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E:\!!!!!!!!!!IO分析利用編原稿\!!分析ワークシート（事例入り）\事例06増産計画\"/>
    </mc:Choice>
  </mc:AlternateContent>
  <xr:revisionPtr revIDLastSave="0" documentId="13_ncr:1_{E6D72EE2-7571-472B-90F0-79E7DD2A6A3B}" xr6:coauthVersionLast="47" xr6:coauthVersionMax="47" xr10:uidLastSave="{00000000-0000-0000-0000-000000000000}"/>
  <bookViews>
    <workbookView xWindow="-110" yWindow="-110" windowWidth="19420" windowHeight="11500" tabRatio="758" xr2:uid="{A12EF6F0-8489-46EE-A5E4-0141D379E373}"/>
  </bookViews>
  <sheets>
    <sheet name="WS目次" sheetId="14" r:id="rId1"/>
    <sheet name="利用上の注意" sheetId="16" r:id="rId2"/>
    <sheet name="データ入力" sheetId="59" r:id="rId3"/>
    <sheet name="波及効果まとめ" sheetId="19" r:id="rId4"/>
    <sheet name="1" sheetId="20" r:id="rId5"/>
    <sheet name="2" sheetId="21" r:id="rId6"/>
    <sheet name="3" sheetId="22" r:id="rId7"/>
    <sheet name="4" sheetId="23" r:id="rId8"/>
    <sheet name="5" sheetId="24" r:id="rId9"/>
    <sheet name="6" sheetId="25" r:id="rId10"/>
    <sheet name="7" sheetId="26" r:id="rId11"/>
    <sheet name="8" sheetId="27" r:id="rId12"/>
    <sheet name="9" sheetId="28" r:id="rId13"/>
    <sheet name="10" sheetId="29" r:id="rId14"/>
    <sheet name="11" sheetId="30" r:id="rId15"/>
    <sheet name="12" sheetId="31" r:id="rId16"/>
    <sheet name="13" sheetId="32" r:id="rId17"/>
    <sheet name="14" sheetId="33" r:id="rId18"/>
    <sheet name="15" sheetId="34" r:id="rId19"/>
    <sheet name="16" sheetId="35" r:id="rId20"/>
    <sheet name="17" sheetId="36" r:id="rId21"/>
    <sheet name="18" sheetId="37" r:id="rId22"/>
    <sheet name="19" sheetId="38" r:id="rId23"/>
    <sheet name="20" sheetId="39" r:id="rId24"/>
    <sheet name="21" sheetId="40" r:id="rId25"/>
    <sheet name="22" sheetId="41" r:id="rId26"/>
    <sheet name="23" sheetId="42" r:id="rId27"/>
    <sheet name="24" sheetId="43" r:id="rId28"/>
    <sheet name="25" sheetId="44" r:id="rId29"/>
    <sheet name="26" sheetId="45" r:id="rId30"/>
    <sheet name="27" sheetId="46" r:id="rId31"/>
    <sheet name="28" sheetId="47" r:id="rId32"/>
    <sheet name="29" sheetId="48" r:id="rId33"/>
    <sheet name="30" sheetId="49" r:id="rId34"/>
    <sheet name="31" sheetId="50" r:id="rId35"/>
    <sheet name="32" sheetId="51" r:id="rId36"/>
    <sheet name="33" sheetId="52" r:id="rId37"/>
    <sheet name="34" sheetId="53" r:id="rId38"/>
    <sheet name="35" sheetId="54" r:id="rId39"/>
    <sheet name="36" sheetId="55" r:id="rId40"/>
    <sheet name="37" sheetId="56" r:id="rId41"/>
    <sheet name="38" sheetId="57" r:id="rId42"/>
    <sheet name="39" sheetId="58" r:id="rId43"/>
    <sheet name="分析係数表" sheetId="17" r:id="rId44"/>
    <sheet name="取引基本表" sheetId="8" r:id="rId45"/>
    <sheet name="投入係数表" sheetId="1" r:id="rId46"/>
    <sheet name="逆行列係数表" sheetId="4" r:id="rId47"/>
    <sheet name="雇用表" sheetId="6" r:id="rId48"/>
  </sheets>
  <externalReferences>
    <externalReference r:id="rId49"/>
  </externalReferences>
  <definedNames>
    <definedName name="_Fill" hidden="1">[1]局移出入取扱!#REF!</definedName>
    <definedName name="_Order1" hidden="1">255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4" i="58" l="1"/>
  <c r="F43" i="58"/>
  <c r="F42" i="58"/>
  <c r="F41" i="58"/>
  <c r="F40" i="58"/>
  <c r="F39" i="58"/>
  <c r="F38" i="58"/>
  <c r="F37" i="58"/>
  <c r="F36" i="58"/>
  <c r="F35" i="58"/>
  <c r="F34" i="58"/>
  <c r="F33" i="58"/>
  <c r="F32" i="58"/>
  <c r="F31" i="58"/>
  <c r="F30" i="58"/>
  <c r="F29" i="58"/>
  <c r="F28" i="58"/>
  <c r="F27" i="58"/>
  <c r="F26" i="58"/>
  <c r="F25" i="58"/>
  <c r="F24" i="58"/>
  <c r="F23" i="58"/>
  <c r="F22" i="58"/>
  <c r="F21" i="58"/>
  <c r="F20" i="58"/>
  <c r="F19" i="58"/>
  <c r="F18" i="58"/>
  <c r="F17" i="58"/>
  <c r="F16" i="58"/>
  <c r="F15" i="58"/>
  <c r="F14" i="58"/>
  <c r="F13" i="58"/>
  <c r="F12" i="58"/>
  <c r="F11" i="58"/>
  <c r="F10" i="58"/>
  <c r="F9" i="58"/>
  <c r="F8" i="58"/>
  <c r="F7" i="58"/>
  <c r="F6" i="58"/>
  <c r="F5" i="58"/>
  <c r="E43" i="58"/>
  <c r="G43" i="57"/>
  <c r="G42" i="57"/>
  <c r="G41" i="57"/>
  <c r="G40" i="57"/>
  <c r="G39" i="57"/>
  <c r="G38" i="57"/>
  <c r="G37" i="57"/>
  <c r="G36" i="57"/>
  <c r="G35" i="57"/>
  <c r="G34" i="57"/>
  <c r="G33" i="57"/>
  <c r="G32" i="57"/>
  <c r="G31" i="57"/>
  <c r="G30" i="57"/>
  <c r="G29" i="57"/>
  <c r="G28" i="57"/>
  <c r="G27" i="57"/>
  <c r="G26" i="57"/>
  <c r="G25" i="57"/>
  <c r="G24" i="57"/>
  <c r="G23" i="57"/>
  <c r="G22" i="57"/>
  <c r="G21" i="57"/>
  <c r="G20" i="57"/>
  <c r="G19" i="57"/>
  <c r="G18" i="57"/>
  <c r="G17" i="57"/>
  <c r="G16" i="57"/>
  <c r="G15" i="57"/>
  <c r="G14" i="57"/>
  <c r="G13" i="57"/>
  <c r="G12" i="57"/>
  <c r="G11" i="57"/>
  <c r="G10" i="57"/>
  <c r="G9" i="57"/>
  <c r="G8" i="57"/>
  <c r="G6" i="57"/>
  <c r="F44" i="57"/>
  <c r="F43" i="57"/>
  <c r="F42" i="57"/>
  <c r="F41" i="57"/>
  <c r="F40" i="57"/>
  <c r="F39" i="57"/>
  <c r="F38" i="57"/>
  <c r="F37" i="57"/>
  <c r="F36" i="57"/>
  <c r="F35" i="57"/>
  <c r="F34" i="57"/>
  <c r="F33" i="57"/>
  <c r="F32" i="57"/>
  <c r="F31" i="57"/>
  <c r="F30" i="57"/>
  <c r="F29" i="57"/>
  <c r="F28" i="57"/>
  <c r="F27" i="57"/>
  <c r="F26" i="57"/>
  <c r="F25" i="57"/>
  <c r="F24" i="57"/>
  <c r="F23" i="57"/>
  <c r="F22" i="57"/>
  <c r="F21" i="57"/>
  <c r="F20" i="57"/>
  <c r="F19" i="57"/>
  <c r="F18" i="57"/>
  <c r="F17" i="57"/>
  <c r="F16" i="57"/>
  <c r="F15" i="57"/>
  <c r="F14" i="57"/>
  <c r="F13" i="57"/>
  <c r="F12" i="57"/>
  <c r="F11" i="57"/>
  <c r="F10" i="57"/>
  <c r="F9" i="57"/>
  <c r="F8" i="57"/>
  <c r="F7" i="57"/>
  <c r="F6" i="57"/>
  <c r="F5" i="57"/>
  <c r="E42" i="57"/>
  <c r="F44" i="56"/>
  <c r="F43" i="56"/>
  <c r="F42" i="56"/>
  <c r="F41" i="56"/>
  <c r="F40" i="56"/>
  <c r="F39" i="56"/>
  <c r="F38" i="56"/>
  <c r="F37" i="56"/>
  <c r="F36" i="56"/>
  <c r="F35" i="56"/>
  <c r="F34" i="56"/>
  <c r="F33" i="56"/>
  <c r="F32" i="56"/>
  <c r="F31" i="56"/>
  <c r="F30" i="56"/>
  <c r="F29" i="56"/>
  <c r="F28" i="56"/>
  <c r="F27" i="56"/>
  <c r="F26" i="56"/>
  <c r="F25" i="56"/>
  <c r="F24" i="56"/>
  <c r="F23" i="56"/>
  <c r="F22" i="56"/>
  <c r="F21" i="56"/>
  <c r="F20" i="56"/>
  <c r="F19" i="56"/>
  <c r="F18" i="56"/>
  <c r="F17" i="56"/>
  <c r="F16" i="56"/>
  <c r="F15" i="56"/>
  <c r="F14" i="56"/>
  <c r="F13" i="56"/>
  <c r="F12" i="56"/>
  <c r="F11" i="56"/>
  <c r="F10" i="56"/>
  <c r="F9" i="56"/>
  <c r="F8" i="56"/>
  <c r="F7" i="56"/>
  <c r="F6" i="56"/>
  <c r="F5" i="56"/>
  <c r="E41" i="56"/>
  <c r="F44" i="55"/>
  <c r="F43" i="55"/>
  <c r="F42" i="55"/>
  <c r="F41" i="55"/>
  <c r="F40" i="55"/>
  <c r="F39" i="55"/>
  <c r="F38" i="55"/>
  <c r="F37" i="55"/>
  <c r="F36" i="55"/>
  <c r="F35" i="55"/>
  <c r="F34" i="55"/>
  <c r="F33" i="55"/>
  <c r="F32" i="55"/>
  <c r="F31" i="55"/>
  <c r="F30" i="55"/>
  <c r="F29" i="55"/>
  <c r="F28" i="55"/>
  <c r="F27" i="55"/>
  <c r="F26" i="55"/>
  <c r="F25" i="55"/>
  <c r="F24" i="55"/>
  <c r="F23" i="55"/>
  <c r="F22" i="55"/>
  <c r="F21" i="55"/>
  <c r="F20" i="55"/>
  <c r="F19" i="55"/>
  <c r="F18" i="55"/>
  <c r="F17" i="55"/>
  <c r="F16" i="55"/>
  <c r="F15" i="55"/>
  <c r="F14" i="55"/>
  <c r="F13" i="55"/>
  <c r="F12" i="55"/>
  <c r="F11" i="55"/>
  <c r="F10" i="55"/>
  <c r="F9" i="55"/>
  <c r="F8" i="55"/>
  <c r="F7" i="55"/>
  <c r="F6" i="55"/>
  <c r="F5" i="55"/>
  <c r="E40" i="55"/>
  <c r="F44" i="54"/>
  <c r="F43" i="54"/>
  <c r="F42" i="54"/>
  <c r="F41" i="54"/>
  <c r="F40" i="54"/>
  <c r="F39" i="54"/>
  <c r="F38" i="54"/>
  <c r="F37" i="54"/>
  <c r="F36" i="54"/>
  <c r="F35" i="54"/>
  <c r="F34" i="54"/>
  <c r="F33" i="54"/>
  <c r="F32" i="54"/>
  <c r="F31" i="54"/>
  <c r="F30" i="54"/>
  <c r="F29" i="54"/>
  <c r="F28" i="54"/>
  <c r="F27" i="54"/>
  <c r="F26" i="54"/>
  <c r="F25" i="54"/>
  <c r="F24" i="54"/>
  <c r="F23" i="54"/>
  <c r="F22" i="54"/>
  <c r="F21" i="54"/>
  <c r="F20" i="54"/>
  <c r="F19" i="54"/>
  <c r="F18" i="54"/>
  <c r="F17" i="54"/>
  <c r="F16" i="54"/>
  <c r="F15" i="54"/>
  <c r="F14" i="54"/>
  <c r="F13" i="54"/>
  <c r="F12" i="54"/>
  <c r="F11" i="54"/>
  <c r="F10" i="54"/>
  <c r="F9" i="54"/>
  <c r="F8" i="54"/>
  <c r="F7" i="54"/>
  <c r="F6" i="54"/>
  <c r="F5" i="54"/>
  <c r="E39" i="54"/>
  <c r="F44" i="53"/>
  <c r="F43" i="53"/>
  <c r="F42" i="53"/>
  <c r="F41" i="53"/>
  <c r="F40" i="53"/>
  <c r="F39" i="53"/>
  <c r="F38" i="53"/>
  <c r="F37" i="53"/>
  <c r="F36" i="53"/>
  <c r="F35" i="53"/>
  <c r="F34" i="53"/>
  <c r="F33" i="53"/>
  <c r="F32" i="53"/>
  <c r="F31" i="53"/>
  <c r="F30" i="53"/>
  <c r="F29" i="53"/>
  <c r="F28" i="53"/>
  <c r="F27" i="53"/>
  <c r="F26" i="53"/>
  <c r="F25" i="53"/>
  <c r="F24" i="53"/>
  <c r="F23" i="53"/>
  <c r="F22" i="53"/>
  <c r="F21" i="53"/>
  <c r="F20" i="53"/>
  <c r="F19" i="53"/>
  <c r="F18" i="53"/>
  <c r="F17" i="53"/>
  <c r="F16" i="53"/>
  <c r="F15" i="53"/>
  <c r="F14" i="53"/>
  <c r="F13" i="53"/>
  <c r="F12" i="53"/>
  <c r="F11" i="53"/>
  <c r="F10" i="53"/>
  <c r="F9" i="53"/>
  <c r="F8" i="53"/>
  <c r="F7" i="53"/>
  <c r="F6" i="53"/>
  <c r="F5" i="53"/>
  <c r="E38" i="53"/>
  <c r="F44" i="52"/>
  <c r="F43" i="52"/>
  <c r="F42" i="52"/>
  <c r="F41" i="52"/>
  <c r="F40" i="52"/>
  <c r="F39" i="52"/>
  <c r="F38" i="52"/>
  <c r="F37" i="52"/>
  <c r="F36" i="52"/>
  <c r="F35" i="52"/>
  <c r="F34" i="52"/>
  <c r="F33" i="52"/>
  <c r="F32" i="52"/>
  <c r="F31" i="52"/>
  <c r="F30" i="52"/>
  <c r="F29" i="52"/>
  <c r="F28" i="52"/>
  <c r="F27" i="52"/>
  <c r="F26" i="52"/>
  <c r="F25" i="52"/>
  <c r="F24" i="52"/>
  <c r="F23" i="52"/>
  <c r="F22" i="52"/>
  <c r="F21" i="52"/>
  <c r="F20" i="52"/>
  <c r="F19" i="52"/>
  <c r="F18" i="52"/>
  <c r="F17" i="52"/>
  <c r="F16" i="52"/>
  <c r="F15" i="52"/>
  <c r="F14" i="52"/>
  <c r="F13" i="52"/>
  <c r="F12" i="52"/>
  <c r="F11" i="52"/>
  <c r="F10" i="52"/>
  <c r="F9" i="52"/>
  <c r="F8" i="52"/>
  <c r="F7" i="52"/>
  <c r="F6" i="52"/>
  <c r="F5" i="52"/>
  <c r="E37" i="52"/>
  <c r="F44" i="51"/>
  <c r="F43" i="51"/>
  <c r="F42" i="51"/>
  <c r="F41" i="51"/>
  <c r="F40" i="51"/>
  <c r="F39" i="51"/>
  <c r="F38" i="51"/>
  <c r="F37" i="51"/>
  <c r="F36" i="51"/>
  <c r="F35" i="51"/>
  <c r="F34" i="51"/>
  <c r="F33" i="51"/>
  <c r="F32" i="51"/>
  <c r="F31" i="51"/>
  <c r="F30" i="51"/>
  <c r="F29" i="51"/>
  <c r="F28" i="51"/>
  <c r="F27" i="51"/>
  <c r="F26" i="51"/>
  <c r="F25" i="51"/>
  <c r="F24" i="51"/>
  <c r="F23" i="51"/>
  <c r="F22" i="51"/>
  <c r="F21" i="51"/>
  <c r="F20" i="51"/>
  <c r="F19" i="51"/>
  <c r="F18" i="51"/>
  <c r="F17" i="51"/>
  <c r="F16" i="51"/>
  <c r="F15" i="51"/>
  <c r="F14" i="51"/>
  <c r="F13" i="51"/>
  <c r="F12" i="51"/>
  <c r="F11" i="51"/>
  <c r="F10" i="51"/>
  <c r="F9" i="51"/>
  <c r="F8" i="51"/>
  <c r="F7" i="51"/>
  <c r="F6" i="51"/>
  <c r="F5" i="51"/>
  <c r="E36" i="51"/>
  <c r="F44" i="50"/>
  <c r="F43" i="50"/>
  <c r="F42" i="50"/>
  <c r="F41" i="50"/>
  <c r="F40" i="50"/>
  <c r="F39" i="50"/>
  <c r="F38" i="50"/>
  <c r="F37" i="50"/>
  <c r="F36" i="50"/>
  <c r="F35" i="50"/>
  <c r="F34" i="50"/>
  <c r="F33" i="50"/>
  <c r="F32" i="50"/>
  <c r="F31" i="50"/>
  <c r="F30" i="50"/>
  <c r="F29" i="50"/>
  <c r="F28" i="50"/>
  <c r="F27" i="50"/>
  <c r="F26" i="50"/>
  <c r="F25" i="50"/>
  <c r="F24" i="50"/>
  <c r="F23" i="50"/>
  <c r="F22" i="50"/>
  <c r="F21" i="50"/>
  <c r="F20" i="50"/>
  <c r="F19" i="50"/>
  <c r="F18" i="50"/>
  <c r="F17" i="50"/>
  <c r="F16" i="50"/>
  <c r="F15" i="50"/>
  <c r="F14" i="50"/>
  <c r="F13" i="50"/>
  <c r="F12" i="50"/>
  <c r="F11" i="50"/>
  <c r="F10" i="50"/>
  <c r="F9" i="50"/>
  <c r="F8" i="50"/>
  <c r="F7" i="50"/>
  <c r="F6" i="50"/>
  <c r="F5" i="50"/>
  <c r="E35" i="50"/>
  <c r="F44" i="49"/>
  <c r="F43" i="49"/>
  <c r="F42" i="49"/>
  <c r="F41" i="49"/>
  <c r="F40" i="49"/>
  <c r="F39" i="49"/>
  <c r="F38" i="49"/>
  <c r="F37" i="49"/>
  <c r="F36" i="49"/>
  <c r="F35" i="49"/>
  <c r="F34" i="49"/>
  <c r="F33" i="49"/>
  <c r="F32" i="49"/>
  <c r="F31" i="49"/>
  <c r="F30" i="49"/>
  <c r="F29" i="49"/>
  <c r="F28" i="49"/>
  <c r="F27" i="49"/>
  <c r="F26" i="49"/>
  <c r="F25" i="49"/>
  <c r="F24" i="49"/>
  <c r="F23" i="49"/>
  <c r="F22" i="49"/>
  <c r="F21" i="49"/>
  <c r="F20" i="49"/>
  <c r="F19" i="49"/>
  <c r="F18" i="49"/>
  <c r="F17" i="49"/>
  <c r="F16" i="49"/>
  <c r="F15" i="49"/>
  <c r="F14" i="49"/>
  <c r="F13" i="49"/>
  <c r="F12" i="49"/>
  <c r="F11" i="49"/>
  <c r="F10" i="49"/>
  <c r="F9" i="49"/>
  <c r="F8" i="49"/>
  <c r="F7" i="49"/>
  <c r="F6" i="49"/>
  <c r="F5" i="49"/>
  <c r="E34" i="49"/>
  <c r="F44" i="48"/>
  <c r="F43" i="48"/>
  <c r="F42" i="48"/>
  <c r="F41" i="48"/>
  <c r="F40" i="48"/>
  <c r="F39" i="48"/>
  <c r="F38" i="48"/>
  <c r="F37" i="48"/>
  <c r="F36" i="48"/>
  <c r="F35" i="48"/>
  <c r="F34" i="48"/>
  <c r="F33" i="48"/>
  <c r="F32" i="48"/>
  <c r="F31" i="48"/>
  <c r="F30" i="48"/>
  <c r="F29" i="48"/>
  <c r="F28" i="48"/>
  <c r="F27" i="48"/>
  <c r="F26" i="48"/>
  <c r="F25" i="48"/>
  <c r="F24" i="48"/>
  <c r="F23" i="48"/>
  <c r="F22" i="48"/>
  <c r="F21" i="48"/>
  <c r="F20" i="48"/>
  <c r="F19" i="48"/>
  <c r="F18" i="48"/>
  <c r="F17" i="48"/>
  <c r="F16" i="48"/>
  <c r="F15" i="48"/>
  <c r="F14" i="48"/>
  <c r="F13" i="48"/>
  <c r="F12" i="48"/>
  <c r="F11" i="48"/>
  <c r="F10" i="48"/>
  <c r="F9" i="48"/>
  <c r="F8" i="48"/>
  <c r="F7" i="48"/>
  <c r="F6" i="48"/>
  <c r="F5" i="48"/>
  <c r="E33" i="48"/>
  <c r="F44" i="47"/>
  <c r="F43" i="47"/>
  <c r="F42" i="47"/>
  <c r="F41" i="47"/>
  <c r="F40" i="47"/>
  <c r="F39" i="47"/>
  <c r="F38" i="47"/>
  <c r="F37" i="47"/>
  <c r="F36" i="47"/>
  <c r="F35" i="47"/>
  <c r="F34" i="47"/>
  <c r="F33" i="47"/>
  <c r="F32" i="47"/>
  <c r="F31" i="47"/>
  <c r="F30" i="47"/>
  <c r="F29" i="47"/>
  <c r="F28" i="47"/>
  <c r="F27" i="47"/>
  <c r="F26" i="47"/>
  <c r="F25" i="47"/>
  <c r="F24" i="47"/>
  <c r="F23" i="47"/>
  <c r="F22" i="47"/>
  <c r="F21" i="47"/>
  <c r="F20" i="47"/>
  <c r="F19" i="47"/>
  <c r="F18" i="47"/>
  <c r="F17" i="47"/>
  <c r="F16" i="47"/>
  <c r="F15" i="47"/>
  <c r="F14" i="47"/>
  <c r="F13" i="47"/>
  <c r="F12" i="47"/>
  <c r="F11" i="47"/>
  <c r="F10" i="47"/>
  <c r="F9" i="47"/>
  <c r="F8" i="47"/>
  <c r="F7" i="47"/>
  <c r="F6" i="47"/>
  <c r="F5" i="47"/>
  <c r="E32" i="47"/>
  <c r="F44" i="46"/>
  <c r="F43" i="46"/>
  <c r="F42" i="46"/>
  <c r="F41" i="46"/>
  <c r="F40" i="46"/>
  <c r="F39" i="46"/>
  <c r="F38" i="46"/>
  <c r="F37" i="46"/>
  <c r="F36" i="46"/>
  <c r="F35" i="46"/>
  <c r="F34" i="46"/>
  <c r="F33" i="46"/>
  <c r="F32" i="46"/>
  <c r="F31" i="46"/>
  <c r="F30" i="46"/>
  <c r="F29" i="46"/>
  <c r="F28" i="46"/>
  <c r="F27" i="46"/>
  <c r="F26" i="46"/>
  <c r="F25" i="46"/>
  <c r="F24" i="46"/>
  <c r="F23" i="46"/>
  <c r="F22" i="46"/>
  <c r="F21" i="46"/>
  <c r="F20" i="46"/>
  <c r="F19" i="46"/>
  <c r="F18" i="46"/>
  <c r="F17" i="46"/>
  <c r="F16" i="46"/>
  <c r="F15" i="46"/>
  <c r="F14" i="46"/>
  <c r="F13" i="46"/>
  <c r="F12" i="46"/>
  <c r="F11" i="46"/>
  <c r="F10" i="46"/>
  <c r="F9" i="46"/>
  <c r="F8" i="46"/>
  <c r="F7" i="46"/>
  <c r="F6" i="46"/>
  <c r="F5" i="46"/>
  <c r="E31" i="46"/>
  <c r="F44" i="45"/>
  <c r="F43" i="45"/>
  <c r="F42" i="45"/>
  <c r="F41" i="45"/>
  <c r="F40" i="45"/>
  <c r="F39" i="45"/>
  <c r="F38" i="45"/>
  <c r="F37" i="45"/>
  <c r="F36" i="45"/>
  <c r="F35" i="45"/>
  <c r="F34" i="45"/>
  <c r="F33" i="45"/>
  <c r="F32" i="45"/>
  <c r="F31" i="45"/>
  <c r="F30" i="45"/>
  <c r="F29" i="45"/>
  <c r="F28" i="45"/>
  <c r="F27" i="45"/>
  <c r="F26" i="45"/>
  <c r="F25" i="45"/>
  <c r="F24" i="45"/>
  <c r="F23" i="45"/>
  <c r="F22" i="45"/>
  <c r="F21" i="45"/>
  <c r="F20" i="45"/>
  <c r="F19" i="45"/>
  <c r="F18" i="45"/>
  <c r="F17" i="45"/>
  <c r="F16" i="45"/>
  <c r="F15" i="45"/>
  <c r="F14" i="45"/>
  <c r="F13" i="45"/>
  <c r="F12" i="45"/>
  <c r="F11" i="45"/>
  <c r="F10" i="45"/>
  <c r="F9" i="45"/>
  <c r="F8" i="45"/>
  <c r="F7" i="45"/>
  <c r="F6" i="45"/>
  <c r="F5" i="45"/>
  <c r="E30" i="45"/>
  <c r="F44" i="44"/>
  <c r="F43" i="44"/>
  <c r="F42" i="44"/>
  <c r="F41" i="44"/>
  <c r="F40" i="44"/>
  <c r="F39" i="44"/>
  <c r="F38" i="44"/>
  <c r="F37" i="44"/>
  <c r="F36" i="44"/>
  <c r="F35" i="44"/>
  <c r="F34" i="44"/>
  <c r="F33" i="44"/>
  <c r="F32" i="44"/>
  <c r="F31" i="44"/>
  <c r="F30" i="44"/>
  <c r="F29" i="44"/>
  <c r="F28" i="44"/>
  <c r="F27" i="44"/>
  <c r="F26" i="44"/>
  <c r="F25" i="44"/>
  <c r="F24" i="44"/>
  <c r="F23" i="44"/>
  <c r="F22" i="44"/>
  <c r="F21" i="44"/>
  <c r="F20" i="44"/>
  <c r="F19" i="44"/>
  <c r="F18" i="44"/>
  <c r="F17" i="44"/>
  <c r="F16" i="44"/>
  <c r="F15" i="44"/>
  <c r="F14" i="44"/>
  <c r="F13" i="44"/>
  <c r="F12" i="44"/>
  <c r="F11" i="44"/>
  <c r="F10" i="44"/>
  <c r="F9" i="44"/>
  <c r="F8" i="44"/>
  <c r="F7" i="44"/>
  <c r="F6" i="44"/>
  <c r="F5" i="44"/>
  <c r="E29" i="44"/>
  <c r="F44" i="43"/>
  <c r="F43" i="43"/>
  <c r="F42" i="43"/>
  <c r="F41" i="43"/>
  <c r="F40" i="43"/>
  <c r="F39" i="43"/>
  <c r="F38" i="43"/>
  <c r="F37" i="43"/>
  <c r="F36" i="43"/>
  <c r="F35" i="43"/>
  <c r="F34" i="43"/>
  <c r="F33" i="43"/>
  <c r="F32" i="43"/>
  <c r="F31" i="43"/>
  <c r="F30" i="43"/>
  <c r="F29" i="43"/>
  <c r="F28" i="43"/>
  <c r="F27" i="43"/>
  <c r="F26" i="43"/>
  <c r="F25" i="43"/>
  <c r="F24" i="43"/>
  <c r="F23" i="43"/>
  <c r="F22" i="43"/>
  <c r="F21" i="43"/>
  <c r="F20" i="43"/>
  <c r="F19" i="43"/>
  <c r="F18" i="43"/>
  <c r="F17" i="43"/>
  <c r="F16" i="43"/>
  <c r="F15" i="43"/>
  <c r="F14" i="43"/>
  <c r="F13" i="43"/>
  <c r="F12" i="43"/>
  <c r="F11" i="43"/>
  <c r="F10" i="43"/>
  <c r="F9" i="43"/>
  <c r="F8" i="43"/>
  <c r="F7" i="43"/>
  <c r="F6" i="43"/>
  <c r="F5" i="43"/>
  <c r="E28" i="43"/>
  <c r="F44" i="42"/>
  <c r="F43" i="42"/>
  <c r="F42" i="42"/>
  <c r="F41" i="42"/>
  <c r="F40" i="42"/>
  <c r="F39" i="42"/>
  <c r="F38" i="42"/>
  <c r="F37" i="42"/>
  <c r="F36" i="42"/>
  <c r="F35" i="42"/>
  <c r="F34" i="42"/>
  <c r="F33" i="42"/>
  <c r="F32" i="42"/>
  <c r="F31" i="42"/>
  <c r="F30" i="42"/>
  <c r="F29" i="42"/>
  <c r="F28" i="42"/>
  <c r="F27" i="42"/>
  <c r="F26" i="42"/>
  <c r="F25" i="42"/>
  <c r="F24" i="42"/>
  <c r="F23" i="42"/>
  <c r="F22" i="42"/>
  <c r="F21" i="42"/>
  <c r="F20" i="42"/>
  <c r="F19" i="42"/>
  <c r="F18" i="42"/>
  <c r="F17" i="42"/>
  <c r="F16" i="42"/>
  <c r="F15" i="42"/>
  <c r="F14" i="42"/>
  <c r="F13" i="42"/>
  <c r="F12" i="42"/>
  <c r="F11" i="42"/>
  <c r="F10" i="42"/>
  <c r="F9" i="42"/>
  <c r="F8" i="42"/>
  <c r="F7" i="42"/>
  <c r="F6" i="42"/>
  <c r="F5" i="42"/>
  <c r="E27" i="42"/>
  <c r="F44" i="41"/>
  <c r="F43" i="41"/>
  <c r="F42" i="41"/>
  <c r="F41" i="41"/>
  <c r="F40" i="41"/>
  <c r="F39" i="41"/>
  <c r="F38" i="41"/>
  <c r="F37" i="41"/>
  <c r="F36" i="41"/>
  <c r="F35" i="41"/>
  <c r="F34" i="41"/>
  <c r="F33" i="41"/>
  <c r="F32" i="41"/>
  <c r="F31" i="41"/>
  <c r="F30" i="41"/>
  <c r="F29" i="41"/>
  <c r="F28" i="41"/>
  <c r="F27" i="41"/>
  <c r="F26" i="41"/>
  <c r="F25" i="41"/>
  <c r="F24" i="41"/>
  <c r="F23" i="41"/>
  <c r="F22" i="41"/>
  <c r="F21" i="41"/>
  <c r="F20" i="41"/>
  <c r="F19" i="41"/>
  <c r="F18" i="41"/>
  <c r="F17" i="41"/>
  <c r="F16" i="41"/>
  <c r="F15" i="41"/>
  <c r="F14" i="41"/>
  <c r="F13" i="41"/>
  <c r="F12" i="41"/>
  <c r="F11" i="41"/>
  <c r="F10" i="41"/>
  <c r="F9" i="41"/>
  <c r="F8" i="41"/>
  <c r="F7" i="41"/>
  <c r="F6" i="41"/>
  <c r="F5" i="41"/>
  <c r="E26" i="41"/>
  <c r="F44" i="40"/>
  <c r="F43" i="40"/>
  <c r="F42" i="40"/>
  <c r="F41" i="40"/>
  <c r="F40" i="40"/>
  <c r="F39" i="40"/>
  <c r="F38" i="40"/>
  <c r="F37" i="40"/>
  <c r="F36" i="40"/>
  <c r="F35" i="40"/>
  <c r="F34" i="40"/>
  <c r="F33" i="40"/>
  <c r="F32" i="40"/>
  <c r="F31" i="40"/>
  <c r="F30" i="40"/>
  <c r="F29" i="40"/>
  <c r="F28" i="40"/>
  <c r="F27" i="40"/>
  <c r="F26" i="40"/>
  <c r="F25" i="40"/>
  <c r="F24" i="40"/>
  <c r="F23" i="40"/>
  <c r="F22" i="40"/>
  <c r="F21" i="40"/>
  <c r="F20" i="40"/>
  <c r="F19" i="40"/>
  <c r="F18" i="40"/>
  <c r="F17" i="40"/>
  <c r="F16" i="40"/>
  <c r="F15" i="40"/>
  <c r="F14" i="40"/>
  <c r="F13" i="40"/>
  <c r="F12" i="40"/>
  <c r="F11" i="40"/>
  <c r="F10" i="40"/>
  <c r="F9" i="40"/>
  <c r="F8" i="40"/>
  <c r="F7" i="40"/>
  <c r="F6" i="40"/>
  <c r="F5" i="40"/>
  <c r="E25" i="40"/>
  <c r="F44" i="39"/>
  <c r="F43" i="39"/>
  <c r="F42" i="39"/>
  <c r="F41" i="39"/>
  <c r="F40" i="39"/>
  <c r="F39" i="39"/>
  <c r="F38" i="39"/>
  <c r="F37" i="39"/>
  <c r="F36" i="39"/>
  <c r="F35" i="39"/>
  <c r="F34" i="39"/>
  <c r="F33" i="39"/>
  <c r="F32" i="39"/>
  <c r="F31" i="39"/>
  <c r="F30" i="39"/>
  <c r="F29" i="39"/>
  <c r="F28" i="39"/>
  <c r="F27" i="39"/>
  <c r="F26" i="39"/>
  <c r="F25" i="39"/>
  <c r="F24" i="39"/>
  <c r="F23" i="39"/>
  <c r="F22" i="39"/>
  <c r="F21" i="39"/>
  <c r="F20" i="39"/>
  <c r="F19" i="39"/>
  <c r="F18" i="39"/>
  <c r="F17" i="39"/>
  <c r="F16" i="39"/>
  <c r="F15" i="39"/>
  <c r="F14" i="39"/>
  <c r="F13" i="39"/>
  <c r="F12" i="39"/>
  <c r="F11" i="39"/>
  <c r="F10" i="39"/>
  <c r="F9" i="39"/>
  <c r="F8" i="39"/>
  <c r="F7" i="39"/>
  <c r="F6" i="39"/>
  <c r="F5" i="39"/>
  <c r="E24" i="39"/>
  <c r="F44" i="38"/>
  <c r="F43" i="38"/>
  <c r="F42" i="38"/>
  <c r="F41" i="38"/>
  <c r="F40" i="38"/>
  <c r="F39" i="38"/>
  <c r="F38" i="38"/>
  <c r="F37" i="38"/>
  <c r="F36" i="38"/>
  <c r="F35" i="38"/>
  <c r="F34" i="38"/>
  <c r="F33" i="38"/>
  <c r="F32" i="38"/>
  <c r="F31" i="38"/>
  <c r="F30" i="38"/>
  <c r="F29" i="38"/>
  <c r="F28" i="38"/>
  <c r="F27" i="38"/>
  <c r="F26" i="38"/>
  <c r="F25" i="38"/>
  <c r="F24" i="38"/>
  <c r="F23" i="38"/>
  <c r="F22" i="38"/>
  <c r="F21" i="38"/>
  <c r="F20" i="38"/>
  <c r="F19" i="38"/>
  <c r="F18" i="38"/>
  <c r="F17" i="38"/>
  <c r="F16" i="38"/>
  <c r="F15" i="38"/>
  <c r="F14" i="38"/>
  <c r="F13" i="38"/>
  <c r="F12" i="38"/>
  <c r="F11" i="38"/>
  <c r="F10" i="38"/>
  <c r="F9" i="38"/>
  <c r="F8" i="38"/>
  <c r="F7" i="38"/>
  <c r="F6" i="38"/>
  <c r="F5" i="38"/>
  <c r="E23" i="38"/>
  <c r="F44" i="37"/>
  <c r="F43" i="37"/>
  <c r="F42" i="37"/>
  <c r="F41" i="37"/>
  <c r="F40" i="37"/>
  <c r="F39" i="37"/>
  <c r="F38" i="37"/>
  <c r="F37" i="37"/>
  <c r="F36" i="37"/>
  <c r="F35" i="37"/>
  <c r="F34" i="37"/>
  <c r="F33" i="37"/>
  <c r="F32" i="37"/>
  <c r="F31" i="37"/>
  <c r="F30" i="37"/>
  <c r="F29" i="37"/>
  <c r="F28" i="37"/>
  <c r="F27" i="37"/>
  <c r="F26" i="37"/>
  <c r="F25" i="37"/>
  <c r="F24" i="37"/>
  <c r="F23" i="37"/>
  <c r="F22" i="37"/>
  <c r="F21" i="37"/>
  <c r="F20" i="37"/>
  <c r="F19" i="37"/>
  <c r="F18" i="37"/>
  <c r="F17" i="37"/>
  <c r="F16" i="37"/>
  <c r="F15" i="37"/>
  <c r="F14" i="37"/>
  <c r="F13" i="37"/>
  <c r="F12" i="37"/>
  <c r="F11" i="37"/>
  <c r="F10" i="37"/>
  <c r="F9" i="37"/>
  <c r="F8" i="37"/>
  <c r="F7" i="37"/>
  <c r="F6" i="37"/>
  <c r="F5" i="37"/>
  <c r="E22" i="37"/>
  <c r="F44" i="36"/>
  <c r="F43" i="36"/>
  <c r="F42" i="36"/>
  <c r="F41" i="36"/>
  <c r="F40" i="36"/>
  <c r="F39" i="36"/>
  <c r="F38" i="36"/>
  <c r="F37" i="36"/>
  <c r="F36" i="36"/>
  <c r="F35" i="36"/>
  <c r="F34" i="36"/>
  <c r="F33" i="36"/>
  <c r="F32" i="36"/>
  <c r="F31" i="36"/>
  <c r="F30" i="36"/>
  <c r="F29" i="36"/>
  <c r="F28" i="36"/>
  <c r="F27" i="36"/>
  <c r="F26" i="36"/>
  <c r="F25" i="36"/>
  <c r="F24" i="36"/>
  <c r="F23" i="36"/>
  <c r="F22" i="36"/>
  <c r="F21" i="36"/>
  <c r="F20" i="36"/>
  <c r="F19" i="36"/>
  <c r="F18" i="36"/>
  <c r="F17" i="36"/>
  <c r="F16" i="36"/>
  <c r="F15" i="36"/>
  <c r="F14" i="36"/>
  <c r="F13" i="36"/>
  <c r="F12" i="36"/>
  <c r="F11" i="36"/>
  <c r="F10" i="36"/>
  <c r="F9" i="36"/>
  <c r="F8" i="36"/>
  <c r="F7" i="36"/>
  <c r="F6" i="36"/>
  <c r="F5" i="36"/>
  <c r="E21" i="36"/>
  <c r="F44" i="35"/>
  <c r="F43" i="35"/>
  <c r="F42" i="35"/>
  <c r="F41" i="35"/>
  <c r="F40" i="35"/>
  <c r="F39" i="35"/>
  <c r="F38" i="35"/>
  <c r="F37" i="35"/>
  <c r="F36" i="35"/>
  <c r="F35" i="35"/>
  <c r="F34" i="35"/>
  <c r="F33" i="35"/>
  <c r="F32" i="35"/>
  <c r="F31" i="35"/>
  <c r="F30" i="35"/>
  <c r="F29" i="35"/>
  <c r="F28" i="35"/>
  <c r="F27" i="35"/>
  <c r="F26" i="35"/>
  <c r="F25" i="35"/>
  <c r="F24" i="35"/>
  <c r="F23" i="35"/>
  <c r="F22" i="35"/>
  <c r="F21" i="35"/>
  <c r="F20" i="35"/>
  <c r="F19" i="35"/>
  <c r="F18" i="35"/>
  <c r="F17" i="35"/>
  <c r="F16" i="35"/>
  <c r="F15" i="35"/>
  <c r="F14" i="35"/>
  <c r="F13" i="35"/>
  <c r="F12" i="35"/>
  <c r="F11" i="35"/>
  <c r="F10" i="35"/>
  <c r="F9" i="35"/>
  <c r="F8" i="35"/>
  <c r="F7" i="35"/>
  <c r="F6" i="35"/>
  <c r="F5" i="35"/>
  <c r="E20" i="35"/>
  <c r="F43" i="34"/>
  <c r="F42" i="34"/>
  <c r="F41" i="34"/>
  <c r="F40" i="34"/>
  <c r="F39" i="34"/>
  <c r="F38" i="34"/>
  <c r="F37" i="34"/>
  <c r="F36" i="34"/>
  <c r="F35" i="34"/>
  <c r="F34" i="34"/>
  <c r="F33" i="34"/>
  <c r="F32" i="34"/>
  <c r="F31" i="34"/>
  <c r="F30" i="34"/>
  <c r="F29" i="34"/>
  <c r="F28" i="34"/>
  <c r="F27" i="34"/>
  <c r="F26" i="34"/>
  <c r="F25" i="34"/>
  <c r="F24" i="34"/>
  <c r="F23" i="34"/>
  <c r="F22" i="34"/>
  <c r="F21" i="34"/>
  <c r="F20" i="34"/>
  <c r="F19" i="34"/>
  <c r="F18" i="34"/>
  <c r="F17" i="34"/>
  <c r="F16" i="34"/>
  <c r="F15" i="34"/>
  <c r="F14" i="34"/>
  <c r="F13" i="34"/>
  <c r="F12" i="34"/>
  <c r="F11" i="34"/>
  <c r="F10" i="34"/>
  <c r="F9" i="34"/>
  <c r="F8" i="34"/>
  <c r="F7" i="34"/>
  <c r="F6" i="34"/>
  <c r="F5" i="34"/>
  <c r="E19" i="34"/>
  <c r="F44" i="33"/>
  <c r="F43" i="33"/>
  <c r="F42" i="33"/>
  <c r="F41" i="33"/>
  <c r="F40" i="33"/>
  <c r="F39" i="33"/>
  <c r="F38" i="33"/>
  <c r="F37" i="33"/>
  <c r="F36" i="33"/>
  <c r="F35" i="33"/>
  <c r="F34" i="33"/>
  <c r="F33" i="33"/>
  <c r="F32" i="33"/>
  <c r="F31" i="33"/>
  <c r="F30" i="33"/>
  <c r="F29" i="33"/>
  <c r="F28" i="33"/>
  <c r="F27" i="33"/>
  <c r="F26" i="33"/>
  <c r="F25" i="33"/>
  <c r="F24" i="33"/>
  <c r="F23" i="33"/>
  <c r="F22" i="33"/>
  <c r="F21" i="33"/>
  <c r="F20" i="33"/>
  <c r="F19" i="33"/>
  <c r="F18" i="33"/>
  <c r="F17" i="33"/>
  <c r="F16" i="33"/>
  <c r="F15" i="33"/>
  <c r="F14" i="33"/>
  <c r="F13" i="33"/>
  <c r="F12" i="33"/>
  <c r="F11" i="33"/>
  <c r="F10" i="33"/>
  <c r="F9" i="33"/>
  <c r="F8" i="33"/>
  <c r="F7" i="33"/>
  <c r="F6" i="33"/>
  <c r="F5" i="33"/>
  <c r="E18" i="33"/>
  <c r="F44" i="32"/>
  <c r="F43" i="32"/>
  <c r="F42" i="32"/>
  <c r="F41" i="32"/>
  <c r="F40" i="32"/>
  <c r="F39" i="32"/>
  <c r="F38" i="32"/>
  <c r="F37" i="32"/>
  <c r="F36" i="32"/>
  <c r="F35" i="32"/>
  <c r="F34" i="32"/>
  <c r="F33" i="32"/>
  <c r="F32" i="32"/>
  <c r="F31" i="32"/>
  <c r="F30" i="32"/>
  <c r="F29" i="32"/>
  <c r="F28" i="32"/>
  <c r="F27" i="32"/>
  <c r="F26" i="32"/>
  <c r="F25" i="32"/>
  <c r="F24" i="32"/>
  <c r="F23" i="32"/>
  <c r="F22" i="32"/>
  <c r="F21" i="32"/>
  <c r="F20" i="32"/>
  <c r="F19" i="32"/>
  <c r="F18" i="32"/>
  <c r="F17" i="32"/>
  <c r="F16" i="32"/>
  <c r="F15" i="32"/>
  <c r="F14" i="32"/>
  <c r="F13" i="32"/>
  <c r="F12" i="32"/>
  <c r="F11" i="32"/>
  <c r="F10" i="32"/>
  <c r="F9" i="32"/>
  <c r="F8" i="32"/>
  <c r="F7" i="32"/>
  <c r="F6" i="32"/>
  <c r="F5" i="32"/>
  <c r="E17" i="32"/>
  <c r="F44" i="31"/>
  <c r="F43" i="31"/>
  <c r="F42" i="31"/>
  <c r="F41" i="31"/>
  <c r="F40" i="31"/>
  <c r="F39" i="31"/>
  <c r="F38" i="31"/>
  <c r="F37" i="31"/>
  <c r="F36" i="31"/>
  <c r="F35" i="31"/>
  <c r="F34" i="31"/>
  <c r="F33" i="31"/>
  <c r="F32" i="31"/>
  <c r="F31" i="31"/>
  <c r="F30" i="31"/>
  <c r="F29" i="31"/>
  <c r="F28" i="31"/>
  <c r="F27" i="31"/>
  <c r="F26" i="31"/>
  <c r="F25" i="31"/>
  <c r="F24" i="31"/>
  <c r="F23" i="31"/>
  <c r="F22" i="31"/>
  <c r="F21" i="31"/>
  <c r="F20" i="31"/>
  <c r="F19" i="31"/>
  <c r="F18" i="31"/>
  <c r="F17" i="31"/>
  <c r="F16" i="31"/>
  <c r="F15" i="31"/>
  <c r="F14" i="31"/>
  <c r="F13" i="31"/>
  <c r="F12" i="31"/>
  <c r="F11" i="31"/>
  <c r="F10" i="31"/>
  <c r="F9" i="31"/>
  <c r="F8" i="31"/>
  <c r="F7" i="31"/>
  <c r="F6" i="31"/>
  <c r="F5" i="31"/>
  <c r="E16" i="31"/>
  <c r="F44" i="30"/>
  <c r="F43" i="30"/>
  <c r="F42" i="30"/>
  <c r="F41" i="30"/>
  <c r="F40" i="30"/>
  <c r="F39" i="30"/>
  <c r="F38" i="30"/>
  <c r="F37" i="30"/>
  <c r="F36" i="30"/>
  <c r="F35" i="30"/>
  <c r="F34" i="30"/>
  <c r="F33" i="30"/>
  <c r="F32" i="30"/>
  <c r="F31" i="30"/>
  <c r="F30" i="30"/>
  <c r="F29" i="30"/>
  <c r="F28" i="30"/>
  <c r="F27" i="30"/>
  <c r="F26" i="30"/>
  <c r="F25" i="30"/>
  <c r="F24" i="30"/>
  <c r="F23" i="30"/>
  <c r="F22" i="30"/>
  <c r="F21" i="30"/>
  <c r="F20" i="30"/>
  <c r="F19" i="30"/>
  <c r="F18" i="30"/>
  <c r="F17" i="30"/>
  <c r="F16" i="30"/>
  <c r="F15" i="30"/>
  <c r="F14" i="30"/>
  <c r="F13" i="30"/>
  <c r="F12" i="30"/>
  <c r="F11" i="30"/>
  <c r="F10" i="30"/>
  <c r="F9" i="30"/>
  <c r="F8" i="30"/>
  <c r="F7" i="30"/>
  <c r="F6" i="30"/>
  <c r="F5" i="30"/>
  <c r="E15" i="30"/>
  <c r="F44" i="29"/>
  <c r="F43" i="29"/>
  <c r="F42" i="29"/>
  <c r="F41" i="29"/>
  <c r="F40" i="29"/>
  <c r="F39" i="29"/>
  <c r="F38" i="29"/>
  <c r="F37" i="29"/>
  <c r="F36" i="29"/>
  <c r="F35" i="29"/>
  <c r="F34" i="29"/>
  <c r="F33" i="29"/>
  <c r="F32" i="29"/>
  <c r="F31" i="29"/>
  <c r="F30" i="29"/>
  <c r="F29" i="29"/>
  <c r="F28" i="29"/>
  <c r="F27" i="29"/>
  <c r="F26" i="29"/>
  <c r="F25" i="29"/>
  <c r="F24" i="29"/>
  <c r="F23" i="29"/>
  <c r="F22" i="29"/>
  <c r="F21" i="29"/>
  <c r="F20" i="29"/>
  <c r="F19" i="29"/>
  <c r="F18" i="29"/>
  <c r="F17" i="29"/>
  <c r="F16" i="29"/>
  <c r="F15" i="29"/>
  <c r="F14" i="29"/>
  <c r="F13" i="29"/>
  <c r="F12" i="29"/>
  <c r="F11" i="29"/>
  <c r="F10" i="29"/>
  <c r="F9" i="29"/>
  <c r="F8" i="29"/>
  <c r="F7" i="29"/>
  <c r="F6" i="29"/>
  <c r="F5" i="29"/>
  <c r="E14" i="29"/>
  <c r="D44" i="30"/>
  <c r="D43" i="30"/>
  <c r="D42" i="30"/>
  <c r="D41" i="30"/>
  <c r="D40" i="30"/>
  <c r="D39" i="30"/>
  <c r="D38" i="30"/>
  <c r="D37" i="30"/>
  <c r="D36" i="30"/>
  <c r="D35" i="30"/>
  <c r="D34" i="30"/>
  <c r="D33" i="30"/>
  <c r="D32" i="30"/>
  <c r="D31" i="30"/>
  <c r="D30" i="30"/>
  <c r="D29" i="30"/>
  <c r="D28" i="30"/>
  <c r="D27" i="30"/>
  <c r="D26" i="30"/>
  <c r="D25" i="30"/>
  <c r="D24" i="30"/>
  <c r="D23" i="30"/>
  <c r="D22" i="30"/>
  <c r="D21" i="30"/>
  <c r="D20" i="30"/>
  <c r="D19" i="30"/>
  <c r="D18" i="30"/>
  <c r="D17" i="30"/>
  <c r="D16" i="30"/>
  <c r="D15" i="30"/>
  <c r="D14" i="30"/>
  <c r="D13" i="30"/>
  <c r="D12" i="30"/>
  <c r="D11" i="30"/>
  <c r="D10" i="30"/>
  <c r="D9" i="30"/>
  <c r="D8" i="30"/>
  <c r="D7" i="30"/>
  <c r="D6" i="30"/>
  <c r="D5" i="30"/>
  <c r="D44" i="31"/>
  <c r="D43" i="31"/>
  <c r="D42" i="31"/>
  <c r="D41" i="31"/>
  <c r="D40" i="31"/>
  <c r="D39" i="31"/>
  <c r="D38" i="31"/>
  <c r="D37" i="31"/>
  <c r="D36" i="31"/>
  <c r="D35" i="31"/>
  <c r="D34" i="31"/>
  <c r="D33" i="31"/>
  <c r="D32" i="31"/>
  <c r="D31" i="31"/>
  <c r="D30" i="31"/>
  <c r="D29" i="31"/>
  <c r="D28" i="31"/>
  <c r="D27" i="31"/>
  <c r="D26" i="31"/>
  <c r="D25" i="31"/>
  <c r="D24" i="31"/>
  <c r="D23" i="31"/>
  <c r="D22" i="31"/>
  <c r="D21" i="31"/>
  <c r="D20" i="31"/>
  <c r="D19" i="31"/>
  <c r="D18" i="31"/>
  <c r="D17" i="31"/>
  <c r="D16" i="31"/>
  <c r="D15" i="31"/>
  <c r="D14" i="31"/>
  <c r="D13" i="31"/>
  <c r="D12" i="31"/>
  <c r="D11" i="31"/>
  <c r="D10" i="31"/>
  <c r="D9" i="31"/>
  <c r="D8" i="31"/>
  <c r="D7" i="31"/>
  <c r="D6" i="31"/>
  <c r="D5" i="31"/>
  <c r="D44" i="32"/>
  <c r="D43" i="32"/>
  <c r="D42" i="32"/>
  <c r="D41" i="32"/>
  <c r="D40" i="32"/>
  <c r="D39" i="32"/>
  <c r="D38" i="32"/>
  <c r="D37" i="32"/>
  <c r="D36" i="32"/>
  <c r="D35" i="32"/>
  <c r="D34" i="32"/>
  <c r="D33" i="32"/>
  <c r="D32" i="32"/>
  <c r="D31" i="32"/>
  <c r="D30" i="32"/>
  <c r="D29" i="32"/>
  <c r="D28" i="32"/>
  <c r="D27" i="32"/>
  <c r="D26" i="32"/>
  <c r="D25" i="32"/>
  <c r="D24" i="32"/>
  <c r="D23" i="32"/>
  <c r="D22" i="32"/>
  <c r="D21" i="32"/>
  <c r="D20" i="32"/>
  <c r="D19" i="32"/>
  <c r="D18" i="32"/>
  <c r="D17" i="32"/>
  <c r="D16" i="32"/>
  <c r="D15" i="32"/>
  <c r="D14" i="32"/>
  <c r="D13" i="32"/>
  <c r="D12" i="32"/>
  <c r="D11" i="32"/>
  <c r="D10" i="32"/>
  <c r="D9" i="32"/>
  <c r="D8" i="32"/>
  <c r="D7" i="32"/>
  <c r="D6" i="32"/>
  <c r="D5" i="32"/>
  <c r="D44" i="33"/>
  <c r="D43" i="33"/>
  <c r="D42" i="33"/>
  <c r="D41" i="33"/>
  <c r="D40" i="33"/>
  <c r="D39" i="33"/>
  <c r="D38" i="33"/>
  <c r="D37" i="33"/>
  <c r="D36" i="33"/>
  <c r="D35" i="33"/>
  <c r="D34" i="33"/>
  <c r="D33" i="33"/>
  <c r="D32" i="33"/>
  <c r="D31" i="33"/>
  <c r="D30" i="33"/>
  <c r="D29" i="33"/>
  <c r="D28" i="33"/>
  <c r="D27" i="33"/>
  <c r="D26" i="33"/>
  <c r="D25" i="33"/>
  <c r="D24" i="33"/>
  <c r="D23" i="33"/>
  <c r="D22" i="33"/>
  <c r="D21" i="33"/>
  <c r="D20" i="33"/>
  <c r="D19" i="33"/>
  <c r="D18" i="33"/>
  <c r="D17" i="33"/>
  <c r="D16" i="33"/>
  <c r="D15" i="33"/>
  <c r="D14" i="33"/>
  <c r="D13" i="33"/>
  <c r="D12" i="33"/>
  <c r="D11" i="33"/>
  <c r="D10" i="33"/>
  <c r="D9" i="33"/>
  <c r="D8" i="33"/>
  <c r="D7" i="33"/>
  <c r="D6" i="33"/>
  <c r="D5" i="33"/>
  <c r="D44" i="34"/>
  <c r="D43" i="34"/>
  <c r="D42" i="34"/>
  <c r="D41" i="34"/>
  <c r="D40" i="34"/>
  <c r="D39" i="34"/>
  <c r="D38" i="34"/>
  <c r="D37" i="34"/>
  <c r="D36" i="34"/>
  <c r="D35" i="34"/>
  <c r="D34" i="34"/>
  <c r="D33" i="34"/>
  <c r="D32" i="34"/>
  <c r="D31" i="34"/>
  <c r="D30" i="34"/>
  <c r="D29" i="34"/>
  <c r="D28" i="34"/>
  <c r="D27" i="34"/>
  <c r="D26" i="34"/>
  <c r="D25" i="34"/>
  <c r="D24" i="34"/>
  <c r="D23" i="34"/>
  <c r="D22" i="34"/>
  <c r="D21" i="34"/>
  <c r="D20" i="34"/>
  <c r="D19" i="34"/>
  <c r="D18" i="34"/>
  <c r="D17" i="34"/>
  <c r="D16" i="34"/>
  <c r="D15" i="34"/>
  <c r="D14" i="34"/>
  <c r="D13" i="34"/>
  <c r="D12" i="34"/>
  <c r="D11" i="34"/>
  <c r="D10" i="34"/>
  <c r="D9" i="34"/>
  <c r="D8" i="34"/>
  <c r="D7" i="34"/>
  <c r="D6" i="34"/>
  <c r="D5" i="34"/>
  <c r="D44" i="35"/>
  <c r="D43" i="35"/>
  <c r="D42" i="35"/>
  <c r="D41" i="35"/>
  <c r="D40" i="35"/>
  <c r="D39" i="35"/>
  <c r="D38" i="35"/>
  <c r="D37" i="35"/>
  <c r="D36" i="35"/>
  <c r="D35" i="35"/>
  <c r="D34" i="35"/>
  <c r="D33" i="35"/>
  <c r="D32" i="35"/>
  <c r="D31" i="35"/>
  <c r="D30" i="35"/>
  <c r="D29" i="35"/>
  <c r="D28" i="35"/>
  <c r="D27" i="35"/>
  <c r="D26" i="35"/>
  <c r="D25" i="35"/>
  <c r="D24" i="35"/>
  <c r="D23" i="35"/>
  <c r="D22" i="35"/>
  <c r="D21" i="35"/>
  <c r="D20" i="35"/>
  <c r="D19" i="35"/>
  <c r="D18" i="35"/>
  <c r="D17" i="35"/>
  <c r="D16" i="35"/>
  <c r="D15" i="35"/>
  <c r="D14" i="35"/>
  <c r="D13" i="35"/>
  <c r="D12" i="35"/>
  <c r="D11" i="35"/>
  <c r="D10" i="35"/>
  <c r="D9" i="35"/>
  <c r="D8" i="35"/>
  <c r="D7" i="35"/>
  <c r="D6" i="35"/>
  <c r="D5" i="35"/>
  <c r="D44" i="36"/>
  <c r="D43" i="36"/>
  <c r="D42" i="36"/>
  <c r="D41" i="36"/>
  <c r="D40" i="36"/>
  <c r="D39" i="36"/>
  <c r="D38" i="36"/>
  <c r="D37" i="36"/>
  <c r="D36" i="36"/>
  <c r="D35" i="36"/>
  <c r="D34" i="36"/>
  <c r="D33" i="36"/>
  <c r="D32" i="36"/>
  <c r="D31" i="36"/>
  <c r="D30" i="36"/>
  <c r="D29" i="36"/>
  <c r="D28" i="36"/>
  <c r="D27" i="36"/>
  <c r="D26" i="36"/>
  <c r="D25" i="36"/>
  <c r="D24" i="36"/>
  <c r="D23" i="36"/>
  <c r="D22" i="36"/>
  <c r="D21" i="36"/>
  <c r="D20" i="36"/>
  <c r="D19" i="36"/>
  <c r="D18" i="36"/>
  <c r="D17" i="36"/>
  <c r="D16" i="36"/>
  <c r="D15" i="36"/>
  <c r="D14" i="36"/>
  <c r="D13" i="36"/>
  <c r="D12" i="36"/>
  <c r="D11" i="36"/>
  <c r="D10" i="36"/>
  <c r="D9" i="36"/>
  <c r="D8" i="36"/>
  <c r="D7" i="36"/>
  <c r="D6" i="36"/>
  <c r="D5" i="36"/>
  <c r="D44" i="37"/>
  <c r="D43" i="37"/>
  <c r="D42" i="37"/>
  <c r="D41" i="37"/>
  <c r="D40" i="37"/>
  <c r="D39" i="37"/>
  <c r="D38" i="37"/>
  <c r="D37" i="37"/>
  <c r="D36" i="37"/>
  <c r="D35" i="37"/>
  <c r="D34" i="37"/>
  <c r="D33" i="37"/>
  <c r="D32" i="37"/>
  <c r="D31" i="37"/>
  <c r="D30" i="37"/>
  <c r="D29" i="37"/>
  <c r="D28" i="37"/>
  <c r="D27" i="37"/>
  <c r="D26" i="37"/>
  <c r="D25" i="37"/>
  <c r="D24" i="37"/>
  <c r="D23" i="37"/>
  <c r="D22" i="37"/>
  <c r="D21" i="37"/>
  <c r="D20" i="37"/>
  <c r="D19" i="37"/>
  <c r="D18" i="37"/>
  <c r="D17" i="37"/>
  <c r="D16" i="37"/>
  <c r="D15" i="37"/>
  <c r="D14" i="37"/>
  <c r="D13" i="37"/>
  <c r="D12" i="37"/>
  <c r="D11" i="37"/>
  <c r="D10" i="37"/>
  <c r="D9" i="37"/>
  <c r="D8" i="37"/>
  <c r="D7" i="37"/>
  <c r="D6" i="37"/>
  <c r="D5" i="37"/>
  <c r="D44" i="38"/>
  <c r="D43" i="38"/>
  <c r="D42" i="38"/>
  <c r="D41" i="38"/>
  <c r="D40" i="38"/>
  <c r="D39" i="38"/>
  <c r="D38" i="38"/>
  <c r="D37" i="38"/>
  <c r="D36" i="38"/>
  <c r="D35" i="38"/>
  <c r="D34" i="38"/>
  <c r="D33" i="38"/>
  <c r="D32" i="38"/>
  <c r="D31" i="38"/>
  <c r="D30" i="38"/>
  <c r="D29" i="38"/>
  <c r="D28" i="38"/>
  <c r="D27" i="38"/>
  <c r="D26" i="38"/>
  <c r="D25" i="38"/>
  <c r="D24" i="38"/>
  <c r="D23" i="38"/>
  <c r="D22" i="38"/>
  <c r="D21" i="38"/>
  <c r="D20" i="38"/>
  <c r="D19" i="38"/>
  <c r="D18" i="38"/>
  <c r="D17" i="38"/>
  <c r="D16" i="38"/>
  <c r="D15" i="38"/>
  <c r="D14" i="38"/>
  <c r="D13" i="38"/>
  <c r="D12" i="38"/>
  <c r="D11" i="38"/>
  <c r="D10" i="38"/>
  <c r="D9" i="38"/>
  <c r="D8" i="38"/>
  <c r="D7" i="38"/>
  <c r="D6" i="38"/>
  <c r="D5" i="38"/>
  <c r="D44" i="39"/>
  <c r="D43" i="39"/>
  <c r="D42" i="39"/>
  <c r="D41" i="39"/>
  <c r="D40" i="39"/>
  <c r="D39" i="39"/>
  <c r="D38" i="39"/>
  <c r="D37" i="39"/>
  <c r="D36" i="39"/>
  <c r="D35" i="39"/>
  <c r="D34" i="39"/>
  <c r="D33" i="39"/>
  <c r="D32" i="39"/>
  <c r="D31" i="39"/>
  <c r="D30" i="39"/>
  <c r="D29" i="39"/>
  <c r="D28" i="39"/>
  <c r="D27" i="39"/>
  <c r="D26" i="39"/>
  <c r="D25" i="39"/>
  <c r="D24" i="39"/>
  <c r="D23" i="39"/>
  <c r="D22" i="39"/>
  <c r="D21" i="39"/>
  <c r="D20" i="39"/>
  <c r="D19" i="39"/>
  <c r="D18" i="39"/>
  <c r="D17" i="39"/>
  <c r="D16" i="39"/>
  <c r="D15" i="39"/>
  <c r="D14" i="39"/>
  <c r="D13" i="39"/>
  <c r="D12" i="39"/>
  <c r="D11" i="39"/>
  <c r="D10" i="39"/>
  <c r="D9" i="39"/>
  <c r="D8" i="39"/>
  <c r="D7" i="39"/>
  <c r="D6" i="39"/>
  <c r="D5" i="39"/>
  <c r="D44" i="40"/>
  <c r="D43" i="40"/>
  <c r="D42" i="40"/>
  <c r="D41" i="40"/>
  <c r="D40" i="40"/>
  <c r="D39" i="40"/>
  <c r="D38" i="40"/>
  <c r="D37" i="40"/>
  <c r="D36" i="40"/>
  <c r="D35" i="40"/>
  <c r="D34" i="40"/>
  <c r="D33" i="40"/>
  <c r="D32" i="40"/>
  <c r="D31" i="40"/>
  <c r="D30" i="40"/>
  <c r="D29" i="40"/>
  <c r="D28" i="40"/>
  <c r="D27" i="40"/>
  <c r="D26" i="40"/>
  <c r="D25" i="40"/>
  <c r="D24" i="40"/>
  <c r="D23" i="40"/>
  <c r="D22" i="40"/>
  <c r="D21" i="40"/>
  <c r="D20" i="40"/>
  <c r="D19" i="40"/>
  <c r="D18" i="40"/>
  <c r="D17" i="40"/>
  <c r="D16" i="40"/>
  <c r="D15" i="40"/>
  <c r="D14" i="40"/>
  <c r="D13" i="40"/>
  <c r="D12" i="40"/>
  <c r="D11" i="40"/>
  <c r="D10" i="40"/>
  <c r="D9" i="40"/>
  <c r="D8" i="40"/>
  <c r="D7" i="40"/>
  <c r="D6" i="40"/>
  <c r="D5" i="40"/>
  <c r="D44" i="41"/>
  <c r="D43" i="41"/>
  <c r="D42" i="41"/>
  <c r="D41" i="41"/>
  <c r="D40" i="41"/>
  <c r="D39" i="41"/>
  <c r="D38" i="41"/>
  <c r="D37" i="41"/>
  <c r="D36" i="41"/>
  <c r="D35" i="41"/>
  <c r="D34" i="41"/>
  <c r="D33" i="41"/>
  <c r="D32" i="41"/>
  <c r="D31" i="41"/>
  <c r="D30" i="41"/>
  <c r="D29" i="41"/>
  <c r="D28" i="41"/>
  <c r="D27" i="41"/>
  <c r="D26" i="41"/>
  <c r="D25" i="41"/>
  <c r="D24" i="41"/>
  <c r="D23" i="41"/>
  <c r="D22" i="41"/>
  <c r="D21" i="41"/>
  <c r="D20" i="41"/>
  <c r="D19" i="41"/>
  <c r="D18" i="41"/>
  <c r="D17" i="41"/>
  <c r="D16" i="41"/>
  <c r="D15" i="41"/>
  <c r="D14" i="41"/>
  <c r="D13" i="41"/>
  <c r="D12" i="41"/>
  <c r="D11" i="41"/>
  <c r="D10" i="41"/>
  <c r="D9" i="41"/>
  <c r="D8" i="41"/>
  <c r="D7" i="41"/>
  <c r="D6" i="41"/>
  <c r="D5" i="41"/>
  <c r="D44" i="42"/>
  <c r="D43" i="42"/>
  <c r="D42" i="42"/>
  <c r="D41" i="42"/>
  <c r="D40" i="42"/>
  <c r="D39" i="42"/>
  <c r="D38" i="42"/>
  <c r="D37" i="42"/>
  <c r="D36" i="42"/>
  <c r="D35" i="42"/>
  <c r="D34" i="42"/>
  <c r="D33" i="42"/>
  <c r="D32" i="42"/>
  <c r="D31" i="42"/>
  <c r="D30" i="42"/>
  <c r="D29" i="42"/>
  <c r="D28" i="42"/>
  <c r="D27" i="42"/>
  <c r="D26" i="42"/>
  <c r="D25" i="42"/>
  <c r="D24" i="42"/>
  <c r="D23" i="42"/>
  <c r="D22" i="42"/>
  <c r="D21" i="42"/>
  <c r="D20" i="42"/>
  <c r="D19" i="42"/>
  <c r="D18" i="42"/>
  <c r="D17" i="42"/>
  <c r="D16" i="42"/>
  <c r="D15" i="42"/>
  <c r="D14" i="42"/>
  <c r="D13" i="42"/>
  <c r="D12" i="42"/>
  <c r="D11" i="42"/>
  <c r="D10" i="42"/>
  <c r="D9" i="42"/>
  <c r="D8" i="42"/>
  <c r="D7" i="42"/>
  <c r="D6" i="42"/>
  <c r="D5" i="42"/>
  <c r="D44" i="43"/>
  <c r="D43" i="43"/>
  <c r="D42" i="43"/>
  <c r="D41" i="43"/>
  <c r="D40" i="43"/>
  <c r="D39" i="43"/>
  <c r="D38" i="43"/>
  <c r="D37" i="43"/>
  <c r="D36" i="43"/>
  <c r="D35" i="43"/>
  <c r="D34" i="43"/>
  <c r="D33" i="43"/>
  <c r="D32" i="43"/>
  <c r="D31" i="43"/>
  <c r="D30" i="43"/>
  <c r="D29" i="43"/>
  <c r="D28" i="43"/>
  <c r="D27" i="43"/>
  <c r="D26" i="43"/>
  <c r="D25" i="43"/>
  <c r="D24" i="43"/>
  <c r="D23" i="43"/>
  <c r="D22" i="43"/>
  <c r="D21" i="43"/>
  <c r="D20" i="43"/>
  <c r="D19" i="43"/>
  <c r="D18" i="43"/>
  <c r="D17" i="43"/>
  <c r="D16" i="43"/>
  <c r="D15" i="43"/>
  <c r="D14" i="43"/>
  <c r="D13" i="43"/>
  <c r="D12" i="43"/>
  <c r="D11" i="43"/>
  <c r="D10" i="43"/>
  <c r="D9" i="43"/>
  <c r="D8" i="43"/>
  <c r="D7" i="43"/>
  <c r="D6" i="43"/>
  <c r="D5" i="43"/>
  <c r="D44" i="44"/>
  <c r="D43" i="44"/>
  <c r="D42" i="44"/>
  <c r="D41" i="44"/>
  <c r="D40" i="44"/>
  <c r="D39" i="44"/>
  <c r="D38" i="44"/>
  <c r="D37" i="44"/>
  <c r="D36" i="44"/>
  <c r="D35" i="44"/>
  <c r="D34" i="44"/>
  <c r="D33" i="44"/>
  <c r="D32" i="44"/>
  <c r="D31" i="44"/>
  <c r="D30" i="44"/>
  <c r="D29" i="44"/>
  <c r="D28" i="44"/>
  <c r="D27" i="44"/>
  <c r="D26" i="44"/>
  <c r="D25" i="44"/>
  <c r="D24" i="44"/>
  <c r="D23" i="44"/>
  <c r="D22" i="44"/>
  <c r="D21" i="44"/>
  <c r="D20" i="44"/>
  <c r="D19" i="44"/>
  <c r="D18" i="44"/>
  <c r="D17" i="44"/>
  <c r="D16" i="44"/>
  <c r="D15" i="44"/>
  <c r="D14" i="44"/>
  <c r="D13" i="44"/>
  <c r="D12" i="44"/>
  <c r="D11" i="44"/>
  <c r="D10" i="44"/>
  <c r="D9" i="44"/>
  <c r="D8" i="44"/>
  <c r="D7" i="44"/>
  <c r="D6" i="44"/>
  <c r="D5" i="44"/>
  <c r="D44" i="45"/>
  <c r="D43" i="45"/>
  <c r="D42" i="45"/>
  <c r="D41" i="45"/>
  <c r="D40" i="45"/>
  <c r="D39" i="45"/>
  <c r="D38" i="45"/>
  <c r="D37" i="45"/>
  <c r="D36" i="45"/>
  <c r="D35" i="45"/>
  <c r="D34" i="45"/>
  <c r="D33" i="45"/>
  <c r="D32" i="45"/>
  <c r="D31" i="45"/>
  <c r="D30" i="45"/>
  <c r="D29" i="45"/>
  <c r="D28" i="45"/>
  <c r="D27" i="45"/>
  <c r="D26" i="45"/>
  <c r="D25" i="45"/>
  <c r="D24" i="45"/>
  <c r="D23" i="45"/>
  <c r="D22" i="45"/>
  <c r="D21" i="45"/>
  <c r="D20" i="45"/>
  <c r="D19" i="45"/>
  <c r="D18" i="45"/>
  <c r="D17" i="45"/>
  <c r="D16" i="45"/>
  <c r="D15" i="45"/>
  <c r="D14" i="45"/>
  <c r="D13" i="45"/>
  <c r="D12" i="45"/>
  <c r="D11" i="45"/>
  <c r="D10" i="45"/>
  <c r="D9" i="45"/>
  <c r="D8" i="45"/>
  <c r="D7" i="45"/>
  <c r="D6" i="45"/>
  <c r="D5" i="45"/>
  <c r="D44" i="46"/>
  <c r="D43" i="46"/>
  <c r="D42" i="46"/>
  <c r="D41" i="46"/>
  <c r="D40" i="46"/>
  <c r="D39" i="46"/>
  <c r="D38" i="46"/>
  <c r="D37" i="46"/>
  <c r="D36" i="46"/>
  <c r="D35" i="46"/>
  <c r="D34" i="46"/>
  <c r="D33" i="46"/>
  <c r="D32" i="46"/>
  <c r="D31" i="46"/>
  <c r="D30" i="46"/>
  <c r="D29" i="46"/>
  <c r="D28" i="46"/>
  <c r="D27" i="46"/>
  <c r="D26" i="46"/>
  <c r="D25" i="46"/>
  <c r="D24" i="46"/>
  <c r="D23" i="46"/>
  <c r="D22" i="46"/>
  <c r="D21" i="46"/>
  <c r="D20" i="46"/>
  <c r="D19" i="46"/>
  <c r="D18" i="46"/>
  <c r="D17" i="46"/>
  <c r="D16" i="46"/>
  <c r="D15" i="46"/>
  <c r="D14" i="46"/>
  <c r="D13" i="46"/>
  <c r="D12" i="46"/>
  <c r="D11" i="46"/>
  <c r="D10" i="46"/>
  <c r="D9" i="46"/>
  <c r="D8" i="46"/>
  <c r="D7" i="46"/>
  <c r="D6" i="46"/>
  <c r="D5" i="46"/>
  <c r="D44" i="47"/>
  <c r="D43" i="47"/>
  <c r="D42" i="47"/>
  <c r="D41" i="47"/>
  <c r="D40" i="47"/>
  <c r="D39" i="47"/>
  <c r="D38" i="47"/>
  <c r="D37" i="47"/>
  <c r="D36" i="47"/>
  <c r="D35" i="47"/>
  <c r="D34" i="47"/>
  <c r="D33" i="47"/>
  <c r="D32" i="47"/>
  <c r="D31" i="47"/>
  <c r="D30" i="47"/>
  <c r="D29" i="47"/>
  <c r="D28" i="47"/>
  <c r="D27" i="47"/>
  <c r="D26" i="47"/>
  <c r="D25" i="47"/>
  <c r="D24" i="47"/>
  <c r="D23" i="47"/>
  <c r="D22" i="47"/>
  <c r="D21" i="47"/>
  <c r="D20" i="47"/>
  <c r="D19" i="47"/>
  <c r="D18" i="47"/>
  <c r="D17" i="47"/>
  <c r="D16" i="47"/>
  <c r="D15" i="47"/>
  <c r="D14" i="47"/>
  <c r="D13" i="47"/>
  <c r="D12" i="47"/>
  <c r="D11" i="47"/>
  <c r="D10" i="47"/>
  <c r="D9" i="47"/>
  <c r="D8" i="47"/>
  <c r="D7" i="47"/>
  <c r="D6" i="47"/>
  <c r="D5" i="47"/>
  <c r="D44" i="48"/>
  <c r="D43" i="48"/>
  <c r="D42" i="48"/>
  <c r="D41" i="48"/>
  <c r="D40" i="48"/>
  <c r="D39" i="48"/>
  <c r="D38" i="48"/>
  <c r="D37" i="48"/>
  <c r="D36" i="48"/>
  <c r="D35" i="48"/>
  <c r="D34" i="48"/>
  <c r="D33" i="48"/>
  <c r="D32" i="48"/>
  <c r="D31" i="48"/>
  <c r="D30" i="48"/>
  <c r="D29" i="48"/>
  <c r="D28" i="48"/>
  <c r="D27" i="48"/>
  <c r="D26" i="48"/>
  <c r="D25" i="48"/>
  <c r="D24" i="48"/>
  <c r="D23" i="48"/>
  <c r="D22" i="48"/>
  <c r="D21" i="48"/>
  <c r="D20" i="48"/>
  <c r="D19" i="48"/>
  <c r="D18" i="48"/>
  <c r="D17" i="48"/>
  <c r="D16" i="48"/>
  <c r="D15" i="48"/>
  <c r="D14" i="48"/>
  <c r="D13" i="48"/>
  <c r="D12" i="48"/>
  <c r="D11" i="48"/>
  <c r="D10" i="48"/>
  <c r="D9" i="48"/>
  <c r="D8" i="48"/>
  <c r="D7" i="48"/>
  <c r="D6" i="48"/>
  <c r="D5" i="48"/>
  <c r="D44" i="49"/>
  <c r="D43" i="49"/>
  <c r="D42" i="49"/>
  <c r="D41" i="49"/>
  <c r="D40" i="49"/>
  <c r="D39" i="49"/>
  <c r="D38" i="49"/>
  <c r="D37" i="49"/>
  <c r="D36" i="49"/>
  <c r="D35" i="49"/>
  <c r="D34" i="49"/>
  <c r="D33" i="49"/>
  <c r="D32" i="49"/>
  <c r="D31" i="49"/>
  <c r="D30" i="49"/>
  <c r="D29" i="49"/>
  <c r="D28" i="49"/>
  <c r="D27" i="49"/>
  <c r="D26" i="49"/>
  <c r="D25" i="49"/>
  <c r="D24" i="49"/>
  <c r="D23" i="49"/>
  <c r="D22" i="49"/>
  <c r="D21" i="49"/>
  <c r="D20" i="49"/>
  <c r="D19" i="49"/>
  <c r="D18" i="49"/>
  <c r="D17" i="49"/>
  <c r="D16" i="49"/>
  <c r="D15" i="49"/>
  <c r="D14" i="49"/>
  <c r="D13" i="49"/>
  <c r="D12" i="49"/>
  <c r="D11" i="49"/>
  <c r="D10" i="49"/>
  <c r="D9" i="49"/>
  <c r="D8" i="49"/>
  <c r="D7" i="49"/>
  <c r="D6" i="49"/>
  <c r="D5" i="49"/>
  <c r="D44" i="50"/>
  <c r="D43" i="50"/>
  <c r="D42" i="50"/>
  <c r="D41" i="50"/>
  <c r="D40" i="50"/>
  <c r="D39" i="50"/>
  <c r="D38" i="50"/>
  <c r="D37" i="50"/>
  <c r="D36" i="50"/>
  <c r="D35" i="50"/>
  <c r="D34" i="50"/>
  <c r="D33" i="50"/>
  <c r="D32" i="50"/>
  <c r="D31" i="50"/>
  <c r="D30" i="50"/>
  <c r="D29" i="50"/>
  <c r="D28" i="50"/>
  <c r="D27" i="50"/>
  <c r="D26" i="50"/>
  <c r="D25" i="50"/>
  <c r="D24" i="50"/>
  <c r="D23" i="50"/>
  <c r="D22" i="50"/>
  <c r="D21" i="50"/>
  <c r="D20" i="50"/>
  <c r="D19" i="50"/>
  <c r="D18" i="50"/>
  <c r="D17" i="50"/>
  <c r="D16" i="50"/>
  <c r="D15" i="50"/>
  <c r="D14" i="50"/>
  <c r="D13" i="50"/>
  <c r="D12" i="50"/>
  <c r="D11" i="50"/>
  <c r="D10" i="50"/>
  <c r="D9" i="50"/>
  <c r="D8" i="50"/>
  <c r="D7" i="50"/>
  <c r="D6" i="50"/>
  <c r="D5" i="50"/>
  <c r="D44" i="51"/>
  <c r="D43" i="51"/>
  <c r="D42" i="51"/>
  <c r="D41" i="51"/>
  <c r="D40" i="51"/>
  <c r="D39" i="51"/>
  <c r="D38" i="51"/>
  <c r="D37" i="51"/>
  <c r="D36" i="51"/>
  <c r="D35" i="51"/>
  <c r="D34" i="51"/>
  <c r="D33" i="51"/>
  <c r="D32" i="51"/>
  <c r="D31" i="51"/>
  <c r="D30" i="51"/>
  <c r="D29" i="51"/>
  <c r="D28" i="51"/>
  <c r="D27" i="51"/>
  <c r="D26" i="51"/>
  <c r="D25" i="51"/>
  <c r="D24" i="51"/>
  <c r="D23" i="51"/>
  <c r="D22" i="51"/>
  <c r="D21" i="51"/>
  <c r="D20" i="51"/>
  <c r="D19" i="51"/>
  <c r="D18" i="51"/>
  <c r="D17" i="51"/>
  <c r="D16" i="51"/>
  <c r="D15" i="51"/>
  <c r="D14" i="51"/>
  <c r="D13" i="51"/>
  <c r="D12" i="51"/>
  <c r="D11" i="51"/>
  <c r="D10" i="51"/>
  <c r="D9" i="51"/>
  <c r="D8" i="51"/>
  <c r="D7" i="51"/>
  <c r="D6" i="51"/>
  <c r="D5" i="51"/>
  <c r="D44" i="52"/>
  <c r="D43" i="52"/>
  <c r="D42" i="52"/>
  <c r="D41" i="52"/>
  <c r="D40" i="52"/>
  <c r="D39" i="52"/>
  <c r="D38" i="52"/>
  <c r="D37" i="52"/>
  <c r="D36" i="52"/>
  <c r="D35" i="52"/>
  <c r="D34" i="52"/>
  <c r="D33" i="52"/>
  <c r="D32" i="52"/>
  <c r="D31" i="52"/>
  <c r="D30" i="52"/>
  <c r="D29" i="52"/>
  <c r="D28" i="52"/>
  <c r="D27" i="52"/>
  <c r="D26" i="52"/>
  <c r="D25" i="52"/>
  <c r="D24" i="52"/>
  <c r="D23" i="52"/>
  <c r="D22" i="52"/>
  <c r="D21" i="52"/>
  <c r="D20" i="52"/>
  <c r="D19" i="52"/>
  <c r="D18" i="52"/>
  <c r="D17" i="52"/>
  <c r="D16" i="52"/>
  <c r="D15" i="52"/>
  <c r="D14" i="52"/>
  <c r="D13" i="52"/>
  <c r="D12" i="52"/>
  <c r="D11" i="52"/>
  <c r="D10" i="52"/>
  <c r="D9" i="52"/>
  <c r="D8" i="52"/>
  <c r="D7" i="52"/>
  <c r="D6" i="52"/>
  <c r="D5" i="52"/>
  <c r="D44" i="53"/>
  <c r="D43" i="53"/>
  <c r="D42" i="53"/>
  <c r="D41" i="53"/>
  <c r="D40" i="53"/>
  <c r="D39" i="53"/>
  <c r="D38" i="53"/>
  <c r="D37" i="53"/>
  <c r="D36" i="53"/>
  <c r="D35" i="53"/>
  <c r="D34" i="53"/>
  <c r="D33" i="53"/>
  <c r="D32" i="53"/>
  <c r="D31" i="53"/>
  <c r="D30" i="53"/>
  <c r="D29" i="53"/>
  <c r="D28" i="53"/>
  <c r="D27" i="53"/>
  <c r="D26" i="53"/>
  <c r="D25" i="53"/>
  <c r="D24" i="53"/>
  <c r="D23" i="53"/>
  <c r="D22" i="53"/>
  <c r="D21" i="53"/>
  <c r="D20" i="53"/>
  <c r="D19" i="53"/>
  <c r="D18" i="53"/>
  <c r="D17" i="53"/>
  <c r="D16" i="53"/>
  <c r="D15" i="53"/>
  <c r="D14" i="53"/>
  <c r="D13" i="53"/>
  <c r="D12" i="53"/>
  <c r="D11" i="53"/>
  <c r="D10" i="53"/>
  <c r="D9" i="53"/>
  <c r="D8" i="53"/>
  <c r="D7" i="53"/>
  <c r="D6" i="53"/>
  <c r="D5" i="53"/>
  <c r="D44" i="54"/>
  <c r="D43" i="54"/>
  <c r="D42" i="54"/>
  <c r="D41" i="54"/>
  <c r="D40" i="54"/>
  <c r="D39" i="54"/>
  <c r="D38" i="54"/>
  <c r="D37" i="54"/>
  <c r="D36" i="54"/>
  <c r="D35" i="54"/>
  <c r="D34" i="54"/>
  <c r="D33" i="54"/>
  <c r="D32" i="54"/>
  <c r="D31" i="54"/>
  <c r="D30" i="54"/>
  <c r="D29" i="54"/>
  <c r="D28" i="54"/>
  <c r="D27" i="54"/>
  <c r="D26" i="54"/>
  <c r="D25" i="54"/>
  <c r="D24" i="54"/>
  <c r="D23" i="54"/>
  <c r="D22" i="54"/>
  <c r="D21" i="54"/>
  <c r="D20" i="54"/>
  <c r="D19" i="54"/>
  <c r="D18" i="54"/>
  <c r="D17" i="54"/>
  <c r="D16" i="54"/>
  <c r="D15" i="54"/>
  <c r="D14" i="54"/>
  <c r="D13" i="54"/>
  <c r="D12" i="54"/>
  <c r="D11" i="54"/>
  <c r="D10" i="54"/>
  <c r="D9" i="54"/>
  <c r="D8" i="54"/>
  <c r="D7" i="54"/>
  <c r="D6" i="54"/>
  <c r="D5" i="54"/>
  <c r="D44" i="55"/>
  <c r="D43" i="55"/>
  <c r="D42" i="55"/>
  <c r="D41" i="55"/>
  <c r="D40" i="55"/>
  <c r="D39" i="55"/>
  <c r="D38" i="55"/>
  <c r="D37" i="55"/>
  <c r="D36" i="55"/>
  <c r="D35" i="55"/>
  <c r="D34" i="55"/>
  <c r="D33" i="55"/>
  <c r="D32" i="55"/>
  <c r="D31" i="55"/>
  <c r="D30" i="55"/>
  <c r="D29" i="55"/>
  <c r="D28" i="55"/>
  <c r="D27" i="55"/>
  <c r="D26" i="55"/>
  <c r="D25" i="55"/>
  <c r="D24" i="55"/>
  <c r="D23" i="55"/>
  <c r="D22" i="55"/>
  <c r="D21" i="55"/>
  <c r="D20" i="55"/>
  <c r="D19" i="55"/>
  <c r="D18" i="55"/>
  <c r="D17" i="55"/>
  <c r="D16" i="55"/>
  <c r="D15" i="55"/>
  <c r="D14" i="55"/>
  <c r="D13" i="55"/>
  <c r="D12" i="55"/>
  <c r="D11" i="55"/>
  <c r="D10" i="55"/>
  <c r="D9" i="55"/>
  <c r="D8" i="55"/>
  <c r="D7" i="55"/>
  <c r="D6" i="55"/>
  <c r="D5" i="55"/>
  <c r="D44" i="56"/>
  <c r="D43" i="56"/>
  <c r="D42" i="56"/>
  <c r="D41" i="56"/>
  <c r="D40" i="56"/>
  <c r="D39" i="56"/>
  <c r="D38" i="56"/>
  <c r="D37" i="56"/>
  <c r="D36" i="56"/>
  <c r="D35" i="56"/>
  <c r="D34" i="56"/>
  <c r="D33" i="56"/>
  <c r="D32" i="56"/>
  <c r="D31" i="56"/>
  <c r="D30" i="56"/>
  <c r="D29" i="56"/>
  <c r="D28" i="56"/>
  <c r="D27" i="56"/>
  <c r="D26" i="56"/>
  <c r="D25" i="56"/>
  <c r="D24" i="56"/>
  <c r="D23" i="56"/>
  <c r="D22" i="56"/>
  <c r="D21" i="56"/>
  <c r="D20" i="56"/>
  <c r="D19" i="56"/>
  <c r="D18" i="56"/>
  <c r="D17" i="56"/>
  <c r="D16" i="56"/>
  <c r="D15" i="56"/>
  <c r="D14" i="56"/>
  <c r="D13" i="56"/>
  <c r="D12" i="56"/>
  <c r="D11" i="56"/>
  <c r="D10" i="56"/>
  <c r="D9" i="56"/>
  <c r="D8" i="56"/>
  <c r="D7" i="56"/>
  <c r="D6" i="56"/>
  <c r="D5" i="56"/>
  <c r="D44" i="57"/>
  <c r="D43" i="57"/>
  <c r="D42" i="57"/>
  <c r="D41" i="57"/>
  <c r="D40" i="57"/>
  <c r="D39" i="57"/>
  <c r="D38" i="57"/>
  <c r="D37" i="57"/>
  <c r="D36" i="57"/>
  <c r="D35" i="57"/>
  <c r="D34" i="57"/>
  <c r="D33" i="57"/>
  <c r="D32" i="57"/>
  <c r="D31" i="57"/>
  <c r="D30" i="57"/>
  <c r="D29" i="57"/>
  <c r="D28" i="57"/>
  <c r="D27" i="57"/>
  <c r="D26" i="57"/>
  <c r="D25" i="57"/>
  <c r="D24" i="57"/>
  <c r="D23" i="57"/>
  <c r="D22" i="57"/>
  <c r="D21" i="57"/>
  <c r="D20" i="57"/>
  <c r="D19" i="57"/>
  <c r="D18" i="57"/>
  <c r="D17" i="57"/>
  <c r="D16" i="57"/>
  <c r="D15" i="57"/>
  <c r="D14" i="57"/>
  <c r="D13" i="57"/>
  <c r="D12" i="57"/>
  <c r="D11" i="57"/>
  <c r="D10" i="57"/>
  <c r="D9" i="57"/>
  <c r="D8" i="57"/>
  <c r="D7" i="57"/>
  <c r="D6" i="57"/>
  <c r="D5" i="57"/>
  <c r="D44" i="58"/>
  <c r="D43" i="58"/>
  <c r="D42" i="58"/>
  <c r="D41" i="58"/>
  <c r="D40" i="58"/>
  <c r="D39" i="58"/>
  <c r="D38" i="58"/>
  <c r="D37" i="58"/>
  <c r="D36" i="58"/>
  <c r="D35" i="58"/>
  <c r="D34" i="58"/>
  <c r="D33" i="58"/>
  <c r="D32" i="58"/>
  <c r="D31" i="58"/>
  <c r="D30" i="58"/>
  <c r="D29" i="58"/>
  <c r="D28" i="58"/>
  <c r="D27" i="58"/>
  <c r="D26" i="58"/>
  <c r="D25" i="58"/>
  <c r="D24" i="58"/>
  <c r="D23" i="58"/>
  <c r="D22" i="58"/>
  <c r="D21" i="58"/>
  <c r="D20" i="58"/>
  <c r="D19" i="58"/>
  <c r="D18" i="58"/>
  <c r="D17" i="58"/>
  <c r="D16" i="58"/>
  <c r="D15" i="58"/>
  <c r="D14" i="58"/>
  <c r="D13" i="58"/>
  <c r="D12" i="58"/>
  <c r="D11" i="58"/>
  <c r="D10" i="58"/>
  <c r="D9" i="58"/>
  <c r="D8" i="58"/>
  <c r="D7" i="58"/>
  <c r="D6" i="58"/>
  <c r="D5" i="58"/>
  <c r="D44" i="29"/>
  <c r="D43" i="29"/>
  <c r="D42" i="29"/>
  <c r="D41" i="29"/>
  <c r="D40" i="29"/>
  <c r="D39" i="29"/>
  <c r="D38" i="29"/>
  <c r="D37" i="29"/>
  <c r="D36" i="29"/>
  <c r="D35" i="29"/>
  <c r="D34" i="29"/>
  <c r="D33" i="29"/>
  <c r="D32" i="29"/>
  <c r="D31" i="29"/>
  <c r="D30" i="29"/>
  <c r="D29" i="29"/>
  <c r="D28" i="29"/>
  <c r="D27" i="29"/>
  <c r="D26" i="29"/>
  <c r="D25" i="29"/>
  <c r="D24" i="29"/>
  <c r="D23" i="29"/>
  <c r="D22" i="29"/>
  <c r="D21" i="29"/>
  <c r="D20" i="29"/>
  <c r="D19" i="29"/>
  <c r="D18" i="29"/>
  <c r="D17" i="29"/>
  <c r="D16" i="29"/>
  <c r="D15" i="29"/>
  <c r="D14" i="29"/>
  <c r="D13" i="29"/>
  <c r="D12" i="29"/>
  <c r="D11" i="29"/>
  <c r="D10" i="29"/>
  <c r="D9" i="29"/>
  <c r="D8" i="29"/>
  <c r="D7" i="29"/>
  <c r="D6" i="29"/>
  <c r="D5" i="29"/>
  <c r="E14" i="17"/>
  <c r="F5" i="28"/>
  <c r="F5" i="27"/>
  <c r="F5" i="26"/>
  <c r="F5" i="25"/>
  <c r="F5" i="24"/>
  <c r="F5" i="22"/>
  <c r="F5" i="21"/>
  <c r="F5" i="20"/>
  <c r="D5" i="23"/>
  <c r="D14" i="22"/>
  <c r="F44" i="28"/>
  <c r="F43" i="28"/>
  <c r="F42" i="28"/>
  <c r="F41" i="28"/>
  <c r="F40" i="28"/>
  <c r="F39" i="28"/>
  <c r="F38" i="28"/>
  <c r="F37" i="28"/>
  <c r="F36" i="28"/>
  <c r="F35" i="28"/>
  <c r="F34" i="28"/>
  <c r="F33" i="28"/>
  <c r="F32" i="28"/>
  <c r="F31" i="28"/>
  <c r="F30" i="28"/>
  <c r="F29" i="28"/>
  <c r="F28" i="28"/>
  <c r="F27" i="28"/>
  <c r="F26" i="28"/>
  <c r="F25" i="28"/>
  <c r="F24" i="28"/>
  <c r="F23" i="28"/>
  <c r="F22" i="28"/>
  <c r="F21" i="28"/>
  <c r="F20" i="28"/>
  <c r="F19" i="28"/>
  <c r="F18" i="28"/>
  <c r="F17" i="28"/>
  <c r="F16" i="28"/>
  <c r="F15" i="28"/>
  <c r="F14" i="28"/>
  <c r="F13" i="28"/>
  <c r="F12" i="28"/>
  <c r="F11" i="28"/>
  <c r="F10" i="28"/>
  <c r="F9" i="28"/>
  <c r="F8" i="28"/>
  <c r="F7" i="28"/>
  <c r="F6" i="28"/>
  <c r="E13" i="28"/>
  <c r="D44" i="28"/>
  <c r="D43" i="28"/>
  <c r="D42" i="28"/>
  <c r="D41" i="28"/>
  <c r="D40" i="28"/>
  <c r="D39" i="28"/>
  <c r="D38" i="28"/>
  <c r="D37" i="28"/>
  <c r="D36" i="28"/>
  <c r="D35" i="28"/>
  <c r="D34" i="28"/>
  <c r="D33" i="28"/>
  <c r="D32" i="28"/>
  <c r="D31" i="28"/>
  <c r="D30" i="28"/>
  <c r="D29" i="28"/>
  <c r="D28" i="28"/>
  <c r="D27" i="28"/>
  <c r="D26" i="28"/>
  <c r="D25" i="28"/>
  <c r="D24" i="28"/>
  <c r="D23" i="28"/>
  <c r="D22" i="28"/>
  <c r="D21" i="28"/>
  <c r="D20" i="28"/>
  <c r="D19" i="28"/>
  <c r="D18" i="28"/>
  <c r="D17" i="28"/>
  <c r="D16" i="28"/>
  <c r="D15" i="28"/>
  <c r="D14" i="28"/>
  <c r="D13" i="28"/>
  <c r="D12" i="28"/>
  <c r="D11" i="28"/>
  <c r="D10" i="28"/>
  <c r="D9" i="28"/>
  <c r="D8" i="28"/>
  <c r="D7" i="28"/>
  <c r="D6" i="28"/>
  <c r="D5" i="28"/>
  <c r="F44" i="27"/>
  <c r="F43" i="27"/>
  <c r="F42" i="27"/>
  <c r="F41" i="27"/>
  <c r="F40" i="27"/>
  <c r="F39" i="27"/>
  <c r="F38" i="27"/>
  <c r="F37" i="27"/>
  <c r="F36" i="27"/>
  <c r="F35" i="27"/>
  <c r="F34" i="27"/>
  <c r="F33" i="27"/>
  <c r="F32" i="27"/>
  <c r="F31" i="27"/>
  <c r="F30" i="27"/>
  <c r="F29" i="27"/>
  <c r="F28" i="27"/>
  <c r="F27" i="27"/>
  <c r="F26" i="27"/>
  <c r="F25" i="27"/>
  <c r="F24" i="27"/>
  <c r="F23" i="27"/>
  <c r="F22" i="27"/>
  <c r="F21" i="27"/>
  <c r="F20" i="27"/>
  <c r="F19" i="27"/>
  <c r="F18" i="27"/>
  <c r="F17" i="27"/>
  <c r="F16" i="27"/>
  <c r="F15" i="27"/>
  <c r="F14" i="27"/>
  <c r="F13" i="27"/>
  <c r="F12" i="27"/>
  <c r="F11" i="27"/>
  <c r="F10" i="27"/>
  <c r="F9" i="27"/>
  <c r="F8" i="27"/>
  <c r="F7" i="27"/>
  <c r="F6" i="27"/>
  <c r="E12" i="27"/>
  <c r="D44" i="27"/>
  <c r="D43" i="27"/>
  <c r="D42" i="27"/>
  <c r="D41" i="27"/>
  <c r="D40" i="27"/>
  <c r="D39" i="27"/>
  <c r="D38" i="27"/>
  <c r="D37" i="27"/>
  <c r="D36" i="27"/>
  <c r="D35" i="27"/>
  <c r="D34" i="27"/>
  <c r="D33" i="27"/>
  <c r="D32" i="27"/>
  <c r="D31" i="27"/>
  <c r="D30" i="27"/>
  <c r="D29" i="27"/>
  <c r="D28" i="27"/>
  <c r="D27" i="27"/>
  <c r="D26" i="27"/>
  <c r="D25" i="27"/>
  <c r="D24" i="27"/>
  <c r="D23" i="27"/>
  <c r="D22" i="27"/>
  <c r="D21" i="27"/>
  <c r="D20" i="27"/>
  <c r="D19" i="27"/>
  <c r="D18" i="27"/>
  <c r="D17" i="27"/>
  <c r="D16" i="27"/>
  <c r="D15" i="27"/>
  <c r="D14" i="27"/>
  <c r="D13" i="27"/>
  <c r="D12" i="27"/>
  <c r="D11" i="27"/>
  <c r="D10" i="27"/>
  <c r="D9" i="27"/>
  <c r="D8" i="27"/>
  <c r="D7" i="27"/>
  <c r="D6" i="27"/>
  <c r="D5" i="27"/>
  <c r="F44" i="26"/>
  <c r="F43" i="26"/>
  <c r="F42" i="26"/>
  <c r="F41" i="26"/>
  <c r="F40" i="26"/>
  <c r="F39" i="26"/>
  <c r="F38" i="26"/>
  <c r="F37" i="26"/>
  <c r="F36" i="26"/>
  <c r="F35" i="26"/>
  <c r="F34" i="26"/>
  <c r="F33" i="26"/>
  <c r="F32" i="26"/>
  <c r="F31" i="26"/>
  <c r="F30" i="26"/>
  <c r="F29" i="26"/>
  <c r="F28" i="26"/>
  <c r="F27" i="26"/>
  <c r="F26" i="26"/>
  <c r="F25" i="26"/>
  <c r="F24" i="26"/>
  <c r="F23" i="26"/>
  <c r="F22" i="26"/>
  <c r="F21" i="26"/>
  <c r="F20" i="26"/>
  <c r="F19" i="26"/>
  <c r="F18" i="26"/>
  <c r="F17" i="26"/>
  <c r="F16" i="26"/>
  <c r="F15" i="26"/>
  <c r="F14" i="26"/>
  <c r="F13" i="26"/>
  <c r="F12" i="26"/>
  <c r="F11" i="26"/>
  <c r="F10" i="26"/>
  <c r="F9" i="26"/>
  <c r="F8" i="26"/>
  <c r="F7" i="26"/>
  <c r="F6" i="26"/>
  <c r="E11" i="26"/>
  <c r="D44" i="26"/>
  <c r="D43" i="26"/>
  <c r="D42" i="26"/>
  <c r="D41" i="26"/>
  <c r="D40" i="26"/>
  <c r="D39" i="26"/>
  <c r="D38" i="26"/>
  <c r="D37" i="26"/>
  <c r="D36" i="26"/>
  <c r="D35" i="26"/>
  <c r="D34" i="26"/>
  <c r="D33" i="26"/>
  <c r="D32" i="26"/>
  <c r="D31" i="26"/>
  <c r="D30" i="26"/>
  <c r="D29" i="26"/>
  <c r="D28" i="26"/>
  <c r="D27" i="26"/>
  <c r="D26" i="26"/>
  <c r="D25" i="26"/>
  <c r="D24" i="26"/>
  <c r="D23" i="26"/>
  <c r="D22" i="26"/>
  <c r="D21" i="26"/>
  <c r="D20" i="26"/>
  <c r="D19" i="26"/>
  <c r="D18" i="26"/>
  <c r="D17" i="26"/>
  <c r="D16" i="26"/>
  <c r="D15" i="26"/>
  <c r="D14" i="26"/>
  <c r="D13" i="26"/>
  <c r="D12" i="26"/>
  <c r="D11" i="26"/>
  <c r="D10" i="26"/>
  <c r="D9" i="26"/>
  <c r="D8" i="26"/>
  <c r="D7" i="26"/>
  <c r="D6" i="26"/>
  <c r="D5" i="26"/>
  <c r="F44" i="25"/>
  <c r="F43" i="25"/>
  <c r="F42" i="25"/>
  <c r="F41" i="25"/>
  <c r="F40" i="25"/>
  <c r="F39" i="25"/>
  <c r="F38" i="25"/>
  <c r="F37" i="25"/>
  <c r="F36" i="25"/>
  <c r="F35" i="25"/>
  <c r="F34" i="25"/>
  <c r="F33" i="25"/>
  <c r="F32" i="25"/>
  <c r="F31" i="25"/>
  <c r="F30" i="25"/>
  <c r="F29" i="25"/>
  <c r="F28" i="25"/>
  <c r="F27" i="25"/>
  <c r="F26" i="25"/>
  <c r="F25" i="25"/>
  <c r="F24" i="25"/>
  <c r="F23" i="25"/>
  <c r="F22" i="25"/>
  <c r="F21" i="25"/>
  <c r="F20" i="25"/>
  <c r="F19" i="25"/>
  <c r="F18" i="25"/>
  <c r="F17" i="25"/>
  <c r="F16" i="25"/>
  <c r="F15" i="25"/>
  <c r="F14" i="25"/>
  <c r="F13" i="25"/>
  <c r="F12" i="25"/>
  <c r="F11" i="25"/>
  <c r="F10" i="25"/>
  <c r="F9" i="25"/>
  <c r="F8" i="25"/>
  <c r="F7" i="25"/>
  <c r="F6" i="25"/>
  <c r="E10" i="25"/>
  <c r="D44" i="25"/>
  <c r="D43" i="25"/>
  <c r="D42" i="25"/>
  <c r="D41" i="25"/>
  <c r="D40" i="25"/>
  <c r="D39" i="25"/>
  <c r="D38" i="25"/>
  <c r="D37" i="25"/>
  <c r="D36" i="25"/>
  <c r="D35" i="25"/>
  <c r="D34" i="25"/>
  <c r="D33" i="25"/>
  <c r="D32" i="25"/>
  <c r="D31" i="25"/>
  <c r="D30" i="25"/>
  <c r="D29" i="25"/>
  <c r="D28" i="25"/>
  <c r="D27" i="25"/>
  <c r="D26" i="25"/>
  <c r="D25" i="25"/>
  <c r="D24" i="25"/>
  <c r="D23" i="25"/>
  <c r="D22" i="25"/>
  <c r="D21" i="25"/>
  <c r="D20" i="25"/>
  <c r="D19" i="25"/>
  <c r="D18" i="25"/>
  <c r="D17" i="25"/>
  <c r="D16" i="25"/>
  <c r="D15" i="25"/>
  <c r="D14" i="25"/>
  <c r="D13" i="25"/>
  <c r="D12" i="25"/>
  <c r="D11" i="25"/>
  <c r="D10" i="25"/>
  <c r="D9" i="25"/>
  <c r="D8" i="25"/>
  <c r="D7" i="25"/>
  <c r="D6" i="25"/>
  <c r="D5" i="25"/>
  <c r="D44" i="24"/>
  <c r="D43" i="24"/>
  <c r="D42" i="24"/>
  <c r="D41" i="24"/>
  <c r="D40" i="24"/>
  <c r="D39" i="24"/>
  <c r="D38" i="24"/>
  <c r="D37" i="24"/>
  <c r="D36" i="24"/>
  <c r="D35" i="24"/>
  <c r="F35" i="24" s="1"/>
  <c r="D34" i="24"/>
  <c r="F34" i="24" s="1"/>
  <c r="D33" i="24"/>
  <c r="F33" i="24" s="1"/>
  <c r="D32" i="24"/>
  <c r="F32" i="24" s="1"/>
  <c r="D31" i="24"/>
  <c r="F31" i="24" s="1"/>
  <c r="D30" i="24"/>
  <c r="F30" i="24" s="1"/>
  <c r="D29" i="24"/>
  <c r="F29" i="24" s="1"/>
  <c r="D28" i="24"/>
  <c r="D27" i="24"/>
  <c r="D26" i="24"/>
  <c r="D25" i="24"/>
  <c r="D24" i="24"/>
  <c r="D23" i="24"/>
  <c r="D22" i="24"/>
  <c r="D21" i="24"/>
  <c r="D20" i="24"/>
  <c r="D19" i="24"/>
  <c r="F19" i="24" s="1"/>
  <c r="D18" i="24"/>
  <c r="F18" i="24" s="1"/>
  <c r="D17" i="24"/>
  <c r="F17" i="24" s="1"/>
  <c r="D16" i="24"/>
  <c r="F16" i="24" s="1"/>
  <c r="D15" i="24"/>
  <c r="F15" i="24" s="1"/>
  <c r="D14" i="24"/>
  <c r="F14" i="24" s="1"/>
  <c r="D13" i="24"/>
  <c r="F13" i="24" s="1"/>
  <c r="D12" i="24"/>
  <c r="D11" i="24"/>
  <c r="D10" i="24"/>
  <c r="D9" i="24"/>
  <c r="D8" i="24"/>
  <c r="D7" i="24"/>
  <c r="D6" i="24"/>
  <c r="D5" i="24"/>
  <c r="F38" i="24"/>
  <c r="F37" i="24"/>
  <c r="F22" i="24"/>
  <c r="F21" i="24"/>
  <c r="F6" i="24"/>
  <c r="E9" i="24"/>
  <c r="F36" i="24" s="1"/>
  <c r="F44" i="23"/>
  <c r="F43" i="23"/>
  <c r="F42" i="23"/>
  <c r="F41" i="23"/>
  <c r="F40" i="23"/>
  <c r="F39" i="23"/>
  <c r="F38" i="23"/>
  <c r="F37" i="23"/>
  <c r="F36" i="23"/>
  <c r="F35" i="23"/>
  <c r="F34" i="23"/>
  <c r="F33" i="23"/>
  <c r="F32" i="23"/>
  <c r="F31" i="23"/>
  <c r="F30" i="23"/>
  <c r="F29" i="23"/>
  <c r="F28" i="23"/>
  <c r="F27" i="23"/>
  <c r="F26" i="23"/>
  <c r="F25" i="23"/>
  <c r="F24" i="23"/>
  <c r="F23" i="23"/>
  <c r="F22" i="23"/>
  <c r="F21" i="23"/>
  <c r="F20" i="23"/>
  <c r="F19" i="23"/>
  <c r="F18" i="23"/>
  <c r="F17" i="23"/>
  <c r="F16" i="23"/>
  <c r="F15" i="23"/>
  <c r="F14" i="23"/>
  <c r="F13" i="23"/>
  <c r="F12" i="23"/>
  <c r="F11" i="23"/>
  <c r="F10" i="23"/>
  <c r="F9" i="23"/>
  <c r="F8" i="23"/>
  <c r="F7" i="23"/>
  <c r="F6" i="23"/>
  <c r="E8" i="23"/>
  <c r="D44" i="23"/>
  <c r="D43" i="23"/>
  <c r="D42" i="23"/>
  <c r="D41" i="23"/>
  <c r="D40" i="23"/>
  <c r="D39" i="23"/>
  <c r="D38" i="23"/>
  <c r="D37" i="23"/>
  <c r="D36" i="23"/>
  <c r="D35" i="23"/>
  <c r="D34" i="23"/>
  <c r="D33" i="23"/>
  <c r="D32" i="23"/>
  <c r="D31" i="23"/>
  <c r="D30" i="23"/>
  <c r="D29" i="23"/>
  <c r="D28" i="23"/>
  <c r="D27" i="23"/>
  <c r="D26" i="23"/>
  <c r="D25" i="23"/>
  <c r="D24" i="23"/>
  <c r="D23" i="23"/>
  <c r="D22" i="23"/>
  <c r="D21" i="23"/>
  <c r="D20" i="23"/>
  <c r="D19" i="23"/>
  <c r="D18" i="23"/>
  <c r="D17" i="23"/>
  <c r="D16" i="23"/>
  <c r="D15" i="23"/>
  <c r="D14" i="23"/>
  <c r="D13" i="23"/>
  <c r="D12" i="23"/>
  <c r="D11" i="23"/>
  <c r="D10" i="23"/>
  <c r="D9" i="23"/>
  <c r="D8" i="23"/>
  <c r="D7" i="23"/>
  <c r="D6" i="23"/>
  <c r="G43" i="22"/>
  <c r="G41" i="22"/>
  <c r="G40" i="22"/>
  <c r="G39" i="22"/>
  <c r="G38" i="22"/>
  <c r="G37" i="22"/>
  <c r="G36" i="22"/>
  <c r="G35" i="22"/>
  <c r="G34" i="22"/>
  <c r="G33" i="22"/>
  <c r="G32" i="22"/>
  <c r="G31" i="22"/>
  <c r="G30" i="22"/>
  <c r="G29" i="22"/>
  <c r="G28" i="22"/>
  <c r="G27" i="22"/>
  <c r="G26" i="22"/>
  <c r="G25" i="22"/>
  <c r="G24" i="22"/>
  <c r="G23" i="22"/>
  <c r="G22" i="22"/>
  <c r="G21" i="22"/>
  <c r="G20" i="22"/>
  <c r="G19" i="22"/>
  <c r="G18" i="22"/>
  <c r="G17" i="22"/>
  <c r="G16" i="22"/>
  <c r="G15" i="22"/>
  <c r="G13" i="22"/>
  <c r="G12" i="22"/>
  <c r="G11" i="22"/>
  <c r="G10" i="22"/>
  <c r="G9" i="22"/>
  <c r="G8" i="22"/>
  <c r="G7" i="22"/>
  <c r="G6" i="22"/>
  <c r="F44" i="22"/>
  <c r="F43" i="22"/>
  <c r="F42" i="22"/>
  <c r="F41" i="22"/>
  <c r="F40" i="22"/>
  <c r="F39" i="22"/>
  <c r="F38" i="22"/>
  <c r="F37" i="22"/>
  <c r="F36" i="22"/>
  <c r="F35" i="22"/>
  <c r="F34" i="22"/>
  <c r="F33" i="22"/>
  <c r="F32" i="22"/>
  <c r="F31" i="22"/>
  <c r="F30" i="22"/>
  <c r="F29" i="22"/>
  <c r="F28" i="22"/>
  <c r="F27" i="22"/>
  <c r="F26" i="22"/>
  <c r="F25" i="22"/>
  <c r="F24" i="22"/>
  <c r="F23" i="22"/>
  <c r="F22" i="22"/>
  <c r="F21" i="22"/>
  <c r="F20" i="22"/>
  <c r="F19" i="22"/>
  <c r="F18" i="22"/>
  <c r="F17" i="22"/>
  <c r="F16" i="22"/>
  <c r="F15" i="22"/>
  <c r="F13" i="22"/>
  <c r="F12" i="22"/>
  <c r="F11" i="22"/>
  <c r="F10" i="22"/>
  <c r="F9" i="22"/>
  <c r="F8" i="22"/>
  <c r="F7" i="22"/>
  <c r="F6" i="22"/>
  <c r="E7" i="22"/>
  <c r="D44" i="22"/>
  <c r="D43" i="22"/>
  <c r="D42" i="22"/>
  <c r="D41" i="22"/>
  <c r="D40" i="22"/>
  <c r="D39" i="22"/>
  <c r="D38" i="22"/>
  <c r="D37" i="22"/>
  <c r="D36" i="22"/>
  <c r="D35" i="22"/>
  <c r="D34" i="22"/>
  <c r="D33" i="22"/>
  <c r="D32" i="22"/>
  <c r="D31" i="22"/>
  <c r="D30" i="22"/>
  <c r="D29" i="22"/>
  <c r="D28" i="22"/>
  <c r="D27" i="22"/>
  <c r="D26" i="22"/>
  <c r="D25" i="22"/>
  <c r="D24" i="22"/>
  <c r="D23" i="22"/>
  <c r="D22" i="22"/>
  <c r="D21" i="22"/>
  <c r="D20" i="22"/>
  <c r="D19" i="22"/>
  <c r="D18" i="22"/>
  <c r="D17" i="22"/>
  <c r="D16" i="22"/>
  <c r="D15" i="22"/>
  <c r="D13" i="22"/>
  <c r="D12" i="22"/>
  <c r="D11" i="22"/>
  <c r="D10" i="22"/>
  <c r="D9" i="22"/>
  <c r="D8" i="22"/>
  <c r="D7" i="22"/>
  <c r="D6" i="22"/>
  <c r="D5" i="22"/>
  <c r="F44" i="21"/>
  <c r="F43" i="21"/>
  <c r="F42" i="21"/>
  <c r="F41" i="21"/>
  <c r="F40" i="21"/>
  <c r="F39" i="21"/>
  <c r="F38" i="21"/>
  <c r="F37" i="21"/>
  <c r="F36" i="21"/>
  <c r="F35" i="21"/>
  <c r="F34" i="21"/>
  <c r="F33" i="21"/>
  <c r="F32" i="21"/>
  <c r="F31" i="21"/>
  <c r="F30" i="21"/>
  <c r="F29" i="21"/>
  <c r="F28" i="21"/>
  <c r="F27" i="21"/>
  <c r="F26" i="21"/>
  <c r="F25" i="21"/>
  <c r="F24" i="21"/>
  <c r="F23" i="21"/>
  <c r="F22" i="21"/>
  <c r="F21" i="21"/>
  <c r="F20" i="21"/>
  <c r="F19" i="21"/>
  <c r="F18" i="21"/>
  <c r="F17" i="21"/>
  <c r="F16" i="21"/>
  <c r="F15" i="21"/>
  <c r="F14" i="21"/>
  <c r="F13" i="21"/>
  <c r="F12" i="21"/>
  <c r="F11" i="21"/>
  <c r="F10" i="21"/>
  <c r="F9" i="21"/>
  <c r="F8" i="21"/>
  <c r="F7" i="21"/>
  <c r="F6" i="21"/>
  <c r="E6" i="21"/>
  <c r="D44" i="21"/>
  <c r="D43" i="21"/>
  <c r="D42" i="21"/>
  <c r="D41" i="21"/>
  <c r="D40" i="21"/>
  <c r="D39" i="21"/>
  <c r="D38" i="21"/>
  <c r="D37" i="21"/>
  <c r="D36" i="21"/>
  <c r="D35" i="21"/>
  <c r="D34" i="21"/>
  <c r="D33" i="21"/>
  <c r="D32" i="21"/>
  <c r="D31" i="21"/>
  <c r="D30" i="21"/>
  <c r="D29" i="21"/>
  <c r="D28" i="21"/>
  <c r="D27" i="21"/>
  <c r="D26" i="21"/>
  <c r="D25" i="21"/>
  <c r="D24" i="21"/>
  <c r="D23" i="21"/>
  <c r="D22" i="21"/>
  <c r="D21" i="21"/>
  <c r="D20" i="21"/>
  <c r="D19" i="21"/>
  <c r="D18" i="21"/>
  <c r="D17" i="21"/>
  <c r="D16" i="21"/>
  <c r="D15" i="21"/>
  <c r="D14" i="21"/>
  <c r="D13" i="21"/>
  <c r="D12" i="21"/>
  <c r="D11" i="21"/>
  <c r="D10" i="21"/>
  <c r="D9" i="21"/>
  <c r="D8" i="21"/>
  <c r="D7" i="21"/>
  <c r="D6" i="21"/>
  <c r="D5" i="21"/>
  <c r="D44" i="20"/>
  <c r="D43" i="20"/>
  <c r="D42" i="20"/>
  <c r="D41" i="20"/>
  <c r="D40" i="20"/>
  <c r="D39" i="20"/>
  <c r="D38" i="20"/>
  <c r="D37" i="20"/>
  <c r="D36" i="20"/>
  <c r="D35" i="20"/>
  <c r="D34" i="20"/>
  <c r="D33" i="20"/>
  <c r="D32" i="20"/>
  <c r="D31" i="20"/>
  <c r="D30" i="20"/>
  <c r="D29" i="20"/>
  <c r="D28" i="20"/>
  <c r="D27" i="20"/>
  <c r="D26" i="20"/>
  <c r="D25" i="20"/>
  <c r="D24" i="20"/>
  <c r="D23" i="20"/>
  <c r="D22" i="20"/>
  <c r="D21" i="20"/>
  <c r="D20" i="20"/>
  <c r="D19" i="20"/>
  <c r="D18" i="20"/>
  <c r="D17" i="20"/>
  <c r="D16" i="20"/>
  <c r="D15" i="20"/>
  <c r="D14" i="20"/>
  <c r="D13" i="20"/>
  <c r="D12" i="20"/>
  <c r="D11" i="20"/>
  <c r="D10" i="20"/>
  <c r="D9" i="20"/>
  <c r="D8" i="20"/>
  <c r="D7" i="20"/>
  <c r="D6" i="20"/>
  <c r="D5" i="20"/>
  <c r="H8" i="59"/>
  <c r="L7" i="19" s="1"/>
  <c r="F5" i="23" l="1"/>
  <c r="F14" i="22"/>
  <c r="G14" i="22" s="1"/>
  <c r="F7" i="24"/>
  <c r="F23" i="24"/>
  <c r="F39" i="24"/>
  <c r="F8" i="24"/>
  <c r="F24" i="24"/>
  <c r="F40" i="24"/>
  <c r="F9" i="24"/>
  <c r="F25" i="24"/>
  <c r="F41" i="24"/>
  <c r="F10" i="24"/>
  <c r="F26" i="24"/>
  <c r="F42" i="24"/>
  <c r="F11" i="24"/>
  <c r="F27" i="24"/>
  <c r="F43" i="24"/>
  <c r="F12" i="24"/>
  <c r="F28" i="24"/>
  <c r="F44" i="24"/>
  <c r="F20" i="24"/>
  <c r="F40" i="20"/>
  <c r="F38" i="20"/>
  <c r="F8" i="20"/>
  <c r="F24" i="20"/>
  <c r="F9" i="20"/>
  <c r="F25" i="20"/>
  <c r="F41" i="20"/>
  <c r="F6" i="20"/>
  <c r="F11" i="20"/>
  <c r="F43" i="20"/>
  <c r="F37" i="20"/>
  <c r="F22" i="20"/>
  <c r="F26" i="20"/>
  <c r="F27" i="20"/>
  <c r="E5" i="20"/>
  <c r="C44" i="19"/>
  <c r="C43" i="19"/>
  <c r="C42" i="19"/>
  <c r="C41" i="19"/>
  <c r="C40" i="19"/>
  <c r="C39" i="19"/>
  <c r="C38" i="19"/>
  <c r="C37" i="19"/>
  <c r="C36" i="19"/>
  <c r="C35" i="19"/>
  <c r="C34" i="19"/>
  <c r="C33" i="19"/>
  <c r="C32" i="19"/>
  <c r="C31" i="19"/>
  <c r="C30" i="19"/>
  <c r="C29" i="19"/>
  <c r="C28" i="19"/>
  <c r="C27" i="19"/>
  <c r="C26" i="19"/>
  <c r="C25" i="19"/>
  <c r="C24" i="19"/>
  <c r="C23" i="19"/>
  <c r="C22" i="19"/>
  <c r="C21" i="19"/>
  <c r="C20" i="19"/>
  <c r="C19" i="19"/>
  <c r="C18" i="19"/>
  <c r="C17" i="19"/>
  <c r="C16" i="19"/>
  <c r="C15" i="19"/>
  <c r="C14" i="19"/>
  <c r="C13" i="19"/>
  <c r="C12" i="19"/>
  <c r="C11" i="19"/>
  <c r="C10" i="19"/>
  <c r="C9" i="19"/>
  <c r="C8" i="19"/>
  <c r="C7" i="19"/>
  <c r="C6" i="19"/>
  <c r="C7" i="22"/>
  <c r="G5" i="22" s="1"/>
  <c r="C6" i="21"/>
  <c r="C8" i="23"/>
  <c r="C9" i="24"/>
  <c r="G5" i="24" s="1"/>
  <c r="C10" i="25"/>
  <c r="C11" i="26"/>
  <c r="G5" i="26" s="1"/>
  <c r="C12" i="27"/>
  <c r="C13" i="28"/>
  <c r="C14" i="29"/>
  <c r="C15" i="30"/>
  <c r="C16" i="31"/>
  <c r="C17" i="32"/>
  <c r="C18" i="33"/>
  <c r="C19" i="34"/>
  <c r="C20" i="35"/>
  <c r="C21" i="36"/>
  <c r="C22" i="37"/>
  <c r="C23" i="38"/>
  <c r="C24" i="39"/>
  <c r="C25" i="40"/>
  <c r="C26" i="41"/>
  <c r="C27" i="42"/>
  <c r="C28" i="43"/>
  <c r="C29" i="44"/>
  <c r="C30" i="45"/>
  <c r="C31" i="46"/>
  <c r="C32" i="47"/>
  <c r="C33" i="48"/>
  <c r="C34" i="49"/>
  <c r="C35" i="50"/>
  <c r="C36" i="51"/>
  <c r="C37" i="52"/>
  <c r="C38" i="53"/>
  <c r="C39" i="54"/>
  <c r="C40" i="55"/>
  <c r="C41" i="56"/>
  <c r="C42" i="57"/>
  <c r="G5" i="57" s="1"/>
  <c r="C43" i="58"/>
  <c r="C5" i="20"/>
  <c r="C45" i="59"/>
  <c r="G8" i="24" l="1"/>
  <c r="G31" i="24"/>
  <c r="G42" i="44"/>
  <c r="G26" i="44"/>
  <c r="G10" i="44"/>
  <c r="G41" i="44"/>
  <c r="G25" i="44"/>
  <c r="G9" i="44"/>
  <c r="G40" i="44"/>
  <c r="G24" i="44"/>
  <c r="G8" i="44"/>
  <c r="G39" i="44"/>
  <c r="G23" i="44"/>
  <c r="G7" i="44"/>
  <c r="G38" i="44"/>
  <c r="G22" i="44"/>
  <c r="G6" i="44"/>
  <c r="G37" i="44"/>
  <c r="G21" i="44"/>
  <c r="G5" i="44"/>
  <c r="G36" i="44"/>
  <c r="G20" i="44"/>
  <c r="G34" i="44"/>
  <c r="G18" i="44"/>
  <c r="G14" i="44"/>
  <c r="G13" i="44"/>
  <c r="G12" i="44"/>
  <c r="G31" i="44"/>
  <c r="G43" i="44"/>
  <c r="G11" i="44"/>
  <c r="G35" i="44"/>
  <c r="G33" i="44"/>
  <c r="G32" i="44"/>
  <c r="G29" i="44"/>
  <c r="G16" i="44"/>
  <c r="G30" i="44"/>
  <c r="G28" i="44"/>
  <c r="G27" i="44"/>
  <c r="G19" i="44"/>
  <c r="G17" i="44"/>
  <c r="G15" i="44"/>
  <c r="G43" i="56"/>
  <c r="G27" i="56"/>
  <c r="G11" i="56"/>
  <c r="G42" i="56"/>
  <c r="G26" i="56"/>
  <c r="G10" i="56"/>
  <c r="G41" i="56"/>
  <c r="G25" i="56"/>
  <c r="G9" i="56"/>
  <c r="G40" i="56"/>
  <c r="G24" i="56"/>
  <c r="G8" i="56"/>
  <c r="G39" i="56"/>
  <c r="G23" i="56"/>
  <c r="G7" i="56"/>
  <c r="G38" i="56"/>
  <c r="G22" i="56"/>
  <c r="G6" i="56"/>
  <c r="G37" i="56"/>
  <c r="G21" i="56"/>
  <c r="G5" i="56"/>
  <c r="G36" i="56"/>
  <c r="G20" i="56"/>
  <c r="G34" i="56"/>
  <c r="G18" i="56"/>
  <c r="G14" i="56"/>
  <c r="G13" i="56"/>
  <c r="G32" i="56"/>
  <c r="G12" i="56"/>
  <c r="G35" i="56"/>
  <c r="G33" i="56"/>
  <c r="G30" i="56"/>
  <c r="G16" i="56"/>
  <c r="G17" i="56"/>
  <c r="G15" i="56"/>
  <c r="G29" i="56"/>
  <c r="G31" i="56"/>
  <c r="G28" i="56"/>
  <c r="G19" i="56"/>
  <c r="G43" i="55"/>
  <c r="G27" i="55"/>
  <c r="G11" i="55"/>
  <c r="G42" i="55"/>
  <c r="G26" i="55"/>
  <c r="G10" i="55"/>
  <c r="G41" i="55"/>
  <c r="G25" i="55"/>
  <c r="G9" i="55"/>
  <c r="G40" i="55"/>
  <c r="G24" i="55"/>
  <c r="G8" i="55"/>
  <c r="G39" i="55"/>
  <c r="G23" i="55"/>
  <c r="G7" i="55"/>
  <c r="G38" i="55"/>
  <c r="G22" i="55"/>
  <c r="G6" i="55"/>
  <c r="G37" i="55"/>
  <c r="G21" i="55"/>
  <c r="G5" i="55"/>
  <c r="G36" i="55"/>
  <c r="G20" i="55"/>
  <c r="G34" i="55"/>
  <c r="G18" i="55"/>
  <c r="G30" i="55"/>
  <c r="G29" i="55"/>
  <c r="G14" i="55"/>
  <c r="G28" i="55"/>
  <c r="G19" i="55"/>
  <c r="G17" i="55"/>
  <c r="G16" i="55"/>
  <c r="G15" i="55"/>
  <c r="G12" i="55"/>
  <c r="G32" i="55"/>
  <c r="G33" i="55"/>
  <c r="G35" i="55"/>
  <c r="G31" i="55"/>
  <c r="G13" i="55"/>
  <c r="G42" i="39"/>
  <c r="G26" i="39"/>
  <c r="G10" i="39"/>
  <c r="G41" i="39"/>
  <c r="G25" i="39"/>
  <c r="G9" i="39"/>
  <c r="G40" i="39"/>
  <c r="G24" i="39"/>
  <c r="G8" i="39"/>
  <c r="G39" i="39"/>
  <c r="G23" i="39"/>
  <c r="G7" i="39"/>
  <c r="G38" i="39"/>
  <c r="G22" i="39"/>
  <c r="G6" i="39"/>
  <c r="G37" i="39"/>
  <c r="G21" i="39"/>
  <c r="G5" i="39"/>
  <c r="G36" i="39"/>
  <c r="G20" i="39"/>
  <c r="G34" i="39"/>
  <c r="G18" i="39"/>
  <c r="G16" i="39"/>
  <c r="G15" i="39"/>
  <c r="G33" i="39"/>
  <c r="G14" i="39"/>
  <c r="G13" i="39"/>
  <c r="G12" i="39"/>
  <c r="G43" i="39"/>
  <c r="G11" i="39"/>
  <c r="G35" i="39"/>
  <c r="G31" i="39"/>
  <c r="G19" i="39"/>
  <c r="G29" i="39"/>
  <c r="G28" i="39"/>
  <c r="G27" i="39"/>
  <c r="G17" i="39"/>
  <c r="G32" i="39"/>
  <c r="G30" i="39"/>
  <c r="G32" i="23"/>
  <c r="G16" i="23"/>
  <c r="G29" i="23"/>
  <c r="G28" i="23"/>
  <c r="G42" i="23"/>
  <c r="G10" i="23"/>
  <c r="G31" i="23"/>
  <c r="G15" i="23"/>
  <c r="G13" i="23"/>
  <c r="G30" i="23"/>
  <c r="G14" i="23"/>
  <c r="G27" i="23"/>
  <c r="G26" i="23"/>
  <c r="G12" i="23"/>
  <c r="G43" i="23"/>
  <c r="G11" i="23"/>
  <c r="G39" i="23"/>
  <c r="G23" i="23"/>
  <c r="G7" i="23"/>
  <c r="G34" i="23"/>
  <c r="G18" i="23"/>
  <c r="G22" i="23"/>
  <c r="G21" i="23"/>
  <c r="G20" i="23"/>
  <c r="G8" i="23"/>
  <c r="G6" i="23"/>
  <c r="G40" i="23"/>
  <c r="G36" i="23"/>
  <c r="G35" i="23"/>
  <c r="G19" i="23"/>
  <c r="G17" i="23"/>
  <c r="G9" i="23"/>
  <c r="G41" i="23"/>
  <c r="G33" i="23"/>
  <c r="G38" i="23"/>
  <c r="G37" i="23"/>
  <c r="G25" i="23"/>
  <c r="G24" i="23"/>
  <c r="G43" i="54"/>
  <c r="G27" i="54"/>
  <c r="G11" i="54"/>
  <c r="G42" i="54"/>
  <c r="G26" i="54"/>
  <c r="G10" i="54"/>
  <c r="G41" i="54"/>
  <c r="G25" i="54"/>
  <c r="G9" i="54"/>
  <c r="G40" i="54"/>
  <c r="G24" i="54"/>
  <c r="G8" i="54"/>
  <c r="G39" i="54"/>
  <c r="G23" i="54"/>
  <c r="G7" i="54"/>
  <c r="G38" i="54"/>
  <c r="G22" i="54"/>
  <c r="G6" i="54"/>
  <c r="G37" i="54"/>
  <c r="G21" i="54"/>
  <c r="G5" i="54"/>
  <c r="G36" i="54"/>
  <c r="G20" i="54"/>
  <c r="G34" i="54"/>
  <c r="G18" i="54"/>
  <c r="G12" i="54"/>
  <c r="G30" i="54"/>
  <c r="G35" i="54"/>
  <c r="G33" i="54"/>
  <c r="G32" i="54"/>
  <c r="G31" i="54"/>
  <c r="G28" i="54"/>
  <c r="G14" i="54"/>
  <c r="G29" i="54"/>
  <c r="G13" i="54"/>
  <c r="G16" i="54"/>
  <c r="G15" i="54"/>
  <c r="G19" i="54"/>
  <c r="G17" i="54"/>
  <c r="G42" i="38"/>
  <c r="G26" i="38"/>
  <c r="G10" i="38"/>
  <c r="G41" i="38"/>
  <c r="G25" i="38"/>
  <c r="G9" i="38"/>
  <c r="G40" i="38"/>
  <c r="G24" i="38"/>
  <c r="G8" i="38"/>
  <c r="G39" i="38"/>
  <c r="G23" i="38"/>
  <c r="G7" i="38"/>
  <c r="G38" i="38"/>
  <c r="G22" i="38"/>
  <c r="G6" i="38"/>
  <c r="G37" i="38"/>
  <c r="G21" i="38"/>
  <c r="G5" i="38"/>
  <c r="G36" i="38"/>
  <c r="G20" i="38"/>
  <c r="G34" i="38"/>
  <c r="G18" i="38"/>
  <c r="G35" i="38"/>
  <c r="G33" i="38"/>
  <c r="G31" i="38"/>
  <c r="G32" i="38"/>
  <c r="G27" i="38"/>
  <c r="G30" i="38"/>
  <c r="G29" i="38"/>
  <c r="G28" i="38"/>
  <c r="G17" i="38"/>
  <c r="G12" i="38"/>
  <c r="G15" i="38"/>
  <c r="G14" i="38"/>
  <c r="G13" i="38"/>
  <c r="G11" i="38"/>
  <c r="G43" i="38"/>
  <c r="G19" i="38"/>
  <c r="G16" i="38"/>
  <c r="G41" i="21"/>
  <c r="G25" i="21"/>
  <c r="G9" i="21"/>
  <c r="G6" i="21"/>
  <c r="G37" i="21"/>
  <c r="G20" i="21"/>
  <c r="G35" i="21"/>
  <c r="G19" i="21"/>
  <c r="G40" i="21"/>
  <c r="G24" i="21"/>
  <c r="G8" i="21"/>
  <c r="G39" i="21"/>
  <c r="G23" i="21"/>
  <c r="G7" i="21"/>
  <c r="G38" i="21"/>
  <c r="G36" i="21"/>
  <c r="G22" i="21"/>
  <c r="G21" i="21"/>
  <c r="G32" i="21"/>
  <c r="G16" i="21"/>
  <c r="G43" i="21"/>
  <c r="G27" i="21"/>
  <c r="G11" i="21"/>
  <c r="G29" i="21"/>
  <c r="G28" i="21"/>
  <c r="G26" i="21"/>
  <c r="G18" i="21"/>
  <c r="G13" i="21"/>
  <c r="G12" i="21"/>
  <c r="G14" i="21"/>
  <c r="G34" i="21"/>
  <c r="G17" i="21"/>
  <c r="G15" i="21"/>
  <c r="G42" i="21"/>
  <c r="G33" i="21"/>
  <c r="G10" i="21"/>
  <c r="G31" i="21"/>
  <c r="G30" i="21"/>
  <c r="G20" i="24"/>
  <c r="G39" i="24"/>
  <c r="G36" i="24"/>
  <c r="G32" i="24"/>
  <c r="G16" i="24"/>
  <c r="G42" i="40"/>
  <c r="G26" i="40"/>
  <c r="G10" i="40"/>
  <c r="G41" i="40"/>
  <c r="G25" i="40"/>
  <c r="G9" i="40"/>
  <c r="G40" i="40"/>
  <c r="G24" i="40"/>
  <c r="G8" i="40"/>
  <c r="G39" i="40"/>
  <c r="G23" i="40"/>
  <c r="G7" i="40"/>
  <c r="G38" i="40"/>
  <c r="G22" i="40"/>
  <c r="G6" i="40"/>
  <c r="G37" i="40"/>
  <c r="G21" i="40"/>
  <c r="G5" i="40"/>
  <c r="G36" i="40"/>
  <c r="G20" i="40"/>
  <c r="G34" i="40"/>
  <c r="G18" i="40"/>
  <c r="G30" i="40"/>
  <c r="G29" i="40"/>
  <c r="G28" i="40"/>
  <c r="G15" i="40"/>
  <c r="G27" i="40"/>
  <c r="G19" i="40"/>
  <c r="G17" i="40"/>
  <c r="G16" i="40"/>
  <c r="G13" i="40"/>
  <c r="G32" i="40"/>
  <c r="G33" i="40"/>
  <c r="G31" i="40"/>
  <c r="G14" i="40"/>
  <c r="G12" i="40"/>
  <c r="G11" i="40"/>
  <c r="G43" i="40"/>
  <c r="G35" i="40"/>
  <c r="G23" i="24"/>
  <c r="G42" i="52"/>
  <c r="G26" i="52"/>
  <c r="G10" i="52"/>
  <c r="G41" i="52"/>
  <c r="G25" i="52"/>
  <c r="G9" i="52"/>
  <c r="G40" i="52"/>
  <c r="G24" i="52"/>
  <c r="G8" i="52"/>
  <c r="G39" i="52"/>
  <c r="G23" i="52"/>
  <c r="G7" i="52"/>
  <c r="G38" i="52"/>
  <c r="G22" i="52"/>
  <c r="G6" i="52"/>
  <c r="G37" i="52"/>
  <c r="G21" i="52"/>
  <c r="G5" i="52"/>
  <c r="G36" i="52"/>
  <c r="G20" i="52"/>
  <c r="G34" i="52"/>
  <c r="G18" i="52"/>
  <c r="G14" i="52"/>
  <c r="G13" i="52"/>
  <c r="G31" i="52"/>
  <c r="G12" i="52"/>
  <c r="G43" i="52"/>
  <c r="G11" i="52"/>
  <c r="G35" i="52"/>
  <c r="G33" i="52"/>
  <c r="G32" i="52"/>
  <c r="G29" i="52"/>
  <c r="G16" i="52"/>
  <c r="G28" i="52"/>
  <c r="G30" i="52"/>
  <c r="G27" i="52"/>
  <c r="G15" i="52"/>
  <c r="G19" i="52"/>
  <c r="G17" i="52"/>
  <c r="G42" i="36"/>
  <c r="G26" i="36"/>
  <c r="G10" i="36"/>
  <c r="G41" i="36"/>
  <c r="G25" i="36"/>
  <c r="G9" i="36"/>
  <c r="G40" i="36"/>
  <c r="G24" i="36"/>
  <c r="G8" i="36"/>
  <c r="G39" i="36"/>
  <c r="G23" i="36"/>
  <c r="G7" i="36"/>
  <c r="G38" i="36"/>
  <c r="G22" i="36"/>
  <c r="G6" i="36"/>
  <c r="G37" i="36"/>
  <c r="G21" i="36"/>
  <c r="G5" i="36"/>
  <c r="G36" i="36"/>
  <c r="G20" i="36"/>
  <c r="G34" i="36"/>
  <c r="G18" i="36"/>
  <c r="G14" i="36"/>
  <c r="G13" i="36"/>
  <c r="G12" i="36"/>
  <c r="G31" i="36"/>
  <c r="G43" i="36"/>
  <c r="G11" i="36"/>
  <c r="G35" i="36"/>
  <c r="G33" i="36"/>
  <c r="G32" i="36"/>
  <c r="G29" i="36"/>
  <c r="G16" i="36"/>
  <c r="G17" i="36"/>
  <c r="G15" i="36"/>
  <c r="G30" i="36"/>
  <c r="G28" i="36"/>
  <c r="G27" i="36"/>
  <c r="G19" i="36"/>
  <c r="G42" i="51"/>
  <c r="G26" i="51"/>
  <c r="G10" i="51"/>
  <c r="G41" i="51"/>
  <c r="G25" i="51"/>
  <c r="G9" i="51"/>
  <c r="G40" i="51"/>
  <c r="G24" i="51"/>
  <c r="G8" i="51"/>
  <c r="G39" i="51"/>
  <c r="G23" i="51"/>
  <c r="G7" i="51"/>
  <c r="G38" i="51"/>
  <c r="G22" i="51"/>
  <c r="G6" i="51"/>
  <c r="G37" i="51"/>
  <c r="G21" i="51"/>
  <c r="G5" i="51"/>
  <c r="G36" i="51"/>
  <c r="G20" i="51"/>
  <c r="G34" i="51"/>
  <c r="G18" i="51"/>
  <c r="G32" i="51"/>
  <c r="G31" i="51"/>
  <c r="G30" i="51"/>
  <c r="G17" i="51"/>
  <c r="G29" i="51"/>
  <c r="G28" i="51"/>
  <c r="G27" i="51"/>
  <c r="G19" i="51"/>
  <c r="G15" i="51"/>
  <c r="G35" i="51"/>
  <c r="G11" i="51"/>
  <c r="G43" i="51"/>
  <c r="G33" i="51"/>
  <c r="G16" i="51"/>
  <c r="G14" i="51"/>
  <c r="G13" i="51"/>
  <c r="G12" i="51"/>
  <c r="G12" i="24"/>
  <c r="G6" i="24"/>
  <c r="G40" i="28"/>
  <c r="G24" i="28"/>
  <c r="G8" i="28"/>
  <c r="G21" i="28"/>
  <c r="G39" i="28"/>
  <c r="G23" i="28"/>
  <c r="G7" i="28"/>
  <c r="G17" i="28"/>
  <c r="G38" i="28"/>
  <c r="G22" i="28"/>
  <c r="G6" i="28"/>
  <c r="G37" i="28"/>
  <c r="G33" i="28"/>
  <c r="G36" i="28"/>
  <c r="G20" i="28"/>
  <c r="G35" i="28"/>
  <c r="G19" i="28"/>
  <c r="G34" i="28"/>
  <c r="G18" i="28"/>
  <c r="G31" i="28"/>
  <c r="G15" i="28"/>
  <c r="G42" i="28"/>
  <c r="G26" i="28"/>
  <c r="G10" i="28"/>
  <c r="G29" i="28"/>
  <c r="G28" i="28"/>
  <c r="G27" i="28"/>
  <c r="G12" i="28"/>
  <c r="G43" i="28"/>
  <c r="G25" i="28"/>
  <c r="G16" i="28"/>
  <c r="G14" i="28"/>
  <c r="G13" i="28"/>
  <c r="G11" i="28"/>
  <c r="G41" i="28"/>
  <c r="G5" i="28"/>
  <c r="G9" i="28"/>
  <c r="G32" i="28"/>
  <c r="G30" i="28"/>
  <c r="G43" i="53"/>
  <c r="G42" i="53"/>
  <c r="G26" i="53"/>
  <c r="G10" i="53"/>
  <c r="G41" i="53"/>
  <c r="G25" i="53"/>
  <c r="G9" i="53"/>
  <c r="G40" i="53"/>
  <c r="G24" i="53"/>
  <c r="G8" i="53"/>
  <c r="G39" i="53"/>
  <c r="G23" i="53"/>
  <c r="G7" i="53"/>
  <c r="G38" i="53"/>
  <c r="G22" i="53"/>
  <c r="G6" i="53"/>
  <c r="G37" i="53"/>
  <c r="G21" i="53"/>
  <c r="G5" i="53"/>
  <c r="G36" i="53"/>
  <c r="G20" i="53"/>
  <c r="G34" i="53"/>
  <c r="G18" i="53"/>
  <c r="G28" i="53"/>
  <c r="G27" i="53"/>
  <c r="G13" i="53"/>
  <c r="G19" i="53"/>
  <c r="G17" i="53"/>
  <c r="G16" i="53"/>
  <c r="G15" i="53"/>
  <c r="G14" i="53"/>
  <c r="G11" i="53"/>
  <c r="G30" i="53"/>
  <c r="G35" i="53"/>
  <c r="G12" i="53"/>
  <c r="G33" i="53"/>
  <c r="G29" i="53"/>
  <c r="G32" i="53"/>
  <c r="G31" i="53"/>
  <c r="G28" i="24"/>
  <c r="G42" i="34"/>
  <c r="G26" i="34"/>
  <c r="G10" i="34"/>
  <c r="G41" i="34"/>
  <c r="G40" i="34"/>
  <c r="G24" i="34"/>
  <c r="G8" i="34"/>
  <c r="G39" i="34"/>
  <c r="G23" i="34"/>
  <c r="G7" i="34"/>
  <c r="G38" i="34"/>
  <c r="G22" i="34"/>
  <c r="G6" i="34"/>
  <c r="G36" i="34"/>
  <c r="G20" i="34"/>
  <c r="G34" i="34"/>
  <c r="G18" i="34"/>
  <c r="G29" i="34"/>
  <c r="G28" i="34"/>
  <c r="G16" i="34"/>
  <c r="G27" i="34"/>
  <c r="G25" i="34"/>
  <c r="G21" i="34"/>
  <c r="G19" i="34"/>
  <c r="G17" i="34"/>
  <c r="G43" i="34"/>
  <c r="G14" i="34"/>
  <c r="G31" i="34"/>
  <c r="G5" i="34"/>
  <c r="G30" i="34"/>
  <c r="G15" i="34"/>
  <c r="G13" i="34"/>
  <c r="G12" i="34"/>
  <c r="G11" i="34"/>
  <c r="G9" i="34"/>
  <c r="G37" i="34"/>
  <c r="G35" i="34"/>
  <c r="G33" i="34"/>
  <c r="G32" i="34"/>
  <c r="G43" i="24"/>
  <c r="G15" i="24"/>
  <c r="G41" i="33"/>
  <c r="G25" i="33"/>
  <c r="G9" i="33"/>
  <c r="G39" i="33"/>
  <c r="G23" i="33"/>
  <c r="G7" i="33"/>
  <c r="G38" i="33"/>
  <c r="G22" i="33"/>
  <c r="G6" i="33"/>
  <c r="G37" i="33"/>
  <c r="G35" i="33"/>
  <c r="G19" i="33"/>
  <c r="G33" i="33"/>
  <c r="G17" i="33"/>
  <c r="G28" i="33"/>
  <c r="G27" i="33"/>
  <c r="G26" i="33"/>
  <c r="G24" i="33"/>
  <c r="G43" i="33"/>
  <c r="G16" i="33"/>
  <c r="G21" i="33"/>
  <c r="G20" i="33"/>
  <c r="G18" i="33"/>
  <c r="G40" i="33"/>
  <c r="G14" i="33"/>
  <c r="G30" i="33"/>
  <c r="G8" i="33"/>
  <c r="G34" i="33"/>
  <c r="G32" i="33"/>
  <c r="G11" i="33"/>
  <c r="G31" i="33"/>
  <c r="G29" i="33"/>
  <c r="G15" i="33"/>
  <c r="G13" i="33"/>
  <c r="G12" i="33"/>
  <c r="G10" i="33"/>
  <c r="G5" i="33"/>
  <c r="G42" i="33"/>
  <c r="G36" i="33"/>
  <c r="G27" i="24"/>
  <c r="G43" i="25"/>
  <c r="G27" i="25"/>
  <c r="G11" i="25"/>
  <c r="G24" i="25"/>
  <c r="G21" i="25"/>
  <c r="G42" i="25"/>
  <c r="G26" i="25"/>
  <c r="G10" i="25"/>
  <c r="G23" i="25"/>
  <c r="G41" i="25"/>
  <c r="G25" i="25"/>
  <c r="G9" i="25"/>
  <c r="G8" i="25"/>
  <c r="G7" i="25"/>
  <c r="G40" i="25"/>
  <c r="G39" i="25"/>
  <c r="G38" i="25"/>
  <c r="G22" i="25"/>
  <c r="G6" i="25"/>
  <c r="G37" i="25"/>
  <c r="G34" i="25"/>
  <c r="G18" i="25"/>
  <c r="G29" i="25"/>
  <c r="G13" i="25"/>
  <c r="G30" i="25"/>
  <c r="G28" i="25"/>
  <c r="G20" i="25"/>
  <c r="G14" i="25"/>
  <c r="G12" i="25"/>
  <c r="G19" i="25"/>
  <c r="G17" i="25"/>
  <c r="G16" i="25"/>
  <c r="G15" i="25"/>
  <c r="G36" i="25"/>
  <c r="G35" i="25"/>
  <c r="G33" i="25"/>
  <c r="G32" i="25"/>
  <c r="G31" i="25"/>
  <c r="G42" i="37"/>
  <c r="G26" i="37"/>
  <c r="G10" i="37"/>
  <c r="G41" i="37"/>
  <c r="G25" i="37"/>
  <c r="G9" i="37"/>
  <c r="G40" i="37"/>
  <c r="G24" i="37"/>
  <c r="G8" i="37"/>
  <c r="G39" i="37"/>
  <c r="G23" i="37"/>
  <c r="G7" i="37"/>
  <c r="G38" i="37"/>
  <c r="G22" i="37"/>
  <c r="G6" i="37"/>
  <c r="G37" i="37"/>
  <c r="G21" i="37"/>
  <c r="G5" i="37"/>
  <c r="G36" i="37"/>
  <c r="G20" i="37"/>
  <c r="G34" i="37"/>
  <c r="G18" i="37"/>
  <c r="G28" i="37"/>
  <c r="G27" i="37"/>
  <c r="G13" i="37"/>
  <c r="G19" i="37"/>
  <c r="G17" i="37"/>
  <c r="G16" i="37"/>
  <c r="G15" i="37"/>
  <c r="G14" i="37"/>
  <c r="G43" i="37"/>
  <c r="G11" i="37"/>
  <c r="G30" i="37"/>
  <c r="G31" i="37"/>
  <c r="G29" i="37"/>
  <c r="G12" i="37"/>
  <c r="G35" i="37"/>
  <c r="G33" i="37"/>
  <c r="G32" i="37"/>
  <c r="G7" i="24"/>
  <c r="G42" i="35"/>
  <c r="G26" i="35"/>
  <c r="G10" i="35"/>
  <c r="G41" i="35"/>
  <c r="G25" i="35"/>
  <c r="G9" i="35"/>
  <c r="G40" i="35"/>
  <c r="G24" i="35"/>
  <c r="G8" i="35"/>
  <c r="G39" i="35"/>
  <c r="G23" i="35"/>
  <c r="G7" i="35"/>
  <c r="G38" i="35"/>
  <c r="G22" i="35"/>
  <c r="G6" i="35"/>
  <c r="G37" i="35"/>
  <c r="G36" i="35"/>
  <c r="G20" i="35"/>
  <c r="G34" i="35"/>
  <c r="G18" i="35"/>
  <c r="G32" i="35"/>
  <c r="G31" i="35"/>
  <c r="G19" i="35"/>
  <c r="G30" i="35"/>
  <c r="G29" i="35"/>
  <c r="G28" i="35"/>
  <c r="G27" i="35"/>
  <c r="G21" i="35"/>
  <c r="G16" i="35"/>
  <c r="G35" i="35"/>
  <c r="G11" i="35"/>
  <c r="G13" i="35"/>
  <c r="G12" i="35"/>
  <c r="G5" i="35"/>
  <c r="G33" i="35"/>
  <c r="G43" i="35"/>
  <c r="G17" i="35"/>
  <c r="G15" i="35"/>
  <c r="G14" i="35"/>
  <c r="G42" i="50"/>
  <c r="G26" i="50"/>
  <c r="G10" i="50"/>
  <c r="G41" i="50"/>
  <c r="G25" i="50"/>
  <c r="G9" i="50"/>
  <c r="G40" i="50"/>
  <c r="G24" i="50"/>
  <c r="G8" i="50"/>
  <c r="G39" i="50"/>
  <c r="G23" i="50"/>
  <c r="G7" i="50"/>
  <c r="G38" i="50"/>
  <c r="G22" i="50"/>
  <c r="G6" i="50"/>
  <c r="G37" i="50"/>
  <c r="G21" i="50"/>
  <c r="G5" i="50"/>
  <c r="G36" i="50"/>
  <c r="G20" i="50"/>
  <c r="G34" i="50"/>
  <c r="G18" i="50"/>
  <c r="G19" i="50"/>
  <c r="G17" i="50"/>
  <c r="G43" i="50"/>
  <c r="G16" i="50"/>
  <c r="G11" i="50"/>
  <c r="G15" i="50"/>
  <c r="G14" i="50"/>
  <c r="G13" i="50"/>
  <c r="G12" i="50"/>
  <c r="G33" i="50"/>
  <c r="G28" i="50"/>
  <c r="G31" i="50"/>
  <c r="G35" i="50"/>
  <c r="G32" i="50"/>
  <c r="G30" i="50"/>
  <c r="G29" i="50"/>
  <c r="G27" i="50"/>
  <c r="G42" i="49"/>
  <c r="G26" i="49"/>
  <c r="G10" i="49"/>
  <c r="G41" i="49"/>
  <c r="G25" i="49"/>
  <c r="G9" i="49"/>
  <c r="G40" i="49"/>
  <c r="G24" i="49"/>
  <c r="G8" i="49"/>
  <c r="G39" i="49"/>
  <c r="G23" i="49"/>
  <c r="G7" i="49"/>
  <c r="G38" i="49"/>
  <c r="G22" i="49"/>
  <c r="G6" i="49"/>
  <c r="G37" i="49"/>
  <c r="G21" i="49"/>
  <c r="G5" i="49"/>
  <c r="G36" i="49"/>
  <c r="G20" i="49"/>
  <c r="G34" i="49"/>
  <c r="G18" i="49"/>
  <c r="G12" i="49"/>
  <c r="G43" i="49"/>
  <c r="G11" i="49"/>
  <c r="G29" i="49"/>
  <c r="G35" i="49"/>
  <c r="G33" i="49"/>
  <c r="G32" i="49"/>
  <c r="G31" i="49"/>
  <c r="G30" i="49"/>
  <c r="G27" i="49"/>
  <c r="G14" i="49"/>
  <c r="G16" i="49"/>
  <c r="G15" i="49"/>
  <c r="G28" i="49"/>
  <c r="G19" i="49"/>
  <c r="G17" i="49"/>
  <c r="G13" i="49"/>
  <c r="G42" i="48"/>
  <c r="G26" i="48"/>
  <c r="G10" i="48"/>
  <c r="G41" i="48"/>
  <c r="G25" i="48"/>
  <c r="G9" i="48"/>
  <c r="G40" i="48"/>
  <c r="G24" i="48"/>
  <c r="G8" i="48"/>
  <c r="G39" i="48"/>
  <c r="G23" i="48"/>
  <c r="G7" i="48"/>
  <c r="G38" i="48"/>
  <c r="G22" i="48"/>
  <c r="G6" i="48"/>
  <c r="G37" i="48"/>
  <c r="G21" i="48"/>
  <c r="G5" i="48"/>
  <c r="G36" i="48"/>
  <c r="G20" i="48"/>
  <c r="G34" i="48"/>
  <c r="G18" i="48"/>
  <c r="G30" i="48"/>
  <c r="G29" i="48"/>
  <c r="G28" i="48"/>
  <c r="G15" i="48"/>
  <c r="G27" i="48"/>
  <c r="G19" i="48"/>
  <c r="G17" i="48"/>
  <c r="G16" i="48"/>
  <c r="G13" i="48"/>
  <c r="G32" i="48"/>
  <c r="G12" i="48"/>
  <c r="G43" i="48"/>
  <c r="G35" i="48"/>
  <c r="G33" i="48"/>
  <c r="G31" i="48"/>
  <c r="G14" i="48"/>
  <c r="G11" i="48"/>
  <c r="G41" i="32"/>
  <c r="G25" i="32"/>
  <c r="G9" i="32"/>
  <c r="G39" i="32"/>
  <c r="G23" i="32"/>
  <c r="G7" i="32"/>
  <c r="G38" i="32"/>
  <c r="G22" i="32"/>
  <c r="G6" i="32"/>
  <c r="G35" i="32"/>
  <c r="G19" i="32"/>
  <c r="G33" i="32"/>
  <c r="G17" i="32"/>
  <c r="G31" i="32"/>
  <c r="G10" i="32"/>
  <c r="G28" i="32"/>
  <c r="G21" i="32"/>
  <c r="G30" i="32"/>
  <c r="G8" i="32"/>
  <c r="G29" i="32"/>
  <c r="G5" i="32"/>
  <c r="G27" i="32"/>
  <c r="G26" i="32"/>
  <c r="G24" i="32"/>
  <c r="G43" i="32"/>
  <c r="G18" i="32"/>
  <c r="G34" i="32"/>
  <c r="G12" i="32"/>
  <c r="G32" i="32"/>
  <c r="G20" i="32"/>
  <c r="G14" i="32"/>
  <c r="G13" i="32"/>
  <c r="G42" i="32"/>
  <c r="G40" i="32"/>
  <c r="G37" i="32"/>
  <c r="G36" i="32"/>
  <c r="G11" i="32"/>
  <c r="G16" i="32"/>
  <c r="G15" i="32"/>
  <c r="G11" i="24"/>
  <c r="G5" i="23"/>
  <c r="G30" i="24"/>
  <c r="G42" i="24"/>
  <c r="G34" i="24"/>
  <c r="G5" i="25"/>
  <c r="G26" i="24"/>
  <c r="G18" i="24"/>
  <c r="G29" i="24"/>
  <c r="G42" i="41"/>
  <c r="G26" i="41"/>
  <c r="G10" i="41"/>
  <c r="G41" i="41"/>
  <c r="G25" i="41"/>
  <c r="G9" i="41"/>
  <c r="G40" i="41"/>
  <c r="G24" i="41"/>
  <c r="G8" i="41"/>
  <c r="G39" i="41"/>
  <c r="G23" i="41"/>
  <c r="G7" i="41"/>
  <c r="G38" i="41"/>
  <c r="G22" i="41"/>
  <c r="G6" i="41"/>
  <c r="G37" i="41"/>
  <c r="G21" i="41"/>
  <c r="G5" i="41"/>
  <c r="G36" i="41"/>
  <c r="G20" i="41"/>
  <c r="G34" i="41"/>
  <c r="G18" i="41"/>
  <c r="G12" i="41"/>
  <c r="G43" i="41"/>
  <c r="G11" i="41"/>
  <c r="G35" i="41"/>
  <c r="G29" i="41"/>
  <c r="G33" i="41"/>
  <c r="G32" i="41"/>
  <c r="G31" i="41"/>
  <c r="G30" i="41"/>
  <c r="G27" i="41"/>
  <c r="G14" i="41"/>
  <c r="G19" i="41"/>
  <c r="G17" i="41"/>
  <c r="G16" i="41"/>
  <c r="G15" i="41"/>
  <c r="G13" i="41"/>
  <c r="G28" i="41"/>
  <c r="G42" i="47"/>
  <c r="G26" i="47"/>
  <c r="G10" i="47"/>
  <c r="G41" i="47"/>
  <c r="G25" i="47"/>
  <c r="G9" i="47"/>
  <c r="G40" i="47"/>
  <c r="G24" i="47"/>
  <c r="G8" i="47"/>
  <c r="G39" i="47"/>
  <c r="G23" i="47"/>
  <c r="G7" i="47"/>
  <c r="G38" i="47"/>
  <c r="G22" i="47"/>
  <c r="G6" i="47"/>
  <c r="G37" i="47"/>
  <c r="G21" i="47"/>
  <c r="G5" i="47"/>
  <c r="G36" i="47"/>
  <c r="G20" i="47"/>
  <c r="G34" i="47"/>
  <c r="G18" i="47"/>
  <c r="G16" i="47"/>
  <c r="G15" i="47"/>
  <c r="G33" i="47"/>
  <c r="G14" i="47"/>
  <c r="G13" i="47"/>
  <c r="G12" i="47"/>
  <c r="G43" i="47"/>
  <c r="G11" i="47"/>
  <c r="G35" i="47"/>
  <c r="G31" i="47"/>
  <c r="G19" i="47"/>
  <c r="G27" i="47"/>
  <c r="G17" i="47"/>
  <c r="G32" i="47"/>
  <c r="G30" i="47"/>
  <c r="G29" i="47"/>
  <c r="G28" i="47"/>
  <c r="G41" i="31"/>
  <c r="G25" i="31"/>
  <c r="G9" i="31"/>
  <c r="G39" i="31"/>
  <c r="G23" i="31"/>
  <c r="G7" i="31"/>
  <c r="G38" i="31"/>
  <c r="G22" i="31"/>
  <c r="G6" i="31"/>
  <c r="G35" i="31"/>
  <c r="G19" i="31"/>
  <c r="G33" i="31"/>
  <c r="G17" i="31"/>
  <c r="G36" i="31"/>
  <c r="G13" i="31"/>
  <c r="G34" i="31"/>
  <c r="G12" i="31"/>
  <c r="G31" i="31"/>
  <c r="G27" i="31"/>
  <c r="G32" i="31"/>
  <c r="G11" i="31"/>
  <c r="G10" i="31"/>
  <c r="G30" i="31"/>
  <c r="G8" i="31"/>
  <c r="G29" i="31"/>
  <c r="G5" i="31"/>
  <c r="G28" i="31"/>
  <c r="G24" i="31"/>
  <c r="G40" i="31"/>
  <c r="G15" i="31"/>
  <c r="G43" i="31"/>
  <c r="G20" i="31"/>
  <c r="G21" i="31"/>
  <c r="G42" i="31"/>
  <c r="G18" i="31"/>
  <c r="G37" i="31"/>
  <c r="G26" i="31"/>
  <c r="G16" i="31"/>
  <c r="G14" i="31"/>
  <c r="G42" i="46"/>
  <c r="G26" i="46"/>
  <c r="G10" i="46"/>
  <c r="G41" i="46"/>
  <c r="G25" i="46"/>
  <c r="G9" i="46"/>
  <c r="G40" i="46"/>
  <c r="G24" i="46"/>
  <c r="G8" i="46"/>
  <c r="G39" i="46"/>
  <c r="G23" i="46"/>
  <c r="G7" i="46"/>
  <c r="G38" i="46"/>
  <c r="G22" i="46"/>
  <c r="G6" i="46"/>
  <c r="G37" i="46"/>
  <c r="G21" i="46"/>
  <c r="G5" i="46"/>
  <c r="G36" i="46"/>
  <c r="G20" i="46"/>
  <c r="G34" i="46"/>
  <c r="G18" i="46"/>
  <c r="G35" i="46"/>
  <c r="G33" i="46"/>
  <c r="G32" i="46"/>
  <c r="G27" i="46"/>
  <c r="G31" i="46"/>
  <c r="G30" i="46"/>
  <c r="G29" i="46"/>
  <c r="G28" i="46"/>
  <c r="G17" i="46"/>
  <c r="G12" i="46"/>
  <c r="G43" i="46"/>
  <c r="G19" i="46"/>
  <c r="G16" i="46"/>
  <c r="G15" i="46"/>
  <c r="G14" i="46"/>
  <c r="G13" i="46"/>
  <c r="G11" i="46"/>
  <c r="G41" i="30"/>
  <c r="G25" i="30"/>
  <c r="G9" i="30"/>
  <c r="G39" i="30"/>
  <c r="G23" i="30"/>
  <c r="G7" i="30"/>
  <c r="G38" i="30"/>
  <c r="G35" i="30"/>
  <c r="G19" i="30"/>
  <c r="G33" i="30"/>
  <c r="G17" i="30"/>
  <c r="G42" i="30"/>
  <c r="G18" i="30"/>
  <c r="G40" i="30"/>
  <c r="G16" i="30"/>
  <c r="G14" i="30"/>
  <c r="G37" i="30"/>
  <c r="G15" i="30"/>
  <c r="G30" i="30"/>
  <c r="G10" i="30"/>
  <c r="G36" i="30"/>
  <c r="G34" i="30"/>
  <c r="G13" i="30"/>
  <c r="G32" i="30"/>
  <c r="G12" i="30"/>
  <c r="G31" i="30"/>
  <c r="G11" i="30"/>
  <c r="G28" i="30"/>
  <c r="G6" i="30"/>
  <c r="G21" i="30"/>
  <c r="G8" i="30"/>
  <c r="G5" i="30"/>
  <c r="G27" i="30"/>
  <c r="G26" i="30"/>
  <c r="G24" i="30"/>
  <c r="G43" i="30"/>
  <c r="G29" i="30"/>
  <c r="G22" i="30"/>
  <c r="G20" i="30"/>
  <c r="G42" i="45"/>
  <c r="G26" i="45"/>
  <c r="G10" i="45"/>
  <c r="G41" i="45"/>
  <c r="G25" i="45"/>
  <c r="G9" i="45"/>
  <c r="G40" i="45"/>
  <c r="G24" i="45"/>
  <c r="G8" i="45"/>
  <c r="G39" i="45"/>
  <c r="G23" i="45"/>
  <c r="G7" i="45"/>
  <c r="G38" i="45"/>
  <c r="G22" i="45"/>
  <c r="G6" i="45"/>
  <c r="G37" i="45"/>
  <c r="G21" i="45"/>
  <c r="G5" i="45"/>
  <c r="G36" i="45"/>
  <c r="G20" i="45"/>
  <c r="G34" i="45"/>
  <c r="G18" i="45"/>
  <c r="G28" i="45"/>
  <c r="G27" i="45"/>
  <c r="G13" i="45"/>
  <c r="G19" i="45"/>
  <c r="G17" i="45"/>
  <c r="G16" i="45"/>
  <c r="G15" i="45"/>
  <c r="G14" i="45"/>
  <c r="G43" i="45"/>
  <c r="G11" i="45"/>
  <c r="G30" i="45"/>
  <c r="G35" i="45"/>
  <c r="G12" i="45"/>
  <c r="G33" i="45"/>
  <c r="G32" i="45"/>
  <c r="G31" i="45"/>
  <c r="G29" i="45"/>
  <c r="G41" i="29"/>
  <c r="G39" i="29"/>
  <c r="G35" i="29"/>
  <c r="G28" i="29"/>
  <c r="G12" i="29"/>
  <c r="G27" i="29"/>
  <c r="G11" i="29"/>
  <c r="G9" i="29"/>
  <c r="G38" i="29"/>
  <c r="G26" i="29"/>
  <c r="G10" i="29"/>
  <c r="G21" i="29"/>
  <c r="G5" i="29"/>
  <c r="G25" i="29"/>
  <c r="G43" i="29"/>
  <c r="G24" i="29"/>
  <c r="G8" i="29"/>
  <c r="G42" i="29"/>
  <c r="G23" i="29"/>
  <c r="G7" i="29"/>
  <c r="G40" i="29"/>
  <c r="G22" i="29"/>
  <c r="G6" i="29"/>
  <c r="G36" i="29"/>
  <c r="G19" i="29"/>
  <c r="G30" i="29"/>
  <c r="G14" i="29"/>
  <c r="G29" i="29"/>
  <c r="G20" i="29"/>
  <c r="G18" i="29"/>
  <c r="G17" i="29"/>
  <c r="G16" i="29"/>
  <c r="G15" i="29"/>
  <c r="G13" i="29"/>
  <c r="G37" i="29"/>
  <c r="G34" i="29"/>
  <c r="G33" i="29"/>
  <c r="G32" i="29"/>
  <c r="G31" i="29"/>
  <c r="G10" i="24"/>
  <c r="G22" i="24"/>
  <c r="G13" i="24"/>
  <c r="G41" i="24"/>
  <c r="G14" i="24"/>
  <c r="G38" i="24"/>
  <c r="G31" i="20"/>
  <c r="G15" i="20"/>
  <c r="G12" i="20"/>
  <c r="G43" i="20"/>
  <c r="G41" i="20"/>
  <c r="G30" i="20"/>
  <c r="G14" i="20"/>
  <c r="G10" i="20"/>
  <c r="G25" i="20"/>
  <c r="G9" i="20"/>
  <c r="G29" i="20"/>
  <c r="G13" i="20"/>
  <c r="G27" i="20"/>
  <c r="G26" i="20"/>
  <c r="G28" i="20"/>
  <c r="G11" i="20"/>
  <c r="G42" i="20"/>
  <c r="G38" i="20"/>
  <c r="G22" i="20"/>
  <c r="G6" i="20"/>
  <c r="G33" i="20"/>
  <c r="G17" i="20"/>
  <c r="G32" i="20"/>
  <c r="G20" i="20"/>
  <c r="G24" i="20"/>
  <c r="G21" i="20"/>
  <c r="G18" i="20"/>
  <c r="G23" i="20"/>
  <c r="G37" i="20"/>
  <c r="G19" i="20"/>
  <c r="G16" i="20"/>
  <c r="G8" i="20"/>
  <c r="G39" i="20"/>
  <c r="G7" i="20"/>
  <c r="G40" i="20"/>
  <c r="G5" i="20"/>
  <c r="G35" i="20"/>
  <c r="G34" i="20"/>
  <c r="G36" i="20"/>
  <c r="G42" i="43"/>
  <c r="G26" i="43"/>
  <c r="G10" i="43"/>
  <c r="G41" i="43"/>
  <c r="G25" i="43"/>
  <c r="G9" i="43"/>
  <c r="G40" i="43"/>
  <c r="G24" i="43"/>
  <c r="G8" i="43"/>
  <c r="G39" i="43"/>
  <c r="G23" i="43"/>
  <c r="G7" i="43"/>
  <c r="G38" i="43"/>
  <c r="G22" i="43"/>
  <c r="G6" i="43"/>
  <c r="G37" i="43"/>
  <c r="G21" i="43"/>
  <c r="G5" i="43"/>
  <c r="G36" i="43"/>
  <c r="G20" i="43"/>
  <c r="G34" i="43"/>
  <c r="G18" i="43"/>
  <c r="G32" i="43"/>
  <c r="G31" i="43"/>
  <c r="G17" i="43"/>
  <c r="G30" i="43"/>
  <c r="G29" i="43"/>
  <c r="G28" i="43"/>
  <c r="G27" i="43"/>
  <c r="G19" i="43"/>
  <c r="G15" i="43"/>
  <c r="G35" i="43"/>
  <c r="G43" i="43"/>
  <c r="G33" i="43"/>
  <c r="G16" i="43"/>
  <c r="G14" i="43"/>
  <c r="G13" i="43"/>
  <c r="G12" i="43"/>
  <c r="G11" i="43"/>
  <c r="G31" i="27"/>
  <c r="G15" i="27"/>
  <c r="G30" i="27"/>
  <c r="G14" i="27"/>
  <c r="G12" i="27"/>
  <c r="G24" i="27"/>
  <c r="G29" i="27"/>
  <c r="G13" i="27"/>
  <c r="G44" i="27"/>
  <c r="G40" i="27"/>
  <c r="G28" i="27"/>
  <c r="G43" i="27"/>
  <c r="G27" i="27"/>
  <c r="G11" i="27"/>
  <c r="G42" i="27"/>
  <c r="G26" i="27"/>
  <c r="G10" i="27"/>
  <c r="G41" i="27"/>
  <c r="G25" i="27"/>
  <c r="G9" i="27"/>
  <c r="G38" i="27"/>
  <c r="G22" i="27"/>
  <c r="G6" i="27"/>
  <c r="G33" i="27"/>
  <c r="G17" i="27"/>
  <c r="G23" i="27"/>
  <c r="G21" i="27"/>
  <c r="G20" i="27"/>
  <c r="G7" i="27"/>
  <c r="G37" i="27"/>
  <c r="G19" i="27"/>
  <c r="G18" i="27"/>
  <c r="G16" i="27"/>
  <c r="G8" i="27"/>
  <c r="G36" i="27"/>
  <c r="G35" i="27"/>
  <c r="G39" i="27"/>
  <c r="G34" i="27"/>
  <c r="G32" i="27"/>
  <c r="G25" i="24"/>
  <c r="G33" i="24"/>
  <c r="G35" i="24"/>
  <c r="G43" i="58"/>
  <c r="G27" i="58"/>
  <c r="G11" i="58"/>
  <c r="G42" i="58"/>
  <c r="G26" i="58"/>
  <c r="G10" i="58"/>
  <c r="G41" i="58"/>
  <c r="G25" i="58"/>
  <c r="G9" i="58"/>
  <c r="G40" i="58"/>
  <c r="G24" i="58"/>
  <c r="G8" i="58"/>
  <c r="G39" i="58"/>
  <c r="G23" i="58"/>
  <c r="G7" i="58"/>
  <c r="G38" i="58"/>
  <c r="G22" i="58"/>
  <c r="G6" i="58"/>
  <c r="G37" i="58"/>
  <c r="G21" i="58"/>
  <c r="G5" i="58"/>
  <c r="G36" i="58"/>
  <c r="G20" i="58"/>
  <c r="G34" i="58"/>
  <c r="G18" i="58"/>
  <c r="G35" i="58"/>
  <c r="G33" i="58"/>
  <c r="G19" i="58"/>
  <c r="G32" i="58"/>
  <c r="G31" i="58"/>
  <c r="G30" i="58"/>
  <c r="G29" i="58"/>
  <c r="G28" i="58"/>
  <c r="G16" i="58"/>
  <c r="G17" i="58"/>
  <c r="G15" i="58"/>
  <c r="G14" i="58"/>
  <c r="G13" i="58"/>
  <c r="G12" i="58"/>
  <c r="G42" i="42"/>
  <c r="G26" i="42"/>
  <c r="G10" i="42"/>
  <c r="G41" i="42"/>
  <c r="G25" i="42"/>
  <c r="G9" i="42"/>
  <c r="G40" i="42"/>
  <c r="G24" i="42"/>
  <c r="G8" i="42"/>
  <c r="G39" i="42"/>
  <c r="G23" i="42"/>
  <c r="G7" i="42"/>
  <c r="G38" i="42"/>
  <c r="G22" i="42"/>
  <c r="G6" i="42"/>
  <c r="G37" i="42"/>
  <c r="G21" i="42"/>
  <c r="G5" i="42"/>
  <c r="G36" i="42"/>
  <c r="G20" i="42"/>
  <c r="G34" i="42"/>
  <c r="G18" i="42"/>
  <c r="G19" i="42"/>
  <c r="G11" i="42"/>
  <c r="G17" i="42"/>
  <c r="G16" i="42"/>
  <c r="G43" i="42"/>
  <c r="G15" i="42"/>
  <c r="G14" i="42"/>
  <c r="G13" i="42"/>
  <c r="G12" i="42"/>
  <c r="G33" i="42"/>
  <c r="G28" i="42"/>
  <c r="G35" i="42"/>
  <c r="G32" i="42"/>
  <c r="G31" i="42"/>
  <c r="G30" i="42"/>
  <c r="G29" i="42"/>
  <c r="G27" i="42"/>
  <c r="G37" i="26"/>
  <c r="G21" i="26"/>
  <c r="G36" i="26"/>
  <c r="G20" i="26"/>
  <c r="G34" i="26"/>
  <c r="G35" i="26"/>
  <c r="G19" i="26"/>
  <c r="G18" i="26"/>
  <c r="G33" i="26"/>
  <c r="G17" i="26"/>
  <c r="G32" i="26"/>
  <c r="G16" i="26"/>
  <c r="G31" i="26"/>
  <c r="G15" i="26"/>
  <c r="G28" i="26"/>
  <c r="G12" i="26"/>
  <c r="G39" i="26"/>
  <c r="G23" i="26"/>
  <c r="G7" i="26"/>
  <c r="G26" i="26"/>
  <c r="G25" i="26"/>
  <c r="G10" i="26"/>
  <c r="G40" i="26"/>
  <c r="G24" i="26"/>
  <c r="G43" i="26"/>
  <c r="G9" i="26"/>
  <c r="G38" i="26"/>
  <c r="G22" i="26"/>
  <c r="G14" i="26"/>
  <c r="G13" i="26"/>
  <c r="G11" i="26"/>
  <c r="G30" i="26"/>
  <c r="G42" i="26"/>
  <c r="G8" i="26"/>
  <c r="G41" i="26"/>
  <c r="G6" i="26"/>
  <c r="G29" i="26"/>
  <c r="G27" i="26"/>
  <c r="G9" i="24"/>
  <c r="G17" i="24"/>
  <c r="G37" i="24"/>
  <c r="G40" i="24"/>
  <c r="G21" i="24"/>
  <c r="G19" i="24"/>
  <c r="G24" i="24"/>
  <c r="G5" i="27"/>
  <c r="G5" i="21"/>
  <c r="F15" i="20"/>
  <c r="F13" i="20"/>
  <c r="F28" i="20"/>
  <c r="F19" i="20"/>
  <c r="F17" i="20"/>
  <c r="F16" i="20"/>
  <c r="F14" i="20"/>
  <c r="F35" i="20"/>
  <c r="F34" i="20"/>
  <c r="F33" i="20"/>
  <c r="F32" i="20"/>
  <c r="F31" i="20"/>
  <c r="F30" i="20"/>
  <c r="F29" i="20"/>
  <c r="F12" i="20"/>
  <c r="F36" i="20"/>
  <c r="F20" i="20"/>
  <c r="F18" i="20"/>
  <c r="F39" i="20"/>
  <c r="F42" i="20"/>
  <c r="F21" i="20"/>
  <c r="F10" i="20"/>
  <c r="F7" i="20"/>
  <c r="F23" i="20"/>
  <c r="G44" i="28" l="1"/>
  <c r="C44" i="58" l="1"/>
  <c r="C44" i="53"/>
  <c r="C44" i="48"/>
  <c r="C44" i="46"/>
  <c r="C44" i="44"/>
  <c r="C44" i="37"/>
  <c r="C44" i="27"/>
  <c r="C44" i="26"/>
  <c r="C44" i="25"/>
  <c r="C44" i="23"/>
  <c r="C44" i="56" l="1"/>
  <c r="C44" i="57"/>
  <c r="G7" i="57" s="1"/>
  <c r="C44" i="49"/>
  <c r="C44" i="30"/>
  <c r="C44" i="21"/>
  <c r="C44" i="29"/>
  <c r="C44" i="33"/>
  <c r="C44" i="24"/>
  <c r="C44" i="20"/>
  <c r="C44" i="22"/>
  <c r="G42" i="22" s="1"/>
  <c r="C44" i="41"/>
  <c r="C44" i="43"/>
  <c r="C44" i="31"/>
  <c r="C44" i="39"/>
  <c r="C44" i="32"/>
  <c r="C44" i="34"/>
  <c r="C44" i="52"/>
  <c r="C44" i="35"/>
  <c r="C44" i="28"/>
  <c r="C44" i="40"/>
  <c r="C44" i="36"/>
  <c r="C44" i="38"/>
  <c r="C44" i="42"/>
  <c r="C44" i="45"/>
  <c r="C44" i="47"/>
  <c r="C44" i="50"/>
  <c r="C44" i="54"/>
  <c r="C44" i="51"/>
  <c r="C44" i="55"/>
  <c r="AT46" i="17" l="1"/>
  <c r="AS46" i="17"/>
  <c r="AT45" i="17"/>
  <c r="AS45" i="17"/>
  <c r="AT44" i="17"/>
  <c r="AV44" i="17" s="1"/>
  <c r="AW44" i="17" s="1"/>
  <c r="AS44" i="17"/>
  <c r="AT43" i="17"/>
  <c r="AS43" i="17"/>
  <c r="AT42" i="17"/>
  <c r="AS42" i="17"/>
  <c r="AT41" i="17"/>
  <c r="AS41" i="17"/>
  <c r="AT40" i="17"/>
  <c r="AS40" i="17"/>
  <c r="AT39" i="17"/>
  <c r="AS39" i="17"/>
  <c r="AT38" i="17"/>
  <c r="AS38" i="17"/>
  <c r="AT37" i="17"/>
  <c r="AS37" i="17"/>
  <c r="AT36" i="17"/>
  <c r="AS36" i="17"/>
  <c r="AT35" i="17"/>
  <c r="AS35" i="17"/>
  <c r="AT34" i="17"/>
  <c r="AS34" i="17"/>
  <c r="AT33" i="17"/>
  <c r="AS33" i="17"/>
  <c r="AT32" i="17"/>
  <c r="AS32" i="17"/>
  <c r="AT31" i="17"/>
  <c r="AV31" i="17" s="1"/>
  <c r="AW31" i="17" s="1"/>
  <c r="AS31" i="17"/>
  <c r="AT30" i="17"/>
  <c r="AS30" i="17"/>
  <c r="AT29" i="17"/>
  <c r="AS29" i="17"/>
  <c r="AT28" i="17"/>
  <c r="AV28" i="17" s="1"/>
  <c r="AW28" i="17" s="1"/>
  <c r="AS28" i="17"/>
  <c r="AT27" i="17"/>
  <c r="AS27" i="17"/>
  <c r="AT26" i="17"/>
  <c r="AS26" i="17"/>
  <c r="AT25" i="17"/>
  <c r="AS25" i="17"/>
  <c r="AT24" i="17"/>
  <c r="AS24" i="17"/>
  <c r="AT23" i="17"/>
  <c r="AS23" i="17"/>
  <c r="AT22" i="17"/>
  <c r="AS22" i="17"/>
  <c r="AT21" i="17"/>
  <c r="AS21" i="17"/>
  <c r="AT20" i="17"/>
  <c r="AS20" i="17"/>
  <c r="AT19" i="17"/>
  <c r="AS19" i="17"/>
  <c r="AT18" i="17"/>
  <c r="AS18" i="17"/>
  <c r="AT17" i="17"/>
  <c r="AS17" i="17"/>
  <c r="AT16" i="17"/>
  <c r="AS16" i="17"/>
  <c r="AT15" i="17"/>
  <c r="AV15" i="17" s="1"/>
  <c r="AS15" i="17"/>
  <c r="AT14" i="17"/>
  <c r="AS14" i="17"/>
  <c r="AT13" i="17"/>
  <c r="AS13" i="17"/>
  <c r="AT12" i="17"/>
  <c r="AV12" i="17" s="1"/>
  <c r="AS12" i="17"/>
  <c r="AT11" i="17"/>
  <c r="AS11" i="17"/>
  <c r="AT10" i="17"/>
  <c r="AS10" i="17"/>
  <c r="AT9" i="17"/>
  <c r="AS9" i="17"/>
  <c r="AT8" i="17"/>
  <c r="AS8" i="17"/>
  <c r="AR46" i="17"/>
  <c r="AR45" i="17"/>
  <c r="AR44" i="17"/>
  <c r="AR43" i="17"/>
  <c r="AR42" i="17"/>
  <c r="AR41" i="17"/>
  <c r="AR40" i="17"/>
  <c r="AR39" i="17"/>
  <c r="AR38" i="17"/>
  <c r="AR37" i="17"/>
  <c r="AR36" i="17"/>
  <c r="AR35" i="17"/>
  <c r="AR34" i="17"/>
  <c r="AR33" i="17"/>
  <c r="AR32" i="17"/>
  <c r="AR31" i="17"/>
  <c r="AR30" i="17"/>
  <c r="AR29" i="17"/>
  <c r="AR28" i="17"/>
  <c r="AR27" i="17"/>
  <c r="AR26" i="17"/>
  <c r="AR25" i="17"/>
  <c r="AR24" i="17"/>
  <c r="AR23" i="17"/>
  <c r="AR22" i="17"/>
  <c r="AR21" i="17"/>
  <c r="AR20" i="17"/>
  <c r="AR19" i="17"/>
  <c r="AR18" i="17"/>
  <c r="AR17" i="17"/>
  <c r="AR16" i="17"/>
  <c r="AR15" i="17"/>
  <c r="AR14" i="17"/>
  <c r="AR13" i="17"/>
  <c r="AR12" i="17"/>
  <c r="AR11" i="17"/>
  <c r="AR10" i="17"/>
  <c r="AR9" i="17"/>
  <c r="AR8" i="17"/>
  <c r="AM47" i="17"/>
  <c r="AM46" i="17"/>
  <c r="AM45" i="17"/>
  <c r="AM44" i="17"/>
  <c r="AM43" i="17"/>
  <c r="AM42" i="17"/>
  <c r="AM41" i="17"/>
  <c r="AM40" i="17"/>
  <c r="AM39" i="17"/>
  <c r="AM38" i="17"/>
  <c r="AM37" i="17"/>
  <c r="AM36" i="17"/>
  <c r="AM35" i="17"/>
  <c r="AM34" i="17"/>
  <c r="AM33" i="17"/>
  <c r="AM32" i="17"/>
  <c r="AM31" i="17"/>
  <c r="AM30" i="17"/>
  <c r="AM29" i="17"/>
  <c r="AM28" i="17"/>
  <c r="AM27" i="17"/>
  <c r="AM26" i="17"/>
  <c r="AM25" i="17"/>
  <c r="AM24" i="17"/>
  <c r="AM23" i="17"/>
  <c r="AM22" i="17"/>
  <c r="AM21" i="17"/>
  <c r="AM20" i="17"/>
  <c r="AM19" i="17"/>
  <c r="AM18" i="17"/>
  <c r="AM17" i="17"/>
  <c r="AM16" i="17"/>
  <c r="AM15" i="17"/>
  <c r="AM14" i="17"/>
  <c r="AM13" i="17"/>
  <c r="AM12" i="17"/>
  <c r="AM11" i="17"/>
  <c r="AM10" i="17"/>
  <c r="AM9" i="17"/>
  <c r="AM8" i="17"/>
  <c r="AG46" i="17"/>
  <c r="AG45" i="17"/>
  <c r="AG44" i="17"/>
  <c r="AG43" i="17"/>
  <c r="AG42" i="17"/>
  <c r="AG41" i="17"/>
  <c r="AG40" i="17"/>
  <c r="AG39" i="17"/>
  <c r="AG38" i="17"/>
  <c r="AG37" i="17"/>
  <c r="AG36" i="17"/>
  <c r="AG35" i="17"/>
  <c r="AG34" i="17"/>
  <c r="AG33" i="17"/>
  <c r="AG32" i="17"/>
  <c r="AG31" i="17"/>
  <c r="AG30" i="17"/>
  <c r="AG29" i="17"/>
  <c r="AG28" i="17"/>
  <c r="AG27" i="17"/>
  <c r="AG26" i="17"/>
  <c r="AG25" i="17"/>
  <c r="AG24" i="17"/>
  <c r="AG23" i="17"/>
  <c r="AG22" i="17"/>
  <c r="AG21" i="17"/>
  <c r="AG20" i="17"/>
  <c r="AG19" i="17"/>
  <c r="AG18" i="17"/>
  <c r="AG17" i="17"/>
  <c r="AG16" i="17"/>
  <c r="AG15" i="17"/>
  <c r="AG14" i="17"/>
  <c r="AG13" i="17"/>
  <c r="AG12" i="17"/>
  <c r="AG11" i="17"/>
  <c r="AG10" i="17"/>
  <c r="AG9" i="17"/>
  <c r="AG8" i="17"/>
  <c r="AB8" i="17" a="1"/>
  <c r="AB8" i="17" s="1"/>
  <c r="AI8" i="17" s="1"/>
  <c r="W22" i="17"/>
  <c r="X16" i="17"/>
  <c r="V46" i="17"/>
  <c r="U46" i="17"/>
  <c r="T46" i="17"/>
  <c r="V45" i="17"/>
  <c r="U45" i="17"/>
  <c r="T45" i="17"/>
  <c r="V44" i="17"/>
  <c r="U44" i="17"/>
  <c r="X44" i="17" s="1"/>
  <c r="T44" i="17"/>
  <c r="V43" i="17"/>
  <c r="U43" i="17"/>
  <c r="T43" i="17"/>
  <c r="V42" i="17"/>
  <c r="U42" i="17"/>
  <c r="T42" i="17"/>
  <c r="V41" i="17"/>
  <c r="U41" i="17"/>
  <c r="T41" i="17"/>
  <c r="V40" i="17"/>
  <c r="U40" i="17"/>
  <c r="T40" i="17"/>
  <c r="V39" i="17"/>
  <c r="U39" i="17"/>
  <c r="T39" i="17"/>
  <c r="V38" i="17"/>
  <c r="U38" i="17"/>
  <c r="X38" i="17" s="1"/>
  <c r="T38" i="17"/>
  <c r="W38" i="17" s="1"/>
  <c r="V37" i="17"/>
  <c r="U37" i="17"/>
  <c r="X37" i="17" s="1"/>
  <c r="T37" i="17"/>
  <c r="W37" i="17" s="1"/>
  <c r="V36" i="17"/>
  <c r="U36" i="17"/>
  <c r="T36" i="17"/>
  <c r="V35" i="17"/>
  <c r="U35" i="17"/>
  <c r="T35" i="17"/>
  <c r="V34" i="17"/>
  <c r="U34" i="17"/>
  <c r="T34" i="17"/>
  <c r="V33" i="17"/>
  <c r="U33" i="17"/>
  <c r="T33" i="17"/>
  <c r="W33" i="17" s="1"/>
  <c r="V32" i="17"/>
  <c r="U32" i="17"/>
  <c r="X32" i="17" s="1"/>
  <c r="T32" i="17"/>
  <c r="W32" i="17" s="1"/>
  <c r="V31" i="17"/>
  <c r="U31" i="17"/>
  <c r="T31" i="17"/>
  <c r="V30" i="17"/>
  <c r="U30" i="17"/>
  <c r="X30" i="17" s="1"/>
  <c r="T30" i="17"/>
  <c r="V29" i="17"/>
  <c r="U29" i="17"/>
  <c r="T29" i="17"/>
  <c r="V28" i="17"/>
  <c r="U28" i="17"/>
  <c r="T28" i="17"/>
  <c r="V27" i="17"/>
  <c r="U27" i="17"/>
  <c r="X27" i="17" s="1"/>
  <c r="T27" i="17"/>
  <c r="V26" i="17"/>
  <c r="U26" i="17"/>
  <c r="T26" i="17"/>
  <c r="V25" i="17"/>
  <c r="U25" i="17"/>
  <c r="T25" i="17"/>
  <c r="V24" i="17"/>
  <c r="U24" i="17"/>
  <c r="T24" i="17"/>
  <c r="V23" i="17"/>
  <c r="U23" i="17"/>
  <c r="X23" i="17" s="1"/>
  <c r="T23" i="17"/>
  <c r="W23" i="17" s="1"/>
  <c r="V22" i="17"/>
  <c r="U22" i="17"/>
  <c r="X22" i="17" s="1"/>
  <c r="T22" i="17"/>
  <c r="V21" i="17"/>
  <c r="U21" i="17"/>
  <c r="X21" i="17" s="1"/>
  <c r="T21" i="17"/>
  <c r="W21" i="17" s="1"/>
  <c r="V20" i="17"/>
  <c r="U20" i="17"/>
  <c r="X20" i="17" s="1"/>
  <c r="T20" i="17"/>
  <c r="V19" i="17"/>
  <c r="U19" i="17"/>
  <c r="T19" i="17"/>
  <c r="V18" i="17"/>
  <c r="U18" i="17"/>
  <c r="T18" i="17"/>
  <c r="V17" i="17"/>
  <c r="U17" i="17"/>
  <c r="T17" i="17"/>
  <c r="W17" i="17" s="1"/>
  <c r="V16" i="17"/>
  <c r="U16" i="17"/>
  <c r="T16" i="17"/>
  <c r="V15" i="17"/>
  <c r="U15" i="17"/>
  <c r="T15" i="17"/>
  <c r="V14" i="17"/>
  <c r="U14" i="17"/>
  <c r="T14" i="17"/>
  <c r="V13" i="17"/>
  <c r="U13" i="17"/>
  <c r="T13" i="17"/>
  <c r="V12" i="17"/>
  <c r="U12" i="17"/>
  <c r="X12" i="17" s="1"/>
  <c r="T12" i="17"/>
  <c r="V11" i="17"/>
  <c r="U11" i="17"/>
  <c r="T11" i="17"/>
  <c r="V10" i="17"/>
  <c r="U10" i="17"/>
  <c r="T10" i="17"/>
  <c r="V9" i="17"/>
  <c r="U9" i="17"/>
  <c r="T9" i="17"/>
  <c r="V8" i="17"/>
  <c r="U8" i="17"/>
  <c r="T8" i="17"/>
  <c r="N47" i="17"/>
  <c r="M47" i="17"/>
  <c r="N46" i="17"/>
  <c r="M46" i="17"/>
  <c r="N45" i="17"/>
  <c r="M45" i="17"/>
  <c r="N44" i="17"/>
  <c r="M44" i="17"/>
  <c r="N43" i="17"/>
  <c r="M43" i="17"/>
  <c r="N42" i="17"/>
  <c r="M42" i="17"/>
  <c r="N41" i="17"/>
  <c r="M41" i="17"/>
  <c r="N40" i="17"/>
  <c r="M40" i="17"/>
  <c r="N39" i="17"/>
  <c r="M39" i="17"/>
  <c r="N38" i="17"/>
  <c r="M38" i="17"/>
  <c r="N37" i="17"/>
  <c r="M37" i="17"/>
  <c r="N36" i="17"/>
  <c r="M36" i="17"/>
  <c r="N35" i="17"/>
  <c r="M35" i="17"/>
  <c r="N34" i="17"/>
  <c r="M34" i="17"/>
  <c r="N33" i="17"/>
  <c r="M33" i="17"/>
  <c r="N32" i="17"/>
  <c r="M32" i="17"/>
  <c r="N31" i="17"/>
  <c r="M31" i="17"/>
  <c r="N30" i="17"/>
  <c r="M30" i="17"/>
  <c r="N29" i="17"/>
  <c r="M29" i="17"/>
  <c r="N28" i="17"/>
  <c r="M28" i="17"/>
  <c r="N27" i="17"/>
  <c r="M27" i="17"/>
  <c r="N26" i="17"/>
  <c r="M26" i="17"/>
  <c r="N25" i="17"/>
  <c r="M25" i="17"/>
  <c r="N24" i="17"/>
  <c r="M24" i="17"/>
  <c r="N23" i="17"/>
  <c r="M23" i="17"/>
  <c r="N22" i="17"/>
  <c r="M22" i="17"/>
  <c r="N21" i="17"/>
  <c r="M21" i="17"/>
  <c r="N20" i="17"/>
  <c r="M20" i="17"/>
  <c r="N19" i="17"/>
  <c r="M19" i="17"/>
  <c r="N18" i="17"/>
  <c r="M18" i="17"/>
  <c r="N17" i="17"/>
  <c r="M17" i="17"/>
  <c r="N16" i="17"/>
  <c r="M16" i="17"/>
  <c r="N15" i="17"/>
  <c r="M15" i="17"/>
  <c r="N14" i="17"/>
  <c r="M14" i="17"/>
  <c r="N13" i="17"/>
  <c r="M13" i="17"/>
  <c r="N12" i="17"/>
  <c r="M12" i="17"/>
  <c r="N11" i="17"/>
  <c r="M11" i="17"/>
  <c r="N10" i="17"/>
  <c r="M10" i="17"/>
  <c r="N9" i="17"/>
  <c r="M9" i="17"/>
  <c r="N8" i="17"/>
  <c r="M8" i="17"/>
  <c r="W41" i="17" l="1"/>
  <c r="W16" i="17"/>
  <c r="W29" i="17"/>
  <c r="X11" i="17"/>
  <c r="X43" i="17"/>
  <c r="AV8" i="17"/>
  <c r="AW8" i="17" s="1"/>
  <c r="AV24" i="17"/>
  <c r="AV34" i="17"/>
  <c r="AW34" i="17" s="1"/>
  <c r="W40" i="17"/>
  <c r="AV13" i="17"/>
  <c r="AW13" i="17" s="1"/>
  <c r="AV29" i="17"/>
  <c r="AW29" i="17" s="1"/>
  <c r="AV45" i="17"/>
  <c r="AW45" i="17" s="1"/>
  <c r="W30" i="17"/>
  <c r="AV14" i="17"/>
  <c r="AW14" i="17" s="1"/>
  <c r="AV22" i="17"/>
  <c r="AW22" i="17" s="1"/>
  <c r="AV30" i="17"/>
  <c r="AW30" i="17" s="1"/>
  <c r="AV35" i="17"/>
  <c r="AW35" i="17" s="1"/>
  <c r="AV23" i="17"/>
  <c r="AW23" i="17" s="1"/>
  <c r="W31" i="17"/>
  <c r="X31" i="17"/>
  <c r="AD10" i="17"/>
  <c r="AD16" i="17"/>
  <c r="AD32" i="17"/>
  <c r="AF9" i="17"/>
  <c r="AB46" i="17"/>
  <c r="AB30" i="17"/>
  <c r="AE23" i="17"/>
  <c r="AB16" i="17"/>
  <c r="AF15" i="17"/>
  <c r="AE15" i="17"/>
  <c r="AC44" i="17"/>
  <c r="AB23" i="17"/>
  <c r="AB44" i="17"/>
  <c r="AV41" i="17"/>
  <c r="AW41" i="17" s="1"/>
  <c r="AB29" i="17"/>
  <c r="AV37" i="17"/>
  <c r="AW37" i="17" s="1"/>
  <c r="AF42" i="17"/>
  <c r="AC20" i="17"/>
  <c r="AV43" i="17"/>
  <c r="AW43" i="17" s="1"/>
  <c r="W43" i="17"/>
  <c r="AE42" i="17"/>
  <c r="AB35" i="17"/>
  <c r="AE28" i="17"/>
  <c r="AE13" i="17"/>
  <c r="AV38" i="17"/>
  <c r="AW38" i="17" s="1"/>
  <c r="AV46" i="17"/>
  <c r="AW46" i="17" s="1"/>
  <c r="X17" i="17"/>
  <c r="X33" i="17"/>
  <c r="AD42" i="17"/>
  <c r="AF34" i="17"/>
  <c r="AD28" i="17"/>
  <c r="AF19" i="17"/>
  <c r="AC12" i="17"/>
  <c r="AR49" i="17"/>
  <c r="AD39" i="17"/>
  <c r="AC25" i="17"/>
  <c r="AB25" i="17"/>
  <c r="AV18" i="17"/>
  <c r="AW18" i="17" s="1"/>
  <c r="AD15" i="17"/>
  <c r="AV20" i="17"/>
  <c r="AW20" i="17" s="1"/>
  <c r="AE20" i="17"/>
  <c r="AV21" i="17"/>
  <c r="AW21" i="17" s="1"/>
  <c r="AF13" i="17"/>
  <c r="AR50" i="17"/>
  <c r="AV39" i="17"/>
  <c r="AW39" i="17" s="1"/>
  <c r="AB33" i="17"/>
  <c r="AB19" i="17"/>
  <c r="AC39" i="17"/>
  <c r="X40" i="17"/>
  <c r="AE32" i="17"/>
  <c r="AF38" i="17"/>
  <c r="AC16" i="17"/>
  <c r="AF29" i="17"/>
  <c r="AD9" i="17"/>
  <c r="AV19" i="17"/>
  <c r="AW19" i="17" s="1"/>
  <c r="AD44" i="17"/>
  <c r="AC23" i="17"/>
  <c r="AB38" i="17"/>
  <c r="AC29" i="17"/>
  <c r="AV25" i="17"/>
  <c r="AW25" i="17" s="1"/>
  <c r="AE36" i="17"/>
  <c r="AB14" i="17"/>
  <c r="AV26" i="17"/>
  <c r="AW26" i="17" s="1"/>
  <c r="AC35" i="17"/>
  <c r="AV27" i="17"/>
  <c r="AW27" i="17" s="1"/>
  <c r="W27" i="17"/>
  <c r="AE34" i="17"/>
  <c r="AB42" i="17"/>
  <c r="AD33" i="17"/>
  <c r="AF25" i="17"/>
  <c r="AD19" i="17"/>
  <c r="AF10" i="17"/>
  <c r="AD25" i="17"/>
  <c r="O8" i="17"/>
  <c r="P8" i="17" s="1"/>
  <c r="AF32" i="17"/>
  <c r="AF18" i="17"/>
  <c r="AC10" i="17"/>
  <c r="AB39" i="17"/>
  <c r="AB10" i="17"/>
  <c r="AC46" i="17"/>
  <c r="AF23" i="17"/>
  <c r="AE38" i="17"/>
  <c r="AE9" i="17"/>
  <c r="AF45" i="17"/>
  <c r="AD38" i="17"/>
  <c r="AD23" i="17"/>
  <c r="AC38" i="17"/>
  <c r="AE29" i="17"/>
  <c r="AD29" i="17"/>
  <c r="AV36" i="17"/>
  <c r="AW36" i="17" s="1"/>
  <c r="AF37" i="17"/>
  <c r="AC14" i="17"/>
  <c r="AV9" i="17"/>
  <c r="AW9" i="17" s="1"/>
  <c r="AB43" i="17"/>
  <c r="AD20" i="17"/>
  <c r="AV10" i="17"/>
  <c r="AW10" i="17" s="1"/>
  <c r="AV42" i="17"/>
  <c r="AW42" i="17" s="1"/>
  <c r="AF28" i="17"/>
  <c r="AV11" i="17"/>
  <c r="AW11" i="17" s="1"/>
  <c r="W11" i="17"/>
  <c r="AB20" i="17"/>
  <c r="AC42" i="17"/>
  <c r="AC28" i="17"/>
  <c r="AE19" i="17"/>
  <c r="AB11" i="17"/>
  <c r="AF41" i="17"/>
  <c r="AC33" i="17"/>
  <c r="AE25" i="17"/>
  <c r="AC19" i="17"/>
  <c r="AE10" i="17"/>
  <c r="AV32" i="17"/>
  <c r="AW32" i="17" s="1"/>
  <c r="AV40" i="17"/>
  <c r="AW40" i="17" s="1"/>
  <c r="X8" i="17"/>
  <c r="X24" i="17"/>
  <c r="X14" i="17"/>
  <c r="W46" i="17"/>
  <c r="X9" i="17"/>
  <c r="X25" i="17"/>
  <c r="X41" i="17"/>
  <c r="X15" i="17"/>
  <c r="X10" i="17"/>
  <c r="X26" i="17"/>
  <c r="X42" i="17"/>
  <c r="W36" i="17"/>
  <c r="X13" i="17"/>
  <c r="X45" i="17"/>
  <c r="W20" i="17"/>
  <c r="W12" i="17"/>
  <c r="W28" i="17"/>
  <c r="W44" i="17"/>
  <c r="X39" i="17"/>
  <c r="W8" i="17"/>
  <c r="W45" i="17"/>
  <c r="X46" i="17"/>
  <c r="X29" i="17"/>
  <c r="X19" i="17"/>
  <c r="W19" i="17"/>
  <c r="X35" i="17"/>
  <c r="W35" i="17"/>
  <c r="W9" i="17"/>
  <c r="X36" i="17"/>
  <c r="W24" i="17"/>
  <c r="W14" i="17"/>
  <c r="W25" i="17"/>
  <c r="AV17" i="17"/>
  <c r="AW17" i="17" s="1"/>
  <c r="AV33" i="17"/>
  <c r="AW33" i="17" s="1"/>
  <c r="X28" i="17"/>
  <c r="W13" i="17"/>
  <c r="AV16" i="17"/>
  <c r="AW16" i="17" s="1"/>
  <c r="W15" i="17"/>
  <c r="W39" i="17"/>
  <c r="X18" i="17"/>
  <c r="W18" i="17"/>
  <c r="X34" i="17"/>
  <c r="W34" i="17"/>
  <c r="AB45" i="17"/>
  <c r="AI45" i="17" s="1"/>
  <c r="AB41" i="17"/>
  <c r="AF35" i="17"/>
  <c r="AE31" i="17"/>
  <c r="AD26" i="17"/>
  <c r="AC22" i="17"/>
  <c r="AB17" i="17"/>
  <c r="AF12" i="17"/>
  <c r="AE45" i="17"/>
  <c r="AE41" i="17"/>
  <c r="AD36" i="17"/>
  <c r="AC32" i="17"/>
  <c r="AB27" i="17"/>
  <c r="AF22" i="17"/>
  <c r="AE18" i="17"/>
  <c r="AD13" i="17"/>
  <c r="AC9" i="17"/>
  <c r="W10" i="17"/>
  <c r="W26" i="17"/>
  <c r="W42" i="17"/>
  <c r="AD45" i="17"/>
  <c r="AD41" i="17"/>
  <c r="AC36" i="17"/>
  <c r="AB32" i="17"/>
  <c r="AF26" i="17"/>
  <c r="AE22" i="17"/>
  <c r="AD17" i="17"/>
  <c r="AC13" i="17"/>
  <c r="AB9" i="17"/>
  <c r="AC45" i="17"/>
  <c r="AC41" i="17"/>
  <c r="AB36" i="17"/>
  <c r="AF31" i="17"/>
  <c r="AE26" i="17"/>
  <c r="AD22" i="17"/>
  <c r="AC17" i="17"/>
  <c r="AB13" i="17"/>
  <c r="AF44" i="17"/>
  <c r="AF39" i="17"/>
  <c r="AE35" i="17"/>
  <c r="AD31" i="17"/>
  <c r="AC26" i="17"/>
  <c r="AB22" i="17"/>
  <c r="AF16" i="17"/>
  <c r="AE12" i="17"/>
  <c r="AE44" i="17"/>
  <c r="AE39" i="17"/>
  <c r="AD35" i="17"/>
  <c r="AC30" i="17"/>
  <c r="AB26" i="17"/>
  <c r="AF21" i="17"/>
  <c r="AE16" i="17"/>
  <c r="AD12" i="17"/>
  <c r="AW15" i="17"/>
  <c r="AW24" i="17"/>
  <c r="AW12" i="17"/>
  <c r="AB12" i="17"/>
  <c r="AE40" i="17"/>
  <c r="AC34" i="17"/>
  <c r="AB31" i="17"/>
  <c r="AF27" i="17"/>
  <c r="AE24" i="17"/>
  <c r="AD21" i="17"/>
  <c r="AC18" i="17"/>
  <c r="AF11" i="17"/>
  <c r="AF46" i="17"/>
  <c r="AE43" i="17"/>
  <c r="AD40" i="17"/>
  <c r="AC37" i="17"/>
  <c r="AB34" i="17"/>
  <c r="AF30" i="17"/>
  <c r="AE27" i="17"/>
  <c r="AD24" i="17"/>
  <c r="AC21" i="17"/>
  <c r="AB18" i="17"/>
  <c r="AF14" i="17"/>
  <c r="AE11" i="17"/>
  <c r="AD8" i="17"/>
  <c r="AF40" i="17"/>
  <c r="AE37" i="17"/>
  <c r="AD34" i="17"/>
  <c r="AC31" i="17"/>
  <c r="AB28" i="17"/>
  <c r="AF24" i="17"/>
  <c r="AE21" i="17"/>
  <c r="AD18" i="17"/>
  <c r="AF8" i="17"/>
  <c r="AD37" i="17"/>
  <c r="AE8" i="17"/>
  <c r="AE46" i="17"/>
  <c r="AD43" i="17"/>
  <c r="AC40" i="17"/>
  <c r="AB37" i="17"/>
  <c r="AF33" i="17"/>
  <c r="AE30" i="17"/>
  <c r="AD27" i="17"/>
  <c r="AC24" i="17"/>
  <c r="AB21" i="17"/>
  <c r="AF17" i="17"/>
  <c r="AE14" i="17"/>
  <c r="AD11" i="17"/>
  <c r="AC8" i="17"/>
  <c r="AC15" i="17"/>
  <c r="AF43" i="17"/>
  <c r="AB15" i="17"/>
  <c r="AD46" i="17"/>
  <c r="AC43" i="17"/>
  <c r="AB40" i="17"/>
  <c r="AF36" i="17"/>
  <c r="AE33" i="17"/>
  <c r="AD30" i="17"/>
  <c r="AC27" i="17"/>
  <c r="AB24" i="17"/>
  <c r="AF20" i="17"/>
  <c r="AE17" i="17"/>
  <c r="AD14" i="17"/>
  <c r="AC11" i="17"/>
  <c r="AH45" i="17" l="1"/>
  <c r="AH8" i="17"/>
  <c r="AT50" i="17"/>
  <c r="AS50" i="17"/>
  <c r="AT49" i="17"/>
  <c r="AS49" i="17"/>
  <c r="AT47" i="17"/>
  <c r="AS47" i="17"/>
  <c r="AU47" i="17" s="1"/>
  <c r="AR47" i="17"/>
  <c r="AN47" i="17"/>
  <c r="H47" i="17" s="1"/>
  <c r="V47" i="17"/>
  <c r="U47" i="17"/>
  <c r="T47" i="17"/>
  <c r="O47" i="17"/>
  <c r="AU46" i="17"/>
  <c r="AN46" i="17"/>
  <c r="H46" i="17" s="1"/>
  <c r="E46" i="17"/>
  <c r="O46" i="17"/>
  <c r="D46" i="17"/>
  <c r="AU45" i="17"/>
  <c r="AN45" i="17"/>
  <c r="H45" i="17" s="1"/>
  <c r="E45" i="17"/>
  <c r="O45" i="17"/>
  <c r="G45" i="17"/>
  <c r="F45" i="17"/>
  <c r="D45" i="17"/>
  <c r="AU44" i="17"/>
  <c r="AN44" i="17"/>
  <c r="H44" i="17" s="1"/>
  <c r="D44" i="17"/>
  <c r="O44" i="17"/>
  <c r="E44" i="17"/>
  <c r="AU43" i="17"/>
  <c r="AN43" i="17"/>
  <c r="H43" i="17" s="1"/>
  <c r="E43" i="17"/>
  <c r="D43" i="17"/>
  <c r="O43" i="17"/>
  <c r="AU42" i="17"/>
  <c r="AN42" i="17"/>
  <c r="H42" i="17" s="1"/>
  <c r="D42" i="17"/>
  <c r="O42" i="17"/>
  <c r="E42" i="17"/>
  <c r="AU41" i="17"/>
  <c r="AN41" i="17"/>
  <c r="H41" i="17" s="1"/>
  <c r="AI41" i="17"/>
  <c r="G41" i="17" s="1"/>
  <c r="O41" i="17"/>
  <c r="E41" i="17"/>
  <c r="D41" i="17"/>
  <c r="AU40" i="17"/>
  <c r="AN40" i="17"/>
  <c r="H40" i="17" s="1"/>
  <c r="E40" i="17"/>
  <c r="D40" i="17"/>
  <c r="O40" i="17"/>
  <c r="AU39" i="17"/>
  <c r="AN39" i="17"/>
  <c r="H39" i="17" s="1"/>
  <c r="E39" i="17"/>
  <c r="D39" i="17"/>
  <c r="O39" i="17"/>
  <c r="AU38" i="17"/>
  <c r="AN38" i="17"/>
  <c r="H38" i="17" s="1"/>
  <c r="E38" i="17"/>
  <c r="D38" i="17"/>
  <c r="O38" i="17"/>
  <c r="AU37" i="17"/>
  <c r="AN37" i="17"/>
  <c r="H37" i="17" s="1"/>
  <c r="E37" i="17"/>
  <c r="D37" i="17"/>
  <c r="O37" i="17"/>
  <c r="AU36" i="17"/>
  <c r="AN36" i="17"/>
  <c r="H36" i="17" s="1"/>
  <c r="D36" i="17"/>
  <c r="O36" i="17"/>
  <c r="E36" i="17"/>
  <c r="AU35" i="17"/>
  <c r="AN35" i="17"/>
  <c r="H35" i="17" s="1"/>
  <c r="E35" i="17"/>
  <c r="D35" i="17"/>
  <c r="O35" i="17"/>
  <c r="AU34" i="17"/>
  <c r="AN34" i="17"/>
  <c r="H34" i="17" s="1"/>
  <c r="E34" i="17"/>
  <c r="D34" i="17"/>
  <c r="O34" i="17"/>
  <c r="AU33" i="17"/>
  <c r="AN33" i="17"/>
  <c r="H33" i="17" s="1"/>
  <c r="E33" i="17"/>
  <c r="D33" i="17"/>
  <c r="O33" i="17"/>
  <c r="AU32" i="17"/>
  <c r="AN32" i="17"/>
  <c r="H32" i="17" s="1"/>
  <c r="E32" i="17"/>
  <c r="D32" i="17"/>
  <c r="O32" i="17"/>
  <c r="AU31" i="17"/>
  <c r="AN31" i="17"/>
  <c r="H31" i="17" s="1"/>
  <c r="E31" i="17"/>
  <c r="D31" i="17"/>
  <c r="O31" i="17"/>
  <c r="AU30" i="17"/>
  <c r="AN30" i="17"/>
  <c r="H30" i="17" s="1"/>
  <c r="E30" i="17"/>
  <c r="D30" i="17"/>
  <c r="O30" i="17"/>
  <c r="AU29" i="17"/>
  <c r="AN29" i="17"/>
  <c r="H29" i="17" s="1"/>
  <c r="E29" i="17"/>
  <c r="D29" i="17"/>
  <c r="O29" i="17"/>
  <c r="AU28" i="17"/>
  <c r="AN28" i="17"/>
  <c r="H28" i="17" s="1"/>
  <c r="D28" i="17"/>
  <c r="O28" i="17"/>
  <c r="E28" i="17"/>
  <c r="AU27" i="17"/>
  <c r="AN27" i="17"/>
  <c r="H27" i="17" s="1"/>
  <c r="E27" i="17"/>
  <c r="D27" i="17"/>
  <c r="O27" i="17"/>
  <c r="AU26" i="17"/>
  <c r="AN26" i="17"/>
  <c r="H26" i="17" s="1"/>
  <c r="E26" i="17"/>
  <c r="D26" i="17"/>
  <c r="AU25" i="17"/>
  <c r="AN25" i="17"/>
  <c r="H25" i="17" s="1"/>
  <c r="O25" i="17"/>
  <c r="E25" i="17"/>
  <c r="D25" i="17"/>
  <c r="AU24" i="17"/>
  <c r="AN24" i="17"/>
  <c r="H24" i="17" s="1"/>
  <c r="E24" i="17"/>
  <c r="O24" i="17"/>
  <c r="D24" i="17"/>
  <c r="AU23" i="17"/>
  <c r="AN23" i="17"/>
  <c r="H23" i="17" s="1"/>
  <c r="E23" i="17"/>
  <c r="O23" i="17"/>
  <c r="D23" i="17"/>
  <c r="AU22" i="17"/>
  <c r="AN22" i="17"/>
  <c r="H22" i="17" s="1"/>
  <c r="E22" i="17"/>
  <c r="D22" i="17"/>
  <c r="O22" i="17"/>
  <c r="AU21" i="17"/>
  <c r="AN21" i="17"/>
  <c r="H21" i="17" s="1"/>
  <c r="E21" i="17"/>
  <c r="O21" i="17"/>
  <c r="D21" i="17"/>
  <c r="AU20" i="17"/>
  <c r="AN20" i="17"/>
  <c r="H20" i="17" s="1"/>
  <c r="D20" i="17"/>
  <c r="O20" i="17"/>
  <c r="E20" i="17"/>
  <c r="AU19" i="17"/>
  <c r="AN19" i="17"/>
  <c r="H19" i="17" s="1"/>
  <c r="E19" i="17"/>
  <c r="D19" i="17"/>
  <c r="O19" i="17"/>
  <c r="AU18" i="17"/>
  <c r="AN18" i="17"/>
  <c r="H18" i="17" s="1"/>
  <c r="E18" i="17"/>
  <c r="D18" i="17"/>
  <c r="AU17" i="17"/>
  <c r="AN17" i="17"/>
  <c r="H17" i="17" s="1"/>
  <c r="E17" i="17"/>
  <c r="O17" i="17"/>
  <c r="D17" i="17"/>
  <c r="AU16" i="17"/>
  <c r="AN16" i="17"/>
  <c r="H16" i="17" s="1"/>
  <c r="O16" i="17"/>
  <c r="P16" i="17" s="1"/>
  <c r="C16" i="17" s="1"/>
  <c r="E16" i="17"/>
  <c r="D16" i="17"/>
  <c r="AU15" i="17"/>
  <c r="AN15" i="17"/>
  <c r="H15" i="17" s="1"/>
  <c r="O15" i="17"/>
  <c r="E15" i="17"/>
  <c r="D15" i="17"/>
  <c r="AU14" i="17"/>
  <c r="AN14" i="17"/>
  <c r="H14" i="17" s="1"/>
  <c r="D14" i="17"/>
  <c r="O14" i="17"/>
  <c r="AU13" i="17"/>
  <c r="AN13" i="17"/>
  <c r="H13" i="17" s="1"/>
  <c r="E13" i="17"/>
  <c r="O13" i="17"/>
  <c r="D13" i="17"/>
  <c r="AU12" i="17"/>
  <c r="AN12" i="17"/>
  <c r="H12" i="17" s="1"/>
  <c r="O12" i="17"/>
  <c r="E12" i="17"/>
  <c r="D12" i="17"/>
  <c r="AU11" i="17"/>
  <c r="AN11" i="17"/>
  <c r="H11" i="17" s="1"/>
  <c r="E11" i="17"/>
  <c r="O11" i="17"/>
  <c r="D11" i="17"/>
  <c r="AU10" i="17"/>
  <c r="AN10" i="17"/>
  <c r="H10" i="17" s="1"/>
  <c r="E10" i="17"/>
  <c r="D10" i="17"/>
  <c r="AU9" i="17"/>
  <c r="AN9" i="17"/>
  <c r="H9" i="17" s="1"/>
  <c r="O9" i="17"/>
  <c r="E9" i="17"/>
  <c r="D9" i="17"/>
  <c r="AU8" i="17"/>
  <c r="AN8" i="17"/>
  <c r="H8" i="17" s="1"/>
  <c r="AI40" i="17"/>
  <c r="G40" i="17" s="1"/>
  <c r="AI38" i="17"/>
  <c r="G38" i="17" s="1"/>
  <c r="AI33" i="17"/>
  <c r="G33" i="17" s="1"/>
  <c r="AI26" i="17"/>
  <c r="G26" i="17" s="1"/>
  <c r="AI19" i="17"/>
  <c r="G19" i="17" s="1"/>
  <c r="AI18" i="17"/>
  <c r="G18" i="17" s="1"/>
  <c r="AI16" i="17"/>
  <c r="G16" i="17" s="1"/>
  <c r="AI11" i="17"/>
  <c r="G11" i="17" s="1"/>
  <c r="E8" i="17"/>
  <c r="D8" i="17"/>
  <c r="C8" i="17"/>
  <c r="L18" i="27" l="1"/>
  <c r="L18" i="28"/>
  <c r="L18" i="25"/>
  <c r="L18" i="29"/>
  <c r="L18" i="31"/>
  <c r="L18" i="26"/>
  <c r="L18" i="30"/>
  <c r="L18" i="36"/>
  <c r="L18" i="38"/>
  <c r="L18" i="34"/>
  <c r="L18" i="37"/>
  <c r="L18" i="35"/>
  <c r="L18" i="46"/>
  <c r="L18" i="43"/>
  <c r="L18" i="41"/>
  <c r="L18" i="44"/>
  <c r="L18" i="42"/>
  <c r="L18" i="49"/>
  <c r="L18" i="45"/>
  <c r="L18" i="48"/>
  <c r="L18" i="47"/>
  <c r="L18" i="40"/>
  <c r="L18" i="50"/>
  <c r="L18" i="39"/>
  <c r="L18" i="24"/>
  <c r="L18" i="57"/>
  <c r="L18" i="33"/>
  <c r="L18" i="53"/>
  <c r="L18" i="22"/>
  <c r="L18" i="21"/>
  <c r="L18" i="56"/>
  <c r="L18" i="52"/>
  <c r="L18" i="23"/>
  <c r="L18" i="51"/>
  <c r="L18" i="55"/>
  <c r="L18" i="32"/>
  <c r="L18" i="54"/>
  <c r="L18" i="58"/>
  <c r="L18" i="20"/>
  <c r="L31" i="25"/>
  <c r="L31" i="26"/>
  <c r="L31" i="28"/>
  <c r="L31" i="32"/>
  <c r="L31" i="34"/>
  <c r="L31" i="29"/>
  <c r="L31" i="36"/>
  <c r="L31" i="38"/>
  <c r="L31" i="40"/>
  <c r="L31" i="42"/>
  <c r="L31" i="35"/>
  <c r="L31" i="37"/>
  <c r="L31" i="45"/>
  <c r="L31" i="33"/>
  <c r="L31" i="44"/>
  <c r="L31" i="53"/>
  <c r="L31" i="27"/>
  <c r="L31" i="43"/>
  <c r="L31" i="52"/>
  <c r="L31" i="48"/>
  <c r="L31" i="30"/>
  <c r="L31" i="31"/>
  <c r="L31" i="41"/>
  <c r="L31" i="46"/>
  <c r="L31" i="50"/>
  <c r="L31" i="49"/>
  <c r="L31" i="55"/>
  <c r="L31" i="54"/>
  <c r="L31" i="47"/>
  <c r="L31" i="51"/>
  <c r="L31" i="57"/>
  <c r="L31" i="58"/>
  <c r="L31" i="24"/>
  <c r="L31" i="23"/>
  <c r="L31" i="21"/>
  <c r="L31" i="56"/>
  <c r="L31" i="22"/>
  <c r="L31" i="39"/>
  <c r="L31" i="20"/>
  <c r="L15" i="28"/>
  <c r="L15" i="25"/>
  <c r="L15" i="29"/>
  <c r="L15" i="31"/>
  <c r="L15" i="26"/>
  <c r="L15" i="30"/>
  <c r="L15" i="33"/>
  <c r="L15" i="36"/>
  <c r="L15" i="41"/>
  <c r="L15" i="38"/>
  <c r="L15" i="45"/>
  <c r="L15" i="44"/>
  <c r="L15" i="39"/>
  <c r="L15" i="53"/>
  <c r="L15" i="34"/>
  <c r="L15" i="37"/>
  <c r="L15" i="27"/>
  <c r="L15" i="42"/>
  <c r="L15" i="52"/>
  <c r="L15" i="48"/>
  <c r="L15" i="47"/>
  <c r="L15" i="35"/>
  <c r="L15" i="40"/>
  <c r="L15" i="43"/>
  <c r="L15" i="51"/>
  <c r="L15" i="55"/>
  <c r="L15" i="50"/>
  <c r="L15" i="54"/>
  <c r="L15" i="49"/>
  <c r="L15" i="24"/>
  <c r="L15" i="46"/>
  <c r="L15" i="56"/>
  <c r="L15" i="22"/>
  <c r="L15" i="58"/>
  <c r="L15" i="21"/>
  <c r="L15" i="57"/>
  <c r="L15" i="23"/>
  <c r="L15" i="32"/>
  <c r="L15" i="20"/>
  <c r="L28" i="25"/>
  <c r="L28" i="26"/>
  <c r="L28" i="34"/>
  <c r="L28" i="28"/>
  <c r="L28" i="29"/>
  <c r="L28" i="30"/>
  <c r="L28" i="39"/>
  <c r="L28" i="31"/>
  <c r="L28" i="33"/>
  <c r="L28" i="27"/>
  <c r="L28" i="36"/>
  <c r="L28" i="38"/>
  <c r="L28" i="35"/>
  <c r="L28" i="46"/>
  <c r="L28" i="41"/>
  <c r="L28" i="43"/>
  <c r="L28" i="40"/>
  <c r="L28" i="44"/>
  <c r="L28" i="49"/>
  <c r="L28" i="45"/>
  <c r="L28" i="37"/>
  <c r="L28" i="32"/>
  <c r="L28" i="51"/>
  <c r="L28" i="55"/>
  <c r="L28" i="48"/>
  <c r="L28" i="53"/>
  <c r="L28" i="42"/>
  <c r="L28" i="54"/>
  <c r="L28" i="56"/>
  <c r="L28" i="50"/>
  <c r="L28" i="57"/>
  <c r="L28" i="52"/>
  <c r="L28" i="24"/>
  <c r="L28" i="21"/>
  <c r="L28" i="22"/>
  <c r="L28" i="23"/>
  <c r="L28" i="58"/>
  <c r="L28" i="47"/>
  <c r="L28" i="20"/>
  <c r="L9" i="27"/>
  <c r="L9" i="26"/>
  <c r="L9" i="25"/>
  <c r="L9" i="29"/>
  <c r="L9" i="30"/>
  <c r="L9" i="31"/>
  <c r="L9" i="28"/>
  <c r="L9" i="32"/>
  <c r="L9" i="42"/>
  <c r="L9" i="33"/>
  <c r="L9" i="36"/>
  <c r="L9" i="40"/>
  <c r="L9" i="41"/>
  <c r="L9" i="38"/>
  <c r="L9" i="39"/>
  <c r="L9" i="43"/>
  <c r="L9" i="50"/>
  <c r="L9" i="35"/>
  <c r="L9" i="44"/>
  <c r="L9" i="53"/>
  <c r="L9" i="34"/>
  <c r="L9" i="37"/>
  <c r="L9" i="47"/>
  <c r="L9" i="45"/>
  <c r="L9" i="46"/>
  <c r="L9" i="51"/>
  <c r="L9" i="55"/>
  <c r="L9" i="21"/>
  <c r="L9" i="57"/>
  <c r="L9" i="48"/>
  <c r="L9" i="24"/>
  <c r="L9" i="23"/>
  <c r="L9" i="56"/>
  <c r="L9" i="58"/>
  <c r="L9" i="52"/>
  <c r="L9" i="54"/>
  <c r="L9" i="49"/>
  <c r="L9" i="22"/>
  <c r="L9" i="20"/>
  <c r="J15" i="26"/>
  <c r="J15" i="29"/>
  <c r="J15" i="30"/>
  <c r="J15" i="31"/>
  <c r="J15" i="25"/>
  <c r="J15" i="28"/>
  <c r="J15" i="27"/>
  <c r="J15" i="37"/>
  <c r="J15" i="39"/>
  <c r="J15" i="33"/>
  <c r="J15" i="35"/>
  <c r="J15" i="43"/>
  <c r="J15" i="44"/>
  <c r="J15" i="47"/>
  <c r="J15" i="32"/>
  <c r="J15" i="45"/>
  <c r="J15" i="36"/>
  <c r="J15" i="46"/>
  <c r="J15" i="34"/>
  <c r="J15" i="38"/>
  <c r="J15" i="41"/>
  <c r="J15" i="42"/>
  <c r="J15" i="56"/>
  <c r="J15" i="40"/>
  <c r="J15" i="50"/>
  <c r="J15" i="52"/>
  <c r="J15" i="54"/>
  <c r="J15" i="23"/>
  <c r="J15" i="21"/>
  <c r="J15" i="58"/>
  <c r="J15" i="22"/>
  <c r="J15" i="49"/>
  <c r="J15" i="24"/>
  <c r="J15" i="53"/>
  <c r="J15" i="55"/>
  <c r="J15" i="57"/>
  <c r="J15" i="51"/>
  <c r="J15" i="48"/>
  <c r="J15" i="20"/>
  <c r="J38" i="28"/>
  <c r="J38" i="27"/>
  <c r="J38" i="26"/>
  <c r="J38" i="30"/>
  <c r="J38" i="25"/>
  <c r="J38" i="33"/>
  <c r="J38" i="32"/>
  <c r="J38" i="35"/>
  <c r="J38" i="39"/>
  <c r="J38" i="45"/>
  <c r="J38" i="36"/>
  <c r="J38" i="44"/>
  <c r="J38" i="38"/>
  <c r="J38" i="40"/>
  <c r="J38" i="34"/>
  <c r="J38" i="37"/>
  <c r="J38" i="46"/>
  <c r="J38" i="49"/>
  <c r="J38" i="43"/>
  <c r="J38" i="52"/>
  <c r="J38" i="48"/>
  <c r="J38" i="29"/>
  <c r="J38" i="42"/>
  <c r="J38" i="41"/>
  <c r="J38" i="31"/>
  <c r="J38" i="47"/>
  <c r="J38" i="54"/>
  <c r="J38" i="24"/>
  <c r="J38" i="51"/>
  <c r="J38" i="55"/>
  <c r="J38" i="56"/>
  <c r="J38" i="21"/>
  <c r="J38" i="50"/>
  <c r="J38" i="23"/>
  <c r="J38" i="53"/>
  <c r="J38" i="58"/>
  <c r="J38" i="22"/>
  <c r="J38" i="57"/>
  <c r="J38" i="20"/>
  <c r="J9" i="29"/>
  <c r="J9" i="25"/>
  <c r="J9" i="27"/>
  <c r="J9" i="32"/>
  <c r="J9" i="26"/>
  <c r="J9" i="30"/>
  <c r="J9" i="31"/>
  <c r="J9" i="38"/>
  <c r="J9" i="36"/>
  <c r="J9" i="35"/>
  <c r="J9" i="28"/>
  <c r="J9" i="37"/>
  <c r="J9" i="34"/>
  <c r="J9" i="41"/>
  <c r="J9" i="42"/>
  <c r="J9" i="43"/>
  <c r="J9" i="39"/>
  <c r="J9" i="40"/>
  <c r="J9" i="49"/>
  <c r="J9" i="44"/>
  <c r="J9" i="33"/>
  <c r="J9" i="47"/>
  <c r="J9" i="46"/>
  <c r="J9" i="48"/>
  <c r="J9" i="51"/>
  <c r="J9" i="52"/>
  <c r="J9" i="54"/>
  <c r="J9" i="58"/>
  <c r="J9" i="50"/>
  <c r="J9" i="23"/>
  <c r="J9" i="22"/>
  <c r="J9" i="45"/>
  <c r="J9" i="53"/>
  <c r="J9" i="21"/>
  <c r="J9" i="24"/>
  <c r="J9" i="56"/>
  <c r="J9" i="55"/>
  <c r="J9" i="57"/>
  <c r="J9" i="20"/>
  <c r="J35" i="34"/>
  <c r="J35" i="28"/>
  <c r="J35" i="26"/>
  <c r="J35" i="25"/>
  <c r="J35" i="32"/>
  <c r="J35" i="29"/>
  <c r="J35" i="27"/>
  <c r="J35" i="30"/>
  <c r="J35" i="40"/>
  <c r="J35" i="42"/>
  <c r="J35" i="38"/>
  <c r="J35" i="33"/>
  <c r="J35" i="36"/>
  <c r="J35" i="41"/>
  <c r="J35" i="39"/>
  <c r="J35" i="46"/>
  <c r="J35" i="31"/>
  <c r="J35" i="44"/>
  <c r="J35" i="50"/>
  <c r="J35" i="51"/>
  <c r="J35" i="45"/>
  <c r="J35" i="48"/>
  <c r="J35" i="35"/>
  <c r="J35" i="37"/>
  <c r="J35" i="49"/>
  <c r="J35" i="58"/>
  <c r="J35" i="52"/>
  <c r="J35" i="54"/>
  <c r="J35" i="24"/>
  <c r="J35" i="43"/>
  <c r="J35" i="47"/>
  <c r="J35" i="56"/>
  <c r="J35" i="57"/>
  <c r="J35" i="21"/>
  <c r="J35" i="55"/>
  <c r="J35" i="23"/>
  <c r="J35" i="53"/>
  <c r="J35" i="22"/>
  <c r="J35" i="20"/>
  <c r="J6" i="55"/>
  <c r="J6" i="42"/>
  <c r="J6" i="28"/>
  <c r="J6" i="26"/>
  <c r="J6" i="27"/>
  <c r="J6" i="29"/>
  <c r="J6" i="32"/>
  <c r="J6" i="30"/>
  <c r="J6" i="31"/>
  <c r="J6" i="35"/>
  <c r="J6" i="38"/>
  <c r="J6" i="40"/>
  <c r="J6" i="34"/>
  <c r="J6" i="41"/>
  <c r="J6" i="45"/>
  <c r="J6" i="44"/>
  <c r="J6" i="37"/>
  <c r="J6" i="25"/>
  <c r="J6" i="39"/>
  <c r="J6" i="49"/>
  <c r="J6" i="52"/>
  <c r="J6" i="33"/>
  <c r="J6" i="36"/>
  <c r="J6" i="48"/>
  <c r="J6" i="46"/>
  <c r="J6" i="43"/>
  <c r="J6" i="51"/>
  <c r="J6" i="47"/>
  <c r="J6" i="53"/>
  <c r="J6" i="57"/>
  <c r="J6" i="50"/>
  <c r="J6" i="54"/>
  <c r="J6" i="58"/>
  <c r="J6" i="21"/>
  <c r="J6" i="24"/>
  <c r="J6" i="22"/>
  <c r="J6" i="56"/>
  <c r="J6" i="23"/>
  <c r="J6" i="20"/>
  <c r="J16" i="25"/>
  <c r="J16" i="27"/>
  <c r="J16" i="31"/>
  <c r="J16" i="28"/>
  <c r="J16" i="30"/>
  <c r="J16" i="37"/>
  <c r="J16" i="34"/>
  <c r="J16" i="33"/>
  <c r="J16" i="26"/>
  <c r="J16" i="29"/>
  <c r="J16" i="36"/>
  <c r="J16" i="32"/>
  <c r="J16" i="47"/>
  <c r="J16" i="45"/>
  <c r="J16" i="41"/>
  <c r="J16" i="42"/>
  <c r="J16" i="50"/>
  <c r="J16" i="43"/>
  <c r="J16" i="46"/>
  <c r="J16" i="38"/>
  <c r="J16" i="44"/>
  <c r="J16" i="57"/>
  <c r="J16" i="35"/>
  <c r="J16" i="40"/>
  <c r="J16" i="52"/>
  <c r="J16" i="39"/>
  <c r="J16" i="58"/>
  <c r="J16" i="22"/>
  <c r="J16" i="49"/>
  <c r="J16" i="21"/>
  <c r="J16" i="53"/>
  <c r="J16" i="55"/>
  <c r="J16" i="23"/>
  <c r="J16" i="51"/>
  <c r="J16" i="24"/>
  <c r="J16" i="48"/>
  <c r="J16" i="54"/>
  <c r="J16" i="56"/>
  <c r="J16" i="20"/>
  <c r="L16" i="30"/>
  <c r="L16" i="31"/>
  <c r="L16" i="33"/>
  <c r="L16" i="28"/>
  <c r="L16" i="27"/>
  <c r="L16" i="32"/>
  <c r="L16" i="25"/>
  <c r="L16" i="29"/>
  <c r="L16" i="26"/>
  <c r="L16" i="42"/>
  <c r="L16" i="36"/>
  <c r="L16" i="38"/>
  <c r="L16" i="34"/>
  <c r="L16" i="44"/>
  <c r="L16" i="39"/>
  <c r="L16" i="43"/>
  <c r="L16" i="37"/>
  <c r="L16" i="41"/>
  <c r="L16" i="49"/>
  <c r="L16" i="45"/>
  <c r="L16" i="48"/>
  <c r="L16" i="46"/>
  <c r="L16" i="35"/>
  <c r="L16" i="54"/>
  <c r="L16" i="40"/>
  <c r="L16" i="50"/>
  <c r="L16" i="24"/>
  <c r="L16" i="53"/>
  <c r="L16" i="47"/>
  <c r="L16" i="23"/>
  <c r="L16" i="55"/>
  <c r="L16" i="22"/>
  <c r="L16" i="52"/>
  <c r="L16" i="51"/>
  <c r="L16" i="58"/>
  <c r="L16" i="21"/>
  <c r="L16" i="57"/>
  <c r="L16" i="56"/>
  <c r="L16" i="20"/>
  <c r="J5" i="52"/>
  <c r="J5" i="55"/>
  <c r="J5" i="54"/>
  <c r="J5" i="49"/>
  <c r="J5" i="34"/>
  <c r="J5" i="33"/>
  <c r="J5" i="35"/>
  <c r="J5" i="38"/>
  <c r="J5" i="42"/>
  <c r="J5" i="27"/>
  <c r="J5" i="26"/>
  <c r="J5" i="25"/>
  <c r="J5" i="32"/>
  <c r="J5" i="30"/>
  <c r="J5" i="31"/>
  <c r="J5" i="36"/>
  <c r="J5" i="29"/>
  <c r="J5" i="40"/>
  <c r="J5" i="46"/>
  <c r="J5" i="41"/>
  <c r="J5" i="45"/>
  <c r="J5" i="37"/>
  <c r="J5" i="44"/>
  <c r="J5" i="48"/>
  <c r="J5" i="43"/>
  <c r="J5" i="51"/>
  <c r="J5" i="47"/>
  <c r="J5" i="53"/>
  <c r="J5" i="56"/>
  <c r="J5" i="57"/>
  <c r="J5" i="50"/>
  <c r="J5" i="22"/>
  <c r="J5" i="58"/>
  <c r="J5" i="21"/>
  <c r="J5" i="24"/>
  <c r="J5" i="23"/>
  <c r="J5" i="39"/>
  <c r="J5" i="28"/>
  <c r="J5" i="20"/>
  <c r="L23" i="25"/>
  <c r="L23" i="27"/>
  <c r="L23" i="26"/>
  <c r="L23" i="30"/>
  <c r="L23" i="32"/>
  <c r="L23" i="34"/>
  <c r="L23" i="37"/>
  <c r="L23" i="35"/>
  <c r="L23" i="29"/>
  <c r="L23" i="39"/>
  <c r="L23" i="33"/>
  <c r="L23" i="43"/>
  <c r="L23" i="31"/>
  <c r="L23" i="28"/>
  <c r="L23" i="42"/>
  <c r="L23" i="46"/>
  <c r="L23" i="47"/>
  <c r="L23" i="36"/>
  <c r="L23" i="45"/>
  <c r="L23" i="49"/>
  <c r="L23" i="56"/>
  <c r="L23" i="52"/>
  <c r="L23" i="23"/>
  <c r="L23" i="54"/>
  <c r="L23" i="44"/>
  <c r="L23" i="22"/>
  <c r="L23" i="48"/>
  <c r="L23" i="21"/>
  <c r="L23" i="55"/>
  <c r="L23" i="50"/>
  <c r="L23" i="57"/>
  <c r="L23" i="51"/>
  <c r="L23" i="58"/>
  <c r="L23" i="38"/>
  <c r="L23" i="40"/>
  <c r="L23" i="53"/>
  <c r="L23" i="24"/>
  <c r="L23" i="41"/>
  <c r="L23" i="20"/>
  <c r="L33" i="29"/>
  <c r="L33" i="25"/>
  <c r="L33" i="32"/>
  <c r="L33" i="26"/>
  <c r="L33" i="28"/>
  <c r="L33" i="35"/>
  <c r="L33" i="33"/>
  <c r="L33" i="36"/>
  <c r="L33" i="38"/>
  <c r="L33" i="37"/>
  <c r="L33" i="42"/>
  <c r="L33" i="41"/>
  <c r="L33" i="34"/>
  <c r="L33" i="43"/>
  <c r="L33" i="30"/>
  <c r="L33" i="27"/>
  <c r="L33" i="49"/>
  <c r="L33" i="44"/>
  <c r="L33" i="40"/>
  <c r="L33" i="39"/>
  <c r="L33" i="47"/>
  <c r="L33" i="52"/>
  <c r="L33" i="53"/>
  <c r="L33" i="46"/>
  <c r="L33" i="31"/>
  <c r="L33" i="48"/>
  <c r="L33" i="51"/>
  <c r="L33" i="54"/>
  <c r="L33" i="58"/>
  <c r="L33" i="45"/>
  <c r="L33" i="24"/>
  <c r="L33" i="23"/>
  <c r="L33" i="22"/>
  <c r="L33" i="50"/>
  <c r="L33" i="57"/>
  <c r="L33" i="56"/>
  <c r="L33" i="55"/>
  <c r="L33" i="21"/>
  <c r="L33" i="20"/>
  <c r="J36" i="25"/>
  <c r="J36" i="26"/>
  <c r="J36" i="28"/>
  <c r="J36" i="30"/>
  <c r="J36" i="31"/>
  <c r="J36" i="27"/>
  <c r="J36" i="34"/>
  <c r="J36" i="29"/>
  <c r="J36" i="39"/>
  <c r="J36" i="32"/>
  <c r="J36" i="38"/>
  <c r="J36" i="33"/>
  <c r="J36" i="36"/>
  <c r="J36" i="35"/>
  <c r="J36" i="45"/>
  <c r="J36" i="40"/>
  <c r="J36" i="46"/>
  <c r="J36" i="37"/>
  <c r="J36" i="49"/>
  <c r="J36" i="48"/>
  <c r="J36" i="42"/>
  <c r="J36" i="55"/>
  <c r="J36" i="41"/>
  <c r="J36" i="47"/>
  <c r="J36" i="52"/>
  <c r="J36" i="54"/>
  <c r="J36" i="51"/>
  <c r="J36" i="24"/>
  <c r="J36" i="43"/>
  <c r="J36" i="44"/>
  <c r="J36" i="56"/>
  <c r="J36" i="57"/>
  <c r="J36" i="21"/>
  <c r="J36" i="22"/>
  <c r="J36" i="50"/>
  <c r="J36" i="53"/>
  <c r="J36" i="23"/>
  <c r="J36" i="58"/>
  <c r="J36" i="20"/>
  <c r="L5" i="33"/>
  <c r="L5" i="34"/>
  <c r="L5" i="35"/>
  <c r="L5" i="38"/>
  <c r="L5" i="25"/>
  <c r="L5" i="26"/>
  <c r="L5" i="27"/>
  <c r="L5" i="32"/>
  <c r="L5" i="37"/>
  <c r="L5" i="41"/>
  <c r="L5" i="40"/>
  <c r="L5" i="39"/>
  <c r="L5" i="44"/>
  <c r="L5" i="43"/>
  <c r="L5" i="29"/>
  <c r="L5" i="48"/>
  <c r="L5" i="47"/>
  <c r="L5" i="42"/>
  <c r="L5" i="50"/>
  <c r="L5" i="51"/>
  <c r="L5" i="46"/>
  <c r="L5" i="30"/>
  <c r="L5" i="31"/>
  <c r="L5" i="24"/>
  <c r="L5" i="52"/>
  <c r="L5" i="57"/>
  <c r="L5" i="45"/>
  <c r="L5" i="53"/>
  <c r="L5" i="56"/>
  <c r="L5" i="54"/>
  <c r="L5" i="21"/>
  <c r="L5" i="55"/>
  <c r="L5" i="23"/>
  <c r="L5" i="36"/>
  <c r="L5" i="22"/>
  <c r="L5" i="28"/>
  <c r="L5" i="58"/>
  <c r="L5" i="49"/>
  <c r="L5" i="20"/>
  <c r="J7" i="55"/>
  <c r="J7" i="42"/>
  <c r="J7" i="26"/>
  <c r="J7" i="27"/>
  <c r="J7" i="33"/>
  <c r="J7" i="25"/>
  <c r="J7" i="29"/>
  <c r="J7" i="30"/>
  <c r="J7" i="31"/>
  <c r="J7" i="38"/>
  <c r="J7" i="36"/>
  <c r="J7" i="35"/>
  <c r="J7" i="32"/>
  <c r="J7" i="28"/>
  <c r="J7" i="40"/>
  <c r="J7" i="34"/>
  <c r="J7" i="45"/>
  <c r="J7" i="44"/>
  <c r="J7" i="39"/>
  <c r="J7" i="41"/>
  <c r="J7" i="52"/>
  <c r="J7" i="48"/>
  <c r="J7" i="43"/>
  <c r="J7" i="47"/>
  <c r="J7" i="54"/>
  <c r="J7" i="53"/>
  <c r="J7" i="37"/>
  <c r="J7" i="57"/>
  <c r="J7" i="51"/>
  <c r="J7" i="50"/>
  <c r="J7" i="49"/>
  <c r="J7" i="58"/>
  <c r="J7" i="21"/>
  <c r="J7" i="22"/>
  <c r="J7" i="24"/>
  <c r="J7" i="46"/>
  <c r="J7" i="23"/>
  <c r="J7" i="56"/>
  <c r="J7" i="20"/>
  <c r="L10" i="25"/>
  <c r="L10" i="31"/>
  <c r="L10" i="26"/>
  <c r="L10" i="29"/>
  <c r="L10" i="27"/>
  <c r="L10" i="28"/>
  <c r="L10" i="32"/>
  <c r="L10" i="41"/>
  <c r="L10" i="39"/>
  <c r="L10" i="30"/>
  <c r="L10" i="42"/>
  <c r="L10" i="40"/>
  <c r="L10" i="37"/>
  <c r="L10" i="38"/>
  <c r="L10" i="43"/>
  <c r="L10" i="50"/>
  <c r="L10" i="35"/>
  <c r="L10" i="34"/>
  <c r="L10" i="44"/>
  <c r="L10" i="53"/>
  <c r="L10" i="52"/>
  <c r="L10" i="33"/>
  <c r="L10" i="47"/>
  <c r="L10" i="45"/>
  <c r="L10" i="56"/>
  <c r="L10" i="46"/>
  <c r="L10" i="51"/>
  <c r="L10" i="55"/>
  <c r="L10" i="57"/>
  <c r="L10" i="36"/>
  <c r="L10" i="48"/>
  <c r="L10" i="58"/>
  <c r="L10" i="24"/>
  <c r="L10" i="49"/>
  <c r="L10" i="23"/>
  <c r="L10" i="22"/>
  <c r="L10" i="54"/>
  <c r="L10" i="21"/>
  <c r="L10" i="20"/>
  <c r="L17" i="29"/>
  <c r="L17" i="32"/>
  <c r="L17" i="28"/>
  <c r="L17" i="27"/>
  <c r="L17" i="30"/>
  <c r="L17" i="31"/>
  <c r="L17" i="25"/>
  <c r="L17" i="34"/>
  <c r="L17" i="26"/>
  <c r="L17" i="33"/>
  <c r="L17" i="35"/>
  <c r="L17" i="36"/>
  <c r="L17" i="38"/>
  <c r="L17" i="37"/>
  <c r="L17" i="39"/>
  <c r="L17" i="43"/>
  <c r="L17" i="41"/>
  <c r="L17" i="44"/>
  <c r="L17" i="42"/>
  <c r="L17" i="49"/>
  <c r="L17" i="46"/>
  <c r="L17" i="47"/>
  <c r="L17" i="40"/>
  <c r="L17" i="48"/>
  <c r="L17" i="45"/>
  <c r="L17" i="50"/>
  <c r="L17" i="54"/>
  <c r="L17" i="58"/>
  <c r="L17" i="24"/>
  <c r="L17" i="53"/>
  <c r="L17" i="23"/>
  <c r="L17" i="22"/>
  <c r="L17" i="52"/>
  <c r="L17" i="55"/>
  <c r="L17" i="51"/>
  <c r="L17" i="21"/>
  <c r="L17" i="57"/>
  <c r="L17" i="56"/>
  <c r="L17" i="20"/>
  <c r="L36" i="28"/>
  <c r="L36" i="27"/>
  <c r="L36" i="26"/>
  <c r="L36" i="31"/>
  <c r="L36" i="35"/>
  <c r="L36" i="25"/>
  <c r="L36" i="41"/>
  <c r="L36" i="40"/>
  <c r="L36" i="45"/>
  <c r="L36" i="34"/>
  <c r="L36" i="36"/>
  <c r="L36" i="37"/>
  <c r="L36" i="43"/>
  <c r="L36" i="30"/>
  <c r="L36" i="32"/>
  <c r="L36" i="39"/>
  <c r="L36" i="52"/>
  <c r="L36" i="48"/>
  <c r="L36" i="44"/>
  <c r="L36" i="33"/>
  <c r="L36" i="50"/>
  <c r="L36" i="51"/>
  <c r="L36" i="46"/>
  <c r="L36" i="29"/>
  <c r="L36" i="47"/>
  <c r="L36" i="53"/>
  <c r="L36" i="54"/>
  <c r="L36" i="38"/>
  <c r="L36" i="56"/>
  <c r="L36" i="58"/>
  <c r="L36" i="24"/>
  <c r="L36" i="23"/>
  <c r="L36" i="22"/>
  <c r="L36" i="49"/>
  <c r="L36" i="57"/>
  <c r="L36" i="55"/>
  <c r="L36" i="21"/>
  <c r="L36" i="42"/>
  <c r="L36" i="20"/>
  <c r="J39" i="33"/>
  <c r="J39" i="28"/>
  <c r="J39" i="27"/>
  <c r="J39" i="25"/>
  <c r="J39" i="32"/>
  <c r="J39" i="31"/>
  <c r="J39" i="34"/>
  <c r="J39" i="38"/>
  <c r="J39" i="26"/>
  <c r="J39" i="36"/>
  <c r="J39" i="35"/>
  <c r="J39" i="39"/>
  <c r="J39" i="45"/>
  <c r="J39" i="44"/>
  <c r="J39" i="37"/>
  <c r="J39" i="53"/>
  <c r="J39" i="30"/>
  <c r="J39" i="40"/>
  <c r="J39" i="29"/>
  <c r="J39" i="43"/>
  <c r="J39" i="52"/>
  <c r="J39" i="48"/>
  <c r="J39" i="42"/>
  <c r="J39" i="55"/>
  <c r="J39" i="41"/>
  <c r="J39" i="47"/>
  <c r="J39" i="54"/>
  <c r="J39" i="46"/>
  <c r="J39" i="51"/>
  <c r="J39" i="56"/>
  <c r="J39" i="21"/>
  <c r="J39" i="49"/>
  <c r="J39" i="22"/>
  <c r="J39" i="58"/>
  <c r="J39" i="50"/>
  <c r="J39" i="24"/>
  <c r="J39" i="23"/>
  <c r="J39" i="57"/>
  <c r="J39" i="20"/>
  <c r="L25" i="25"/>
  <c r="L25" i="29"/>
  <c r="L25" i="30"/>
  <c r="L25" i="27"/>
  <c r="L25" i="26"/>
  <c r="L25" i="32"/>
  <c r="L25" i="35"/>
  <c r="L25" i="31"/>
  <c r="L25" i="42"/>
  <c r="L25" i="39"/>
  <c r="L25" i="40"/>
  <c r="L25" i="36"/>
  <c r="L25" i="50"/>
  <c r="L25" i="53"/>
  <c r="L25" i="33"/>
  <c r="L25" i="48"/>
  <c r="L25" i="43"/>
  <c r="L25" i="45"/>
  <c r="L25" i="37"/>
  <c r="L25" i="49"/>
  <c r="L25" i="34"/>
  <c r="L25" i="38"/>
  <c r="L25" i="55"/>
  <c r="L25" i="47"/>
  <c r="L25" i="21"/>
  <c r="L25" i="28"/>
  <c r="L25" i="54"/>
  <c r="L25" i="56"/>
  <c r="L25" i="46"/>
  <c r="L25" i="57"/>
  <c r="L25" i="51"/>
  <c r="L25" i="22"/>
  <c r="L25" i="24"/>
  <c r="L25" i="23"/>
  <c r="L25" i="41"/>
  <c r="L25" i="58"/>
  <c r="L25" i="44"/>
  <c r="L25" i="52"/>
  <c r="L25" i="20"/>
  <c r="J19" i="34"/>
  <c r="J19" i="25"/>
  <c r="J19" i="28"/>
  <c r="J19" i="27"/>
  <c r="J19" i="32"/>
  <c r="J19" i="40"/>
  <c r="J19" i="33"/>
  <c r="J19" i="30"/>
  <c r="J19" i="31"/>
  <c r="J19" i="42"/>
  <c r="J19" i="38"/>
  <c r="J19" i="36"/>
  <c r="J19" i="39"/>
  <c r="J19" i="46"/>
  <c r="J19" i="50"/>
  <c r="J19" i="51"/>
  <c r="J19" i="41"/>
  <c r="J19" i="43"/>
  <c r="J19" i="29"/>
  <c r="J19" i="44"/>
  <c r="J19" i="35"/>
  <c r="J19" i="47"/>
  <c r="J19" i="26"/>
  <c r="J19" i="37"/>
  <c r="J19" i="49"/>
  <c r="J19" i="54"/>
  <c r="J19" i="55"/>
  <c r="J19" i="24"/>
  <c r="J19" i="53"/>
  <c r="J19" i="45"/>
  <c r="J19" i="56"/>
  <c r="J19" i="23"/>
  <c r="J19" i="48"/>
  <c r="J19" i="21"/>
  <c r="J19" i="58"/>
  <c r="J19" i="22"/>
  <c r="J19" i="57"/>
  <c r="J19" i="52"/>
  <c r="J19" i="20"/>
  <c r="J28" i="28"/>
  <c r="J28" i="26"/>
  <c r="J28" i="29"/>
  <c r="J28" i="25"/>
  <c r="J28" i="31"/>
  <c r="J28" i="35"/>
  <c r="J28" i="27"/>
  <c r="J28" i="41"/>
  <c r="J28" i="40"/>
  <c r="J28" i="30"/>
  <c r="J28" i="45"/>
  <c r="J28" i="42"/>
  <c r="J28" i="43"/>
  <c r="J28" i="32"/>
  <c r="J28" i="33"/>
  <c r="J28" i="52"/>
  <c r="J28" i="48"/>
  <c r="J28" i="36"/>
  <c r="J28" i="38"/>
  <c r="J28" i="34"/>
  <c r="J28" i="44"/>
  <c r="J28" i="50"/>
  <c r="J28" i="51"/>
  <c r="J28" i="39"/>
  <c r="J28" i="47"/>
  <c r="J28" i="37"/>
  <c r="J28" i="49"/>
  <c r="J28" i="56"/>
  <c r="J28" i="53"/>
  <c r="J28" i="57"/>
  <c r="J28" i="23"/>
  <c r="J28" i="22"/>
  <c r="J28" i="58"/>
  <c r="J28" i="46"/>
  <c r="J28" i="54"/>
  <c r="J28" i="55"/>
  <c r="J28" i="24"/>
  <c r="J28" i="21"/>
  <c r="J28" i="20"/>
  <c r="L6" i="25"/>
  <c r="L6" i="26"/>
  <c r="L6" i="28"/>
  <c r="L6" i="29"/>
  <c r="L6" i="27"/>
  <c r="L6" i="33"/>
  <c r="L6" i="35"/>
  <c r="L6" i="37"/>
  <c r="L6" i="32"/>
  <c r="L6" i="40"/>
  <c r="L6" i="39"/>
  <c r="L6" i="30"/>
  <c r="L6" i="43"/>
  <c r="L6" i="34"/>
  <c r="L6" i="31"/>
  <c r="L6" i="36"/>
  <c r="L6" i="42"/>
  <c r="L6" i="47"/>
  <c r="L6" i="50"/>
  <c r="L6" i="51"/>
  <c r="L6" i="38"/>
  <c r="L6" i="46"/>
  <c r="L6" i="44"/>
  <c r="L6" i="41"/>
  <c r="L6" i="52"/>
  <c r="L6" i="58"/>
  <c r="L6" i="45"/>
  <c r="L6" i="53"/>
  <c r="L6" i="55"/>
  <c r="L6" i="56"/>
  <c r="L6" i="23"/>
  <c r="L6" i="22"/>
  <c r="L6" i="21"/>
  <c r="L6" i="57"/>
  <c r="L6" i="48"/>
  <c r="L6" i="49"/>
  <c r="L6" i="54"/>
  <c r="L6" i="24"/>
  <c r="L6" i="20"/>
  <c r="L32" i="30"/>
  <c r="L32" i="31"/>
  <c r="L32" i="25"/>
  <c r="L32" i="33"/>
  <c r="L32" i="26"/>
  <c r="L32" i="29"/>
  <c r="L32" i="28"/>
  <c r="L32" i="42"/>
  <c r="L32" i="36"/>
  <c r="L32" i="38"/>
  <c r="L32" i="32"/>
  <c r="L32" i="40"/>
  <c r="L32" i="35"/>
  <c r="L32" i="41"/>
  <c r="L32" i="44"/>
  <c r="L32" i="34"/>
  <c r="L32" i="43"/>
  <c r="L32" i="27"/>
  <c r="L32" i="49"/>
  <c r="L32" i="48"/>
  <c r="L32" i="37"/>
  <c r="L32" i="54"/>
  <c r="L32" i="46"/>
  <c r="L32" i="47"/>
  <c r="L32" i="53"/>
  <c r="L32" i="51"/>
  <c r="L32" i="24"/>
  <c r="L32" i="58"/>
  <c r="L32" i="50"/>
  <c r="L32" i="45"/>
  <c r="L32" i="52"/>
  <c r="L32" i="23"/>
  <c r="L32" i="57"/>
  <c r="L32" i="21"/>
  <c r="L32" i="56"/>
  <c r="L32" i="22"/>
  <c r="L32" i="39"/>
  <c r="L32" i="55"/>
  <c r="L32" i="20"/>
  <c r="J10" i="26"/>
  <c r="J10" i="29"/>
  <c r="J10" i="30"/>
  <c r="J10" i="28"/>
  <c r="J10" i="33"/>
  <c r="J10" i="31"/>
  <c r="J10" i="36"/>
  <c r="J10" i="35"/>
  <c r="J10" i="37"/>
  <c r="J10" i="38"/>
  <c r="J10" i="46"/>
  <c r="J10" i="41"/>
  <c r="J10" i="42"/>
  <c r="J10" i="27"/>
  <c r="J10" i="43"/>
  <c r="J10" i="39"/>
  <c r="J10" i="40"/>
  <c r="J10" i="49"/>
  <c r="J10" i="48"/>
  <c r="J10" i="47"/>
  <c r="J10" i="45"/>
  <c r="J10" i="44"/>
  <c r="J10" i="34"/>
  <c r="J10" i="32"/>
  <c r="J10" i="25"/>
  <c r="J10" i="53"/>
  <c r="J10" i="57"/>
  <c r="J10" i="52"/>
  <c r="J10" i="54"/>
  <c r="J10" i="58"/>
  <c r="J10" i="22"/>
  <c r="J10" i="21"/>
  <c r="J10" i="24"/>
  <c r="J10" i="55"/>
  <c r="J10" i="23"/>
  <c r="J10" i="50"/>
  <c r="J10" i="56"/>
  <c r="J10" i="51"/>
  <c r="J10" i="20"/>
  <c r="L39" i="28"/>
  <c r="L39" i="27"/>
  <c r="L39" i="26"/>
  <c r="L39" i="25"/>
  <c r="L39" i="33"/>
  <c r="L39" i="31"/>
  <c r="L39" i="29"/>
  <c r="L39" i="32"/>
  <c r="L39" i="37"/>
  <c r="L39" i="34"/>
  <c r="L39" i="35"/>
  <c r="L39" i="39"/>
  <c r="L39" i="36"/>
  <c r="L39" i="43"/>
  <c r="L39" i="38"/>
  <c r="L39" i="44"/>
  <c r="L39" i="47"/>
  <c r="L39" i="40"/>
  <c r="L39" i="45"/>
  <c r="L39" i="46"/>
  <c r="L39" i="42"/>
  <c r="L39" i="30"/>
  <c r="L39" i="41"/>
  <c r="L39" i="48"/>
  <c r="L39" i="51"/>
  <c r="L39" i="56"/>
  <c r="L39" i="50"/>
  <c r="L39" i="23"/>
  <c r="L39" i="21"/>
  <c r="L39" i="52"/>
  <c r="L39" i="22"/>
  <c r="L39" i="49"/>
  <c r="L39" i="24"/>
  <c r="L39" i="53"/>
  <c r="L39" i="54"/>
  <c r="L39" i="57"/>
  <c r="L39" i="58"/>
  <c r="L39" i="55"/>
  <c r="L39" i="20"/>
  <c r="L12" i="25"/>
  <c r="L12" i="26"/>
  <c r="L12" i="34"/>
  <c r="L12" i="29"/>
  <c r="L12" i="27"/>
  <c r="L12" i="32"/>
  <c r="L12" i="31"/>
  <c r="L12" i="39"/>
  <c r="L12" i="30"/>
  <c r="L12" i="36"/>
  <c r="L12" i="38"/>
  <c r="L12" i="40"/>
  <c r="L12" i="42"/>
  <c r="L12" i="37"/>
  <c r="L12" i="41"/>
  <c r="L12" i="46"/>
  <c r="L12" i="35"/>
  <c r="L12" i="44"/>
  <c r="L12" i="45"/>
  <c r="L12" i="49"/>
  <c r="L12" i="53"/>
  <c r="L12" i="33"/>
  <c r="L12" i="47"/>
  <c r="L12" i="55"/>
  <c r="L12" i="43"/>
  <c r="L12" i="50"/>
  <c r="L12" i="28"/>
  <c r="L12" i="58"/>
  <c r="L12" i="48"/>
  <c r="L12" i="24"/>
  <c r="L12" i="52"/>
  <c r="L12" i="22"/>
  <c r="L12" i="51"/>
  <c r="L12" i="23"/>
  <c r="L12" i="54"/>
  <c r="L12" i="21"/>
  <c r="L12" i="57"/>
  <c r="L12" i="56"/>
  <c r="L12" i="20"/>
  <c r="L38" i="26"/>
  <c r="L38" i="27"/>
  <c r="L38" i="29"/>
  <c r="L38" i="30"/>
  <c r="L38" i="28"/>
  <c r="L38" i="31"/>
  <c r="L38" i="25"/>
  <c r="L38" i="32"/>
  <c r="L38" i="37"/>
  <c r="L38" i="40"/>
  <c r="L38" i="34"/>
  <c r="L38" i="35"/>
  <c r="L38" i="39"/>
  <c r="L38" i="41"/>
  <c r="L38" i="36"/>
  <c r="L38" i="43"/>
  <c r="L38" i="33"/>
  <c r="L38" i="38"/>
  <c r="L38" i="44"/>
  <c r="L38" i="47"/>
  <c r="L38" i="50"/>
  <c r="L38" i="51"/>
  <c r="L38" i="46"/>
  <c r="L38" i="49"/>
  <c r="L38" i="58"/>
  <c r="L38" i="48"/>
  <c r="L38" i="45"/>
  <c r="L38" i="24"/>
  <c r="L38" i="23"/>
  <c r="L38" i="52"/>
  <c r="L38" i="22"/>
  <c r="L38" i="21"/>
  <c r="L38" i="42"/>
  <c r="L38" i="53"/>
  <c r="L38" i="56"/>
  <c r="L38" i="54"/>
  <c r="L38" i="57"/>
  <c r="L38" i="55"/>
  <c r="L38" i="20"/>
  <c r="J29" i="25"/>
  <c r="J29" i="26"/>
  <c r="J29" i="27"/>
  <c r="J29" i="29"/>
  <c r="J29" i="28"/>
  <c r="J29" i="31"/>
  <c r="J29" i="30"/>
  <c r="J29" i="35"/>
  <c r="J29" i="37"/>
  <c r="J29" i="41"/>
  <c r="J29" i="40"/>
  <c r="J29" i="39"/>
  <c r="J29" i="44"/>
  <c r="J29" i="42"/>
  <c r="J29" i="43"/>
  <c r="J29" i="38"/>
  <c r="J29" i="33"/>
  <c r="J29" i="34"/>
  <c r="J29" i="48"/>
  <c r="J29" i="32"/>
  <c r="J29" i="36"/>
  <c r="J29" i="47"/>
  <c r="J29" i="50"/>
  <c r="J29" i="51"/>
  <c r="J29" i="45"/>
  <c r="J29" i="24"/>
  <c r="J29" i="53"/>
  <c r="J29" i="49"/>
  <c r="J29" i="57"/>
  <c r="J29" i="56"/>
  <c r="J29" i="46"/>
  <c r="J29" i="23"/>
  <c r="J29" i="21"/>
  <c r="J29" i="22"/>
  <c r="J29" i="54"/>
  <c r="J29" i="52"/>
  <c r="J29" i="58"/>
  <c r="J29" i="55"/>
  <c r="J29" i="20"/>
  <c r="L41" i="25"/>
  <c r="L41" i="26"/>
  <c r="L41" i="27"/>
  <c r="L41" i="28"/>
  <c r="L41" i="31"/>
  <c r="L41" i="29"/>
  <c r="L41" i="32"/>
  <c r="L41" i="34"/>
  <c r="L41" i="35"/>
  <c r="L41" i="42"/>
  <c r="L41" i="33"/>
  <c r="L41" i="37"/>
  <c r="L41" i="30"/>
  <c r="L41" i="38"/>
  <c r="L41" i="39"/>
  <c r="L41" i="43"/>
  <c r="L41" i="36"/>
  <c r="L41" i="40"/>
  <c r="L41" i="45"/>
  <c r="L41" i="50"/>
  <c r="L41" i="46"/>
  <c r="L41" i="53"/>
  <c r="L41" i="41"/>
  <c r="L41" i="55"/>
  <c r="L41" i="47"/>
  <c r="L41" i="51"/>
  <c r="L41" i="44"/>
  <c r="L41" i="48"/>
  <c r="L41" i="21"/>
  <c r="L41" i="49"/>
  <c r="L41" i="56"/>
  <c r="L41" i="54"/>
  <c r="L41" i="52"/>
  <c r="L41" i="57"/>
  <c r="L41" i="23"/>
  <c r="L41" i="24"/>
  <c r="L41" i="58"/>
  <c r="L41" i="22"/>
  <c r="L41" i="20"/>
  <c r="J25" i="29"/>
  <c r="J25" i="27"/>
  <c r="J25" i="32"/>
  <c r="J25" i="26"/>
  <c r="J25" i="28"/>
  <c r="J25" i="33"/>
  <c r="J25" i="38"/>
  <c r="J25" i="36"/>
  <c r="J25" i="31"/>
  <c r="J25" i="25"/>
  <c r="J25" i="37"/>
  <c r="J25" i="30"/>
  <c r="J25" i="40"/>
  <c r="J25" i="42"/>
  <c r="J25" i="41"/>
  <c r="J25" i="43"/>
  <c r="J25" i="49"/>
  <c r="J25" i="35"/>
  <c r="J25" i="47"/>
  <c r="J25" i="34"/>
  <c r="J25" i="39"/>
  <c r="J25" i="45"/>
  <c r="J25" i="44"/>
  <c r="J25" i="50"/>
  <c r="J25" i="54"/>
  <c r="J25" i="51"/>
  <c r="J25" i="48"/>
  <c r="J25" i="53"/>
  <c r="J25" i="58"/>
  <c r="J25" i="56"/>
  <c r="J25" i="55"/>
  <c r="J25" i="57"/>
  <c r="J25" i="23"/>
  <c r="J25" i="22"/>
  <c r="J25" i="24"/>
  <c r="J25" i="52"/>
  <c r="J25" i="46"/>
  <c r="J25" i="21"/>
  <c r="J25" i="20"/>
  <c r="L35" i="27"/>
  <c r="L35" i="26"/>
  <c r="L35" i="28"/>
  <c r="L35" i="30"/>
  <c r="L35" i="31"/>
  <c r="L35" i="29"/>
  <c r="L35" i="25"/>
  <c r="L35" i="32"/>
  <c r="L35" i="37"/>
  <c r="L35" i="41"/>
  <c r="L35" i="33"/>
  <c r="L35" i="49"/>
  <c r="L35" i="43"/>
  <c r="L35" i="48"/>
  <c r="L35" i="36"/>
  <c r="L35" i="44"/>
  <c r="L35" i="38"/>
  <c r="L35" i="39"/>
  <c r="L35" i="47"/>
  <c r="L35" i="45"/>
  <c r="L35" i="35"/>
  <c r="L35" i="53"/>
  <c r="L35" i="51"/>
  <c r="L35" i="58"/>
  <c r="L35" i="57"/>
  <c r="L35" i="46"/>
  <c r="L35" i="24"/>
  <c r="L35" i="52"/>
  <c r="L35" i="23"/>
  <c r="L35" i="21"/>
  <c r="L35" i="56"/>
  <c r="L35" i="50"/>
  <c r="L35" i="40"/>
  <c r="L35" i="42"/>
  <c r="L35" i="54"/>
  <c r="L35" i="22"/>
  <c r="L35" i="55"/>
  <c r="L35" i="34"/>
  <c r="L35" i="20"/>
  <c r="L29" i="26"/>
  <c r="L29" i="25"/>
  <c r="L29" i="32"/>
  <c r="L29" i="28"/>
  <c r="L29" i="31"/>
  <c r="L29" i="33"/>
  <c r="L29" i="27"/>
  <c r="L29" i="29"/>
  <c r="L29" i="36"/>
  <c r="L29" i="38"/>
  <c r="L29" i="40"/>
  <c r="L29" i="42"/>
  <c r="L29" i="46"/>
  <c r="L29" i="41"/>
  <c r="L29" i="34"/>
  <c r="L29" i="37"/>
  <c r="L29" i="45"/>
  <c r="L29" i="43"/>
  <c r="L29" i="44"/>
  <c r="L29" i="49"/>
  <c r="L29" i="52"/>
  <c r="L29" i="30"/>
  <c r="L29" i="39"/>
  <c r="L29" i="35"/>
  <c r="L29" i="48"/>
  <c r="L29" i="53"/>
  <c r="L29" i="55"/>
  <c r="L29" i="56"/>
  <c r="L29" i="50"/>
  <c r="L29" i="57"/>
  <c r="L29" i="58"/>
  <c r="L29" i="51"/>
  <c r="L29" i="24"/>
  <c r="L29" i="21"/>
  <c r="L29" i="23"/>
  <c r="L29" i="54"/>
  <c r="L29" i="47"/>
  <c r="L29" i="22"/>
  <c r="L29" i="20"/>
  <c r="J23" i="25"/>
  <c r="J23" i="28"/>
  <c r="J23" i="33"/>
  <c r="J23" i="27"/>
  <c r="J23" i="26"/>
  <c r="J23" i="32"/>
  <c r="J23" i="29"/>
  <c r="J23" i="34"/>
  <c r="J23" i="38"/>
  <c r="J23" i="31"/>
  <c r="J23" i="36"/>
  <c r="J23" i="35"/>
  <c r="J23" i="37"/>
  <c r="J23" i="30"/>
  <c r="J23" i="40"/>
  <c r="J23" i="45"/>
  <c r="J23" i="44"/>
  <c r="J23" i="42"/>
  <c r="J23" i="53"/>
  <c r="J23" i="46"/>
  <c r="J23" i="52"/>
  <c r="J23" i="48"/>
  <c r="J23" i="43"/>
  <c r="J23" i="41"/>
  <c r="J23" i="39"/>
  <c r="J23" i="51"/>
  <c r="J23" i="55"/>
  <c r="J23" i="50"/>
  <c r="J23" i="49"/>
  <c r="J23" i="56"/>
  <c r="J23" i="57"/>
  <c r="J23" i="47"/>
  <c r="J23" i="58"/>
  <c r="J23" i="54"/>
  <c r="J23" i="22"/>
  <c r="J23" i="21"/>
  <c r="J23" i="24"/>
  <c r="J23" i="23"/>
  <c r="J23" i="20"/>
  <c r="L20" i="25"/>
  <c r="L20" i="28"/>
  <c r="L20" i="27"/>
  <c r="L20" i="26"/>
  <c r="L20" i="33"/>
  <c r="L20" i="35"/>
  <c r="L20" i="30"/>
  <c r="L20" i="31"/>
  <c r="L20" i="41"/>
  <c r="L20" i="29"/>
  <c r="L20" i="40"/>
  <c r="L20" i="45"/>
  <c r="L20" i="38"/>
  <c r="L20" i="39"/>
  <c r="L20" i="43"/>
  <c r="L20" i="34"/>
  <c r="L20" i="37"/>
  <c r="L20" i="52"/>
  <c r="L20" i="48"/>
  <c r="L20" i="50"/>
  <c r="L20" i="51"/>
  <c r="L20" i="42"/>
  <c r="L20" i="44"/>
  <c r="L20" i="32"/>
  <c r="L20" i="54"/>
  <c r="L20" i="49"/>
  <c r="L20" i="56"/>
  <c r="L20" i="47"/>
  <c r="L20" i="53"/>
  <c r="L20" i="46"/>
  <c r="L20" i="23"/>
  <c r="L20" i="22"/>
  <c r="L20" i="55"/>
  <c r="L20" i="21"/>
  <c r="L20" i="58"/>
  <c r="L20" i="57"/>
  <c r="L20" i="24"/>
  <c r="L20" i="36"/>
  <c r="L20" i="20"/>
  <c r="J17" i="26"/>
  <c r="J17" i="25"/>
  <c r="J17" i="28"/>
  <c r="J17" i="27"/>
  <c r="J17" i="32"/>
  <c r="J17" i="34"/>
  <c r="J17" i="29"/>
  <c r="J17" i="31"/>
  <c r="J17" i="42"/>
  <c r="J17" i="36"/>
  <c r="J17" i="39"/>
  <c r="J17" i="37"/>
  <c r="J17" i="45"/>
  <c r="J17" i="33"/>
  <c r="J17" i="41"/>
  <c r="J17" i="50"/>
  <c r="J17" i="30"/>
  <c r="J17" i="46"/>
  <c r="J17" i="38"/>
  <c r="J17" i="43"/>
  <c r="J17" i="44"/>
  <c r="J17" i="35"/>
  <c r="J17" i="40"/>
  <c r="J17" i="52"/>
  <c r="J17" i="55"/>
  <c r="J17" i="49"/>
  <c r="J17" i="21"/>
  <c r="J17" i="53"/>
  <c r="J17" i="24"/>
  <c r="J17" i="56"/>
  <c r="J17" i="58"/>
  <c r="J17" i="23"/>
  <c r="J17" i="22"/>
  <c r="J17" i="48"/>
  <c r="J17" i="54"/>
  <c r="J17" i="51"/>
  <c r="J17" i="57"/>
  <c r="J17" i="47"/>
  <c r="J17" i="20"/>
  <c r="L24" i="27"/>
  <c r="L24" i="25"/>
  <c r="L24" i="26"/>
  <c r="L24" i="32"/>
  <c r="L24" i="34"/>
  <c r="L24" i="37"/>
  <c r="L24" i="30"/>
  <c r="L24" i="35"/>
  <c r="L24" i="31"/>
  <c r="L24" i="33"/>
  <c r="L24" i="39"/>
  <c r="L24" i="28"/>
  <c r="L24" i="29"/>
  <c r="L24" i="42"/>
  <c r="L24" i="40"/>
  <c r="L24" i="46"/>
  <c r="L24" i="47"/>
  <c r="L24" i="50"/>
  <c r="L24" i="53"/>
  <c r="L24" i="43"/>
  <c r="L24" i="45"/>
  <c r="L24" i="57"/>
  <c r="L24" i="49"/>
  <c r="L24" i="52"/>
  <c r="L24" i="36"/>
  <c r="L24" i="38"/>
  <c r="L24" i="44"/>
  <c r="L24" i="22"/>
  <c r="L24" i="48"/>
  <c r="L24" i="21"/>
  <c r="L24" i="55"/>
  <c r="L24" i="54"/>
  <c r="L24" i="56"/>
  <c r="L24" i="51"/>
  <c r="L24" i="41"/>
  <c r="L24" i="24"/>
  <c r="L24" i="58"/>
  <c r="L24" i="23"/>
  <c r="L24" i="20"/>
  <c r="J13" i="25"/>
  <c r="J13" i="26"/>
  <c r="J13" i="28"/>
  <c r="J13" i="27"/>
  <c r="J13" i="30"/>
  <c r="J13" i="35"/>
  <c r="J13" i="32"/>
  <c r="J13" i="37"/>
  <c r="J13" i="41"/>
  <c r="J13" i="34"/>
  <c r="J13" i="40"/>
  <c r="J13" i="39"/>
  <c r="J13" i="44"/>
  <c r="J13" i="36"/>
  <c r="J13" i="48"/>
  <c r="J13" i="31"/>
  <c r="J13" i="33"/>
  <c r="J13" i="47"/>
  <c r="J13" i="45"/>
  <c r="J13" i="42"/>
  <c r="J13" i="43"/>
  <c r="J13" i="50"/>
  <c r="J13" i="51"/>
  <c r="J13" i="29"/>
  <c r="J13" i="38"/>
  <c r="J13" i="24"/>
  <c r="J13" i="57"/>
  <c r="J13" i="56"/>
  <c r="J13" i="54"/>
  <c r="J13" i="58"/>
  <c r="J13" i="23"/>
  <c r="J13" i="49"/>
  <c r="J13" i="22"/>
  <c r="J13" i="21"/>
  <c r="J13" i="55"/>
  <c r="J13" i="53"/>
  <c r="J13" i="46"/>
  <c r="J13" i="52"/>
  <c r="J13" i="20"/>
  <c r="J26" i="25"/>
  <c r="J26" i="27"/>
  <c r="J26" i="26"/>
  <c r="J26" i="29"/>
  <c r="J26" i="36"/>
  <c r="J26" i="31"/>
  <c r="J26" i="28"/>
  <c r="J26" i="35"/>
  <c r="J26" i="37"/>
  <c r="J26" i="46"/>
  <c r="J26" i="30"/>
  <c r="J26" i="40"/>
  <c r="J26" i="41"/>
  <c r="J26" i="43"/>
  <c r="J26" i="32"/>
  <c r="J26" i="38"/>
  <c r="J26" i="33"/>
  <c r="J26" i="49"/>
  <c r="J26" i="48"/>
  <c r="J26" i="47"/>
  <c r="J26" i="34"/>
  <c r="J26" i="39"/>
  <c r="J26" i="45"/>
  <c r="J26" i="44"/>
  <c r="J26" i="50"/>
  <c r="J26" i="54"/>
  <c r="J26" i="42"/>
  <c r="J26" i="53"/>
  <c r="J26" i="57"/>
  <c r="J26" i="55"/>
  <c r="J26" i="22"/>
  <c r="J26" i="58"/>
  <c r="J26" i="21"/>
  <c r="J26" i="23"/>
  <c r="J26" i="52"/>
  <c r="J26" i="51"/>
  <c r="J26" i="56"/>
  <c r="J26" i="24"/>
  <c r="J26" i="20"/>
  <c r="J14" i="25"/>
  <c r="J14" i="29"/>
  <c r="J14" i="30"/>
  <c r="J14" i="28"/>
  <c r="J14" i="32"/>
  <c r="J14" i="37"/>
  <c r="J14" i="34"/>
  <c r="J14" i="40"/>
  <c r="J14" i="39"/>
  <c r="J14" i="26"/>
  <c r="J14" i="27"/>
  <c r="J14" i="31"/>
  <c r="J14" i="33"/>
  <c r="J14" i="41"/>
  <c r="J14" i="35"/>
  <c r="J14" i="43"/>
  <c r="J14" i="36"/>
  <c r="J14" i="44"/>
  <c r="J14" i="47"/>
  <c r="J14" i="42"/>
  <c r="J14" i="50"/>
  <c r="J14" i="51"/>
  <c r="J14" i="49"/>
  <c r="J14" i="38"/>
  <c r="J14" i="58"/>
  <c r="J14" i="54"/>
  <c r="J14" i="23"/>
  <c r="J14" i="22"/>
  <c r="J14" i="21"/>
  <c r="J14" i="45"/>
  <c r="J14" i="24"/>
  <c r="J14" i="57"/>
  <c r="J14" i="53"/>
  <c r="J14" i="46"/>
  <c r="J14" i="55"/>
  <c r="J14" i="56"/>
  <c r="J14" i="52"/>
  <c r="J14" i="48"/>
  <c r="J14" i="20"/>
  <c r="J27" i="26"/>
  <c r="J27" i="29"/>
  <c r="J27" i="30"/>
  <c r="J27" i="27"/>
  <c r="J27" i="32"/>
  <c r="J27" i="33"/>
  <c r="J27" i="35"/>
  <c r="J27" i="25"/>
  <c r="J27" i="28"/>
  <c r="J27" i="31"/>
  <c r="J27" i="37"/>
  <c r="J27" i="41"/>
  <c r="J27" i="40"/>
  <c r="J27" i="42"/>
  <c r="J27" i="38"/>
  <c r="J27" i="49"/>
  <c r="J27" i="48"/>
  <c r="J27" i="47"/>
  <c r="J27" i="34"/>
  <c r="J27" i="44"/>
  <c r="J27" i="36"/>
  <c r="J27" i="39"/>
  <c r="J27" i="51"/>
  <c r="J27" i="53"/>
  <c r="J27" i="58"/>
  <c r="J27" i="57"/>
  <c r="J27" i="23"/>
  <c r="J27" i="21"/>
  <c r="J27" i="46"/>
  <c r="J27" i="54"/>
  <c r="J27" i="22"/>
  <c r="J27" i="43"/>
  <c r="J27" i="55"/>
  <c r="J27" i="56"/>
  <c r="J27" i="50"/>
  <c r="J27" i="52"/>
  <c r="J27" i="24"/>
  <c r="J27" i="45"/>
  <c r="J27" i="20"/>
  <c r="J43" i="25"/>
  <c r="J43" i="27"/>
  <c r="J43" i="26"/>
  <c r="J43" i="35"/>
  <c r="J43" i="32"/>
  <c r="J43" i="34"/>
  <c r="J43" i="28"/>
  <c r="J43" i="33"/>
  <c r="J43" i="37"/>
  <c r="J43" i="41"/>
  <c r="J43" i="40"/>
  <c r="J43" i="31"/>
  <c r="J43" i="36"/>
  <c r="J43" i="42"/>
  <c r="J43" i="29"/>
  <c r="J43" i="30"/>
  <c r="J43" i="38"/>
  <c r="J43" i="49"/>
  <c r="J43" i="46"/>
  <c r="J43" i="48"/>
  <c r="J43" i="47"/>
  <c r="J43" i="51"/>
  <c r="J43" i="54"/>
  <c r="J43" i="58"/>
  <c r="J43" i="39"/>
  <c r="J43" i="57"/>
  <c r="J43" i="43"/>
  <c r="J43" i="45"/>
  <c r="J43" i="44"/>
  <c r="J43" i="52"/>
  <c r="J43" i="56"/>
  <c r="J43" i="55"/>
  <c r="J43" i="23"/>
  <c r="J43" i="50"/>
  <c r="J43" i="21"/>
  <c r="J43" i="53"/>
  <c r="J43" i="24"/>
  <c r="J43" i="22"/>
  <c r="J43" i="20"/>
  <c r="J11" i="35"/>
  <c r="J11" i="32"/>
  <c r="J11" i="30"/>
  <c r="J11" i="37"/>
  <c r="J11" i="41"/>
  <c r="J11" i="42"/>
  <c r="J11" i="27"/>
  <c r="J11" i="29"/>
  <c r="J11" i="39"/>
  <c r="J11" i="28"/>
  <c r="J11" i="49"/>
  <c r="J11" i="48"/>
  <c r="J11" i="31"/>
  <c r="J11" i="44"/>
  <c r="J11" i="33"/>
  <c r="J11" i="47"/>
  <c r="J11" i="36"/>
  <c r="J11" i="45"/>
  <c r="J11" i="43"/>
  <c r="J11" i="34"/>
  <c r="J11" i="50"/>
  <c r="J11" i="25"/>
  <c r="J11" i="53"/>
  <c r="J11" i="58"/>
  <c r="J11" i="26"/>
  <c r="J11" i="57"/>
  <c r="J11" i="54"/>
  <c r="J11" i="23"/>
  <c r="J11" i="21"/>
  <c r="J11" i="24"/>
  <c r="J11" i="55"/>
  <c r="J11" i="22"/>
  <c r="J11" i="40"/>
  <c r="J11" i="38"/>
  <c r="J11" i="46"/>
  <c r="J11" i="51"/>
  <c r="J11" i="56"/>
  <c r="J11" i="52"/>
  <c r="J11" i="20"/>
  <c r="J18" i="25"/>
  <c r="J18" i="28"/>
  <c r="J18" i="27"/>
  <c r="J18" i="30"/>
  <c r="J18" i="31"/>
  <c r="J18" i="32"/>
  <c r="J18" i="34"/>
  <c r="J18" i="41"/>
  <c r="J18" i="33"/>
  <c r="J18" i="26"/>
  <c r="J18" i="29"/>
  <c r="J18" i="42"/>
  <c r="J18" i="38"/>
  <c r="J18" i="36"/>
  <c r="J18" i="39"/>
  <c r="J18" i="37"/>
  <c r="J18" i="45"/>
  <c r="J18" i="50"/>
  <c r="J18" i="43"/>
  <c r="J18" i="53"/>
  <c r="J18" i="49"/>
  <c r="J18" i="44"/>
  <c r="J18" i="56"/>
  <c r="J18" i="35"/>
  <c r="J18" i="40"/>
  <c r="J18" i="52"/>
  <c r="J18" i="55"/>
  <c r="J18" i="24"/>
  <c r="J18" i="23"/>
  <c r="J18" i="22"/>
  <c r="J18" i="54"/>
  <c r="J18" i="48"/>
  <c r="J18" i="46"/>
  <c r="J18" i="51"/>
  <c r="J18" i="47"/>
  <c r="J18" i="58"/>
  <c r="J18" i="57"/>
  <c r="J18" i="21"/>
  <c r="J18" i="20"/>
  <c r="J34" i="26"/>
  <c r="J34" i="25"/>
  <c r="J34" i="30"/>
  <c r="J34" i="28"/>
  <c r="J34" i="31"/>
  <c r="J34" i="27"/>
  <c r="J34" i="34"/>
  <c r="J34" i="41"/>
  <c r="J34" i="29"/>
  <c r="J34" i="32"/>
  <c r="J34" i="42"/>
  <c r="J34" i="38"/>
  <c r="J34" i="33"/>
  <c r="J34" i="35"/>
  <c r="J34" i="39"/>
  <c r="J34" i="44"/>
  <c r="J34" i="50"/>
  <c r="J34" i="53"/>
  <c r="J34" i="40"/>
  <c r="J34" i="46"/>
  <c r="J34" i="37"/>
  <c r="J34" i="56"/>
  <c r="J34" i="48"/>
  <c r="J34" i="55"/>
  <c r="J34" i="58"/>
  <c r="J34" i="47"/>
  <c r="J34" i="36"/>
  <c r="J34" i="45"/>
  <c r="J34" i="52"/>
  <c r="J34" i="54"/>
  <c r="J34" i="24"/>
  <c r="J34" i="43"/>
  <c r="J34" i="51"/>
  <c r="J34" i="49"/>
  <c r="J34" i="57"/>
  <c r="J34" i="21"/>
  <c r="J34" i="23"/>
  <c r="J34" i="22"/>
  <c r="J34" i="20"/>
  <c r="L37" i="28"/>
  <c r="L37" i="25"/>
  <c r="L37" i="27"/>
  <c r="L37" i="26"/>
  <c r="L37" i="30"/>
  <c r="L37" i="33"/>
  <c r="L37" i="31"/>
  <c r="L37" i="29"/>
  <c r="L37" i="32"/>
  <c r="L37" i="37"/>
  <c r="L37" i="41"/>
  <c r="L37" i="40"/>
  <c r="L37" i="34"/>
  <c r="L37" i="35"/>
  <c r="L37" i="39"/>
  <c r="L37" i="44"/>
  <c r="L37" i="36"/>
  <c r="L37" i="43"/>
  <c r="L37" i="38"/>
  <c r="L37" i="48"/>
  <c r="L37" i="47"/>
  <c r="L37" i="45"/>
  <c r="L37" i="50"/>
  <c r="L37" i="51"/>
  <c r="L37" i="46"/>
  <c r="L37" i="49"/>
  <c r="L37" i="54"/>
  <c r="L37" i="24"/>
  <c r="L37" i="57"/>
  <c r="L37" i="56"/>
  <c r="L37" i="23"/>
  <c r="L37" i="52"/>
  <c r="L37" i="22"/>
  <c r="L37" i="21"/>
  <c r="L37" i="42"/>
  <c r="L37" i="53"/>
  <c r="L37" i="58"/>
  <c r="L37" i="55"/>
  <c r="L37" i="20"/>
  <c r="L40" i="27"/>
  <c r="L40" i="25"/>
  <c r="L40" i="28"/>
  <c r="L40" i="29"/>
  <c r="L40" i="30"/>
  <c r="L40" i="31"/>
  <c r="L40" i="26"/>
  <c r="L40" i="32"/>
  <c r="L40" i="37"/>
  <c r="L40" i="33"/>
  <c r="L40" i="34"/>
  <c r="L40" i="39"/>
  <c r="L40" i="47"/>
  <c r="L40" i="43"/>
  <c r="L40" i="36"/>
  <c r="L40" i="40"/>
  <c r="L40" i="45"/>
  <c r="L40" i="38"/>
  <c r="L40" i="50"/>
  <c r="L40" i="42"/>
  <c r="L40" i="53"/>
  <c r="L40" i="46"/>
  <c r="L40" i="41"/>
  <c r="L40" i="35"/>
  <c r="L40" i="48"/>
  <c r="L40" i="57"/>
  <c r="L40" i="51"/>
  <c r="L40" i="44"/>
  <c r="L40" i="52"/>
  <c r="L40" i="22"/>
  <c r="L40" i="21"/>
  <c r="L40" i="49"/>
  <c r="L40" i="55"/>
  <c r="L40" i="24"/>
  <c r="L40" i="54"/>
  <c r="L40" i="58"/>
  <c r="L40" i="23"/>
  <c r="L40" i="56"/>
  <c r="L40" i="20"/>
  <c r="J12" i="28"/>
  <c r="J12" i="25"/>
  <c r="J12" i="30"/>
  <c r="J12" i="31"/>
  <c r="J12" i="35"/>
  <c r="J12" i="32"/>
  <c r="J12" i="41"/>
  <c r="J12" i="34"/>
  <c r="J12" i="40"/>
  <c r="J12" i="27"/>
  <c r="J12" i="29"/>
  <c r="J12" i="45"/>
  <c r="J12" i="43"/>
  <c r="J12" i="39"/>
  <c r="J12" i="36"/>
  <c r="J12" i="37"/>
  <c r="J12" i="52"/>
  <c r="J12" i="48"/>
  <c r="J12" i="44"/>
  <c r="J12" i="42"/>
  <c r="J12" i="50"/>
  <c r="J12" i="51"/>
  <c r="J12" i="53"/>
  <c r="J12" i="33"/>
  <c r="J12" i="49"/>
  <c r="J12" i="26"/>
  <c r="J12" i="56"/>
  <c r="J12" i="54"/>
  <c r="J12" i="58"/>
  <c r="J12" i="23"/>
  <c r="J12" i="22"/>
  <c r="J12" i="55"/>
  <c r="J12" i="24"/>
  <c r="J12" i="46"/>
  <c r="J12" i="47"/>
  <c r="J12" i="38"/>
  <c r="J12" i="57"/>
  <c r="J12" i="21"/>
  <c r="J12" i="20"/>
  <c r="J22" i="25"/>
  <c r="J22" i="27"/>
  <c r="J22" i="26"/>
  <c r="J22" i="31"/>
  <c r="J22" i="32"/>
  <c r="J22" i="34"/>
  <c r="J22" i="29"/>
  <c r="J22" i="30"/>
  <c r="J22" i="33"/>
  <c r="J22" i="28"/>
  <c r="J22" i="35"/>
  <c r="J22" i="36"/>
  <c r="J22" i="37"/>
  <c r="J22" i="40"/>
  <c r="J22" i="45"/>
  <c r="J22" i="38"/>
  <c r="J22" i="44"/>
  <c r="J22" i="42"/>
  <c r="J22" i="46"/>
  <c r="J22" i="49"/>
  <c r="J22" i="52"/>
  <c r="J22" i="48"/>
  <c r="J22" i="43"/>
  <c r="J22" i="41"/>
  <c r="J22" i="39"/>
  <c r="J22" i="50"/>
  <c r="J22" i="54"/>
  <c r="J22" i="51"/>
  <c r="J22" i="53"/>
  <c r="J22" i="55"/>
  <c r="J22" i="56"/>
  <c r="J22" i="47"/>
  <c r="J22" i="21"/>
  <c r="J22" i="24"/>
  <c r="J22" i="22"/>
  <c r="J22" i="57"/>
  <c r="J22" i="23"/>
  <c r="J22" i="58"/>
  <c r="J22" i="20"/>
  <c r="L22" i="28"/>
  <c r="L22" i="27"/>
  <c r="L22" i="25"/>
  <c r="L22" i="26"/>
  <c r="L22" i="31"/>
  <c r="L22" i="33"/>
  <c r="L22" i="30"/>
  <c r="L22" i="32"/>
  <c r="L22" i="34"/>
  <c r="L22" i="37"/>
  <c r="L22" i="40"/>
  <c r="L22" i="29"/>
  <c r="L22" i="39"/>
  <c r="L22" i="43"/>
  <c r="L22" i="35"/>
  <c r="L22" i="42"/>
  <c r="L22" i="45"/>
  <c r="L22" i="46"/>
  <c r="L22" i="47"/>
  <c r="L22" i="50"/>
  <c r="L22" i="51"/>
  <c r="L22" i="36"/>
  <c r="L22" i="44"/>
  <c r="L22" i="48"/>
  <c r="L22" i="58"/>
  <c r="L22" i="49"/>
  <c r="L22" i="52"/>
  <c r="L22" i="56"/>
  <c r="L22" i="23"/>
  <c r="L22" i="22"/>
  <c r="L22" i="21"/>
  <c r="L22" i="55"/>
  <c r="L22" i="54"/>
  <c r="L22" i="38"/>
  <c r="L22" i="57"/>
  <c r="L22" i="53"/>
  <c r="L22" i="24"/>
  <c r="L22" i="41"/>
  <c r="L22" i="20"/>
  <c r="J41" i="29"/>
  <c r="J41" i="27"/>
  <c r="J41" i="28"/>
  <c r="J41" i="32"/>
  <c r="J41" i="25"/>
  <c r="J41" i="30"/>
  <c r="J41" i="38"/>
  <c r="J41" i="36"/>
  <c r="J41" i="26"/>
  <c r="J41" i="34"/>
  <c r="J41" i="35"/>
  <c r="J41" i="37"/>
  <c r="J41" i="39"/>
  <c r="J41" i="33"/>
  <c r="J41" i="43"/>
  <c r="J41" i="31"/>
  <c r="J41" i="40"/>
  <c r="J41" i="45"/>
  <c r="J41" i="46"/>
  <c r="J41" i="49"/>
  <c r="J41" i="41"/>
  <c r="J41" i="42"/>
  <c r="J41" i="47"/>
  <c r="J41" i="50"/>
  <c r="J41" i="48"/>
  <c r="J41" i="52"/>
  <c r="J41" i="58"/>
  <c r="J41" i="51"/>
  <c r="J41" i="54"/>
  <c r="J41" i="44"/>
  <c r="J41" i="56"/>
  <c r="J41" i="57"/>
  <c r="J41" i="23"/>
  <c r="J41" i="22"/>
  <c r="J41" i="24"/>
  <c r="J41" i="21"/>
  <c r="J41" i="55"/>
  <c r="J41" i="53"/>
  <c r="J41" i="20"/>
  <c r="J32" i="27"/>
  <c r="J32" i="26"/>
  <c r="J32" i="29"/>
  <c r="J32" i="30"/>
  <c r="J32" i="31"/>
  <c r="J32" i="28"/>
  <c r="J32" i="25"/>
  <c r="J32" i="37"/>
  <c r="J32" i="34"/>
  <c r="J32" i="38"/>
  <c r="J32" i="32"/>
  <c r="J32" i="41"/>
  <c r="J32" i="35"/>
  <c r="J32" i="47"/>
  <c r="J32" i="44"/>
  <c r="J32" i="50"/>
  <c r="J32" i="45"/>
  <c r="J32" i="39"/>
  <c r="J32" i="53"/>
  <c r="J32" i="36"/>
  <c r="J32" i="51"/>
  <c r="J32" i="33"/>
  <c r="J32" i="46"/>
  <c r="J32" i="48"/>
  <c r="J32" i="40"/>
  <c r="J32" i="42"/>
  <c r="J32" i="49"/>
  <c r="J32" i="57"/>
  <c r="J32" i="22"/>
  <c r="J32" i="21"/>
  <c r="J32" i="58"/>
  <c r="J32" i="52"/>
  <c r="J32" i="54"/>
  <c r="J32" i="24"/>
  <c r="J32" i="43"/>
  <c r="J32" i="23"/>
  <c r="J32" i="55"/>
  <c r="J32" i="56"/>
  <c r="J32" i="20"/>
  <c r="L19" i="27"/>
  <c r="L19" i="30"/>
  <c r="L19" i="31"/>
  <c r="L19" i="29"/>
  <c r="L19" i="26"/>
  <c r="L19" i="25"/>
  <c r="L19" i="34"/>
  <c r="L19" i="37"/>
  <c r="L19" i="35"/>
  <c r="L19" i="41"/>
  <c r="L19" i="38"/>
  <c r="L19" i="39"/>
  <c r="L19" i="28"/>
  <c r="L19" i="42"/>
  <c r="L19" i="49"/>
  <c r="L19" i="45"/>
  <c r="L19" i="48"/>
  <c r="L19" i="46"/>
  <c r="L19" i="47"/>
  <c r="L19" i="44"/>
  <c r="L19" i="43"/>
  <c r="L19" i="54"/>
  <c r="L19" i="58"/>
  <c r="L19" i="57"/>
  <c r="L19" i="33"/>
  <c r="L19" i="36"/>
  <c r="L19" i="50"/>
  <c r="L19" i="53"/>
  <c r="L19" i="23"/>
  <c r="L19" i="56"/>
  <c r="L19" i="21"/>
  <c r="L19" i="32"/>
  <c r="L19" i="55"/>
  <c r="L19" i="51"/>
  <c r="L19" i="52"/>
  <c r="L19" i="40"/>
  <c r="L19" i="24"/>
  <c r="L19" i="22"/>
  <c r="L19" i="20"/>
  <c r="J42" i="28"/>
  <c r="J42" i="27"/>
  <c r="J42" i="25"/>
  <c r="J42" i="31"/>
  <c r="J42" i="33"/>
  <c r="J42" i="32"/>
  <c r="J42" i="36"/>
  <c r="J42" i="26"/>
  <c r="J42" i="34"/>
  <c r="J42" i="37"/>
  <c r="J42" i="35"/>
  <c r="J42" i="46"/>
  <c r="J42" i="43"/>
  <c r="J42" i="40"/>
  <c r="J42" i="42"/>
  <c r="J42" i="29"/>
  <c r="J42" i="30"/>
  <c r="J42" i="38"/>
  <c r="J42" i="49"/>
  <c r="J42" i="48"/>
  <c r="J42" i="39"/>
  <c r="J42" i="41"/>
  <c r="J42" i="47"/>
  <c r="J42" i="54"/>
  <c r="J42" i="52"/>
  <c r="J42" i="24"/>
  <c r="J42" i="57"/>
  <c r="J42" i="44"/>
  <c r="J42" i="45"/>
  <c r="J42" i="56"/>
  <c r="J42" i="55"/>
  <c r="J42" i="22"/>
  <c r="J42" i="21"/>
  <c r="J42" i="50"/>
  <c r="J42" i="58"/>
  <c r="J42" i="23"/>
  <c r="J42" i="51"/>
  <c r="J42" i="53"/>
  <c r="J42" i="20"/>
  <c r="L13" i="26"/>
  <c r="L13" i="25"/>
  <c r="L13" i="27"/>
  <c r="L13" i="29"/>
  <c r="L13" i="31"/>
  <c r="L13" i="34"/>
  <c r="L13" i="30"/>
  <c r="L13" i="36"/>
  <c r="L13" i="38"/>
  <c r="L13" i="37"/>
  <c r="L13" i="41"/>
  <c r="L13" i="46"/>
  <c r="L13" i="45"/>
  <c r="L13" i="32"/>
  <c r="L13" i="44"/>
  <c r="L13" i="42"/>
  <c r="L13" i="49"/>
  <c r="L13" i="52"/>
  <c r="L13" i="33"/>
  <c r="L13" i="51"/>
  <c r="L13" i="35"/>
  <c r="L13" i="40"/>
  <c r="L13" i="48"/>
  <c r="L13" i="53"/>
  <c r="L13" i="39"/>
  <c r="L13" i="43"/>
  <c r="L13" i="50"/>
  <c r="L13" i="54"/>
  <c r="L13" i="58"/>
  <c r="L13" i="47"/>
  <c r="L13" i="24"/>
  <c r="L13" i="28"/>
  <c r="L13" i="22"/>
  <c r="L13" i="23"/>
  <c r="L13" i="55"/>
  <c r="L13" i="57"/>
  <c r="L13" i="21"/>
  <c r="L13" i="56"/>
  <c r="L13" i="20"/>
  <c r="L26" i="27"/>
  <c r="L26" i="26"/>
  <c r="L26" i="29"/>
  <c r="L26" i="30"/>
  <c r="L26" i="31"/>
  <c r="L26" i="25"/>
  <c r="L26" i="35"/>
  <c r="L26" i="41"/>
  <c r="L26" i="39"/>
  <c r="L26" i="33"/>
  <c r="L26" i="42"/>
  <c r="L26" i="28"/>
  <c r="L26" i="40"/>
  <c r="L26" i="36"/>
  <c r="L26" i="50"/>
  <c r="L26" i="51"/>
  <c r="L26" i="53"/>
  <c r="L26" i="38"/>
  <c r="L26" i="48"/>
  <c r="L26" i="43"/>
  <c r="L26" i="45"/>
  <c r="L26" i="37"/>
  <c r="L26" i="32"/>
  <c r="L26" i="49"/>
  <c r="L26" i="56"/>
  <c r="L26" i="52"/>
  <c r="L26" i="55"/>
  <c r="L26" i="44"/>
  <c r="L26" i="54"/>
  <c r="L26" i="46"/>
  <c r="L26" i="58"/>
  <c r="L26" i="34"/>
  <c r="L26" i="21"/>
  <c r="L26" i="47"/>
  <c r="L26" i="22"/>
  <c r="L26" i="57"/>
  <c r="L26" i="24"/>
  <c r="L26" i="23"/>
  <c r="L26" i="20"/>
  <c r="H42" i="34"/>
  <c r="H42" i="26"/>
  <c r="H42" i="27"/>
  <c r="H42" i="25"/>
  <c r="H42" i="32"/>
  <c r="H42" i="29"/>
  <c r="H42" i="33"/>
  <c r="H42" i="41"/>
  <c r="H42" i="38"/>
  <c r="H42" i="30"/>
  <c r="H42" i="40"/>
  <c r="H42" i="42"/>
  <c r="H42" i="28"/>
  <c r="H42" i="46"/>
  <c r="H42" i="50"/>
  <c r="H42" i="31"/>
  <c r="H42" i="39"/>
  <c r="H42" i="47"/>
  <c r="H42" i="36"/>
  <c r="H42" i="48"/>
  <c r="H42" i="51"/>
  <c r="H42" i="45"/>
  <c r="H42" i="56"/>
  <c r="H42" i="44"/>
  <c r="H42" i="54"/>
  <c r="H42" i="35"/>
  <c r="H42" i="37"/>
  <c r="H42" i="24"/>
  <c r="H42" i="49"/>
  <c r="H42" i="52"/>
  <c r="H42" i="53"/>
  <c r="H42" i="22"/>
  <c r="H42" i="43"/>
  <c r="H42" i="23"/>
  <c r="H42" i="57"/>
  <c r="H42" i="58"/>
  <c r="H42" i="21"/>
  <c r="H42" i="55"/>
  <c r="H42" i="20"/>
  <c r="J20" i="25"/>
  <c r="J20" i="26"/>
  <c r="J20" i="28"/>
  <c r="J20" i="27"/>
  <c r="J20" i="31"/>
  <c r="J20" i="32"/>
  <c r="J20" i="33"/>
  <c r="J20" i="39"/>
  <c r="J20" i="30"/>
  <c r="J20" i="34"/>
  <c r="J20" i="29"/>
  <c r="J20" i="38"/>
  <c r="J20" i="36"/>
  <c r="J20" i="37"/>
  <c r="J20" i="41"/>
  <c r="J20" i="43"/>
  <c r="J20" i="42"/>
  <c r="J20" i="46"/>
  <c r="J20" i="49"/>
  <c r="J20" i="44"/>
  <c r="J20" i="35"/>
  <c r="J20" i="47"/>
  <c r="J20" i="45"/>
  <c r="J20" i="52"/>
  <c r="J20" i="40"/>
  <c r="J20" i="55"/>
  <c r="J20" i="50"/>
  <c r="J20" i="54"/>
  <c r="J20" i="48"/>
  <c r="J20" i="24"/>
  <c r="J20" i="56"/>
  <c r="J20" i="53"/>
  <c r="J20" i="57"/>
  <c r="J20" i="58"/>
  <c r="J20" i="21"/>
  <c r="J20" i="22"/>
  <c r="J20" i="51"/>
  <c r="J20" i="23"/>
  <c r="J20" i="20"/>
  <c r="L7" i="25"/>
  <c r="L7" i="26"/>
  <c r="L7" i="28"/>
  <c r="L7" i="27"/>
  <c r="L7" i="32"/>
  <c r="L7" i="33"/>
  <c r="L7" i="35"/>
  <c r="L7" i="37"/>
  <c r="L7" i="39"/>
  <c r="L7" i="30"/>
  <c r="L7" i="43"/>
  <c r="L7" i="34"/>
  <c r="L7" i="31"/>
  <c r="L7" i="36"/>
  <c r="L7" i="42"/>
  <c r="L7" i="29"/>
  <c r="L7" i="41"/>
  <c r="L7" i="40"/>
  <c r="L7" i="47"/>
  <c r="L7" i="44"/>
  <c r="L7" i="45"/>
  <c r="L7" i="53"/>
  <c r="L7" i="56"/>
  <c r="L7" i="46"/>
  <c r="L7" i="50"/>
  <c r="L7" i="51"/>
  <c r="L7" i="23"/>
  <c r="L7" i="52"/>
  <c r="L7" i="22"/>
  <c r="L7" i="21"/>
  <c r="L7" i="57"/>
  <c r="L7" i="48"/>
  <c r="L7" i="58"/>
  <c r="L7" i="54"/>
  <c r="L7" i="55"/>
  <c r="L7" i="24"/>
  <c r="L7" i="38"/>
  <c r="L7" i="49"/>
  <c r="L7" i="20"/>
  <c r="J30" i="25"/>
  <c r="J30" i="26"/>
  <c r="J30" i="29"/>
  <c r="J30" i="28"/>
  <c r="J30" i="31"/>
  <c r="J30" i="30"/>
  <c r="J30" i="35"/>
  <c r="J30" i="37"/>
  <c r="J30" i="27"/>
  <c r="J30" i="40"/>
  <c r="J30" i="39"/>
  <c r="J30" i="42"/>
  <c r="J30" i="43"/>
  <c r="J30" i="38"/>
  <c r="J30" i="32"/>
  <c r="J30" i="33"/>
  <c r="J30" i="34"/>
  <c r="J30" i="36"/>
  <c r="J30" i="47"/>
  <c r="J30" i="44"/>
  <c r="J30" i="50"/>
  <c r="J30" i="51"/>
  <c r="J30" i="41"/>
  <c r="J30" i="45"/>
  <c r="J30" i="52"/>
  <c r="J30" i="53"/>
  <c r="J30" i="46"/>
  <c r="J30" i="48"/>
  <c r="J30" i="58"/>
  <c r="J30" i="49"/>
  <c r="J30" i="57"/>
  <c r="J30" i="23"/>
  <c r="J30" i="22"/>
  <c r="J30" i="21"/>
  <c r="J30" i="56"/>
  <c r="J30" i="24"/>
  <c r="J30" i="54"/>
  <c r="J30" i="55"/>
  <c r="J30" i="20"/>
  <c r="J33" i="25"/>
  <c r="J33" i="31"/>
  <c r="J33" i="26"/>
  <c r="J33" i="28"/>
  <c r="J33" i="29"/>
  <c r="J33" i="30"/>
  <c r="J33" i="27"/>
  <c r="J33" i="34"/>
  <c r="J33" i="32"/>
  <c r="J33" i="42"/>
  <c r="J33" i="41"/>
  <c r="J33" i="33"/>
  <c r="J33" i="35"/>
  <c r="J33" i="39"/>
  <c r="J33" i="44"/>
  <c r="J33" i="50"/>
  <c r="J33" i="45"/>
  <c r="J33" i="40"/>
  <c r="J33" i="38"/>
  <c r="J33" i="46"/>
  <c r="J33" i="37"/>
  <c r="J33" i="48"/>
  <c r="J33" i="55"/>
  <c r="J33" i="21"/>
  <c r="J33" i="52"/>
  <c r="J33" i="54"/>
  <c r="J33" i="36"/>
  <c r="J33" i="58"/>
  <c r="J33" i="47"/>
  <c r="J33" i="43"/>
  <c r="J33" i="51"/>
  <c r="J33" i="22"/>
  <c r="J33" i="57"/>
  <c r="J33" i="56"/>
  <c r="J33" i="24"/>
  <c r="J33" i="49"/>
  <c r="J33" i="23"/>
  <c r="J33" i="53"/>
  <c r="J33" i="20"/>
  <c r="L42" i="25"/>
  <c r="L42" i="27"/>
  <c r="L42" i="29"/>
  <c r="L42" i="30"/>
  <c r="L42" i="26"/>
  <c r="L42" i="31"/>
  <c r="L42" i="28"/>
  <c r="L42" i="32"/>
  <c r="L42" i="41"/>
  <c r="L42" i="34"/>
  <c r="L42" i="35"/>
  <c r="L42" i="39"/>
  <c r="L42" i="42"/>
  <c r="L42" i="33"/>
  <c r="L42" i="37"/>
  <c r="L42" i="38"/>
  <c r="L42" i="36"/>
  <c r="L42" i="40"/>
  <c r="L42" i="45"/>
  <c r="L42" i="50"/>
  <c r="L42" i="51"/>
  <c r="L42" i="46"/>
  <c r="L42" i="53"/>
  <c r="L42" i="56"/>
  <c r="L42" i="44"/>
  <c r="L42" i="43"/>
  <c r="L42" i="47"/>
  <c r="L42" i="52"/>
  <c r="L42" i="55"/>
  <c r="L42" i="49"/>
  <c r="L42" i="48"/>
  <c r="L42" i="22"/>
  <c r="L42" i="58"/>
  <c r="L42" i="23"/>
  <c r="L42" i="24"/>
  <c r="L42" i="54"/>
  <c r="L42" i="21"/>
  <c r="L42" i="57"/>
  <c r="L42" i="20"/>
  <c r="L30" i="28"/>
  <c r="L30" i="25"/>
  <c r="L30" i="26"/>
  <c r="L30" i="29"/>
  <c r="L30" i="34"/>
  <c r="L30" i="27"/>
  <c r="L30" i="32"/>
  <c r="L30" i="31"/>
  <c r="L30" i="40"/>
  <c r="L30" i="42"/>
  <c r="L30" i="35"/>
  <c r="L30" i="36"/>
  <c r="L30" i="41"/>
  <c r="L30" i="37"/>
  <c r="L30" i="45"/>
  <c r="L30" i="33"/>
  <c r="L30" i="44"/>
  <c r="L30" i="49"/>
  <c r="L30" i="38"/>
  <c r="L30" i="52"/>
  <c r="L30" i="48"/>
  <c r="L30" i="43"/>
  <c r="L30" i="30"/>
  <c r="L30" i="46"/>
  <c r="L30" i="55"/>
  <c r="L30" i="53"/>
  <c r="L30" i="54"/>
  <c r="L30" i="50"/>
  <c r="L30" i="57"/>
  <c r="L30" i="51"/>
  <c r="L30" i="58"/>
  <c r="L30" i="22"/>
  <c r="L30" i="21"/>
  <c r="L30" i="24"/>
  <c r="L30" i="23"/>
  <c r="L30" i="56"/>
  <c r="L30" i="39"/>
  <c r="L30" i="47"/>
  <c r="L30" i="20"/>
  <c r="L11" i="26"/>
  <c r="L11" i="28"/>
  <c r="L11" i="25"/>
  <c r="L11" i="27"/>
  <c r="L11" i="29"/>
  <c r="L11" i="40"/>
  <c r="L11" i="42"/>
  <c r="L11" i="31"/>
  <c r="L11" i="36"/>
  <c r="L11" i="38"/>
  <c r="L11" i="37"/>
  <c r="L11" i="46"/>
  <c r="L11" i="39"/>
  <c r="L11" i="43"/>
  <c r="L11" i="50"/>
  <c r="L11" i="51"/>
  <c r="L11" i="32"/>
  <c r="L11" i="35"/>
  <c r="L11" i="34"/>
  <c r="L11" i="41"/>
  <c r="L11" i="45"/>
  <c r="L11" i="33"/>
  <c r="L11" i="44"/>
  <c r="L11" i="30"/>
  <c r="L11" i="47"/>
  <c r="L11" i="57"/>
  <c r="L11" i="58"/>
  <c r="L11" i="48"/>
  <c r="L11" i="53"/>
  <c r="L11" i="49"/>
  <c r="L11" i="55"/>
  <c r="L11" i="21"/>
  <c r="L11" i="56"/>
  <c r="L11" i="23"/>
  <c r="L11" i="52"/>
  <c r="L11" i="22"/>
  <c r="L11" i="54"/>
  <c r="L11" i="24"/>
  <c r="L11" i="20"/>
  <c r="J24" i="30"/>
  <c r="J24" i="31"/>
  <c r="J24" i="28"/>
  <c r="J24" i="27"/>
  <c r="J24" i="26"/>
  <c r="J24" i="29"/>
  <c r="J24" i="32"/>
  <c r="J24" i="33"/>
  <c r="J24" i="38"/>
  <c r="J24" i="36"/>
  <c r="J24" i="35"/>
  <c r="J24" i="25"/>
  <c r="J24" i="44"/>
  <c r="J24" i="42"/>
  <c r="J24" i="41"/>
  <c r="J24" i="43"/>
  <c r="J24" i="46"/>
  <c r="J24" i="49"/>
  <c r="J24" i="48"/>
  <c r="J24" i="50"/>
  <c r="J24" i="54"/>
  <c r="J24" i="47"/>
  <c r="J24" i="34"/>
  <c r="J24" i="39"/>
  <c r="J24" i="45"/>
  <c r="J24" i="52"/>
  <c r="J24" i="40"/>
  <c r="J24" i="37"/>
  <c r="J24" i="51"/>
  <c r="J24" i="53"/>
  <c r="J24" i="56"/>
  <c r="J24" i="55"/>
  <c r="J24" i="57"/>
  <c r="J24" i="23"/>
  <c r="J24" i="58"/>
  <c r="J24" i="24"/>
  <c r="J24" i="22"/>
  <c r="J24" i="21"/>
  <c r="J24" i="20"/>
  <c r="L27" i="25"/>
  <c r="L27" i="31"/>
  <c r="L27" i="26"/>
  <c r="L27" i="30"/>
  <c r="L27" i="32"/>
  <c r="L27" i="28"/>
  <c r="L27" i="40"/>
  <c r="L27" i="33"/>
  <c r="L27" i="27"/>
  <c r="L27" i="29"/>
  <c r="L27" i="42"/>
  <c r="L27" i="36"/>
  <c r="L27" i="38"/>
  <c r="L27" i="35"/>
  <c r="L27" i="46"/>
  <c r="L27" i="50"/>
  <c r="L27" i="51"/>
  <c r="L27" i="43"/>
  <c r="L27" i="45"/>
  <c r="L27" i="37"/>
  <c r="L27" i="49"/>
  <c r="L27" i="41"/>
  <c r="L27" i="52"/>
  <c r="L27" i="39"/>
  <c r="L27" i="44"/>
  <c r="L27" i="48"/>
  <c r="L27" i="54"/>
  <c r="L27" i="55"/>
  <c r="L27" i="56"/>
  <c r="L27" i="57"/>
  <c r="L27" i="58"/>
  <c r="L27" i="21"/>
  <c r="L27" i="24"/>
  <c r="L27" i="22"/>
  <c r="L27" i="34"/>
  <c r="L27" i="53"/>
  <c r="L27" i="23"/>
  <c r="L27" i="47"/>
  <c r="L27" i="20"/>
  <c r="J8" i="55"/>
  <c r="J8" i="30"/>
  <c r="J8" i="31"/>
  <c r="J8" i="29"/>
  <c r="J8" i="26"/>
  <c r="J8" i="33"/>
  <c r="J8" i="38"/>
  <c r="J8" i="36"/>
  <c r="J8" i="32"/>
  <c r="J8" i="28"/>
  <c r="J8" i="40"/>
  <c r="J8" i="34"/>
  <c r="J8" i="35"/>
  <c r="J8" i="27"/>
  <c r="J8" i="41"/>
  <c r="J8" i="42"/>
  <c r="J8" i="44"/>
  <c r="J8" i="43"/>
  <c r="J8" i="25"/>
  <c r="J8" i="39"/>
  <c r="J8" i="49"/>
  <c r="J8" i="48"/>
  <c r="J8" i="54"/>
  <c r="J8" i="46"/>
  <c r="J8" i="53"/>
  <c r="J8" i="37"/>
  <c r="J8" i="51"/>
  <c r="J8" i="50"/>
  <c r="J8" i="52"/>
  <c r="J8" i="23"/>
  <c r="J8" i="58"/>
  <c r="J8" i="21"/>
  <c r="J8" i="47"/>
  <c r="J8" i="24"/>
  <c r="J8" i="45"/>
  <c r="J8" i="56"/>
  <c r="J8" i="57"/>
  <c r="J8" i="22"/>
  <c r="J8" i="20"/>
  <c r="L14" i="28"/>
  <c r="L14" i="26"/>
  <c r="L14" i="27"/>
  <c r="L14" i="32"/>
  <c r="L14" i="30"/>
  <c r="L14" i="25"/>
  <c r="L14" i="29"/>
  <c r="L14" i="31"/>
  <c r="L14" i="34"/>
  <c r="L14" i="41"/>
  <c r="L14" i="45"/>
  <c r="L14" i="44"/>
  <c r="L14" i="37"/>
  <c r="L14" i="49"/>
  <c r="L14" i="52"/>
  <c r="L14" i="48"/>
  <c r="L14" i="50"/>
  <c r="L14" i="42"/>
  <c r="L14" i="47"/>
  <c r="L14" i="35"/>
  <c r="L14" i="40"/>
  <c r="L14" i="43"/>
  <c r="L14" i="46"/>
  <c r="L14" i="53"/>
  <c r="L14" i="51"/>
  <c r="L14" i="39"/>
  <c r="L14" i="54"/>
  <c r="L14" i="58"/>
  <c r="L14" i="36"/>
  <c r="L14" i="33"/>
  <c r="L14" i="24"/>
  <c r="L14" i="56"/>
  <c r="L14" i="55"/>
  <c r="L14" i="21"/>
  <c r="L14" i="22"/>
  <c r="L14" i="38"/>
  <c r="L14" i="57"/>
  <c r="L14" i="23"/>
  <c r="L14" i="20"/>
  <c r="J21" i="28"/>
  <c r="J21" i="25"/>
  <c r="J21" i="27"/>
  <c r="J21" i="26"/>
  <c r="J21" i="32"/>
  <c r="J21" i="33"/>
  <c r="J21" i="30"/>
  <c r="J21" i="34"/>
  <c r="J21" i="29"/>
  <c r="J21" i="36"/>
  <c r="J21" i="39"/>
  <c r="J21" i="37"/>
  <c r="J21" i="46"/>
  <c r="J21" i="40"/>
  <c r="J21" i="45"/>
  <c r="J21" i="43"/>
  <c r="J21" i="31"/>
  <c r="J21" i="42"/>
  <c r="J21" i="38"/>
  <c r="J21" i="49"/>
  <c r="J21" i="35"/>
  <c r="J21" i="52"/>
  <c r="J21" i="41"/>
  <c r="J21" i="47"/>
  <c r="J21" i="44"/>
  <c r="J21" i="50"/>
  <c r="J21" i="54"/>
  <c r="J21" i="48"/>
  <c r="J21" i="51"/>
  <c r="J21" i="24"/>
  <c r="J21" i="53"/>
  <c r="J21" i="55"/>
  <c r="J21" i="56"/>
  <c r="J21" i="57"/>
  <c r="J21" i="21"/>
  <c r="J21" i="58"/>
  <c r="J21" i="22"/>
  <c r="J21" i="23"/>
  <c r="J21" i="20"/>
  <c r="J37" i="28"/>
  <c r="J37" i="27"/>
  <c r="J37" i="26"/>
  <c r="J37" i="25"/>
  <c r="J37" i="32"/>
  <c r="J37" i="31"/>
  <c r="J37" i="30"/>
  <c r="J37" i="33"/>
  <c r="J37" i="34"/>
  <c r="J37" i="36"/>
  <c r="J37" i="35"/>
  <c r="J37" i="46"/>
  <c r="J37" i="45"/>
  <c r="J37" i="38"/>
  <c r="J37" i="29"/>
  <c r="J37" i="37"/>
  <c r="J37" i="39"/>
  <c r="J37" i="49"/>
  <c r="J37" i="43"/>
  <c r="J37" i="52"/>
  <c r="J37" i="40"/>
  <c r="J37" i="42"/>
  <c r="J37" i="48"/>
  <c r="J37" i="41"/>
  <c r="J37" i="47"/>
  <c r="J37" i="54"/>
  <c r="J37" i="44"/>
  <c r="J37" i="24"/>
  <c r="J37" i="51"/>
  <c r="J37" i="21"/>
  <c r="J37" i="50"/>
  <c r="J37" i="23"/>
  <c r="J37" i="53"/>
  <c r="J37" i="56"/>
  <c r="J37" i="58"/>
  <c r="J37" i="22"/>
  <c r="J37" i="57"/>
  <c r="J37" i="55"/>
  <c r="J37" i="20"/>
  <c r="J40" i="30"/>
  <c r="J40" i="31"/>
  <c r="J40" i="27"/>
  <c r="J40" i="25"/>
  <c r="J40" i="26"/>
  <c r="J40" i="28"/>
  <c r="J40" i="32"/>
  <c r="J40" i="38"/>
  <c r="J40" i="36"/>
  <c r="J40" i="34"/>
  <c r="J40" i="33"/>
  <c r="J40" i="35"/>
  <c r="J40" i="39"/>
  <c r="J40" i="44"/>
  <c r="J40" i="37"/>
  <c r="J40" i="43"/>
  <c r="J40" i="40"/>
  <c r="J40" i="45"/>
  <c r="J40" i="29"/>
  <c r="J40" i="46"/>
  <c r="J40" i="49"/>
  <c r="J40" i="48"/>
  <c r="J40" i="41"/>
  <c r="J40" i="54"/>
  <c r="J40" i="42"/>
  <c r="J40" i="47"/>
  <c r="J40" i="52"/>
  <c r="J40" i="56"/>
  <c r="J40" i="51"/>
  <c r="J40" i="55"/>
  <c r="J40" i="23"/>
  <c r="J40" i="50"/>
  <c r="J40" i="57"/>
  <c r="J40" i="58"/>
  <c r="J40" i="24"/>
  <c r="J40" i="53"/>
  <c r="J40" i="22"/>
  <c r="J40" i="21"/>
  <c r="J40" i="20"/>
  <c r="L8" i="27"/>
  <c r="L8" i="25"/>
  <c r="L8" i="29"/>
  <c r="L8" i="30"/>
  <c r="L8" i="26"/>
  <c r="L8" i="28"/>
  <c r="L8" i="33"/>
  <c r="L8" i="35"/>
  <c r="L8" i="37"/>
  <c r="L8" i="32"/>
  <c r="L8" i="31"/>
  <c r="L8" i="34"/>
  <c r="L8" i="36"/>
  <c r="L8" i="42"/>
  <c r="L8" i="40"/>
  <c r="L8" i="41"/>
  <c r="L8" i="38"/>
  <c r="L8" i="47"/>
  <c r="L8" i="39"/>
  <c r="L8" i="43"/>
  <c r="L8" i="50"/>
  <c r="L8" i="44"/>
  <c r="L8" i="53"/>
  <c r="L8" i="49"/>
  <c r="L8" i="57"/>
  <c r="L8" i="45"/>
  <c r="L8" i="46"/>
  <c r="L8" i="51"/>
  <c r="L8" i="52"/>
  <c r="L8" i="56"/>
  <c r="L8" i="22"/>
  <c r="L8" i="21"/>
  <c r="L8" i="58"/>
  <c r="L8" i="48"/>
  <c r="L8" i="23"/>
  <c r="L8" i="55"/>
  <c r="L8" i="54"/>
  <c r="L8" i="24"/>
  <c r="L8" i="20"/>
  <c r="L21" i="28"/>
  <c r="L21" i="26"/>
  <c r="L21" i="27"/>
  <c r="L21" i="29"/>
  <c r="L21" i="30"/>
  <c r="L21" i="31"/>
  <c r="L21" i="32"/>
  <c r="L21" i="34"/>
  <c r="L21" i="37"/>
  <c r="L21" i="35"/>
  <c r="L21" i="41"/>
  <c r="L21" i="40"/>
  <c r="L21" i="33"/>
  <c r="L21" i="39"/>
  <c r="L21" i="38"/>
  <c r="L21" i="44"/>
  <c r="L21" i="43"/>
  <c r="L21" i="48"/>
  <c r="L21" i="45"/>
  <c r="L21" i="46"/>
  <c r="L21" i="47"/>
  <c r="L21" i="50"/>
  <c r="L21" i="51"/>
  <c r="L21" i="36"/>
  <c r="L21" i="25"/>
  <c r="L21" i="24"/>
  <c r="L21" i="57"/>
  <c r="L21" i="49"/>
  <c r="L21" i="56"/>
  <c r="L21" i="52"/>
  <c r="L21" i="53"/>
  <c r="L21" i="55"/>
  <c r="L21" i="42"/>
  <c r="L21" i="21"/>
  <c r="L21" i="23"/>
  <c r="L21" i="22"/>
  <c r="L21" i="54"/>
  <c r="L21" i="58"/>
  <c r="L21" i="20"/>
  <c r="J31" i="25"/>
  <c r="J31" i="29"/>
  <c r="J31" i="30"/>
  <c r="J31" i="26"/>
  <c r="J31" i="28"/>
  <c r="J31" i="31"/>
  <c r="J31" i="27"/>
  <c r="J31" i="37"/>
  <c r="J31" i="39"/>
  <c r="J31" i="40"/>
  <c r="J31" i="43"/>
  <c r="J31" i="38"/>
  <c r="J31" i="32"/>
  <c r="J31" i="41"/>
  <c r="J31" i="33"/>
  <c r="J31" i="34"/>
  <c r="J31" i="36"/>
  <c r="J31" i="47"/>
  <c r="J31" i="35"/>
  <c r="J31" i="45"/>
  <c r="J31" i="46"/>
  <c r="J31" i="48"/>
  <c r="J31" i="51"/>
  <c r="J31" i="53"/>
  <c r="J31" i="42"/>
  <c r="J31" i="49"/>
  <c r="J31" i="56"/>
  <c r="J31" i="23"/>
  <c r="J31" i="21"/>
  <c r="J31" i="22"/>
  <c r="J31" i="58"/>
  <c r="J31" i="44"/>
  <c r="J31" i="52"/>
  <c r="J31" i="54"/>
  <c r="J31" i="24"/>
  <c r="J31" i="55"/>
  <c r="J31" i="57"/>
  <c r="J31" i="50"/>
  <c r="J31" i="20"/>
  <c r="L34" i="26"/>
  <c r="L34" i="28"/>
  <c r="L34" i="29"/>
  <c r="L34" i="32"/>
  <c r="L34" i="34"/>
  <c r="L34" i="33"/>
  <c r="L34" i="36"/>
  <c r="L34" i="38"/>
  <c r="L34" i="25"/>
  <c r="L34" i="37"/>
  <c r="L34" i="35"/>
  <c r="L34" i="46"/>
  <c r="L34" i="41"/>
  <c r="L34" i="43"/>
  <c r="L34" i="30"/>
  <c r="L34" i="49"/>
  <c r="L34" i="48"/>
  <c r="L34" i="40"/>
  <c r="L34" i="39"/>
  <c r="L34" i="47"/>
  <c r="L34" i="45"/>
  <c r="L34" i="51"/>
  <c r="L34" i="27"/>
  <c r="L34" i="31"/>
  <c r="L34" i="54"/>
  <c r="L34" i="24"/>
  <c r="L34" i="44"/>
  <c r="L34" i="57"/>
  <c r="L34" i="52"/>
  <c r="L34" i="58"/>
  <c r="L34" i="22"/>
  <c r="L34" i="21"/>
  <c r="L34" i="50"/>
  <c r="L34" i="23"/>
  <c r="L34" i="53"/>
  <c r="L34" i="56"/>
  <c r="L34" i="42"/>
  <c r="L34" i="55"/>
  <c r="L34" i="20"/>
  <c r="L43" i="27"/>
  <c r="L43" i="26"/>
  <c r="L43" i="29"/>
  <c r="L43" i="30"/>
  <c r="L43" i="31"/>
  <c r="L43" i="28"/>
  <c r="L43" i="25"/>
  <c r="L43" i="32"/>
  <c r="L43" i="40"/>
  <c r="L43" i="34"/>
  <c r="L43" i="35"/>
  <c r="L43" i="39"/>
  <c r="L43" i="42"/>
  <c r="L43" i="33"/>
  <c r="L43" i="36"/>
  <c r="L43" i="38"/>
  <c r="L43" i="37"/>
  <c r="L43" i="46"/>
  <c r="L43" i="50"/>
  <c r="L43" i="51"/>
  <c r="L43" i="41"/>
  <c r="L43" i="44"/>
  <c r="L43" i="48"/>
  <c r="L43" i="43"/>
  <c r="L43" i="47"/>
  <c r="L43" i="52"/>
  <c r="L43" i="55"/>
  <c r="L43" i="49"/>
  <c r="L43" i="56"/>
  <c r="L43" i="58"/>
  <c r="L43" i="21"/>
  <c r="L43" i="22"/>
  <c r="L43" i="57"/>
  <c r="L43" i="54"/>
  <c r="L43" i="24"/>
  <c r="L43" i="53"/>
  <c r="L43" i="23"/>
  <c r="L43" i="45"/>
  <c r="L43" i="20"/>
  <c r="P38" i="17"/>
  <c r="P44" i="17"/>
  <c r="P35" i="17"/>
  <c r="P41" i="17"/>
  <c r="P13" i="17"/>
  <c r="P29" i="17"/>
  <c r="P11" i="17"/>
  <c r="AV47" i="17"/>
  <c r="AW47" i="17" s="1"/>
  <c r="P27" i="17"/>
  <c r="P43" i="17"/>
  <c r="P19" i="17"/>
  <c r="P22" i="17"/>
  <c r="P28" i="17"/>
  <c r="P47" i="17"/>
  <c r="C47" i="17" s="1"/>
  <c r="P25" i="17"/>
  <c r="P20" i="17"/>
  <c r="P42" i="17"/>
  <c r="P36" i="17"/>
  <c r="P30" i="17"/>
  <c r="P40" i="17"/>
  <c r="P21" i="17"/>
  <c r="P37" i="17"/>
  <c r="P34" i="17"/>
  <c r="P12" i="17"/>
  <c r="P31" i="17"/>
  <c r="P32" i="17"/>
  <c r="X47" i="17"/>
  <c r="E47" i="17" s="1"/>
  <c r="W47" i="17"/>
  <c r="D47" i="17" s="1"/>
  <c r="P23" i="17"/>
  <c r="P39" i="17"/>
  <c r="P14" i="17"/>
  <c r="P33" i="17"/>
  <c r="P45" i="17"/>
  <c r="P17" i="17"/>
  <c r="P24" i="17"/>
  <c r="P46" i="17"/>
  <c r="P9" i="17"/>
  <c r="P15" i="17"/>
  <c r="AV49" i="17"/>
  <c r="AW49" i="17" s="1"/>
  <c r="AV50" i="17"/>
  <c r="AW50" i="17" s="1"/>
  <c r="AH10" i="17"/>
  <c r="F10" i="17" s="1"/>
  <c r="AH29" i="17"/>
  <c r="F29" i="17" s="1"/>
  <c r="AH25" i="17"/>
  <c r="F25" i="17" s="1"/>
  <c r="AH41" i="17"/>
  <c r="F41" i="17" s="1"/>
  <c r="AH33" i="17"/>
  <c r="F33" i="17" s="1"/>
  <c r="AH26" i="17"/>
  <c r="F26" i="17" s="1"/>
  <c r="AH19" i="17"/>
  <c r="F19" i="17" s="1"/>
  <c r="AH11" i="17"/>
  <c r="F11" i="17" s="1"/>
  <c r="AU50" i="17"/>
  <c r="AH14" i="17"/>
  <c r="F14" i="17" s="1"/>
  <c r="AI29" i="17"/>
  <c r="G29" i="17" s="1"/>
  <c r="AH40" i="17"/>
  <c r="F40" i="17" s="1"/>
  <c r="AI22" i="17"/>
  <c r="G22" i="17" s="1"/>
  <c r="AU49" i="17"/>
  <c r="AI44" i="17"/>
  <c r="G44" i="17" s="1"/>
  <c r="AI28" i="17"/>
  <c r="G28" i="17" s="1"/>
  <c r="AI12" i="17"/>
  <c r="G12" i="17" s="1"/>
  <c r="AI31" i="17"/>
  <c r="G31" i="17" s="1"/>
  <c r="AH18" i="17"/>
  <c r="F18" i="17" s="1"/>
  <c r="AI15" i="17"/>
  <c r="G15" i="17" s="1"/>
  <c r="AI14" i="17"/>
  <c r="G14" i="17" s="1"/>
  <c r="AI43" i="17"/>
  <c r="G43" i="17" s="1"/>
  <c r="AH32" i="17"/>
  <c r="F32" i="17" s="1"/>
  <c r="AI25" i="17"/>
  <c r="G25" i="17" s="1"/>
  <c r="AI21" i="17"/>
  <c r="G21" i="17" s="1"/>
  <c r="AH35" i="17"/>
  <c r="F35" i="17" s="1"/>
  <c r="AI32" i="17"/>
  <c r="G32" i="17" s="1"/>
  <c r="AI10" i="17"/>
  <c r="G10" i="17" s="1"/>
  <c r="AI39" i="17"/>
  <c r="G39" i="17" s="1"/>
  <c r="AH20" i="17"/>
  <c r="F20" i="17" s="1"/>
  <c r="AH13" i="17"/>
  <c r="F13" i="17" s="1"/>
  <c r="AI13" i="17"/>
  <c r="G13" i="17" s="1"/>
  <c r="AH28" i="17"/>
  <c r="F28" i="17" s="1"/>
  <c r="AI17" i="17"/>
  <c r="G17" i="17" s="1"/>
  <c r="AH9" i="17"/>
  <c r="F9" i="17" s="1"/>
  <c r="AI24" i="17"/>
  <c r="G24" i="17" s="1"/>
  <c r="AI46" i="17"/>
  <c r="G46" i="17" s="1"/>
  <c r="AI35" i="17"/>
  <c r="G35" i="17" s="1"/>
  <c r="AI42" i="17"/>
  <c r="G42" i="17" s="1"/>
  <c r="AI20" i="17"/>
  <c r="G20" i="17" s="1"/>
  <c r="AH16" i="17"/>
  <c r="F16" i="17" s="1"/>
  <c r="AH38" i="17"/>
  <c r="F38" i="17" s="1"/>
  <c r="AI27" i="17"/>
  <c r="G27" i="17" s="1"/>
  <c r="AD47" i="17"/>
  <c r="AI9" i="17"/>
  <c r="G9" i="17" s="1"/>
  <c r="AI37" i="17"/>
  <c r="G37" i="17" s="1"/>
  <c r="AI30" i="17"/>
  <c r="G30" i="17" s="1"/>
  <c r="AH46" i="17"/>
  <c r="F46" i="17" s="1"/>
  <c r="AI34" i="17"/>
  <c r="G34" i="17" s="1"/>
  <c r="AH24" i="17"/>
  <c r="F24" i="17" s="1"/>
  <c r="AG47" i="17"/>
  <c r="AI23" i="17"/>
  <c r="G23" i="17" s="1"/>
  <c r="O10" i="17"/>
  <c r="O18" i="17"/>
  <c r="F8" i="17"/>
  <c r="O26" i="17"/>
  <c r="H30" i="33" l="1"/>
  <c r="H30" i="25"/>
  <c r="H30" i="28"/>
  <c r="H30" i="27"/>
  <c r="H30" i="26"/>
  <c r="H30" i="31"/>
  <c r="H30" i="29"/>
  <c r="H30" i="38"/>
  <c r="H30" i="41"/>
  <c r="H30" i="36"/>
  <c r="H30" i="37"/>
  <c r="H30" i="45"/>
  <c r="H30" i="34"/>
  <c r="H30" i="39"/>
  <c r="H30" i="44"/>
  <c r="H30" i="42"/>
  <c r="H30" i="35"/>
  <c r="H30" i="43"/>
  <c r="H30" i="52"/>
  <c r="H30" i="30"/>
  <c r="H30" i="48"/>
  <c r="H30" i="40"/>
  <c r="H30" i="49"/>
  <c r="H30" i="47"/>
  <c r="H30" i="54"/>
  <c r="H30" i="46"/>
  <c r="H30" i="32"/>
  <c r="H30" i="50"/>
  <c r="H30" i="53"/>
  <c r="H30" i="58"/>
  <c r="H30" i="51"/>
  <c r="H30" i="23"/>
  <c r="H30" i="24"/>
  <c r="H30" i="21"/>
  <c r="H30" i="56"/>
  <c r="H30" i="57"/>
  <c r="H30" i="22"/>
  <c r="H30" i="55"/>
  <c r="H30" i="20"/>
  <c r="H7" i="52"/>
  <c r="H7" i="39"/>
  <c r="H7" i="27"/>
  <c r="H7" i="31"/>
  <c r="H7" i="28"/>
  <c r="H7" i="25"/>
  <c r="H7" i="26"/>
  <c r="H7" i="32"/>
  <c r="H7" i="37"/>
  <c r="H7" i="33"/>
  <c r="H7" i="40"/>
  <c r="H7" i="43"/>
  <c r="H7" i="34"/>
  <c r="H7" i="41"/>
  <c r="H7" i="47"/>
  <c r="H7" i="36"/>
  <c r="H7" i="35"/>
  <c r="H7" i="45"/>
  <c r="H7" i="50"/>
  <c r="H7" i="46"/>
  <c r="H7" i="42"/>
  <c r="H7" i="38"/>
  <c r="H7" i="29"/>
  <c r="H7" i="56"/>
  <c r="H7" i="54"/>
  <c r="H7" i="49"/>
  <c r="H7" i="51"/>
  <c r="H7" i="23"/>
  <c r="H7" i="21"/>
  <c r="H7" i="22"/>
  <c r="H7" i="53"/>
  <c r="H7" i="24"/>
  <c r="H7" i="48"/>
  <c r="H7" i="55"/>
  <c r="H7" i="57"/>
  <c r="H7" i="58"/>
  <c r="H7" i="30"/>
  <c r="H7" i="44"/>
  <c r="H7" i="20"/>
  <c r="H43" i="28"/>
  <c r="H43" i="26"/>
  <c r="H43" i="27"/>
  <c r="H43" i="25"/>
  <c r="H43" i="31"/>
  <c r="H43" i="32"/>
  <c r="H43" i="29"/>
  <c r="H43" i="33"/>
  <c r="H43" i="40"/>
  <c r="H43" i="38"/>
  <c r="H43" i="30"/>
  <c r="H43" i="36"/>
  <c r="H43" i="35"/>
  <c r="H43" i="42"/>
  <c r="H43" i="46"/>
  <c r="H43" i="50"/>
  <c r="H43" i="51"/>
  <c r="H43" i="37"/>
  <c r="H43" i="39"/>
  <c r="H43" i="41"/>
  <c r="H43" i="49"/>
  <c r="H43" i="44"/>
  <c r="H43" i="55"/>
  <c r="H43" i="34"/>
  <c r="H43" i="47"/>
  <c r="H43" i="54"/>
  <c r="H43" i="48"/>
  <c r="H43" i="24"/>
  <c r="H43" i="52"/>
  <c r="H43" i="56"/>
  <c r="H43" i="57"/>
  <c r="H43" i="22"/>
  <c r="H43" i="23"/>
  <c r="H43" i="43"/>
  <c r="H43" i="53"/>
  <c r="H43" i="58"/>
  <c r="H43" i="21"/>
  <c r="H43" i="45"/>
  <c r="H43" i="20"/>
  <c r="H10" i="27"/>
  <c r="H10" i="34"/>
  <c r="H10" i="25"/>
  <c r="H10" i="41"/>
  <c r="H10" i="30"/>
  <c r="H10" i="33"/>
  <c r="H10" i="32"/>
  <c r="H10" i="38"/>
  <c r="H10" i="29"/>
  <c r="H10" i="37"/>
  <c r="H10" i="26"/>
  <c r="H10" i="28"/>
  <c r="H10" i="42"/>
  <c r="H10" i="35"/>
  <c r="H10" i="39"/>
  <c r="H10" i="40"/>
  <c r="H10" i="43"/>
  <c r="H10" i="44"/>
  <c r="H10" i="50"/>
  <c r="H10" i="36"/>
  <c r="H10" i="46"/>
  <c r="H10" i="48"/>
  <c r="H10" i="47"/>
  <c r="H10" i="56"/>
  <c r="H10" i="54"/>
  <c r="H10" i="52"/>
  <c r="H10" i="31"/>
  <c r="H10" i="24"/>
  <c r="H10" i="55"/>
  <c r="H10" i="58"/>
  <c r="H10" i="21"/>
  <c r="H10" i="45"/>
  <c r="H10" i="49"/>
  <c r="H10" i="22"/>
  <c r="H10" i="23"/>
  <c r="H10" i="53"/>
  <c r="H10" i="57"/>
  <c r="H10" i="51"/>
  <c r="H10" i="20"/>
  <c r="H26" i="28"/>
  <c r="H26" i="34"/>
  <c r="H26" i="27"/>
  <c r="H26" i="29"/>
  <c r="H26" i="32"/>
  <c r="H26" i="25"/>
  <c r="H26" i="30"/>
  <c r="H26" i="26"/>
  <c r="H26" i="31"/>
  <c r="H26" i="33"/>
  <c r="H26" i="41"/>
  <c r="H26" i="38"/>
  <c r="H26" i="40"/>
  <c r="H26" i="36"/>
  <c r="H26" i="42"/>
  <c r="H26" i="37"/>
  <c r="H26" i="50"/>
  <c r="H26" i="35"/>
  <c r="H26" i="44"/>
  <c r="H26" i="43"/>
  <c r="H26" i="56"/>
  <c r="H26" i="45"/>
  <c r="H26" i="46"/>
  <c r="H26" i="49"/>
  <c r="H26" i="54"/>
  <c r="H26" i="48"/>
  <c r="H26" i="39"/>
  <c r="H26" i="57"/>
  <c r="H26" i="24"/>
  <c r="H26" i="53"/>
  <c r="H26" i="21"/>
  <c r="H26" i="55"/>
  <c r="H26" i="23"/>
  <c r="H26" i="51"/>
  <c r="H26" i="47"/>
  <c r="H26" i="22"/>
  <c r="H26" i="58"/>
  <c r="H26" i="52"/>
  <c r="H26" i="20"/>
  <c r="H22" i="25"/>
  <c r="H22" i="31"/>
  <c r="H22" i="26"/>
  <c r="H22" i="28"/>
  <c r="H22" i="27"/>
  <c r="H22" i="29"/>
  <c r="H22" i="30"/>
  <c r="H22" i="34"/>
  <c r="H22" i="32"/>
  <c r="H22" i="37"/>
  <c r="H22" i="40"/>
  <c r="H22" i="39"/>
  <c r="H22" i="35"/>
  <c r="H22" i="43"/>
  <c r="H22" i="42"/>
  <c r="H22" i="36"/>
  <c r="H22" i="46"/>
  <c r="H22" i="47"/>
  <c r="H22" i="50"/>
  <c r="H22" i="51"/>
  <c r="H22" i="38"/>
  <c r="H22" i="44"/>
  <c r="H22" i="48"/>
  <c r="H22" i="45"/>
  <c r="H22" i="58"/>
  <c r="H22" i="55"/>
  <c r="H22" i="56"/>
  <c r="H22" i="23"/>
  <c r="H22" i="54"/>
  <c r="H22" i="22"/>
  <c r="H22" i="33"/>
  <c r="H22" i="41"/>
  <c r="H22" i="21"/>
  <c r="H22" i="57"/>
  <c r="H22" i="24"/>
  <c r="H22" i="52"/>
  <c r="H22" i="53"/>
  <c r="H22" i="49"/>
  <c r="H22" i="20"/>
  <c r="H15" i="25"/>
  <c r="H15" i="29"/>
  <c r="H15" i="33"/>
  <c r="H15" i="26"/>
  <c r="H15" i="27"/>
  <c r="H15" i="28"/>
  <c r="H15" i="38"/>
  <c r="H15" i="30"/>
  <c r="H15" i="32"/>
  <c r="H15" i="34"/>
  <c r="H15" i="35"/>
  <c r="H15" i="36"/>
  <c r="H15" i="31"/>
  <c r="H15" i="39"/>
  <c r="H15" i="45"/>
  <c r="H15" i="44"/>
  <c r="H15" i="41"/>
  <c r="H15" i="49"/>
  <c r="H15" i="42"/>
  <c r="H15" i="48"/>
  <c r="H15" i="43"/>
  <c r="H15" i="54"/>
  <c r="H15" i="37"/>
  <c r="H15" i="40"/>
  <c r="H15" i="51"/>
  <c r="H15" i="46"/>
  <c r="H15" i="52"/>
  <c r="H15" i="58"/>
  <c r="H15" i="47"/>
  <c r="H15" i="55"/>
  <c r="H15" i="56"/>
  <c r="H15" i="53"/>
  <c r="H15" i="24"/>
  <c r="H15" i="57"/>
  <c r="H15" i="21"/>
  <c r="H15" i="23"/>
  <c r="H15" i="22"/>
  <c r="H15" i="50"/>
  <c r="H15" i="20"/>
  <c r="H38" i="26"/>
  <c r="H38" i="29"/>
  <c r="H38" i="30"/>
  <c r="H38" i="25"/>
  <c r="H38" i="31"/>
  <c r="H38" i="28"/>
  <c r="H38" i="32"/>
  <c r="H38" i="34"/>
  <c r="H38" i="33"/>
  <c r="H38" i="37"/>
  <c r="H38" i="40"/>
  <c r="H38" i="39"/>
  <c r="H38" i="42"/>
  <c r="H38" i="43"/>
  <c r="H38" i="38"/>
  <c r="H38" i="45"/>
  <c r="H38" i="47"/>
  <c r="H38" i="46"/>
  <c r="H38" i="50"/>
  <c r="H38" i="51"/>
  <c r="H38" i="27"/>
  <c r="H38" i="36"/>
  <c r="H38" i="48"/>
  <c r="H38" i="49"/>
  <c r="H38" i="58"/>
  <c r="H38" i="52"/>
  <c r="H38" i="41"/>
  <c r="H38" i="55"/>
  <c r="H38" i="21"/>
  <c r="H38" i="56"/>
  <c r="H38" i="53"/>
  <c r="H38" i="23"/>
  <c r="H38" i="22"/>
  <c r="H38" i="35"/>
  <c r="H38" i="24"/>
  <c r="H38" i="44"/>
  <c r="H38" i="54"/>
  <c r="H38" i="57"/>
  <c r="H38" i="20"/>
  <c r="J44" i="28"/>
  <c r="J44" i="26"/>
  <c r="J44" i="27"/>
  <c r="J44" i="25"/>
  <c r="J44" i="29"/>
  <c r="J44" i="30"/>
  <c r="J44" i="33"/>
  <c r="J44" i="32"/>
  <c r="J44" i="35"/>
  <c r="J44" i="41"/>
  <c r="J44" i="40"/>
  <c r="J44" i="45"/>
  <c r="J44" i="34"/>
  <c r="J44" i="43"/>
  <c r="J44" i="31"/>
  <c r="J44" i="36"/>
  <c r="J44" i="37"/>
  <c r="J44" i="42"/>
  <c r="J44" i="46"/>
  <c r="J44" i="52"/>
  <c r="J44" i="48"/>
  <c r="J44" i="39"/>
  <c r="J44" i="50"/>
  <c r="J44" i="51"/>
  <c r="J44" i="38"/>
  <c r="J44" i="49"/>
  <c r="J44" i="44"/>
  <c r="J44" i="47"/>
  <c r="J44" i="53"/>
  <c r="J44" i="56"/>
  <c r="J44" i="54"/>
  <c r="J44" i="55"/>
  <c r="J44" i="23"/>
  <c r="J44" i="22"/>
  <c r="J44" i="57"/>
  <c r="J44" i="58"/>
  <c r="J44" i="21"/>
  <c r="J44" i="24"/>
  <c r="J44" i="20"/>
  <c r="H37" i="25"/>
  <c r="H37" i="29"/>
  <c r="H37" i="30"/>
  <c r="H37" i="26"/>
  <c r="H37" i="31"/>
  <c r="H37" i="32"/>
  <c r="H37" i="34"/>
  <c r="H37" i="33"/>
  <c r="H37" i="37"/>
  <c r="H37" i="41"/>
  <c r="H37" i="40"/>
  <c r="H37" i="39"/>
  <c r="H37" i="44"/>
  <c r="H37" i="27"/>
  <c r="H37" i="38"/>
  <c r="H37" i="43"/>
  <c r="H37" i="48"/>
  <c r="H37" i="45"/>
  <c r="H37" i="28"/>
  <c r="H37" i="47"/>
  <c r="H37" i="46"/>
  <c r="H37" i="50"/>
  <c r="H37" i="51"/>
  <c r="H37" i="24"/>
  <c r="H37" i="49"/>
  <c r="H37" i="57"/>
  <c r="H37" i="42"/>
  <c r="H37" i="56"/>
  <c r="H37" i="55"/>
  <c r="H37" i="21"/>
  <c r="H37" i="53"/>
  <c r="H37" i="23"/>
  <c r="H37" i="22"/>
  <c r="H37" i="36"/>
  <c r="H37" i="52"/>
  <c r="H37" i="35"/>
  <c r="H37" i="58"/>
  <c r="H37" i="54"/>
  <c r="H37" i="20"/>
  <c r="H8" i="28"/>
  <c r="H8" i="27"/>
  <c r="H8" i="25"/>
  <c r="H8" i="29"/>
  <c r="H8" i="33"/>
  <c r="H8" i="37"/>
  <c r="H8" i="30"/>
  <c r="H8" i="32"/>
  <c r="H8" i="34"/>
  <c r="H8" i="41"/>
  <c r="H8" i="26"/>
  <c r="H8" i="42"/>
  <c r="H8" i="35"/>
  <c r="H8" i="38"/>
  <c r="H8" i="47"/>
  <c r="H8" i="39"/>
  <c r="H8" i="40"/>
  <c r="H8" i="43"/>
  <c r="H8" i="44"/>
  <c r="H8" i="50"/>
  <c r="H8" i="36"/>
  <c r="H8" i="45"/>
  <c r="H8" i="51"/>
  <c r="H8" i="46"/>
  <c r="H8" i="57"/>
  <c r="H8" i="55"/>
  <c r="H8" i="54"/>
  <c r="H8" i="52"/>
  <c r="H8" i="22"/>
  <c r="H8" i="53"/>
  <c r="H8" i="21"/>
  <c r="H8" i="31"/>
  <c r="H8" i="24"/>
  <c r="H8" i="48"/>
  <c r="H8" i="58"/>
  <c r="H8" i="23"/>
  <c r="H8" i="49"/>
  <c r="H8" i="56"/>
  <c r="H8" i="20"/>
  <c r="H6" i="52"/>
  <c r="H6" i="39"/>
  <c r="H6" i="33"/>
  <c r="H6" i="26"/>
  <c r="H6" i="31"/>
  <c r="H6" i="27"/>
  <c r="H6" i="25"/>
  <c r="H6" i="29"/>
  <c r="H6" i="30"/>
  <c r="H6" i="34"/>
  <c r="H6" i="28"/>
  <c r="H6" i="37"/>
  <c r="H6" i="40"/>
  <c r="H6" i="36"/>
  <c r="H6" i="43"/>
  <c r="H6" i="32"/>
  <c r="H6" i="42"/>
  <c r="H6" i="47"/>
  <c r="H6" i="44"/>
  <c r="H6" i="50"/>
  <c r="H6" i="51"/>
  <c r="H6" i="41"/>
  <c r="H6" i="46"/>
  <c r="H6" i="58"/>
  <c r="H6" i="38"/>
  <c r="H6" i="55"/>
  <c r="H6" i="57"/>
  <c r="H6" i="49"/>
  <c r="H6" i="23"/>
  <c r="H6" i="22"/>
  <c r="H6" i="53"/>
  <c r="H6" i="21"/>
  <c r="H6" i="24"/>
  <c r="H6" i="54"/>
  <c r="H6" i="56"/>
  <c r="H6" i="35"/>
  <c r="H6" i="48"/>
  <c r="H6" i="45"/>
  <c r="H6" i="20"/>
  <c r="H25" i="26"/>
  <c r="H25" i="28"/>
  <c r="H25" i="27"/>
  <c r="H25" i="31"/>
  <c r="H25" i="30"/>
  <c r="H25" i="33"/>
  <c r="H25" i="32"/>
  <c r="H25" i="29"/>
  <c r="H25" i="38"/>
  <c r="H25" i="25"/>
  <c r="H25" i="40"/>
  <c r="H25" i="41"/>
  <c r="H25" i="34"/>
  <c r="H25" i="42"/>
  <c r="H25" i="50"/>
  <c r="H25" i="35"/>
  <c r="H25" i="44"/>
  <c r="H25" i="37"/>
  <c r="H25" i="52"/>
  <c r="H25" i="45"/>
  <c r="H25" i="43"/>
  <c r="H25" i="46"/>
  <c r="H25" i="49"/>
  <c r="H25" i="54"/>
  <c r="H25" i="48"/>
  <c r="H25" i="47"/>
  <c r="H25" i="21"/>
  <c r="H25" i="39"/>
  <c r="H25" i="57"/>
  <c r="H25" i="24"/>
  <c r="H25" i="36"/>
  <c r="H25" i="53"/>
  <c r="H25" i="51"/>
  <c r="H25" i="22"/>
  <c r="H25" i="23"/>
  <c r="H25" i="58"/>
  <c r="H25" i="56"/>
  <c r="H25" i="55"/>
  <c r="H25" i="20"/>
  <c r="L44" i="25"/>
  <c r="L44" i="26"/>
  <c r="L44" i="27"/>
  <c r="L44" i="31"/>
  <c r="L44" i="34"/>
  <c r="L44" i="28"/>
  <c r="L44" i="29"/>
  <c r="L44" i="32"/>
  <c r="L44" i="30"/>
  <c r="L44" i="35"/>
  <c r="L44" i="39"/>
  <c r="L44" i="33"/>
  <c r="L44" i="36"/>
  <c r="L44" i="38"/>
  <c r="L44" i="46"/>
  <c r="L44" i="41"/>
  <c r="L44" i="42"/>
  <c r="L44" i="49"/>
  <c r="L44" i="50"/>
  <c r="L44" i="47"/>
  <c r="L44" i="44"/>
  <c r="L44" i="48"/>
  <c r="L44" i="52"/>
  <c r="L44" i="43"/>
  <c r="L44" i="37"/>
  <c r="L44" i="56"/>
  <c r="L44" i="51"/>
  <c r="L44" i="55"/>
  <c r="L44" i="53"/>
  <c r="L44" i="54"/>
  <c r="L44" i="57"/>
  <c r="L44" i="40"/>
  <c r="L44" i="24"/>
  <c r="L44" i="58"/>
  <c r="L44" i="22"/>
  <c r="L44" i="21"/>
  <c r="L44" i="23"/>
  <c r="L44" i="45"/>
  <c r="L44" i="20"/>
  <c r="H21" i="26"/>
  <c r="H21" i="29"/>
  <c r="H21" i="30"/>
  <c r="H21" i="28"/>
  <c r="H21" i="27"/>
  <c r="H21" i="31"/>
  <c r="H21" i="25"/>
  <c r="H21" i="32"/>
  <c r="H21" i="37"/>
  <c r="H21" i="41"/>
  <c r="H21" i="40"/>
  <c r="H21" i="39"/>
  <c r="H21" i="38"/>
  <c r="H21" i="44"/>
  <c r="H21" i="35"/>
  <c r="H21" i="42"/>
  <c r="H21" i="48"/>
  <c r="H21" i="34"/>
  <c r="H21" i="46"/>
  <c r="H21" i="47"/>
  <c r="H21" i="50"/>
  <c r="H21" i="51"/>
  <c r="H21" i="49"/>
  <c r="H21" i="33"/>
  <c r="H21" i="36"/>
  <c r="H21" i="24"/>
  <c r="H21" i="57"/>
  <c r="H21" i="43"/>
  <c r="H21" i="45"/>
  <c r="H21" i="56"/>
  <c r="H21" i="55"/>
  <c r="H21" i="23"/>
  <c r="H21" i="21"/>
  <c r="H21" i="54"/>
  <c r="H21" i="22"/>
  <c r="H21" i="52"/>
  <c r="H21" i="53"/>
  <c r="H21" i="58"/>
  <c r="H21" i="20"/>
  <c r="H17" i="29"/>
  <c r="H17" i="32"/>
  <c r="H17" i="26"/>
  <c r="H17" i="30"/>
  <c r="H17" i="28"/>
  <c r="H17" i="25"/>
  <c r="H17" i="27"/>
  <c r="H17" i="33"/>
  <c r="H17" i="34"/>
  <c r="H17" i="35"/>
  <c r="H17" i="36"/>
  <c r="H17" i="31"/>
  <c r="H17" i="37"/>
  <c r="H17" i="39"/>
  <c r="H17" i="43"/>
  <c r="H17" i="40"/>
  <c r="H17" i="45"/>
  <c r="H17" i="41"/>
  <c r="H17" i="49"/>
  <c r="H17" i="46"/>
  <c r="H17" i="38"/>
  <c r="H17" i="47"/>
  <c r="H17" i="42"/>
  <c r="H17" i="44"/>
  <c r="H17" i="52"/>
  <c r="H17" i="53"/>
  <c r="H17" i="58"/>
  <c r="H17" i="55"/>
  <c r="H17" i="48"/>
  <c r="H17" i="56"/>
  <c r="H17" i="57"/>
  <c r="H17" i="23"/>
  <c r="H17" i="22"/>
  <c r="H17" i="54"/>
  <c r="H17" i="21"/>
  <c r="H17" i="24"/>
  <c r="H17" i="51"/>
  <c r="H17" i="50"/>
  <c r="H17" i="20"/>
  <c r="H35" i="28"/>
  <c r="H35" i="25"/>
  <c r="H35" i="27"/>
  <c r="H35" i="26"/>
  <c r="H35" i="35"/>
  <c r="H35" i="34"/>
  <c r="H35" i="37"/>
  <c r="H35" i="41"/>
  <c r="H35" i="31"/>
  <c r="H35" i="36"/>
  <c r="H35" i="39"/>
  <c r="H35" i="33"/>
  <c r="H35" i="52"/>
  <c r="H35" i="43"/>
  <c r="H35" i="45"/>
  <c r="H35" i="48"/>
  <c r="H35" i="47"/>
  <c r="H35" i="32"/>
  <c r="H35" i="29"/>
  <c r="H35" i="46"/>
  <c r="H35" i="30"/>
  <c r="H35" i="49"/>
  <c r="H35" i="58"/>
  <c r="H35" i="57"/>
  <c r="H35" i="51"/>
  <c r="H35" i="38"/>
  <c r="H35" i="42"/>
  <c r="H35" i="53"/>
  <c r="H35" i="55"/>
  <c r="H35" i="23"/>
  <c r="H35" i="56"/>
  <c r="H35" i="21"/>
  <c r="H35" i="50"/>
  <c r="H35" i="22"/>
  <c r="H35" i="54"/>
  <c r="H35" i="24"/>
  <c r="H35" i="40"/>
  <c r="H35" i="44"/>
  <c r="H35" i="20"/>
  <c r="H32" i="30"/>
  <c r="H32" i="25"/>
  <c r="H32" i="27"/>
  <c r="H32" i="29"/>
  <c r="H32" i="26"/>
  <c r="H32" i="33"/>
  <c r="H32" i="28"/>
  <c r="H32" i="38"/>
  <c r="H32" i="31"/>
  <c r="H32" i="35"/>
  <c r="H32" i="36"/>
  <c r="H32" i="34"/>
  <c r="H32" i="37"/>
  <c r="H32" i="39"/>
  <c r="H32" i="44"/>
  <c r="H32" i="43"/>
  <c r="H32" i="49"/>
  <c r="H32" i="45"/>
  <c r="H32" i="48"/>
  <c r="H32" i="40"/>
  <c r="H32" i="42"/>
  <c r="H32" i="46"/>
  <c r="H32" i="32"/>
  <c r="H32" i="50"/>
  <c r="H32" i="47"/>
  <c r="H32" i="52"/>
  <c r="H32" i="41"/>
  <c r="H32" i="58"/>
  <c r="H32" i="51"/>
  <c r="H32" i="53"/>
  <c r="H32" i="55"/>
  <c r="H32" i="23"/>
  <c r="H32" i="56"/>
  <c r="H32" i="57"/>
  <c r="H32" i="22"/>
  <c r="H32" i="24"/>
  <c r="H32" i="21"/>
  <c r="H32" i="54"/>
  <c r="H32" i="20"/>
  <c r="H11" i="25"/>
  <c r="H11" i="32"/>
  <c r="H11" i="27"/>
  <c r="H11" i="40"/>
  <c r="H11" i="38"/>
  <c r="H11" i="29"/>
  <c r="H11" i="34"/>
  <c r="H11" i="35"/>
  <c r="H11" i="36"/>
  <c r="H11" i="26"/>
  <c r="H11" i="28"/>
  <c r="H11" i="41"/>
  <c r="H11" i="42"/>
  <c r="H11" i="39"/>
  <c r="H11" i="31"/>
  <c r="H11" i="46"/>
  <c r="H11" i="43"/>
  <c r="H11" i="44"/>
  <c r="H11" i="50"/>
  <c r="H11" i="51"/>
  <c r="H11" i="45"/>
  <c r="H11" i="49"/>
  <c r="H11" i="47"/>
  <c r="H11" i="37"/>
  <c r="H11" i="48"/>
  <c r="H11" i="55"/>
  <c r="H11" i="33"/>
  <c r="H11" i="52"/>
  <c r="H11" i="53"/>
  <c r="H11" i="58"/>
  <c r="H11" i="54"/>
  <c r="H11" i="22"/>
  <c r="H11" i="56"/>
  <c r="H11" i="30"/>
  <c r="H11" i="24"/>
  <c r="H11" i="21"/>
  <c r="H11" i="23"/>
  <c r="H11" i="57"/>
  <c r="H11" i="20"/>
  <c r="H13" i="25"/>
  <c r="H13" i="29"/>
  <c r="H13" i="26"/>
  <c r="H13" i="30"/>
  <c r="H13" i="33"/>
  <c r="H13" i="34"/>
  <c r="H13" i="35"/>
  <c r="H13" i="36"/>
  <c r="H13" i="32"/>
  <c r="H13" i="31"/>
  <c r="H13" i="38"/>
  <c r="H13" i="46"/>
  <c r="H13" i="27"/>
  <c r="H13" i="45"/>
  <c r="H13" i="39"/>
  <c r="H13" i="28"/>
  <c r="H13" i="41"/>
  <c r="H13" i="49"/>
  <c r="H13" i="52"/>
  <c r="H13" i="43"/>
  <c r="H13" i="37"/>
  <c r="H13" i="42"/>
  <c r="H13" i="44"/>
  <c r="H13" i="40"/>
  <c r="H13" i="54"/>
  <c r="H13" i="53"/>
  <c r="H13" i="51"/>
  <c r="H13" i="55"/>
  <c r="H13" i="48"/>
  <c r="H13" i="58"/>
  <c r="H13" i="47"/>
  <c r="H13" i="22"/>
  <c r="H13" i="57"/>
  <c r="H13" i="24"/>
  <c r="H13" i="23"/>
  <c r="H13" i="50"/>
  <c r="H13" i="21"/>
  <c r="H13" i="56"/>
  <c r="H13" i="20"/>
  <c r="H5" i="55"/>
  <c r="H5" i="52"/>
  <c r="H5" i="49"/>
  <c r="H5" i="48"/>
  <c r="H5" i="34"/>
  <c r="H5" i="42"/>
  <c r="H5" i="38"/>
  <c r="H5" i="37"/>
  <c r="H5" i="39"/>
  <c r="H5" i="33"/>
  <c r="H5" i="25"/>
  <c r="H5" i="28"/>
  <c r="H5" i="27"/>
  <c r="H5" i="31"/>
  <c r="H5" i="41"/>
  <c r="H5" i="40"/>
  <c r="H5" i="44"/>
  <c r="H5" i="36"/>
  <c r="H5" i="46"/>
  <c r="H5" i="47"/>
  <c r="H5" i="50"/>
  <c r="H5" i="51"/>
  <c r="H5" i="43"/>
  <c r="H5" i="24"/>
  <c r="H5" i="29"/>
  <c r="H5" i="57"/>
  <c r="H5" i="32"/>
  <c r="H5" i="56"/>
  <c r="H5" i="26"/>
  <c r="H5" i="30"/>
  <c r="H5" i="23"/>
  <c r="H5" i="22"/>
  <c r="H5" i="53"/>
  <c r="H5" i="21"/>
  <c r="H5" i="54"/>
  <c r="H5" i="35"/>
  <c r="H5" i="58"/>
  <c r="H5" i="45"/>
  <c r="H5" i="20"/>
  <c r="H29" i="25"/>
  <c r="H29" i="28"/>
  <c r="H29" i="27"/>
  <c r="H29" i="26"/>
  <c r="H29" i="33"/>
  <c r="H29" i="29"/>
  <c r="H29" i="31"/>
  <c r="H29" i="35"/>
  <c r="H29" i="36"/>
  <c r="H29" i="32"/>
  <c r="H29" i="42"/>
  <c r="H29" i="41"/>
  <c r="H29" i="46"/>
  <c r="H29" i="45"/>
  <c r="H29" i="38"/>
  <c r="H29" i="44"/>
  <c r="H29" i="49"/>
  <c r="H29" i="37"/>
  <c r="H29" i="52"/>
  <c r="H29" i="30"/>
  <c r="H29" i="51"/>
  <c r="H29" i="40"/>
  <c r="H29" i="47"/>
  <c r="H29" i="43"/>
  <c r="H29" i="54"/>
  <c r="H29" i="34"/>
  <c r="H29" i="48"/>
  <c r="H29" i="50"/>
  <c r="H29" i="53"/>
  <c r="H29" i="23"/>
  <c r="H29" i="56"/>
  <c r="H29" i="39"/>
  <c r="H29" i="21"/>
  <c r="H29" i="57"/>
  <c r="H29" i="22"/>
  <c r="H29" i="55"/>
  <c r="H29" i="58"/>
  <c r="H29" i="24"/>
  <c r="H29" i="20"/>
  <c r="H16" i="30"/>
  <c r="H16" i="26"/>
  <c r="H16" i="27"/>
  <c r="H16" i="25"/>
  <c r="H16" i="29"/>
  <c r="H16" i="28"/>
  <c r="H16" i="32"/>
  <c r="H16" i="38"/>
  <c r="H16" i="33"/>
  <c r="H16" i="34"/>
  <c r="H16" i="35"/>
  <c r="H16" i="36"/>
  <c r="H16" i="31"/>
  <c r="H16" i="39"/>
  <c r="H16" i="44"/>
  <c r="H16" i="43"/>
  <c r="H16" i="45"/>
  <c r="H16" i="41"/>
  <c r="H16" i="49"/>
  <c r="H16" i="42"/>
  <c r="H16" i="48"/>
  <c r="H16" i="46"/>
  <c r="H16" i="37"/>
  <c r="H16" i="40"/>
  <c r="H16" i="52"/>
  <c r="H16" i="53"/>
  <c r="H16" i="51"/>
  <c r="H16" i="56"/>
  <c r="H16" i="47"/>
  <c r="H16" i="55"/>
  <c r="H16" i="23"/>
  <c r="H16" i="57"/>
  <c r="H16" i="22"/>
  <c r="H16" i="21"/>
  <c r="H16" i="50"/>
  <c r="H16" i="54"/>
  <c r="H16" i="58"/>
  <c r="H16" i="24"/>
  <c r="H16" i="20"/>
  <c r="H23" i="26"/>
  <c r="H23" i="27"/>
  <c r="H23" i="31"/>
  <c r="H23" i="28"/>
  <c r="H23" i="32"/>
  <c r="H23" i="30"/>
  <c r="H23" i="34"/>
  <c r="H23" i="37"/>
  <c r="H23" i="39"/>
  <c r="H23" i="42"/>
  <c r="H23" i="43"/>
  <c r="H23" i="25"/>
  <c r="H23" i="36"/>
  <c r="H23" i="29"/>
  <c r="H23" i="33"/>
  <c r="H23" i="41"/>
  <c r="H23" i="46"/>
  <c r="H23" i="47"/>
  <c r="H23" i="35"/>
  <c r="H23" i="38"/>
  <c r="H23" i="48"/>
  <c r="H23" i="40"/>
  <c r="H23" i="49"/>
  <c r="H23" i="45"/>
  <c r="H23" i="51"/>
  <c r="H23" i="56"/>
  <c r="H23" i="50"/>
  <c r="H23" i="23"/>
  <c r="H23" i="21"/>
  <c r="H23" i="54"/>
  <c r="H23" i="22"/>
  <c r="H23" i="57"/>
  <c r="H23" i="24"/>
  <c r="H23" i="52"/>
  <c r="H23" i="44"/>
  <c r="H23" i="53"/>
  <c r="H23" i="55"/>
  <c r="H23" i="58"/>
  <c r="H23" i="20"/>
  <c r="F44" i="34"/>
  <c r="C31" i="17"/>
  <c r="C37" i="17"/>
  <c r="C17" i="17"/>
  <c r="C43" i="17"/>
  <c r="C27" i="17"/>
  <c r="C20" i="17"/>
  <c r="C11" i="17"/>
  <c r="C14" i="17"/>
  <c r="C25" i="17"/>
  <c r="C39" i="17"/>
  <c r="C40" i="17"/>
  <c r="C30" i="17"/>
  <c r="C35" i="17"/>
  <c r="C42" i="17"/>
  <c r="C21" i="17"/>
  <c r="C13" i="17"/>
  <c r="C23" i="17"/>
  <c r="C28" i="17"/>
  <c r="P26" i="17"/>
  <c r="C46" i="17"/>
  <c r="P18" i="17"/>
  <c r="P10" i="17"/>
  <c r="C24" i="17"/>
  <c r="C19" i="17"/>
  <c r="C38" i="17"/>
  <c r="C45" i="17"/>
  <c r="C12" i="17"/>
  <c r="C33" i="17"/>
  <c r="C34" i="17"/>
  <c r="C29" i="17"/>
  <c r="C15" i="17"/>
  <c r="C9" i="17"/>
  <c r="C41" i="17"/>
  <c r="C22" i="17"/>
  <c r="C32" i="17"/>
  <c r="C36" i="17"/>
  <c r="C44" i="17"/>
  <c r="AH27" i="17"/>
  <c r="F27" i="17" s="1"/>
  <c r="AH37" i="17"/>
  <c r="F37" i="17" s="1"/>
  <c r="AH21" i="17"/>
  <c r="F21" i="17" s="1"/>
  <c r="AB47" i="17"/>
  <c r="AI47" i="17" s="1"/>
  <c r="G47" i="17" s="1"/>
  <c r="G8" i="17"/>
  <c r="AH30" i="17"/>
  <c r="F30" i="17" s="1"/>
  <c r="AC47" i="17"/>
  <c r="AH43" i="17"/>
  <c r="F43" i="17" s="1"/>
  <c r="AH39" i="17"/>
  <c r="F39" i="17" s="1"/>
  <c r="AH15" i="17"/>
  <c r="F15" i="17" s="1"/>
  <c r="AH31" i="17"/>
  <c r="F31" i="17" s="1"/>
  <c r="AH17" i="17"/>
  <c r="F17" i="17" s="1"/>
  <c r="AH23" i="17"/>
  <c r="F23" i="17" s="1"/>
  <c r="AI36" i="17"/>
  <c r="G36" i="17" s="1"/>
  <c r="AH36" i="17"/>
  <c r="F36" i="17" s="1"/>
  <c r="AE47" i="17"/>
  <c r="AH42" i="17"/>
  <c r="F42" i="17" s="1"/>
  <c r="AH12" i="17"/>
  <c r="F12" i="17" s="1"/>
  <c r="AH44" i="17"/>
  <c r="F44" i="17" s="1"/>
  <c r="AF47" i="17"/>
  <c r="AH22" i="17"/>
  <c r="F22" i="17" s="1"/>
  <c r="AH34" i="17"/>
  <c r="F34" i="17" s="1"/>
  <c r="H20" i="25" l="1"/>
  <c r="H20" i="29"/>
  <c r="H20" i="30"/>
  <c r="H20" i="26"/>
  <c r="H20" i="28"/>
  <c r="H20" i="27"/>
  <c r="H20" i="32"/>
  <c r="H20" i="31"/>
  <c r="H20" i="41"/>
  <c r="H20" i="40"/>
  <c r="H20" i="45"/>
  <c r="H20" i="38"/>
  <c r="H20" i="35"/>
  <c r="H20" i="43"/>
  <c r="H20" i="42"/>
  <c r="H20" i="36"/>
  <c r="H20" i="48"/>
  <c r="H20" i="50"/>
  <c r="H20" i="51"/>
  <c r="H20" i="53"/>
  <c r="H20" i="44"/>
  <c r="H20" i="33"/>
  <c r="H20" i="34"/>
  <c r="H20" i="46"/>
  <c r="H20" i="56"/>
  <c r="H20" i="47"/>
  <c r="H20" i="37"/>
  <c r="H20" i="39"/>
  <c r="H20" i="23"/>
  <c r="H20" i="54"/>
  <c r="H20" i="22"/>
  <c r="H20" i="24"/>
  <c r="H20" i="58"/>
  <c r="H20" i="21"/>
  <c r="H20" i="52"/>
  <c r="H20" i="55"/>
  <c r="H20" i="57"/>
  <c r="H20" i="49"/>
  <c r="H20" i="20"/>
  <c r="H33" i="29"/>
  <c r="H33" i="26"/>
  <c r="H33" i="32"/>
  <c r="H33" i="25"/>
  <c r="H33" i="28"/>
  <c r="H33" i="27"/>
  <c r="H33" i="31"/>
  <c r="H33" i="35"/>
  <c r="H33" i="36"/>
  <c r="H33" i="34"/>
  <c r="H33" i="33"/>
  <c r="H33" i="37"/>
  <c r="H33" i="43"/>
  <c r="H33" i="38"/>
  <c r="H33" i="44"/>
  <c r="H33" i="49"/>
  <c r="H33" i="30"/>
  <c r="H33" i="40"/>
  <c r="H33" i="47"/>
  <c r="H33" i="42"/>
  <c r="H33" i="45"/>
  <c r="H33" i="46"/>
  <c r="H33" i="50"/>
  <c r="H33" i="48"/>
  <c r="H33" i="53"/>
  <c r="H33" i="52"/>
  <c r="H33" i="58"/>
  <c r="H33" i="41"/>
  <c r="H33" i="55"/>
  <c r="H33" i="51"/>
  <c r="H33" i="23"/>
  <c r="H33" i="22"/>
  <c r="H33" i="57"/>
  <c r="H33" i="39"/>
  <c r="H33" i="56"/>
  <c r="H33" i="24"/>
  <c r="H33" i="54"/>
  <c r="H33" i="21"/>
  <c r="H33" i="20"/>
  <c r="H14" i="33"/>
  <c r="H14" i="30"/>
  <c r="H14" i="25"/>
  <c r="H14" i="29"/>
  <c r="H14" i="26"/>
  <c r="H14" i="27"/>
  <c r="H14" i="38"/>
  <c r="H14" i="32"/>
  <c r="H14" i="39"/>
  <c r="H14" i="45"/>
  <c r="H14" i="44"/>
  <c r="H14" i="36"/>
  <c r="H14" i="52"/>
  <c r="H14" i="34"/>
  <c r="H14" i="35"/>
  <c r="H14" i="31"/>
  <c r="H14" i="42"/>
  <c r="H14" i="48"/>
  <c r="H14" i="43"/>
  <c r="H14" i="37"/>
  <c r="H14" i="40"/>
  <c r="H14" i="53"/>
  <c r="H14" i="51"/>
  <c r="H14" i="46"/>
  <c r="H14" i="58"/>
  <c r="H14" i="41"/>
  <c r="H14" i="47"/>
  <c r="H14" i="55"/>
  <c r="H14" i="28"/>
  <c r="H14" i="56"/>
  <c r="H14" i="49"/>
  <c r="H14" i="54"/>
  <c r="H14" i="24"/>
  <c r="H14" i="21"/>
  <c r="H14" i="23"/>
  <c r="H14" i="57"/>
  <c r="H14" i="50"/>
  <c r="H14" i="22"/>
  <c r="H14" i="20"/>
  <c r="H12" i="25"/>
  <c r="H12" i="26"/>
  <c r="H12" i="28"/>
  <c r="H12" i="30"/>
  <c r="H12" i="33"/>
  <c r="H12" i="29"/>
  <c r="H12" i="39"/>
  <c r="H12" i="32"/>
  <c r="H12" i="34"/>
  <c r="H12" i="35"/>
  <c r="H12" i="36"/>
  <c r="H12" i="31"/>
  <c r="H12" i="38"/>
  <c r="H12" i="27"/>
  <c r="H12" i="40"/>
  <c r="H12" i="45"/>
  <c r="H12" i="41"/>
  <c r="H12" i="49"/>
  <c r="H12" i="52"/>
  <c r="H12" i="46"/>
  <c r="H12" i="47"/>
  <c r="H12" i="43"/>
  <c r="H12" i="37"/>
  <c r="H12" i="48"/>
  <c r="H12" i="42"/>
  <c r="H12" i="44"/>
  <c r="H12" i="54"/>
  <c r="H12" i="53"/>
  <c r="H12" i="58"/>
  <c r="H12" i="55"/>
  <c r="H12" i="22"/>
  <c r="H12" i="51"/>
  <c r="H12" i="50"/>
  <c r="H12" i="21"/>
  <c r="H12" i="56"/>
  <c r="H12" i="24"/>
  <c r="H12" i="23"/>
  <c r="H12" i="57"/>
  <c r="H12" i="20"/>
  <c r="H36" i="25"/>
  <c r="H36" i="26"/>
  <c r="H36" i="30"/>
  <c r="H36" i="27"/>
  <c r="H36" i="34"/>
  <c r="H36" i="33"/>
  <c r="H36" i="41"/>
  <c r="H36" i="40"/>
  <c r="H36" i="31"/>
  <c r="H36" i="36"/>
  <c r="H36" i="37"/>
  <c r="H36" i="45"/>
  <c r="H36" i="39"/>
  <c r="H36" i="29"/>
  <c r="H36" i="43"/>
  <c r="H36" i="38"/>
  <c r="H36" i="35"/>
  <c r="H36" i="48"/>
  <c r="H36" i="28"/>
  <c r="H36" i="32"/>
  <c r="H36" i="46"/>
  <c r="H36" i="50"/>
  <c r="H36" i="51"/>
  <c r="H36" i="53"/>
  <c r="H36" i="49"/>
  <c r="H36" i="52"/>
  <c r="H36" i="47"/>
  <c r="H36" i="42"/>
  <c r="H36" i="56"/>
  <c r="H36" i="58"/>
  <c r="H36" i="55"/>
  <c r="H36" i="23"/>
  <c r="H36" i="22"/>
  <c r="H36" i="24"/>
  <c r="H36" i="57"/>
  <c r="H36" i="21"/>
  <c r="H36" i="54"/>
  <c r="H36" i="44"/>
  <c r="H36" i="20"/>
  <c r="H19" i="28"/>
  <c r="H19" i="25"/>
  <c r="H19" i="26"/>
  <c r="H19" i="31"/>
  <c r="H19" i="27"/>
  <c r="H19" i="32"/>
  <c r="H19" i="30"/>
  <c r="H19" i="29"/>
  <c r="H19" i="37"/>
  <c r="H19" i="41"/>
  <c r="H19" i="38"/>
  <c r="H19" i="35"/>
  <c r="H19" i="40"/>
  <c r="H19" i="52"/>
  <c r="H19" i="36"/>
  <c r="H19" i="42"/>
  <c r="H19" i="48"/>
  <c r="H19" i="34"/>
  <c r="H19" i="46"/>
  <c r="H19" i="47"/>
  <c r="H19" i="39"/>
  <c r="H19" i="44"/>
  <c r="H19" i="51"/>
  <c r="H19" i="33"/>
  <c r="H19" i="58"/>
  <c r="H19" i="43"/>
  <c r="H19" i="45"/>
  <c r="H19" i="57"/>
  <c r="H19" i="50"/>
  <c r="H19" i="54"/>
  <c r="H19" i="56"/>
  <c r="H19" i="23"/>
  <c r="H19" i="21"/>
  <c r="H19" i="24"/>
  <c r="H19" i="53"/>
  <c r="H19" i="49"/>
  <c r="H19" i="22"/>
  <c r="H19" i="55"/>
  <c r="H19" i="20"/>
  <c r="H41" i="28"/>
  <c r="H41" i="26"/>
  <c r="H41" i="27"/>
  <c r="H41" i="25"/>
  <c r="H41" i="31"/>
  <c r="H41" i="32"/>
  <c r="H41" i="29"/>
  <c r="H41" i="38"/>
  <c r="H41" i="33"/>
  <c r="H41" i="30"/>
  <c r="H41" i="34"/>
  <c r="H41" i="35"/>
  <c r="H41" i="40"/>
  <c r="H41" i="42"/>
  <c r="H41" i="46"/>
  <c r="H41" i="50"/>
  <c r="H41" i="37"/>
  <c r="H41" i="39"/>
  <c r="H41" i="41"/>
  <c r="H41" i="47"/>
  <c r="H41" i="36"/>
  <c r="H41" i="48"/>
  <c r="H41" i="45"/>
  <c r="H41" i="51"/>
  <c r="H41" i="44"/>
  <c r="H41" i="54"/>
  <c r="H41" i="55"/>
  <c r="H41" i="21"/>
  <c r="H41" i="56"/>
  <c r="H41" i="24"/>
  <c r="H41" i="52"/>
  <c r="H41" i="49"/>
  <c r="H41" i="57"/>
  <c r="H41" i="43"/>
  <c r="H41" i="22"/>
  <c r="H41" i="23"/>
  <c r="H41" i="53"/>
  <c r="H41" i="58"/>
  <c r="H41" i="20"/>
  <c r="H18" i="25"/>
  <c r="H18" i="26"/>
  <c r="H18" i="27"/>
  <c r="H18" i="29"/>
  <c r="H18" i="28"/>
  <c r="H18" i="32"/>
  <c r="H18" i="33"/>
  <c r="H18" i="34"/>
  <c r="H18" i="35"/>
  <c r="H18" i="36"/>
  <c r="H18" i="30"/>
  <c r="H18" i="37"/>
  <c r="H18" i="46"/>
  <c r="H18" i="31"/>
  <c r="H18" i="38"/>
  <c r="H18" i="43"/>
  <c r="H18" i="40"/>
  <c r="H18" i="39"/>
  <c r="H18" i="41"/>
  <c r="H18" i="49"/>
  <c r="H18" i="42"/>
  <c r="H18" i="48"/>
  <c r="H18" i="47"/>
  <c r="H18" i="44"/>
  <c r="H18" i="51"/>
  <c r="H18" i="45"/>
  <c r="H18" i="57"/>
  <c r="H18" i="55"/>
  <c r="H18" i="56"/>
  <c r="H18" i="54"/>
  <c r="H18" i="22"/>
  <c r="H18" i="21"/>
  <c r="H18" i="50"/>
  <c r="H18" i="24"/>
  <c r="H18" i="58"/>
  <c r="H18" i="52"/>
  <c r="H18" i="53"/>
  <c r="H18" i="23"/>
  <c r="H18" i="20"/>
  <c r="H31" i="25"/>
  <c r="H31" i="27"/>
  <c r="H31" i="26"/>
  <c r="H31" i="30"/>
  <c r="H31" i="28"/>
  <c r="H31" i="38"/>
  <c r="H31" i="31"/>
  <c r="H31" i="35"/>
  <c r="H31" i="36"/>
  <c r="H31" i="33"/>
  <c r="H31" i="34"/>
  <c r="H31" i="41"/>
  <c r="H31" i="37"/>
  <c r="H31" i="45"/>
  <c r="H31" i="29"/>
  <c r="H31" i="39"/>
  <c r="H31" i="44"/>
  <c r="H31" i="43"/>
  <c r="H31" i="49"/>
  <c r="H31" i="48"/>
  <c r="H31" i="54"/>
  <c r="H31" i="42"/>
  <c r="H31" i="47"/>
  <c r="H31" i="46"/>
  <c r="H31" i="32"/>
  <c r="H31" i="50"/>
  <c r="H31" i="53"/>
  <c r="H31" i="40"/>
  <c r="H31" i="58"/>
  <c r="H31" i="51"/>
  <c r="H31" i="52"/>
  <c r="H31" i="55"/>
  <c r="H31" i="56"/>
  <c r="H31" i="24"/>
  <c r="H31" i="21"/>
  <c r="H31" i="57"/>
  <c r="H31" i="23"/>
  <c r="H31" i="22"/>
  <c r="H31" i="20"/>
  <c r="H27" i="27"/>
  <c r="H27" i="28"/>
  <c r="H27" i="25"/>
  <c r="H27" i="26"/>
  <c r="H27" i="34"/>
  <c r="H27" i="31"/>
  <c r="H27" i="40"/>
  <c r="H27" i="29"/>
  <c r="H27" i="38"/>
  <c r="H27" i="35"/>
  <c r="H27" i="36"/>
  <c r="H27" i="32"/>
  <c r="H27" i="42"/>
  <c r="H27" i="33"/>
  <c r="H27" i="37"/>
  <c r="H27" i="46"/>
  <c r="H27" i="50"/>
  <c r="H27" i="51"/>
  <c r="H27" i="43"/>
  <c r="H27" i="45"/>
  <c r="H27" i="49"/>
  <c r="H27" i="55"/>
  <c r="H27" i="54"/>
  <c r="H27" i="48"/>
  <c r="H27" i="57"/>
  <c r="H27" i="24"/>
  <c r="H27" i="53"/>
  <c r="H27" i="41"/>
  <c r="H27" i="58"/>
  <c r="H27" i="47"/>
  <c r="H27" i="22"/>
  <c r="H27" i="39"/>
  <c r="H27" i="23"/>
  <c r="H27" i="30"/>
  <c r="H27" i="52"/>
  <c r="H27" i="56"/>
  <c r="H27" i="44"/>
  <c r="H27" i="21"/>
  <c r="H27" i="20"/>
  <c r="H9" i="27"/>
  <c r="H9" i="25"/>
  <c r="H9" i="32"/>
  <c r="H9" i="31"/>
  <c r="H9" i="34"/>
  <c r="H9" i="33"/>
  <c r="H9" i="30"/>
  <c r="H9" i="38"/>
  <c r="H9" i="37"/>
  <c r="H9" i="41"/>
  <c r="H9" i="26"/>
  <c r="H9" i="28"/>
  <c r="H9" i="42"/>
  <c r="H9" i="35"/>
  <c r="H9" i="39"/>
  <c r="H9" i="40"/>
  <c r="H9" i="43"/>
  <c r="H9" i="44"/>
  <c r="H9" i="50"/>
  <c r="H9" i="45"/>
  <c r="H9" i="29"/>
  <c r="H9" i="36"/>
  <c r="H9" i="47"/>
  <c r="H9" i="54"/>
  <c r="H9" i="52"/>
  <c r="H9" i="53"/>
  <c r="H9" i="21"/>
  <c r="H9" i="24"/>
  <c r="H9" i="46"/>
  <c r="H9" i="48"/>
  <c r="H9" i="58"/>
  <c r="H9" i="57"/>
  <c r="H9" i="55"/>
  <c r="H9" i="49"/>
  <c r="H9" i="22"/>
  <c r="H9" i="56"/>
  <c r="H9" i="23"/>
  <c r="H9" i="51"/>
  <c r="H9" i="20"/>
  <c r="H34" i="25"/>
  <c r="H34" i="27"/>
  <c r="H34" i="26"/>
  <c r="H34" i="30"/>
  <c r="H34" i="28"/>
  <c r="H34" i="35"/>
  <c r="H34" i="36"/>
  <c r="H34" i="33"/>
  <c r="H34" i="37"/>
  <c r="H34" i="46"/>
  <c r="H34" i="31"/>
  <c r="H34" i="39"/>
  <c r="H34" i="29"/>
  <c r="H34" i="43"/>
  <c r="H34" i="34"/>
  <c r="H34" i="38"/>
  <c r="H34" i="44"/>
  <c r="H34" i="49"/>
  <c r="H34" i="45"/>
  <c r="H34" i="48"/>
  <c r="H34" i="40"/>
  <c r="H34" i="47"/>
  <c r="H34" i="32"/>
  <c r="H34" i="50"/>
  <c r="H34" i="53"/>
  <c r="H34" i="52"/>
  <c r="H34" i="41"/>
  <c r="H34" i="57"/>
  <c r="H34" i="58"/>
  <c r="H34" i="42"/>
  <c r="H34" i="51"/>
  <c r="H34" i="55"/>
  <c r="H34" i="22"/>
  <c r="H34" i="21"/>
  <c r="H34" i="56"/>
  <c r="H34" i="23"/>
  <c r="H34" i="24"/>
  <c r="H34" i="54"/>
  <c r="H34" i="20"/>
  <c r="H28" i="25"/>
  <c r="H28" i="26"/>
  <c r="H28" i="28"/>
  <c r="H28" i="27"/>
  <c r="H28" i="29"/>
  <c r="H28" i="32"/>
  <c r="H28" i="30"/>
  <c r="H28" i="31"/>
  <c r="H28" i="39"/>
  <c r="H28" i="35"/>
  <c r="H28" i="36"/>
  <c r="H28" i="40"/>
  <c r="H28" i="42"/>
  <c r="H28" i="41"/>
  <c r="H28" i="37"/>
  <c r="H28" i="34"/>
  <c r="H28" i="38"/>
  <c r="H28" i="44"/>
  <c r="H28" i="43"/>
  <c r="H28" i="45"/>
  <c r="H28" i="49"/>
  <c r="H28" i="52"/>
  <c r="H28" i="33"/>
  <c r="H28" i="50"/>
  <c r="H28" i="46"/>
  <c r="H28" i="48"/>
  <c r="H28" i="53"/>
  <c r="H28" i="54"/>
  <c r="H28" i="58"/>
  <c r="H28" i="47"/>
  <c r="H28" i="51"/>
  <c r="H28" i="23"/>
  <c r="H28" i="21"/>
  <c r="H28" i="56"/>
  <c r="H28" i="24"/>
  <c r="H28" i="55"/>
  <c r="H28" i="57"/>
  <c r="H28" i="22"/>
  <c r="H28" i="20"/>
  <c r="H40" i="26"/>
  <c r="H40" i="25"/>
  <c r="H40" i="28"/>
  <c r="H40" i="27"/>
  <c r="H40" i="32"/>
  <c r="H40" i="29"/>
  <c r="H40" i="34"/>
  <c r="H40" i="37"/>
  <c r="H40" i="42"/>
  <c r="H40" i="39"/>
  <c r="H40" i="33"/>
  <c r="H40" i="38"/>
  <c r="H40" i="30"/>
  <c r="H40" i="35"/>
  <c r="H40" i="40"/>
  <c r="H40" i="47"/>
  <c r="H40" i="46"/>
  <c r="H40" i="50"/>
  <c r="H40" i="31"/>
  <c r="H40" i="36"/>
  <c r="H40" i="41"/>
  <c r="H40" i="48"/>
  <c r="H40" i="43"/>
  <c r="H40" i="57"/>
  <c r="H40" i="45"/>
  <c r="H40" i="55"/>
  <c r="H40" i="51"/>
  <c r="H40" i="44"/>
  <c r="H40" i="22"/>
  <c r="H40" i="52"/>
  <c r="H40" i="21"/>
  <c r="H40" i="56"/>
  <c r="H40" i="24"/>
  <c r="H40" i="49"/>
  <c r="H40" i="54"/>
  <c r="H40" i="23"/>
  <c r="H40" i="53"/>
  <c r="H40" i="58"/>
  <c r="H40" i="20"/>
  <c r="H39" i="25"/>
  <c r="H39" i="27"/>
  <c r="H39" i="31"/>
  <c r="H39" i="28"/>
  <c r="H39" i="26"/>
  <c r="H39" i="32"/>
  <c r="H39" i="29"/>
  <c r="H39" i="34"/>
  <c r="H39" i="33"/>
  <c r="H39" i="37"/>
  <c r="H39" i="39"/>
  <c r="H39" i="42"/>
  <c r="H39" i="43"/>
  <c r="H39" i="30"/>
  <c r="H39" i="35"/>
  <c r="H39" i="47"/>
  <c r="H39" i="40"/>
  <c r="H39" i="45"/>
  <c r="H39" i="46"/>
  <c r="H39" i="36"/>
  <c r="H39" i="41"/>
  <c r="H39" i="52"/>
  <c r="H39" i="56"/>
  <c r="H39" i="51"/>
  <c r="H39" i="44"/>
  <c r="H39" i="38"/>
  <c r="H39" i="53"/>
  <c r="H39" i="23"/>
  <c r="H39" i="21"/>
  <c r="H39" i="55"/>
  <c r="H39" i="22"/>
  <c r="H39" i="48"/>
  <c r="H39" i="50"/>
  <c r="H39" i="57"/>
  <c r="H39" i="49"/>
  <c r="H39" i="54"/>
  <c r="H39" i="24"/>
  <c r="H39" i="58"/>
  <c r="H39" i="20"/>
  <c r="H24" i="26"/>
  <c r="H24" i="27"/>
  <c r="H24" i="28"/>
  <c r="H24" i="29"/>
  <c r="H24" i="32"/>
  <c r="H24" i="30"/>
  <c r="H24" i="31"/>
  <c r="H24" i="37"/>
  <c r="H24" i="42"/>
  <c r="H24" i="25"/>
  <c r="H24" i="40"/>
  <c r="H24" i="36"/>
  <c r="H24" i="33"/>
  <c r="H24" i="41"/>
  <c r="H24" i="46"/>
  <c r="H24" i="47"/>
  <c r="H24" i="34"/>
  <c r="H24" i="50"/>
  <c r="H24" i="44"/>
  <c r="H24" i="45"/>
  <c r="H24" i="57"/>
  <c r="H24" i="43"/>
  <c r="H24" i="55"/>
  <c r="H24" i="49"/>
  <c r="H24" i="54"/>
  <c r="H24" i="56"/>
  <c r="H24" i="22"/>
  <c r="H24" i="21"/>
  <c r="H24" i="38"/>
  <c r="H24" i="39"/>
  <c r="H24" i="48"/>
  <c r="H24" i="24"/>
  <c r="H24" i="35"/>
  <c r="H24" i="52"/>
  <c r="H24" i="51"/>
  <c r="H24" i="58"/>
  <c r="H24" i="23"/>
  <c r="H24" i="53"/>
  <c r="H24" i="20"/>
  <c r="C10" i="17"/>
  <c r="C18" i="17"/>
  <c r="C26" i="17"/>
  <c r="AH47" i="17"/>
  <c r="F47" i="17" s="1"/>
  <c r="C45" i="19"/>
  <c r="H44" i="25" l="1"/>
  <c r="H44" i="26"/>
  <c r="H44" i="28"/>
  <c r="H44" i="27"/>
  <c r="H44" i="29"/>
  <c r="H44" i="34"/>
  <c r="H44" i="30"/>
  <c r="H44" i="39"/>
  <c r="H44" i="36"/>
  <c r="H44" i="32"/>
  <c r="H44" i="35"/>
  <c r="H44" i="33"/>
  <c r="H44" i="38"/>
  <c r="H44" i="41"/>
  <c r="H44" i="46"/>
  <c r="H44" i="37"/>
  <c r="H44" i="40"/>
  <c r="H44" i="49"/>
  <c r="H44" i="44"/>
  <c r="H44" i="52"/>
  <c r="H44" i="43"/>
  <c r="H44" i="47"/>
  <c r="H44" i="54"/>
  <c r="H44" i="42"/>
  <c r="H44" i="31"/>
  <c r="H44" i="48"/>
  <c r="H44" i="24"/>
  <c r="H44" i="56"/>
  <c r="H44" i="51"/>
  <c r="H44" i="50"/>
  <c r="H44" i="57"/>
  <c r="H44" i="53"/>
  <c r="H44" i="22"/>
  <c r="H44" i="58"/>
  <c r="H44" i="23"/>
  <c r="H44" i="55"/>
  <c r="H44" i="21"/>
  <c r="H44" i="45"/>
  <c r="H44" i="20"/>
  <c r="K7" i="19"/>
  <c r="M19" i="40" l="1"/>
  <c r="I19" i="40"/>
  <c r="K19" i="40"/>
  <c r="M22" i="58"/>
  <c r="I22" i="58"/>
  <c r="K22" i="58"/>
  <c r="I9" i="58"/>
  <c r="M9" i="58"/>
  <c r="K9" i="58"/>
  <c r="I29" i="49"/>
  <c r="K29" i="49"/>
  <c r="M29" i="49"/>
  <c r="I23" i="48"/>
  <c r="M23" i="48"/>
  <c r="K23" i="48"/>
  <c r="M43" i="37"/>
  <c r="I43" i="37"/>
  <c r="K43" i="37"/>
  <c r="K16" i="37"/>
  <c r="M16" i="37"/>
  <c r="I16" i="37"/>
  <c r="I7" i="24"/>
  <c r="M7" i="24"/>
  <c r="K7" i="24"/>
  <c r="M28" i="24"/>
  <c r="K28" i="24"/>
  <c r="I28" i="24"/>
  <c r="K13" i="26"/>
  <c r="I13" i="26"/>
  <c r="M13" i="26"/>
  <c r="M37" i="26"/>
  <c r="K37" i="26"/>
  <c r="I37" i="26"/>
  <c r="M17" i="26"/>
  <c r="K17" i="26"/>
  <c r="I17" i="26"/>
  <c r="I15" i="44"/>
  <c r="K15" i="44"/>
  <c r="M15" i="44"/>
  <c r="M19" i="44"/>
  <c r="I19" i="44"/>
  <c r="K19" i="44"/>
  <c r="I34" i="53"/>
  <c r="M34" i="53"/>
  <c r="K34" i="53"/>
  <c r="I17" i="53"/>
  <c r="M17" i="53"/>
  <c r="K17" i="53"/>
  <c r="I14" i="53"/>
  <c r="M14" i="53"/>
  <c r="K14" i="53"/>
  <c r="M32" i="20"/>
  <c r="I32" i="20"/>
  <c r="K32" i="20"/>
  <c r="K23" i="20"/>
  <c r="M23" i="20"/>
  <c r="I23" i="20"/>
  <c r="K37" i="54"/>
  <c r="I37" i="54"/>
  <c r="M37" i="54"/>
  <c r="I16" i="54"/>
  <c r="K16" i="54"/>
  <c r="M16" i="54"/>
  <c r="K7" i="42"/>
  <c r="I7" i="42"/>
  <c r="M7" i="42"/>
  <c r="K27" i="42"/>
  <c r="I27" i="42"/>
  <c r="M27" i="42"/>
  <c r="K20" i="42"/>
  <c r="M20" i="42"/>
  <c r="I20" i="42"/>
  <c r="M35" i="47"/>
  <c r="I35" i="47"/>
  <c r="K35" i="47"/>
  <c r="I7" i="47"/>
  <c r="M7" i="47"/>
  <c r="K7" i="47"/>
  <c r="M6" i="35"/>
  <c r="K6" i="35"/>
  <c r="I6" i="35"/>
  <c r="M12" i="35"/>
  <c r="I12" i="35"/>
  <c r="K12" i="35"/>
  <c r="I16" i="50"/>
  <c r="K16" i="50"/>
  <c r="M16" i="50"/>
  <c r="I23" i="50"/>
  <c r="M23" i="50"/>
  <c r="K23" i="50"/>
  <c r="M21" i="23"/>
  <c r="I21" i="23"/>
  <c r="K21" i="23"/>
  <c r="I9" i="23"/>
  <c r="M9" i="23"/>
  <c r="K9" i="23"/>
  <c r="M12" i="28"/>
  <c r="I12" i="28"/>
  <c r="K12" i="28"/>
  <c r="M17" i="28"/>
  <c r="I17" i="28"/>
  <c r="K17" i="28"/>
  <c r="K12" i="33"/>
  <c r="M12" i="33"/>
  <c r="I12" i="33"/>
  <c r="K31" i="33"/>
  <c r="I31" i="33"/>
  <c r="M31" i="33"/>
  <c r="K24" i="29"/>
  <c r="I24" i="29"/>
  <c r="M24" i="29"/>
  <c r="M13" i="29"/>
  <c r="K13" i="29"/>
  <c r="I13" i="29"/>
  <c r="M29" i="34"/>
  <c r="I29" i="34"/>
  <c r="K29" i="34"/>
  <c r="M28" i="23"/>
  <c r="K28" i="23"/>
  <c r="I28" i="23"/>
  <c r="K9" i="28"/>
  <c r="I9" i="28"/>
  <c r="M9" i="28"/>
  <c r="M28" i="28"/>
  <c r="I28" i="28"/>
  <c r="K28" i="28"/>
  <c r="M28" i="33"/>
  <c r="I28" i="33"/>
  <c r="K28" i="33"/>
  <c r="M39" i="33"/>
  <c r="K39" i="33"/>
  <c r="I39" i="33"/>
  <c r="M10" i="33"/>
  <c r="K10" i="33"/>
  <c r="I10" i="33"/>
  <c r="I11" i="29"/>
  <c r="M11" i="29"/>
  <c r="K11" i="29"/>
  <c r="I43" i="29"/>
  <c r="M43" i="29"/>
  <c r="K43" i="29"/>
  <c r="I25" i="34"/>
  <c r="K25" i="34"/>
  <c r="M25" i="34"/>
  <c r="K9" i="34"/>
  <c r="M9" i="34"/>
  <c r="I9" i="34"/>
  <c r="K28" i="40"/>
  <c r="I28" i="40"/>
  <c r="M28" i="40"/>
  <c r="K21" i="48"/>
  <c r="I21" i="48"/>
  <c r="M21" i="48"/>
  <c r="M36" i="41"/>
  <c r="K36" i="41"/>
  <c r="I36" i="41"/>
  <c r="K26" i="31"/>
  <c r="I26" i="31"/>
  <c r="M26" i="31"/>
  <c r="K14" i="58"/>
  <c r="I14" i="58"/>
  <c r="M14" i="58"/>
  <c r="K27" i="30"/>
  <c r="I27" i="30"/>
  <c r="M27" i="30"/>
  <c r="I13" i="56"/>
  <c r="K13" i="56"/>
  <c r="M13" i="56"/>
  <c r="M29" i="22"/>
  <c r="I29" i="22"/>
  <c r="K29" i="22"/>
  <c r="I31" i="26"/>
  <c r="M31" i="26"/>
  <c r="K31" i="26"/>
  <c r="K25" i="26"/>
  <c r="I25" i="26"/>
  <c r="M25" i="26"/>
  <c r="I8" i="41"/>
  <c r="K8" i="41"/>
  <c r="M8" i="41"/>
  <c r="K15" i="21"/>
  <c r="I15" i="21"/>
  <c r="M15" i="21"/>
  <c r="M36" i="56"/>
  <c r="K36" i="56"/>
  <c r="I36" i="56"/>
  <c r="M37" i="41"/>
  <c r="K37" i="41"/>
  <c r="I37" i="41"/>
  <c r="I16" i="36"/>
  <c r="K16" i="36"/>
  <c r="M16" i="36"/>
  <c r="I36" i="52"/>
  <c r="K36" i="52"/>
  <c r="M36" i="52"/>
  <c r="K22" i="56"/>
  <c r="M22" i="56"/>
  <c r="I22" i="56"/>
  <c r="M20" i="36"/>
  <c r="I20" i="36"/>
  <c r="K20" i="36"/>
  <c r="K18" i="37"/>
  <c r="M18" i="37"/>
  <c r="I18" i="37"/>
  <c r="K9" i="44"/>
  <c r="I9" i="44"/>
  <c r="M9" i="44"/>
  <c r="I27" i="35"/>
  <c r="M27" i="35"/>
  <c r="K27" i="35"/>
  <c r="K34" i="28"/>
  <c r="I34" i="28"/>
  <c r="M34" i="28"/>
  <c r="I43" i="58"/>
  <c r="M43" i="58"/>
  <c r="K43" i="58"/>
  <c r="K18" i="22"/>
  <c r="I18" i="22"/>
  <c r="M18" i="22"/>
  <c r="I19" i="26"/>
  <c r="M19" i="26"/>
  <c r="K19" i="26"/>
  <c r="I38" i="44"/>
  <c r="K38" i="44"/>
  <c r="M38" i="44"/>
  <c r="I33" i="50"/>
  <c r="M33" i="50"/>
  <c r="K33" i="50"/>
  <c r="M24" i="39"/>
  <c r="K24" i="39"/>
  <c r="I24" i="39"/>
  <c r="I35" i="36"/>
  <c r="K35" i="36"/>
  <c r="M35" i="36"/>
  <c r="M37" i="36"/>
  <c r="I37" i="36"/>
  <c r="K37" i="36"/>
  <c r="K33" i="36"/>
  <c r="I33" i="36"/>
  <c r="M33" i="36"/>
  <c r="I24" i="31"/>
  <c r="K24" i="31"/>
  <c r="M24" i="31"/>
  <c r="I38" i="40"/>
  <c r="M38" i="40"/>
  <c r="K38" i="40"/>
  <c r="M27" i="40"/>
  <c r="K27" i="40"/>
  <c r="I27" i="40"/>
  <c r="M35" i="58"/>
  <c r="K35" i="58"/>
  <c r="I35" i="58"/>
  <c r="I34" i="21"/>
  <c r="K34" i="21"/>
  <c r="M34" i="21"/>
  <c r="M39" i="49"/>
  <c r="K39" i="49"/>
  <c r="I39" i="49"/>
  <c r="M25" i="48"/>
  <c r="I25" i="48"/>
  <c r="K25" i="48"/>
  <c r="K8" i="24"/>
  <c r="I8" i="24"/>
  <c r="M8" i="24"/>
  <c r="K37" i="44"/>
  <c r="M37" i="44"/>
  <c r="I37" i="44"/>
  <c r="I41" i="53"/>
  <c r="M41" i="53"/>
  <c r="K41" i="53"/>
  <c r="K30" i="20"/>
  <c r="I30" i="20"/>
  <c r="M30" i="20"/>
  <c r="K27" i="54"/>
  <c r="M27" i="54"/>
  <c r="I27" i="54"/>
  <c r="M29" i="54"/>
  <c r="K29" i="54"/>
  <c r="I29" i="54"/>
  <c r="I9" i="35"/>
  <c r="M9" i="35"/>
  <c r="K9" i="35"/>
  <c r="M23" i="21"/>
  <c r="K23" i="21"/>
  <c r="I23" i="21"/>
  <c r="K12" i="49"/>
  <c r="I12" i="49"/>
  <c r="M12" i="49"/>
  <c r="I8" i="56"/>
  <c r="K8" i="56"/>
  <c r="M8" i="56"/>
  <c r="I13" i="22"/>
  <c r="K13" i="22"/>
  <c r="M13" i="22"/>
  <c r="K40" i="24"/>
  <c r="M40" i="24"/>
  <c r="I40" i="24"/>
  <c r="M11" i="26"/>
  <c r="K11" i="26"/>
  <c r="I11" i="26"/>
  <c r="M26" i="53"/>
  <c r="I26" i="53"/>
  <c r="K26" i="53"/>
  <c r="M22" i="35"/>
  <c r="K22" i="35"/>
  <c r="I22" i="35"/>
  <c r="K32" i="23"/>
  <c r="I32" i="23"/>
  <c r="M32" i="23"/>
  <c r="M8" i="33"/>
  <c r="K8" i="33"/>
  <c r="I8" i="33"/>
  <c r="K39" i="29"/>
  <c r="M39" i="29"/>
  <c r="I39" i="29"/>
  <c r="K26" i="40"/>
  <c r="I26" i="40"/>
  <c r="M26" i="40"/>
  <c r="M23" i="58"/>
  <c r="I23" i="58"/>
  <c r="K23" i="58"/>
  <c r="M32" i="30"/>
  <c r="K32" i="30"/>
  <c r="I32" i="30"/>
  <c r="K29" i="56"/>
  <c r="I29" i="56"/>
  <c r="M29" i="56"/>
  <c r="M6" i="20"/>
  <c r="K6" i="20"/>
  <c r="I6" i="20"/>
  <c r="M36" i="42"/>
  <c r="I36" i="42"/>
  <c r="K36" i="42"/>
  <c r="I37" i="47"/>
  <c r="M37" i="47"/>
  <c r="K37" i="47"/>
  <c r="I22" i="50"/>
  <c r="K22" i="50"/>
  <c r="M22" i="50"/>
  <c r="M38" i="33"/>
  <c r="I38" i="33"/>
  <c r="K38" i="33"/>
  <c r="M18" i="34"/>
  <c r="K18" i="34"/>
  <c r="I18" i="34"/>
  <c r="I42" i="39"/>
  <c r="M42" i="39"/>
  <c r="K42" i="39"/>
  <c r="K38" i="36"/>
  <c r="M38" i="36"/>
  <c r="I38" i="36"/>
  <c r="I20" i="30"/>
  <c r="M20" i="30"/>
  <c r="K20" i="30"/>
  <c r="M32" i="29"/>
  <c r="K32" i="29"/>
  <c r="I32" i="29"/>
  <c r="I11" i="39"/>
  <c r="M11" i="39"/>
  <c r="K11" i="39"/>
  <c r="I31" i="41"/>
  <c r="M31" i="41"/>
  <c r="K31" i="41"/>
  <c r="K28" i="36"/>
  <c r="I28" i="36"/>
  <c r="M28" i="36"/>
  <c r="M30" i="36"/>
  <c r="K30" i="36"/>
  <c r="I30" i="36"/>
  <c r="I23" i="52"/>
  <c r="K23" i="52"/>
  <c r="M23" i="52"/>
  <c r="M17" i="52"/>
  <c r="I17" i="52"/>
  <c r="K17" i="52"/>
  <c r="M10" i="31"/>
  <c r="I10" i="31"/>
  <c r="K10" i="31"/>
  <c r="I29" i="31"/>
  <c r="K29" i="31"/>
  <c r="M29" i="31"/>
  <c r="K13" i="40"/>
  <c r="I13" i="40"/>
  <c r="M13" i="40"/>
  <c r="K41" i="40"/>
  <c r="M41" i="40"/>
  <c r="I41" i="40"/>
  <c r="K31" i="40"/>
  <c r="I31" i="40"/>
  <c r="M31" i="40"/>
  <c r="K10" i="58"/>
  <c r="M10" i="58"/>
  <c r="I10" i="58"/>
  <c r="M15" i="58"/>
  <c r="I15" i="58"/>
  <c r="K15" i="58"/>
  <c r="K42" i="30"/>
  <c r="M42" i="30"/>
  <c r="I42" i="30"/>
  <c r="K12" i="30"/>
  <c r="I12" i="30"/>
  <c r="M12" i="30"/>
  <c r="I26" i="30"/>
  <c r="M26" i="30"/>
  <c r="K26" i="30"/>
  <c r="I33" i="21"/>
  <c r="K33" i="21"/>
  <c r="M33" i="21"/>
  <c r="I12" i="21"/>
  <c r="K12" i="21"/>
  <c r="M12" i="21"/>
  <c r="K9" i="49"/>
  <c r="I9" i="49"/>
  <c r="M9" i="49"/>
  <c r="M26" i="49"/>
  <c r="K26" i="49"/>
  <c r="I26" i="49"/>
  <c r="K10" i="49"/>
  <c r="I10" i="49"/>
  <c r="M10" i="49"/>
  <c r="I43" i="56"/>
  <c r="K43" i="56"/>
  <c r="M43" i="56"/>
  <c r="I15" i="22"/>
  <c r="M15" i="22"/>
  <c r="K15" i="22"/>
  <c r="I41" i="22"/>
  <c r="K41" i="22"/>
  <c r="M41" i="22"/>
  <c r="K38" i="22"/>
  <c r="M38" i="22"/>
  <c r="I38" i="22"/>
  <c r="K16" i="48"/>
  <c r="M16" i="48"/>
  <c r="I16" i="48"/>
  <c r="M43" i="48"/>
  <c r="K43" i="48"/>
  <c r="I43" i="48"/>
  <c r="M19" i="37"/>
  <c r="K19" i="37"/>
  <c r="I19" i="37"/>
  <c r="M8" i="37"/>
  <c r="K8" i="37"/>
  <c r="I8" i="37"/>
  <c r="M36" i="24"/>
  <c r="K36" i="24"/>
  <c r="I36" i="24"/>
  <c r="I27" i="24"/>
  <c r="M27" i="24"/>
  <c r="K27" i="24"/>
  <c r="I32" i="26"/>
  <c r="K32" i="26"/>
  <c r="M32" i="26"/>
  <c r="I39" i="26"/>
  <c r="M39" i="26"/>
  <c r="K39" i="26"/>
  <c r="K16" i="26"/>
  <c r="I16" i="26"/>
  <c r="M16" i="26"/>
  <c r="M12" i="44"/>
  <c r="I12" i="44"/>
  <c r="K12" i="44"/>
  <c r="M41" i="44"/>
  <c r="I41" i="44"/>
  <c r="K41" i="44"/>
  <c r="I28" i="53"/>
  <c r="K28" i="53"/>
  <c r="M28" i="53"/>
  <c r="I42" i="53"/>
  <c r="M42" i="53"/>
  <c r="K42" i="53"/>
  <c r="K13" i="53"/>
  <c r="M13" i="53"/>
  <c r="I13" i="53"/>
  <c r="I37" i="20"/>
  <c r="M37" i="20"/>
  <c r="K37" i="20"/>
  <c r="M15" i="20"/>
  <c r="K15" i="20"/>
  <c r="I15" i="20"/>
  <c r="K33" i="54"/>
  <c r="M33" i="54"/>
  <c r="I33" i="54"/>
  <c r="K38" i="54"/>
  <c r="I38" i="54"/>
  <c r="M38" i="54"/>
  <c r="I35" i="54"/>
  <c r="M35" i="54"/>
  <c r="K35" i="54"/>
  <c r="K37" i="42"/>
  <c r="M37" i="42"/>
  <c r="I37" i="42"/>
  <c r="K31" i="42"/>
  <c r="I31" i="42"/>
  <c r="M31" i="42"/>
  <c r="M28" i="47"/>
  <c r="K28" i="47"/>
  <c r="I28" i="47"/>
  <c r="I20" i="47"/>
  <c r="K20" i="47"/>
  <c r="M20" i="47"/>
  <c r="K10" i="35"/>
  <c r="I10" i="35"/>
  <c r="M10" i="35"/>
  <c r="I36" i="35"/>
  <c r="K36" i="35"/>
  <c r="M36" i="35"/>
  <c r="I36" i="50"/>
  <c r="M36" i="50"/>
  <c r="K36" i="50"/>
  <c r="M31" i="50"/>
  <c r="K31" i="50"/>
  <c r="I31" i="50"/>
  <c r="I39" i="50"/>
  <c r="K39" i="50"/>
  <c r="M39" i="50"/>
  <c r="I36" i="23"/>
  <c r="M36" i="23"/>
  <c r="K36" i="23"/>
  <c r="M39" i="23"/>
  <c r="I39" i="23"/>
  <c r="K39" i="23"/>
  <c r="I14" i="28"/>
  <c r="K14" i="28"/>
  <c r="M14" i="28"/>
  <c r="M36" i="28"/>
  <c r="K36" i="28"/>
  <c r="I36" i="28"/>
  <c r="I26" i="28"/>
  <c r="K26" i="28"/>
  <c r="M26" i="28"/>
  <c r="K26" i="33"/>
  <c r="M26" i="33"/>
  <c r="I26" i="33"/>
  <c r="I27" i="33"/>
  <c r="M27" i="33"/>
  <c r="K27" i="33"/>
  <c r="M10" i="29"/>
  <c r="K10" i="29"/>
  <c r="I10" i="29"/>
  <c r="I40" i="29"/>
  <c r="M40" i="29"/>
  <c r="K40" i="29"/>
  <c r="K8" i="29"/>
  <c r="I8" i="29"/>
  <c r="M8" i="29"/>
  <c r="K36" i="34"/>
  <c r="M36" i="34"/>
  <c r="I36" i="34"/>
  <c r="I21" i="34"/>
  <c r="M21" i="34"/>
  <c r="K21" i="34"/>
  <c r="K16" i="21"/>
  <c r="M16" i="21"/>
  <c r="I16" i="21"/>
  <c r="M12" i="56"/>
  <c r="I12" i="56"/>
  <c r="K12" i="56"/>
  <c r="M25" i="22"/>
  <c r="K25" i="22"/>
  <c r="I25" i="22"/>
  <c r="K25" i="39"/>
  <c r="I25" i="39"/>
  <c r="M25" i="39"/>
  <c r="I11" i="36"/>
  <c r="M11" i="36"/>
  <c r="K11" i="36"/>
  <c r="I13" i="58"/>
  <c r="M13" i="58"/>
  <c r="K13" i="58"/>
  <c r="M21" i="37"/>
  <c r="K21" i="37"/>
  <c r="I21" i="37"/>
  <c r="K22" i="42"/>
  <c r="I22" i="42"/>
  <c r="M22" i="42"/>
  <c r="K14" i="47"/>
  <c r="I14" i="47"/>
  <c r="M14" i="47"/>
  <c r="K9" i="50"/>
  <c r="M9" i="50"/>
  <c r="I9" i="50"/>
  <c r="K14" i="39"/>
  <c r="I14" i="39"/>
  <c r="M14" i="39"/>
  <c r="M19" i="49"/>
  <c r="I19" i="49"/>
  <c r="K19" i="49"/>
  <c r="K40" i="22"/>
  <c r="M40" i="22"/>
  <c r="I40" i="22"/>
  <c r="K32" i="37"/>
  <c r="I32" i="37"/>
  <c r="M32" i="37"/>
  <c r="K35" i="24"/>
  <c r="M35" i="24"/>
  <c r="I35" i="24"/>
  <c r="M10" i="44"/>
  <c r="I10" i="44"/>
  <c r="K10" i="44"/>
  <c r="M33" i="53"/>
  <c r="I33" i="53"/>
  <c r="K33" i="53"/>
  <c r="M27" i="20"/>
  <c r="K27" i="20"/>
  <c r="I27" i="20"/>
  <c r="K42" i="54"/>
  <c r="M42" i="54"/>
  <c r="I42" i="54"/>
  <c r="I10" i="42"/>
  <c r="M10" i="42"/>
  <c r="K10" i="42"/>
  <c r="M43" i="47"/>
  <c r="I43" i="47"/>
  <c r="K43" i="47"/>
  <c r="K10" i="50"/>
  <c r="I10" i="50"/>
  <c r="M10" i="50"/>
  <c r="I41" i="23"/>
  <c r="M41" i="23"/>
  <c r="K41" i="23"/>
  <c r="I34" i="33"/>
  <c r="M34" i="33"/>
  <c r="K34" i="33"/>
  <c r="K7" i="21"/>
  <c r="I7" i="21"/>
  <c r="M7" i="21"/>
  <c r="K21" i="47"/>
  <c r="I21" i="47"/>
  <c r="M21" i="47"/>
  <c r="K18" i="23"/>
  <c r="I18" i="23"/>
  <c r="M18" i="23"/>
  <c r="I22" i="28"/>
  <c r="K22" i="28"/>
  <c r="M22" i="28"/>
  <c r="K10" i="28"/>
  <c r="I10" i="28"/>
  <c r="M10" i="28"/>
  <c r="M7" i="34"/>
  <c r="I7" i="34"/>
  <c r="K7" i="34"/>
  <c r="K15" i="39"/>
  <c r="I15" i="39"/>
  <c r="M15" i="39"/>
  <c r="M35" i="31"/>
  <c r="I35" i="31"/>
  <c r="K35" i="31"/>
  <c r="I6" i="30"/>
  <c r="M6" i="30"/>
  <c r="K6" i="30"/>
  <c r="M16" i="22"/>
  <c r="I16" i="22"/>
  <c r="K16" i="22"/>
  <c r="I39" i="24"/>
  <c r="K39" i="24"/>
  <c r="M39" i="24"/>
  <c r="I29" i="53"/>
  <c r="M29" i="53"/>
  <c r="K29" i="53"/>
  <c r="M20" i="20"/>
  <c r="K20" i="20"/>
  <c r="I20" i="20"/>
  <c r="I34" i="29"/>
  <c r="K34" i="29"/>
  <c r="M34" i="29"/>
  <c r="I35" i="39"/>
  <c r="M35" i="39"/>
  <c r="K35" i="39"/>
  <c r="M33" i="41"/>
  <c r="I33" i="41"/>
  <c r="K33" i="41"/>
  <c r="I14" i="31"/>
  <c r="M14" i="31"/>
  <c r="K14" i="31"/>
  <c r="K39" i="40"/>
  <c r="I39" i="40"/>
  <c r="M39" i="40"/>
  <c r="I14" i="40"/>
  <c r="K14" i="40"/>
  <c r="M14" i="40"/>
  <c r="K40" i="49"/>
  <c r="I40" i="49"/>
  <c r="M40" i="49"/>
  <c r="I31" i="56"/>
  <c r="K31" i="56"/>
  <c r="M31" i="56"/>
  <c r="M11" i="22"/>
  <c r="I11" i="22"/>
  <c r="K11" i="22"/>
  <c r="I41" i="35"/>
  <c r="K41" i="35"/>
  <c r="M41" i="35"/>
  <c r="K9" i="33"/>
  <c r="I9" i="33"/>
  <c r="M9" i="33"/>
  <c r="M17" i="36"/>
  <c r="K17" i="36"/>
  <c r="I17" i="36"/>
  <c r="M30" i="52"/>
  <c r="I30" i="52"/>
  <c r="K30" i="52"/>
  <c r="K18" i="30"/>
  <c r="I18" i="30"/>
  <c r="M18" i="30"/>
  <c r="K22" i="24"/>
  <c r="M22" i="24"/>
  <c r="I22" i="24"/>
  <c r="I23" i="26"/>
  <c r="K23" i="26"/>
  <c r="M23" i="26"/>
  <c r="M42" i="44"/>
  <c r="K42" i="44"/>
  <c r="I42" i="44"/>
  <c r="K40" i="53"/>
  <c r="I40" i="53"/>
  <c r="M40" i="53"/>
  <c r="I26" i="35"/>
  <c r="K26" i="35"/>
  <c r="M26" i="35"/>
  <c r="K27" i="50"/>
  <c r="M27" i="50"/>
  <c r="I27" i="50"/>
  <c r="M38" i="50"/>
  <c r="K38" i="50"/>
  <c r="I38" i="50"/>
  <c r="K35" i="23"/>
  <c r="I35" i="23"/>
  <c r="M35" i="23"/>
  <c r="K7" i="28"/>
  <c r="I7" i="28"/>
  <c r="M7" i="28"/>
  <c r="K33" i="28"/>
  <c r="M33" i="28"/>
  <c r="I33" i="28"/>
  <c r="K29" i="33"/>
  <c r="I29" i="33"/>
  <c r="M29" i="33"/>
  <c r="K43" i="33"/>
  <c r="I43" i="33"/>
  <c r="M43" i="33"/>
  <c r="K42" i="29"/>
  <c r="I42" i="29"/>
  <c r="M42" i="29"/>
  <c r="I37" i="29"/>
  <c r="K37" i="29"/>
  <c r="M37" i="29"/>
  <c r="M31" i="34"/>
  <c r="I31" i="34"/>
  <c r="K31" i="34"/>
  <c r="M18" i="39"/>
  <c r="K18" i="39"/>
  <c r="I18" i="39"/>
  <c r="K14" i="41"/>
  <c r="I14" i="41"/>
  <c r="M14" i="41"/>
  <c r="K20" i="41"/>
  <c r="M20" i="41"/>
  <c r="I20" i="41"/>
  <c r="M43" i="36"/>
  <c r="I43" i="36"/>
  <c r="K43" i="36"/>
  <c r="K7" i="36"/>
  <c r="M7" i="36"/>
  <c r="I7" i="36"/>
  <c r="M37" i="52"/>
  <c r="I37" i="52"/>
  <c r="K37" i="52"/>
  <c r="I33" i="52"/>
  <c r="K33" i="52"/>
  <c r="M33" i="52"/>
  <c r="M9" i="52"/>
  <c r="K9" i="52"/>
  <c r="I9" i="52"/>
  <c r="M30" i="31"/>
  <c r="I30" i="31"/>
  <c r="K30" i="31"/>
  <c r="M38" i="31"/>
  <c r="K38" i="31"/>
  <c r="I38" i="31"/>
  <c r="K7" i="40"/>
  <c r="I7" i="40"/>
  <c r="M7" i="40"/>
  <c r="I36" i="40"/>
  <c r="K36" i="40"/>
  <c r="M36" i="40"/>
  <c r="I12" i="40"/>
  <c r="M12" i="40"/>
  <c r="K12" i="40"/>
  <c r="M34" i="58"/>
  <c r="I34" i="58"/>
  <c r="K34" i="58"/>
  <c r="M27" i="58"/>
  <c r="K27" i="58"/>
  <c r="I27" i="58"/>
  <c r="I29" i="30"/>
  <c r="M29" i="30"/>
  <c r="K29" i="30"/>
  <c r="M38" i="30"/>
  <c r="I38" i="30"/>
  <c r="K38" i="30"/>
  <c r="K36" i="30"/>
  <c r="I36" i="30"/>
  <c r="M36" i="30"/>
  <c r="I41" i="21"/>
  <c r="K41" i="21"/>
  <c r="M41" i="21"/>
  <c r="K8" i="21"/>
  <c r="I8" i="21"/>
  <c r="M8" i="21"/>
  <c r="I23" i="49"/>
  <c r="K23" i="49"/>
  <c r="M23" i="49"/>
  <c r="I18" i="49"/>
  <c r="K18" i="49"/>
  <c r="M18" i="49"/>
  <c r="K34" i="49"/>
  <c r="M34" i="49"/>
  <c r="I34" i="49"/>
  <c r="K19" i="56"/>
  <c r="M19" i="56"/>
  <c r="I19" i="56"/>
  <c r="I39" i="56"/>
  <c r="K39" i="56"/>
  <c r="M39" i="56"/>
  <c r="M43" i="22"/>
  <c r="I43" i="22"/>
  <c r="K43" i="22"/>
  <c r="K30" i="22"/>
  <c r="M30" i="22"/>
  <c r="I30" i="22"/>
  <c r="I33" i="22"/>
  <c r="M33" i="22"/>
  <c r="K33" i="22"/>
  <c r="K38" i="48"/>
  <c r="M38" i="48"/>
  <c r="I38" i="48"/>
  <c r="M6" i="48"/>
  <c r="K6" i="48"/>
  <c r="I6" i="48"/>
  <c r="I41" i="37"/>
  <c r="M41" i="37"/>
  <c r="K41" i="37"/>
  <c r="M20" i="37"/>
  <c r="K20" i="37"/>
  <c r="I20" i="37"/>
  <c r="M9" i="37"/>
  <c r="K9" i="37"/>
  <c r="I9" i="37"/>
  <c r="M19" i="24"/>
  <c r="K19" i="24"/>
  <c r="I19" i="24"/>
  <c r="K34" i="24"/>
  <c r="M34" i="24"/>
  <c r="I34" i="24"/>
  <c r="M14" i="26"/>
  <c r="I14" i="26"/>
  <c r="K14" i="26"/>
  <c r="M9" i="26"/>
  <c r="K9" i="26"/>
  <c r="I9" i="26"/>
  <c r="I7" i="44"/>
  <c r="M7" i="44"/>
  <c r="K7" i="44"/>
  <c r="M39" i="44"/>
  <c r="I39" i="44"/>
  <c r="K39" i="44"/>
  <c r="K20" i="44"/>
  <c r="I20" i="44"/>
  <c r="M20" i="44"/>
  <c r="I7" i="53"/>
  <c r="K7" i="53"/>
  <c r="M7" i="53"/>
  <c r="M16" i="20"/>
  <c r="K16" i="20"/>
  <c r="I16" i="20"/>
  <c r="K40" i="20"/>
  <c r="M40" i="20"/>
  <c r="I40" i="20"/>
  <c r="M26" i="54"/>
  <c r="I26" i="54"/>
  <c r="K26" i="54"/>
  <c r="K9" i="54"/>
  <c r="M9" i="54"/>
  <c r="I9" i="54"/>
  <c r="M23" i="54"/>
  <c r="K23" i="54"/>
  <c r="I23" i="54"/>
  <c r="K26" i="42"/>
  <c r="I26" i="42"/>
  <c r="M26" i="42"/>
  <c r="I9" i="42"/>
  <c r="K9" i="42"/>
  <c r="M9" i="42"/>
  <c r="I10" i="47"/>
  <c r="M10" i="47"/>
  <c r="K10" i="47"/>
  <c r="I22" i="47"/>
  <c r="M22" i="47"/>
  <c r="K22" i="47"/>
  <c r="M18" i="47"/>
  <c r="K18" i="47"/>
  <c r="I18" i="47"/>
  <c r="M32" i="35"/>
  <c r="I32" i="35"/>
  <c r="K32" i="35"/>
  <c r="M35" i="35"/>
  <c r="K35" i="35"/>
  <c r="I35" i="35"/>
  <c r="M13" i="50"/>
  <c r="I13" i="50"/>
  <c r="K13" i="50"/>
  <c r="I21" i="50"/>
  <c r="K21" i="50"/>
  <c r="M21" i="50"/>
  <c r="K42" i="50"/>
  <c r="M42" i="50"/>
  <c r="I42" i="50"/>
  <c r="K10" i="23"/>
  <c r="I10" i="23"/>
  <c r="M10" i="23"/>
  <c r="M15" i="23"/>
  <c r="K15" i="23"/>
  <c r="I15" i="23"/>
  <c r="M6" i="28"/>
  <c r="I6" i="28"/>
  <c r="K6" i="28"/>
  <c r="M8" i="28"/>
  <c r="I8" i="28"/>
  <c r="K8" i="28"/>
  <c r="I14" i="33"/>
  <c r="M14" i="33"/>
  <c r="K14" i="33"/>
  <c r="M35" i="33"/>
  <c r="K35" i="33"/>
  <c r="I35" i="33"/>
  <c r="I14" i="29"/>
  <c r="K14" i="29"/>
  <c r="M14" i="29"/>
  <c r="K28" i="29"/>
  <c r="M28" i="29"/>
  <c r="I28" i="29"/>
  <c r="K41" i="29"/>
  <c r="I41" i="29"/>
  <c r="M41" i="29"/>
  <c r="K17" i="34"/>
  <c r="I17" i="34"/>
  <c r="M17" i="34"/>
  <c r="M16" i="34"/>
  <c r="I16" i="34"/>
  <c r="K16" i="34"/>
  <c r="M11" i="33"/>
  <c r="K11" i="33"/>
  <c r="I11" i="33"/>
  <c r="M7" i="31"/>
  <c r="I7" i="31"/>
  <c r="K7" i="31"/>
  <c r="M13" i="30"/>
  <c r="I13" i="30"/>
  <c r="K13" i="30"/>
  <c r="M37" i="49"/>
  <c r="K37" i="49"/>
  <c r="I37" i="49"/>
  <c r="M11" i="48"/>
  <c r="I11" i="48"/>
  <c r="K11" i="48"/>
  <c r="I15" i="53"/>
  <c r="K15" i="53"/>
  <c r="M15" i="53"/>
  <c r="I17" i="42"/>
  <c r="K17" i="42"/>
  <c r="M17" i="42"/>
  <c r="I40" i="28"/>
  <c r="M40" i="28"/>
  <c r="K40" i="28"/>
  <c r="I16" i="29"/>
  <c r="K16" i="29"/>
  <c r="M16" i="29"/>
  <c r="I11" i="31"/>
  <c r="M11" i="31"/>
  <c r="K11" i="31"/>
  <c r="I36" i="22"/>
  <c r="K36" i="22"/>
  <c r="M36" i="22"/>
  <c r="K22" i="44"/>
  <c r="M22" i="44"/>
  <c r="I22" i="44"/>
  <c r="K37" i="53"/>
  <c r="I37" i="53"/>
  <c r="M37" i="53"/>
  <c r="I28" i="54"/>
  <c r="M28" i="54"/>
  <c r="K28" i="54"/>
  <c r="K38" i="42"/>
  <c r="I38" i="42"/>
  <c r="M38" i="42"/>
  <c r="M25" i="47"/>
  <c r="K25" i="47"/>
  <c r="I25" i="47"/>
  <c r="I43" i="35"/>
  <c r="M43" i="35"/>
  <c r="K43" i="35"/>
  <c r="I7" i="50"/>
  <c r="M7" i="50"/>
  <c r="K7" i="50"/>
  <c r="I41" i="50"/>
  <c r="K41" i="50"/>
  <c r="M41" i="50"/>
  <c r="K29" i="50"/>
  <c r="M29" i="50"/>
  <c r="I29" i="50"/>
  <c r="K12" i="23"/>
  <c r="M12" i="23"/>
  <c r="I12" i="23"/>
  <c r="M16" i="23"/>
  <c r="I16" i="23"/>
  <c r="K16" i="23"/>
  <c r="I25" i="28"/>
  <c r="K25" i="28"/>
  <c r="M25" i="28"/>
  <c r="K23" i="28"/>
  <c r="I23" i="28"/>
  <c r="M23" i="28"/>
  <c r="M16" i="28"/>
  <c r="I16" i="28"/>
  <c r="K16" i="28"/>
  <c r="K26" i="34"/>
  <c r="M26" i="34"/>
  <c r="I26" i="34"/>
  <c r="K13" i="39"/>
  <c r="M13" i="39"/>
  <c r="I13" i="39"/>
  <c r="M23" i="36"/>
  <c r="I23" i="36"/>
  <c r="K23" i="36"/>
  <c r="I42" i="58"/>
  <c r="M42" i="58"/>
  <c r="K42" i="58"/>
  <c r="M36" i="20"/>
  <c r="K36" i="20"/>
  <c r="I36" i="20"/>
  <c r="M43" i="54"/>
  <c r="I43" i="54"/>
  <c r="K43" i="54"/>
  <c r="I15" i="54"/>
  <c r="M15" i="54"/>
  <c r="K15" i="54"/>
  <c r="I14" i="54"/>
  <c r="K14" i="54"/>
  <c r="M14" i="54"/>
  <c r="K19" i="42"/>
  <c r="M19" i="42"/>
  <c r="I19" i="42"/>
  <c r="I34" i="47"/>
  <c r="K34" i="47"/>
  <c r="M34" i="47"/>
  <c r="M41" i="47"/>
  <c r="I41" i="47"/>
  <c r="K41" i="47"/>
  <c r="I12" i="47"/>
  <c r="M12" i="47"/>
  <c r="K12" i="47"/>
  <c r="I20" i="35"/>
  <c r="M20" i="35"/>
  <c r="K20" i="35"/>
  <c r="M25" i="23"/>
  <c r="I25" i="23"/>
  <c r="K25" i="23"/>
  <c r="I12" i="29"/>
  <c r="K12" i="29"/>
  <c r="M12" i="29"/>
  <c r="K41" i="39"/>
  <c r="M41" i="39"/>
  <c r="I41" i="39"/>
  <c r="K26" i="41"/>
  <c r="M26" i="41"/>
  <c r="I26" i="41"/>
  <c r="M13" i="36"/>
  <c r="I13" i="36"/>
  <c r="K13" i="36"/>
  <c r="I8" i="36"/>
  <c r="M8" i="36"/>
  <c r="K8" i="36"/>
  <c r="K35" i="52"/>
  <c r="M35" i="52"/>
  <c r="I35" i="52"/>
  <c r="I42" i="52"/>
  <c r="M42" i="52"/>
  <c r="K42" i="52"/>
  <c r="I20" i="52"/>
  <c r="K20" i="52"/>
  <c r="M20" i="52"/>
  <c r="M9" i="31"/>
  <c r="K9" i="31"/>
  <c r="I9" i="31"/>
  <c r="M27" i="31"/>
  <c r="I27" i="31"/>
  <c r="K27" i="31"/>
  <c r="I23" i="40"/>
  <c r="K23" i="40"/>
  <c r="M23" i="40"/>
  <c r="I40" i="40"/>
  <c r="K40" i="40"/>
  <c r="M40" i="40"/>
  <c r="I30" i="40"/>
  <c r="M30" i="40"/>
  <c r="K30" i="40"/>
  <c r="I21" i="58"/>
  <c r="M21" i="58"/>
  <c r="K21" i="58"/>
  <c r="K40" i="58"/>
  <c r="I40" i="58"/>
  <c r="M40" i="58"/>
  <c r="I11" i="30"/>
  <c r="M11" i="30"/>
  <c r="K11" i="30"/>
  <c r="M31" i="30"/>
  <c r="K31" i="30"/>
  <c r="I31" i="30"/>
  <c r="I7" i="30"/>
  <c r="K7" i="30"/>
  <c r="M7" i="30"/>
  <c r="I6" i="21"/>
  <c r="K6" i="21"/>
  <c r="M6" i="21"/>
  <c r="K17" i="21"/>
  <c r="M17" i="21"/>
  <c r="I17" i="21"/>
  <c r="I14" i="49"/>
  <c r="K14" i="49"/>
  <c r="M14" i="49"/>
  <c r="K36" i="49"/>
  <c r="M36" i="49"/>
  <c r="I36" i="49"/>
  <c r="M28" i="56"/>
  <c r="I28" i="56"/>
  <c r="K28" i="56"/>
  <c r="M7" i="56"/>
  <c r="K7" i="56"/>
  <c r="I7" i="56"/>
  <c r="M19" i="22"/>
  <c r="I19" i="22"/>
  <c r="K19" i="22"/>
  <c r="M26" i="22"/>
  <c r="K26" i="22"/>
  <c r="I26" i="22"/>
  <c r="M15" i="48"/>
  <c r="K15" i="48"/>
  <c r="I15" i="48"/>
  <c r="K9" i="48"/>
  <c r="I9" i="48"/>
  <c r="M9" i="48"/>
  <c r="M12" i="48"/>
  <c r="I12" i="48"/>
  <c r="K12" i="48"/>
  <c r="I22" i="37"/>
  <c r="M22" i="37"/>
  <c r="K22" i="37"/>
  <c r="K37" i="37"/>
  <c r="I37" i="37"/>
  <c r="M37" i="37"/>
  <c r="K23" i="24"/>
  <c r="M23" i="24"/>
  <c r="I23" i="24"/>
  <c r="K26" i="24"/>
  <c r="I26" i="24"/>
  <c r="M26" i="24"/>
  <c r="M9" i="24"/>
  <c r="K9" i="24"/>
  <c r="I9" i="24"/>
  <c r="M21" i="26"/>
  <c r="I21" i="26"/>
  <c r="K21" i="26"/>
  <c r="M31" i="44"/>
  <c r="I31" i="44"/>
  <c r="K31" i="44"/>
  <c r="K40" i="44"/>
  <c r="M40" i="44"/>
  <c r="I40" i="44"/>
  <c r="I25" i="53"/>
  <c r="K25" i="53"/>
  <c r="M25" i="53"/>
  <c r="K30" i="53"/>
  <c r="M30" i="53"/>
  <c r="I30" i="53"/>
  <c r="I31" i="20"/>
  <c r="M31" i="20"/>
  <c r="K31" i="20"/>
  <c r="M11" i="20"/>
  <c r="K11" i="20"/>
  <c r="I11" i="20"/>
  <c r="I10" i="54"/>
  <c r="K10" i="54"/>
  <c r="M10" i="54"/>
  <c r="K7" i="54"/>
  <c r="M7" i="54"/>
  <c r="I7" i="54"/>
  <c r="M19" i="54"/>
  <c r="K19" i="54"/>
  <c r="I19" i="54"/>
  <c r="M32" i="42"/>
  <c r="I32" i="42"/>
  <c r="K32" i="42"/>
  <c r="K14" i="42"/>
  <c r="M14" i="42"/>
  <c r="I14" i="42"/>
  <c r="I6" i="47"/>
  <c r="K6" i="47"/>
  <c r="M6" i="47"/>
  <c r="I23" i="47"/>
  <c r="M23" i="47"/>
  <c r="K23" i="47"/>
  <c r="M31" i="35"/>
  <c r="I31" i="35"/>
  <c r="K31" i="35"/>
  <c r="K37" i="35"/>
  <c r="I37" i="35"/>
  <c r="M37" i="35"/>
  <c r="M13" i="35"/>
  <c r="K13" i="35"/>
  <c r="I13" i="35"/>
  <c r="K19" i="50"/>
  <c r="M19" i="50"/>
  <c r="I19" i="50"/>
  <c r="K32" i="50"/>
  <c r="I32" i="50"/>
  <c r="M32" i="50"/>
  <c r="K38" i="23"/>
  <c r="I38" i="23"/>
  <c r="M38" i="23"/>
  <c r="I37" i="23"/>
  <c r="K37" i="23"/>
  <c r="M37" i="23"/>
  <c r="K26" i="23"/>
  <c r="M26" i="23"/>
  <c r="I26" i="23"/>
  <c r="K31" i="28"/>
  <c r="M31" i="28"/>
  <c r="I31" i="28"/>
  <c r="I24" i="28"/>
  <c r="M24" i="28"/>
  <c r="K24" i="28"/>
  <c r="K15" i="28"/>
  <c r="I15" i="28"/>
  <c r="M15" i="28"/>
  <c r="K23" i="33"/>
  <c r="M23" i="33"/>
  <c r="I23" i="33"/>
  <c r="K21" i="33"/>
  <c r="M21" i="33"/>
  <c r="I21" i="33"/>
  <c r="K36" i="29"/>
  <c r="M36" i="29"/>
  <c r="I36" i="29"/>
  <c r="K15" i="29"/>
  <c r="I15" i="29"/>
  <c r="M15" i="29"/>
  <c r="M28" i="34"/>
  <c r="I28" i="34"/>
  <c r="K28" i="34"/>
  <c r="K40" i="34"/>
  <c r="I40" i="34"/>
  <c r="M40" i="34"/>
  <c r="M23" i="34"/>
  <c r="K23" i="34"/>
  <c r="I23" i="34"/>
  <c r="M32" i="31"/>
  <c r="I32" i="31"/>
  <c r="K32" i="31"/>
  <c r="I16" i="30"/>
  <c r="K16" i="30"/>
  <c r="M16" i="30"/>
  <c r="M24" i="42"/>
  <c r="I24" i="42"/>
  <c r="K24" i="42"/>
  <c r="M35" i="50"/>
  <c r="I35" i="50"/>
  <c r="K35" i="50"/>
  <c r="K36" i="39"/>
  <c r="I36" i="39"/>
  <c r="M36" i="39"/>
  <c r="M42" i="36"/>
  <c r="K42" i="36"/>
  <c r="I42" i="36"/>
  <c r="K14" i="52"/>
  <c r="M14" i="52"/>
  <c r="I14" i="52"/>
  <c r="M18" i="40"/>
  <c r="I18" i="40"/>
  <c r="K18" i="40"/>
  <c r="M17" i="58"/>
  <c r="I17" i="58"/>
  <c r="K17" i="58"/>
  <c r="K18" i="21"/>
  <c r="I18" i="21"/>
  <c r="M18" i="21"/>
  <c r="K10" i="22"/>
  <c r="M10" i="22"/>
  <c r="I10" i="22"/>
  <c r="K26" i="37"/>
  <c r="M26" i="37"/>
  <c r="I26" i="37"/>
  <c r="M12" i="53"/>
  <c r="K12" i="53"/>
  <c r="I12" i="53"/>
  <c r="K16" i="42"/>
  <c r="M16" i="42"/>
  <c r="I16" i="42"/>
  <c r="M25" i="29"/>
  <c r="I25" i="29"/>
  <c r="K25" i="29"/>
  <c r="I32" i="39"/>
  <c r="K32" i="39"/>
  <c r="M32" i="39"/>
  <c r="I31" i="31"/>
  <c r="M31" i="31"/>
  <c r="K31" i="31"/>
  <c r="I34" i="22"/>
  <c r="K34" i="22"/>
  <c r="M34" i="22"/>
  <c r="M22" i="23"/>
  <c r="K22" i="23"/>
  <c r="I22" i="23"/>
  <c r="I40" i="33"/>
  <c r="M40" i="33"/>
  <c r="K40" i="33"/>
  <c r="K39" i="52"/>
  <c r="I39" i="52"/>
  <c r="M39" i="52"/>
  <c r="M38" i="58"/>
  <c r="I38" i="58"/>
  <c r="K38" i="58"/>
  <c r="I15" i="30"/>
  <c r="M15" i="30"/>
  <c r="K15" i="30"/>
  <c r="M14" i="21"/>
  <c r="K14" i="21"/>
  <c r="I14" i="21"/>
  <c r="M35" i="49"/>
  <c r="K35" i="49"/>
  <c r="I35" i="49"/>
  <c r="M28" i="37"/>
  <c r="K28" i="37"/>
  <c r="I28" i="37"/>
  <c r="I13" i="24"/>
  <c r="M13" i="24"/>
  <c r="K13" i="24"/>
  <c r="K33" i="26"/>
  <c r="M33" i="26"/>
  <c r="I33" i="26"/>
  <c r="M36" i="44"/>
  <c r="I36" i="44"/>
  <c r="K36" i="44"/>
  <c r="I35" i="53"/>
  <c r="M35" i="53"/>
  <c r="K35" i="53"/>
  <c r="I8" i="53"/>
  <c r="K8" i="53"/>
  <c r="M8" i="53"/>
  <c r="M32" i="54"/>
  <c r="I32" i="54"/>
  <c r="K32" i="54"/>
  <c r="I17" i="33"/>
  <c r="K17" i="33"/>
  <c r="M17" i="33"/>
  <c r="I20" i="39"/>
  <c r="K20" i="39"/>
  <c r="M20" i="39"/>
  <c r="I29" i="41"/>
  <c r="K29" i="41"/>
  <c r="M29" i="41"/>
  <c r="I41" i="36"/>
  <c r="K41" i="36"/>
  <c r="M41" i="36"/>
  <c r="M32" i="36"/>
  <c r="I32" i="36"/>
  <c r="K32" i="36"/>
  <c r="I18" i="52"/>
  <c r="K18" i="52"/>
  <c r="M18" i="52"/>
  <c r="M39" i="30"/>
  <c r="I39" i="30"/>
  <c r="K39" i="30"/>
  <c r="I11" i="21"/>
  <c r="M11" i="21"/>
  <c r="K11" i="21"/>
  <c r="I38" i="49"/>
  <c r="K38" i="49"/>
  <c r="M38" i="49"/>
  <c r="M25" i="49"/>
  <c r="I25" i="49"/>
  <c r="K25" i="49"/>
  <c r="K41" i="49"/>
  <c r="M41" i="49"/>
  <c r="I41" i="49"/>
  <c r="K32" i="56"/>
  <c r="I32" i="56"/>
  <c r="M32" i="56"/>
  <c r="K23" i="22"/>
  <c r="I23" i="22"/>
  <c r="M23" i="22"/>
  <c r="I20" i="48"/>
  <c r="K20" i="48"/>
  <c r="M20" i="48"/>
  <c r="K30" i="48"/>
  <c r="I30" i="48"/>
  <c r="M30" i="48"/>
  <c r="M36" i="37"/>
  <c r="I36" i="37"/>
  <c r="K36" i="37"/>
  <c r="I10" i="37"/>
  <c r="M10" i="37"/>
  <c r="K10" i="37"/>
  <c r="M42" i="37"/>
  <c r="I42" i="37"/>
  <c r="K42" i="37"/>
  <c r="K29" i="24"/>
  <c r="M29" i="24"/>
  <c r="I29" i="24"/>
  <c r="K42" i="26"/>
  <c r="M42" i="26"/>
  <c r="I42" i="26"/>
  <c r="K32" i="44"/>
  <c r="M32" i="44"/>
  <c r="I32" i="44"/>
  <c r="M11" i="44"/>
  <c r="K11" i="44"/>
  <c r="I11" i="44"/>
  <c r="I20" i="53"/>
  <c r="K20" i="53"/>
  <c r="M20" i="53"/>
  <c r="M24" i="20"/>
  <c r="I24" i="20"/>
  <c r="K24" i="20"/>
  <c r="I6" i="42"/>
  <c r="K6" i="42"/>
  <c r="M6" i="42"/>
  <c r="M8" i="50"/>
  <c r="I8" i="50"/>
  <c r="K8" i="50"/>
  <c r="M20" i="28"/>
  <c r="I20" i="28"/>
  <c r="K20" i="28"/>
  <c r="K34" i="34"/>
  <c r="I34" i="34"/>
  <c r="M34" i="34"/>
  <c r="M23" i="39"/>
  <c r="K23" i="39"/>
  <c r="I23" i="39"/>
  <c r="I38" i="39"/>
  <c r="M38" i="39"/>
  <c r="K38" i="39"/>
  <c r="K17" i="41"/>
  <c r="M17" i="41"/>
  <c r="I17" i="41"/>
  <c r="I24" i="41"/>
  <c r="K24" i="41"/>
  <c r="M24" i="41"/>
  <c r="K39" i="39"/>
  <c r="M39" i="39"/>
  <c r="I39" i="39"/>
  <c r="G44" i="39"/>
  <c r="M25" i="41"/>
  <c r="I25" i="41"/>
  <c r="K25" i="41"/>
  <c r="M19" i="41"/>
  <c r="I19" i="41"/>
  <c r="K19" i="41"/>
  <c r="I13" i="41"/>
  <c r="K13" i="41"/>
  <c r="M13" i="41"/>
  <c r="K31" i="36"/>
  <c r="M31" i="36"/>
  <c r="I31" i="36"/>
  <c r="I10" i="36"/>
  <c r="M10" i="36"/>
  <c r="K10" i="36"/>
  <c r="I10" i="52"/>
  <c r="M10" i="52"/>
  <c r="K10" i="52"/>
  <c r="M38" i="52"/>
  <c r="I38" i="52"/>
  <c r="K38" i="52"/>
  <c r="M43" i="52"/>
  <c r="K43" i="52"/>
  <c r="I43" i="52"/>
  <c r="K13" i="31"/>
  <c r="M13" i="31"/>
  <c r="I13" i="31"/>
  <c r="I15" i="31"/>
  <c r="K15" i="31"/>
  <c r="M15" i="31"/>
  <c r="I37" i="40"/>
  <c r="K37" i="40"/>
  <c r="M37" i="40"/>
  <c r="I35" i="40"/>
  <c r="K35" i="40"/>
  <c r="M35" i="40"/>
  <c r="K6" i="40"/>
  <c r="I6" i="40"/>
  <c r="M6" i="40"/>
  <c r="I11" i="58"/>
  <c r="M11" i="58"/>
  <c r="K11" i="58"/>
  <c r="I32" i="58"/>
  <c r="K32" i="58"/>
  <c r="M32" i="58"/>
  <c r="M14" i="30"/>
  <c r="K14" i="30"/>
  <c r="I14" i="30"/>
  <c r="M28" i="30"/>
  <c r="I28" i="30"/>
  <c r="K28" i="30"/>
  <c r="I33" i="30"/>
  <c r="M33" i="30"/>
  <c r="K33" i="30"/>
  <c r="K27" i="21"/>
  <c r="M27" i="21"/>
  <c r="I27" i="21"/>
  <c r="I36" i="21"/>
  <c r="K36" i="21"/>
  <c r="M36" i="21"/>
  <c r="M7" i="49"/>
  <c r="K7" i="49"/>
  <c r="I7" i="49"/>
  <c r="K38" i="56"/>
  <c r="I38" i="56"/>
  <c r="M38" i="56"/>
  <c r="I33" i="56"/>
  <c r="K33" i="56"/>
  <c r="M33" i="56"/>
  <c r="K9" i="22"/>
  <c r="M9" i="22"/>
  <c r="I9" i="22"/>
  <c r="I22" i="22"/>
  <c r="M22" i="22"/>
  <c r="K22" i="22"/>
  <c r="I36" i="48"/>
  <c r="K36" i="48"/>
  <c r="M36" i="48"/>
  <c r="M19" i="48"/>
  <c r="I19" i="48"/>
  <c r="K19" i="48"/>
  <c r="M31" i="48"/>
  <c r="I31" i="48"/>
  <c r="K31" i="48"/>
  <c r="I40" i="37"/>
  <c r="M40" i="37"/>
  <c r="K40" i="37"/>
  <c r="M11" i="37"/>
  <c r="I11" i="37"/>
  <c r="K11" i="37"/>
  <c r="M38" i="24"/>
  <c r="K38" i="24"/>
  <c r="I38" i="24"/>
  <c r="I12" i="24"/>
  <c r="K12" i="24"/>
  <c r="M12" i="24"/>
  <c r="I30" i="26"/>
  <c r="K30" i="26"/>
  <c r="M30" i="26"/>
  <c r="I26" i="26"/>
  <c r="K26" i="26"/>
  <c r="M26" i="26"/>
  <c r="M26" i="44"/>
  <c r="I26" i="44"/>
  <c r="K26" i="44"/>
  <c r="K28" i="44"/>
  <c r="M28" i="44"/>
  <c r="I28" i="44"/>
  <c r="I30" i="44"/>
  <c r="K30" i="44"/>
  <c r="M30" i="44"/>
  <c r="M19" i="53"/>
  <c r="K19" i="53"/>
  <c r="I19" i="53"/>
  <c r="M36" i="53"/>
  <c r="K36" i="53"/>
  <c r="I36" i="53"/>
  <c r="I22" i="20"/>
  <c r="K22" i="20"/>
  <c r="M22" i="20"/>
  <c r="K38" i="20"/>
  <c r="I38" i="20"/>
  <c r="M38" i="20"/>
  <c r="I39" i="20"/>
  <c r="M39" i="20"/>
  <c r="K39" i="20"/>
  <c r="M21" i="54"/>
  <c r="K21" i="54"/>
  <c r="I21" i="54"/>
  <c r="M6" i="54"/>
  <c r="K6" i="54"/>
  <c r="I6" i="54"/>
  <c r="I15" i="42"/>
  <c r="M15" i="42"/>
  <c r="K15" i="42"/>
  <c r="K12" i="42"/>
  <c r="M12" i="42"/>
  <c r="I12" i="42"/>
  <c r="M32" i="47"/>
  <c r="I32" i="47"/>
  <c r="K32" i="47"/>
  <c r="I29" i="47"/>
  <c r="K29" i="47"/>
  <c r="M29" i="47"/>
  <c r="K25" i="35"/>
  <c r="I25" i="35"/>
  <c r="M25" i="35"/>
  <c r="I38" i="35"/>
  <c r="K38" i="35"/>
  <c r="M38" i="35"/>
  <c r="K33" i="35"/>
  <c r="I33" i="35"/>
  <c r="M33" i="35"/>
  <c r="I43" i="50"/>
  <c r="M43" i="50"/>
  <c r="K43" i="50"/>
  <c r="K31" i="23"/>
  <c r="M31" i="23"/>
  <c r="I31" i="23"/>
  <c r="K7" i="23"/>
  <c r="I7" i="23"/>
  <c r="M7" i="23"/>
  <c r="I34" i="23"/>
  <c r="M34" i="23"/>
  <c r="K34" i="23"/>
  <c r="M42" i="28"/>
  <c r="K42" i="28"/>
  <c r="I42" i="28"/>
  <c r="K37" i="28"/>
  <c r="M37" i="28"/>
  <c r="I37" i="28"/>
  <c r="I43" i="28"/>
  <c r="M43" i="28"/>
  <c r="K43" i="28"/>
  <c r="M32" i="33"/>
  <c r="I32" i="33"/>
  <c r="K32" i="33"/>
  <c r="K42" i="33"/>
  <c r="I42" i="33"/>
  <c r="M42" i="33"/>
  <c r="I6" i="29"/>
  <c r="M6" i="29"/>
  <c r="K6" i="29"/>
  <c r="K27" i="29"/>
  <c r="M27" i="29"/>
  <c r="I27" i="29"/>
  <c r="I27" i="34"/>
  <c r="K27" i="34"/>
  <c r="M27" i="34"/>
  <c r="K20" i="34"/>
  <c r="I20" i="34"/>
  <c r="M20" i="34"/>
  <c r="I22" i="34"/>
  <c r="K22" i="34"/>
  <c r="M22" i="34"/>
  <c r="I34" i="39"/>
  <c r="K34" i="39"/>
  <c r="M34" i="39"/>
  <c r="I22" i="31"/>
  <c r="K22" i="31"/>
  <c r="M22" i="31"/>
  <c r="I10" i="30"/>
  <c r="M10" i="30"/>
  <c r="K10" i="30"/>
  <c r="M21" i="52"/>
  <c r="K21" i="52"/>
  <c r="I21" i="52"/>
  <c r="M20" i="21"/>
  <c r="I20" i="21"/>
  <c r="K20" i="21"/>
  <c r="M6" i="49"/>
  <c r="K6" i="49"/>
  <c r="I6" i="49"/>
  <c r="K42" i="56"/>
  <c r="M42" i="56"/>
  <c r="I42" i="56"/>
  <c r="I32" i="48"/>
  <c r="K32" i="48"/>
  <c r="M32" i="48"/>
  <c r="I24" i="37"/>
  <c r="K24" i="37"/>
  <c r="M24" i="37"/>
  <c r="I6" i="53"/>
  <c r="M6" i="53"/>
  <c r="K6" i="53"/>
  <c r="K11" i="42"/>
  <c r="I11" i="42"/>
  <c r="M11" i="42"/>
  <c r="M30" i="35"/>
  <c r="I30" i="35"/>
  <c r="K30" i="35"/>
  <c r="K29" i="39"/>
  <c r="I29" i="39"/>
  <c r="M29" i="39"/>
  <c r="I12" i="41"/>
  <c r="K12" i="41"/>
  <c r="M12" i="41"/>
  <c r="I28" i="31"/>
  <c r="K28" i="31"/>
  <c r="M28" i="31"/>
  <c r="I17" i="30"/>
  <c r="K17" i="30"/>
  <c r="M17" i="30"/>
  <c r="K18" i="56"/>
  <c r="M18" i="56"/>
  <c r="I18" i="56"/>
  <c r="I22" i="48"/>
  <c r="K22" i="48"/>
  <c r="M22" i="48"/>
  <c r="I8" i="26"/>
  <c r="K8" i="26"/>
  <c r="M8" i="26"/>
  <c r="K18" i="50"/>
  <c r="I18" i="50"/>
  <c r="M18" i="50"/>
  <c r="K18" i="29"/>
  <c r="I18" i="29"/>
  <c r="M18" i="29"/>
  <c r="K7" i="41"/>
  <c r="I7" i="41"/>
  <c r="M7" i="41"/>
  <c r="M31" i="52"/>
  <c r="I31" i="52"/>
  <c r="K31" i="52"/>
  <c r="M39" i="31"/>
  <c r="K39" i="31"/>
  <c r="I39" i="31"/>
  <c r="M43" i="49"/>
  <c r="I43" i="49"/>
  <c r="K43" i="49"/>
  <c r="I37" i="22"/>
  <c r="M37" i="22"/>
  <c r="K37" i="22"/>
  <c r="I33" i="37"/>
  <c r="K33" i="37"/>
  <c r="M33" i="37"/>
  <c r="K22" i="26"/>
  <c r="I22" i="26"/>
  <c r="M22" i="26"/>
  <c r="K40" i="54"/>
  <c r="M40" i="54"/>
  <c r="I40" i="54"/>
  <c r="I15" i="34"/>
  <c r="K15" i="34"/>
  <c r="M15" i="34"/>
  <c r="I28" i="39"/>
  <c r="M28" i="39"/>
  <c r="K28" i="39"/>
  <c r="I10" i="41"/>
  <c r="M10" i="41"/>
  <c r="K10" i="41"/>
  <c r="I34" i="40"/>
  <c r="K34" i="40"/>
  <c r="M34" i="40"/>
  <c r="M19" i="30"/>
  <c r="I19" i="30"/>
  <c r="K19" i="30"/>
  <c r="M27" i="49"/>
  <c r="K27" i="49"/>
  <c r="I27" i="49"/>
  <c r="M37" i="56"/>
  <c r="I37" i="56"/>
  <c r="K37" i="56"/>
  <c r="M35" i="22"/>
  <c r="I35" i="22"/>
  <c r="K35" i="22"/>
  <c r="K35" i="37"/>
  <c r="I35" i="37"/>
  <c r="M35" i="37"/>
  <c r="K24" i="44"/>
  <c r="I24" i="44"/>
  <c r="M24" i="44"/>
  <c r="M24" i="54"/>
  <c r="I24" i="54"/>
  <c r="K24" i="54"/>
  <c r="M14" i="35"/>
  <c r="I14" i="35"/>
  <c r="K14" i="35"/>
  <c r="K11" i="50"/>
  <c r="I11" i="50"/>
  <c r="M11" i="50"/>
  <c r="I29" i="29"/>
  <c r="K29" i="29"/>
  <c r="M29" i="29"/>
  <c r="I30" i="39"/>
  <c r="K30" i="39"/>
  <c r="M30" i="39"/>
  <c r="K40" i="41"/>
  <c r="M40" i="41"/>
  <c r="I40" i="41"/>
  <c r="K29" i="52"/>
  <c r="I29" i="52"/>
  <c r="M29" i="52"/>
  <c r="M39" i="58"/>
  <c r="I39" i="58"/>
  <c r="K39" i="58"/>
  <c r="K24" i="56"/>
  <c r="M24" i="56"/>
  <c r="I24" i="56"/>
  <c r="K12" i="37"/>
  <c r="M12" i="37"/>
  <c r="I12" i="37"/>
  <c r="M18" i="24"/>
  <c r="I18" i="24"/>
  <c r="K18" i="24"/>
  <c r="M34" i="20"/>
  <c r="K34" i="20"/>
  <c r="I34" i="20"/>
  <c r="M38" i="29"/>
  <c r="I38" i="29"/>
  <c r="K38" i="29"/>
  <c r="I9" i="56"/>
  <c r="M9" i="56"/>
  <c r="K9" i="56"/>
  <c r="K19" i="39"/>
  <c r="I19" i="39"/>
  <c r="M19" i="39"/>
  <c r="K16" i="41"/>
  <c r="M16" i="41"/>
  <c r="I16" i="41"/>
  <c r="M28" i="41"/>
  <c r="K28" i="41"/>
  <c r="I28" i="41"/>
  <c r="K12" i="36"/>
  <c r="I12" i="36"/>
  <c r="M12" i="36"/>
  <c r="M14" i="36"/>
  <c r="K14" i="36"/>
  <c r="I14" i="36"/>
  <c r="M12" i="52"/>
  <c r="K12" i="52"/>
  <c r="I12" i="52"/>
  <c r="K13" i="52"/>
  <c r="M13" i="52"/>
  <c r="I13" i="52"/>
  <c r="M27" i="52"/>
  <c r="I27" i="52"/>
  <c r="K27" i="52"/>
  <c r="K36" i="31"/>
  <c r="I36" i="31"/>
  <c r="M36" i="31"/>
  <c r="I19" i="31"/>
  <c r="M19" i="31"/>
  <c r="K19" i="31"/>
  <c r="I16" i="40"/>
  <c r="M16" i="40"/>
  <c r="K16" i="40"/>
  <c r="I11" i="40"/>
  <c r="M11" i="40"/>
  <c r="K11" i="40"/>
  <c r="K10" i="40"/>
  <c r="I10" i="40"/>
  <c r="M10" i="40"/>
  <c r="I25" i="58"/>
  <c r="M25" i="58"/>
  <c r="K25" i="58"/>
  <c r="I7" i="58"/>
  <c r="K7" i="58"/>
  <c r="M7" i="58"/>
  <c r="I21" i="30"/>
  <c r="K21" i="30"/>
  <c r="M21" i="30"/>
  <c r="K34" i="30"/>
  <c r="I34" i="30"/>
  <c r="M34" i="30"/>
  <c r="M40" i="21"/>
  <c r="I40" i="21"/>
  <c r="K40" i="21"/>
  <c r="K19" i="21"/>
  <c r="M19" i="21"/>
  <c r="I19" i="21"/>
  <c r="K30" i="21"/>
  <c r="I30" i="21"/>
  <c r="M30" i="21"/>
  <c r="I31" i="49"/>
  <c r="M31" i="49"/>
  <c r="K31" i="49"/>
  <c r="M13" i="49"/>
  <c r="K13" i="49"/>
  <c r="I13" i="49"/>
  <c r="M6" i="56"/>
  <c r="I6" i="56"/>
  <c r="K6" i="56"/>
  <c r="I40" i="56"/>
  <c r="K40" i="56"/>
  <c r="M40" i="56"/>
  <c r="M35" i="56"/>
  <c r="I35" i="56"/>
  <c r="K35" i="56"/>
  <c r="K21" i="22"/>
  <c r="I21" i="22"/>
  <c r="M21" i="22"/>
  <c r="M12" i="22"/>
  <c r="K12" i="22"/>
  <c r="I12" i="22"/>
  <c r="I18" i="48"/>
  <c r="M18" i="48"/>
  <c r="K18" i="48"/>
  <c r="K42" i="48"/>
  <c r="I42" i="48"/>
  <c r="M42" i="48"/>
  <c r="M34" i="48"/>
  <c r="I34" i="48"/>
  <c r="K34" i="48"/>
  <c r="M17" i="37"/>
  <c r="K17" i="37"/>
  <c r="I17" i="37"/>
  <c r="K7" i="37"/>
  <c r="M7" i="37"/>
  <c r="I7" i="37"/>
  <c r="M6" i="24"/>
  <c r="I6" i="24"/>
  <c r="K6" i="24"/>
  <c r="M43" i="24"/>
  <c r="K43" i="24"/>
  <c r="I43" i="24"/>
  <c r="M17" i="24"/>
  <c r="I17" i="24"/>
  <c r="K17" i="24"/>
  <c r="K38" i="26"/>
  <c r="I38" i="26"/>
  <c r="M38" i="26"/>
  <c r="I27" i="26"/>
  <c r="M27" i="26"/>
  <c r="K27" i="26"/>
  <c r="I8" i="44"/>
  <c r="M8" i="44"/>
  <c r="K8" i="44"/>
  <c r="M13" i="44"/>
  <c r="K13" i="44"/>
  <c r="I13" i="44"/>
  <c r="K33" i="44"/>
  <c r="I33" i="44"/>
  <c r="M33" i="44"/>
  <c r="I24" i="53"/>
  <c r="M24" i="53"/>
  <c r="K24" i="53"/>
  <c r="M23" i="53"/>
  <c r="K23" i="53"/>
  <c r="I23" i="53"/>
  <c r="I29" i="20"/>
  <c r="M29" i="20"/>
  <c r="K29" i="20"/>
  <c r="M43" i="20"/>
  <c r="I43" i="20"/>
  <c r="K43" i="20"/>
  <c r="M9" i="20"/>
  <c r="K9" i="20"/>
  <c r="I9" i="20"/>
  <c r="K39" i="54"/>
  <c r="M39" i="54"/>
  <c r="I39" i="54"/>
  <c r="I13" i="54"/>
  <c r="M13" i="54"/>
  <c r="K13" i="54"/>
  <c r="I8" i="42"/>
  <c r="M8" i="42"/>
  <c r="K8" i="42"/>
  <c r="I42" i="42"/>
  <c r="M42" i="42"/>
  <c r="K42" i="42"/>
  <c r="K43" i="42"/>
  <c r="I43" i="42"/>
  <c r="M43" i="42"/>
  <c r="M26" i="47"/>
  <c r="I26" i="47"/>
  <c r="K26" i="47"/>
  <c r="I16" i="47"/>
  <c r="M16" i="47"/>
  <c r="K16" i="47"/>
  <c r="K19" i="35"/>
  <c r="I19" i="35"/>
  <c r="M19" i="35"/>
  <c r="M23" i="35"/>
  <c r="I23" i="35"/>
  <c r="K23" i="35"/>
  <c r="M40" i="50"/>
  <c r="I40" i="50"/>
  <c r="K40" i="50"/>
  <c r="K17" i="50"/>
  <c r="M17" i="50"/>
  <c r="I17" i="50"/>
  <c r="I11" i="23"/>
  <c r="M11" i="23"/>
  <c r="K11" i="23"/>
  <c r="I29" i="23"/>
  <c r="M29" i="23"/>
  <c r="K29" i="23"/>
  <c r="M43" i="23"/>
  <c r="I43" i="23"/>
  <c r="K43" i="23"/>
  <c r="I13" i="28"/>
  <c r="M13" i="28"/>
  <c r="K13" i="28"/>
  <c r="K29" i="28"/>
  <c r="I29" i="28"/>
  <c r="M29" i="28"/>
  <c r="M16" i="33"/>
  <c r="K16" i="33"/>
  <c r="I16" i="33"/>
  <c r="M18" i="33"/>
  <c r="K18" i="33"/>
  <c r="I18" i="33"/>
  <c r="I20" i="33"/>
  <c r="M20" i="33"/>
  <c r="K20" i="33"/>
  <c r="M17" i="29"/>
  <c r="I17" i="29"/>
  <c r="K17" i="29"/>
  <c r="K20" i="29"/>
  <c r="M20" i="29"/>
  <c r="I20" i="29"/>
  <c r="I8" i="34"/>
  <c r="K8" i="34"/>
  <c r="M8" i="34"/>
  <c r="M33" i="34"/>
  <c r="I33" i="34"/>
  <c r="K33" i="34"/>
  <c r="M12" i="34"/>
  <c r="I12" i="34"/>
  <c r="K12" i="34"/>
  <c r="I28" i="52"/>
  <c r="M28" i="52"/>
  <c r="K28" i="52"/>
  <c r="I15" i="49"/>
  <c r="K15" i="49"/>
  <c r="M15" i="49"/>
  <c r="M12" i="39"/>
  <c r="I12" i="39"/>
  <c r="K12" i="39"/>
  <c r="I42" i="31"/>
  <c r="M42" i="31"/>
  <c r="K42" i="31"/>
  <c r="I41" i="30"/>
  <c r="M41" i="30"/>
  <c r="K41" i="30"/>
  <c r="I6" i="22"/>
  <c r="K6" i="22"/>
  <c r="M6" i="22"/>
  <c r="I32" i="24"/>
  <c r="M32" i="24"/>
  <c r="K32" i="24"/>
  <c r="K31" i="29"/>
  <c r="I31" i="29"/>
  <c r="M31" i="29"/>
  <c r="M40" i="39"/>
  <c r="I40" i="39"/>
  <c r="K40" i="39"/>
  <c r="I36" i="36"/>
  <c r="M36" i="36"/>
  <c r="K36" i="36"/>
  <c r="M43" i="31"/>
  <c r="I43" i="31"/>
  <c r="K43" i="31"/>
  <c r="M22" i="49"/>
  <c r="K22" i="49"/>
  <c r="I22" i="49"/>
  <c r="M10" i="56"/>
  <c r="I10" i="56"/>
  <c r="K10" i="56"/>
  <c r="I37" i="48"/>
  <c r="K37" i="48"/>
  <c r="M37" i="48"/>
  <c r="M14" i="37"/>
  <c r="K14" i="37"/>
  <c r="I14" i="37"/>
  <c r="M29" i="37"/>
  <c r="K29" i="37"/>
  <c r="I29" i="37"/>
  <c r="M11" i="24"/>
  <c r="K11" i="24"/>
  <c r="I11" i="24"/>
  <c r="M27" i="44"/>
  <c r="I27" i="44"/>
  <c r="K27" i="44"/>
  <c r="I34" i="54"/>
  <c r="K34" i="54"/>
  <c r="M34" i="54"/>
  <c r="M30" i="29"/>
  <c r="I30" i="29"/>
  <c r="K30" i="29"/>
  <c r="M15" i="36"/>
  <c r="K15" i="36"/>
  <c r="I15" i="36"/>
  <c r="I26" i="58"/>
  <c r="K26" i="58"/>
  <c r="M26" i="58"/>
  <c r="K16" i="49"/>
  <c r="I16" i="49"/>
  <c r="M16" i="49"/>
  <c r="I38" i="37"/>
  <c r="M38" i="37"/>
  <c r="K38" i="37"/>
  <c r="M21" i="24"/>
  <c r="I21" i="24"/>
  <c r="K21" i="24"/>
  <c r="I15" i="26"/>
  <c r="M15" i="26"/>
  <c r="K15" i="26"/>
  <c r="M38" i="53"/>
  <c r="I38" i="53"/>
  <c r="K38" i="53"/>
  <c r="M12" i="54"/>
  <c r="I12" i="54"/>
  <c r="K12" i="54"/>
  <c r="K36" i="47"/>
  <c r="M36" i="47"/>
  <c r="I36" i="47"/>
  <c r="I17" i="35"/>
  <c r="M17" i="35"/>
  <c r="K17" i="35"/>
  <c r="I20" i="50"/>
  <c r="M20" i="50"/>
  <c r="K20" i="50"/>
  <c r="K32" i="28"/>
  <c r="M32" i="28"/>
  <c r="I32" i="28"/>
  <c r="M41" i="34"/>
  <c r="K41" i="34"/>
  <c r="I41" i="34"/>
  <c r="K25" i="36"/>
  <c r="M25" i="36"/>
  <c r="I25" i="36"/>
  <c r="M21" i="31"/>
  <c r="I21" i="31"/>
  <c r="K21" i="31"/>
  <c r="K23" i="30"/>
  <c r="M23" i="30"/>
  <c r="I23" i="30"/>
  <c r="I31" i="21"/>
  <c r="M31" i="21"/>
  <c r="K31" i="21"/>
  <c r="K28" i="49"/>
  <c r="I28" i="49"/>
  <c r="M28" i="49"/>
  <c r="K13" i="48"/>
  <c r="M13" i="48"/>
  <c r="I13" i="48"/>
  <c r="M10" i="20"/>
  <c r="K10" i="20"/>
  <c r="I10" i="20"/>
  <c r="K31" i="54"/>
  <c r="M31" i="54"/>
  <c r="I31" i="54"/>
  <c r="K17" i="47"/>
  <c r="M17" i="47"/>
  <c r="I17" i="47"/>
  <c r="M35" i="34"/>
  <c r="I35" i="34"/>
  <c r="K35" i="34"/>
  <c r="M22" i="39"/>
  <c r="I22" i="39"/>
  <c r="K22" i="39"/>
  <c r="K33" i="39"/>
  <c r="M33" i="39"/>
  <c r="I33" i="39"/>
  <c r="I18" i="41"/>
  <c r="K18" i="41"/>
  <c r="M18" i="41"/>
  <c r="M23" i="31"/>
  <c r="I23" i="31"/>
  <c r="K23" i="31"/>
  <c r="I40" i="30"/>
  <c r="M40" i="30"/>
  <c r="K40" i="30"/>
  <c r="M24" i="22"/>
  <c r="I24" i="22"/>
  <c r="K24" i="22"/>
  <c r="M22" i="41"/>
  <c r="I22" i="41"/>
  <c r="K22" i="41"/>
  <c r="K16" i="39"/>
  <c r="M16" i="39"/>
  <c r="I16" i="39"/>
  <c r="K38" i="41"/>
  <c r="I38" i="41"/>
  <c r="M38" i="41"/>
  <c r="I30" i="41"/>
  <c r="K30" i="41"/>
  <c r="M30" i="41"/>
  <c r="I39" i="36"/>
  <c r="M39" i="36"/>
  <c r="K39" i="36"/>
  <c r="M34" i="36"/>
  <c r="I34" i="36"/>
  <c r="K34" i="36"/>
  <c r="M15" i="52"/>
  <c r="K15" i="52"/>
  <c r="I15" i="52"/>
  <c r="M25" i="52"/>
  <c r="K25" i="52"/>
  <c r="I25" i="52"/>
  <c r="M33" i="40"/>
  <c r="I33" i="40"/>
  <c r="K33" i="40"/>
  <c r="I24" i="30"/>
  <c r="K24" i="30"/>
  <c r="M24" i="30"/>
  <c r="K13" i="21"/>
  <c r="I13" i="21"/>
  <c r="M13" i="21"/>
  <c r="M29" i="21"/>
  <c r="K29" i="21"/>
  <c r="I29" i="21"/>
  <c r="I42" i="49"/>
  <c r="M42" i="49"/>
  <c r="K42" i="49"/>
  <c r="K41" i="56"/>
  <c r="I41" i="56"/>
  <c r="M41" i="56"/>
  <c r="K21" i="56"/>
  <c r="M21" i="56"/>
  <c r="I21" i="56"/>
  <c r="I8" i="22"/>
  <c r="M8" i="22"/>
  <c r="K8" i="22"/>
  <c r="K8" i="48"/>
  <c r="M8" i="48"/>
  <c r="I8" i="48"/>
  <c r="K41" i="48"/>
  <c r="M41" i="48"/>
  <c r="I41" i="48"/>
  <c r="M40" i="48"/>
  <c r="I40" i="48"/>
  <c r="K40" i="48"/>
  <c r="I15" i="37"/>
  <c r="K15" i="37"/>
  <c r="M15" i="37"/>
  <c r="K31" i="37"/>
  <c r="M31" i="37"/>
  <c r="I31" i="37"/>
  <c r="K15" i="24"/>
  <c r="M15" i="24"/>
  <c r="I15" i="24"/>
  <c r="M42" i="24"/>
  <c r="K42" i="24"/>
  <c r="I42" i="24"/>
  <c r="M41" i="24"/>
  <c r="I41" i="24"/>
  <c r="K41" i="24"/>
  <c r="I12" i="26"/>
  <c r="K12" i="26"/>
  <c r="M12" i="26"/>
  <c r="I36" i="26"/>
  <c r="K36" i="26"/>
  <c r="M36" i="26"/>
  <c r="M29" i="44"/>
  <c r="K29" i="44"/>
  <c r="I29" i="44"/>
  <c r="M34" i="44"/>
  <c r="K34" i="44"/>
  <c r="I34" i="44"/>
  <c r="I35" i="44"/>
  <c r="M35" i="44"/>
  <c r="K35" i="44"/>
  <c r="I16" i="53"/>
  <c r="M16" i="53"/>
  <c r="K16" i="53"/>
  <c r="M27" i="53"/>
  <c r="K27" i="53"/>
  <c r="I27" i="53"/>
  <c r="I42" i="20"/>
  <c r="K42" i="20"/>
  <c r="M42" i="20"/>
  <c r="M7" i="20"/>
  <c r="K7" i="20"/>
  <c r="I7" i="20"/>
  <c r="M18" i="20"/>
  <c r="I18" i="20"/>
  <c r="K18" i="20"/>
  <c r="M36" i="54"/>
  <c r="K36" i="54"/>
  <c r="I36" i="54"/>
  <c r="I17" i="54"/>
  <c r="K17" i="54"/>
  <c r="M17" i="54"/>
  <c r="K35" i="42"/>
  <c r="I35" i="42"/>
  <c r="M35" i="42"/>
  <c r="K40" i="42"/>
  <c r="M40" i="42"/>
  <c r="I40" i="42"/>
  <c r="I18" i="42"/>
  <c r="M18" i="42"/>
  <c r="K18" i="42"/>
  <c r="K13" i="47"/>
  <c r="I13" i="47"/>
  <c r="M13" i="47"/>
  <c r="M38" i="47"/>
  <c r="I38" i="47"/>
  <c r="K38" i="47"/>
  <c r="K8" i="35"/>
  <c r="M8" i="35"/>
  <c r="I8" i="35"/>
  <c r="K11" i="35"/>
  <c r="M11" i="35"/>
  <c r="I11" i="35"/>
  <c r="K39" i="35"/>
  <c r="M39" i="35"/>
  <c r="I39" i="35"/>
  <c r="I14" i="50"/>
  <c r="M14" i="50"/>
  <c r="K14" i="50"/>
  <c r="K25" i="50"/>
  <c r="M25" i="50"/>
  <c r="I25" i="50"/>
  <c r="M8" i="23"/>
  <c r="K8" i="23"/>
  <c r="I8" i="23"/>
  <c r="M17" i="23"/>
  <c r="K17" i="23"/>
  <c r="I17" i="23"/>
  <c r="I33" i="23"/>
  <c r="M33" i="23"/>
  <c r="K33" i="23"/>
  <c r="I38" i="28"/>
  <c r="M38" i="28"/>
  <c r="K38" i="28"/>
  <c r="M11" i="28"/>
  <c r="K11" i="28"/>
  <c r="I11" i="28"/>
  <c r="K13" i="33"/>
  <c r="M13" i="33"/>
  <c r="I13" i="33"/>
  <c r="M24" i="33"/>
  <c r="K24" i="33"/>
  <c r="I24" i="33"/>
  <c r="K6" i="33"/>
  <c r="I6" i="33"/>
  <c r="M6" i="33"/>
  <c r="I9" i="29"/>
  <c r="M9" i="29"/>
  <c r="K9" i="29"/>
  <c r="M19" i="34"/>
  <c r="I19" i="34"/>
  <c r="K19" i="34"/>
  <c r="M14" i="34"/>
  <c r="I14" i="34"/>
  <c r="K14" i="34"/>
  <c r="M11" i="34"/>
  <c r="I11" i="34"/>
  <c r="K11" i="34"/>
  <c r="I35" i="41"/>
  <c r="M35" i="41"/>
  <c r="K35" i="41"/>
  <c r="I41" i="58"/>
  <c r="M41" i="58"/>
  <c r="K41" i="58"/>
  <c r="I25" i="42"/>
  <c r="M25" i="42"/>
  <c r="K25" i="42"/>
  <c r="I11" i="47"/>
  <c r="K11" i="47"/>
  <c r="M11" i="47"/>
  <c r="K26" i="50"/>
  <c r="M26" i="50"/>
  <c r="I26" i="50"/>
  <c r="K10" i="34"/>
  <c r="M10" i="34"/>
  <c r="I10" i="34"/>
  <c r="M32" i="41"/>
  <c r="K32" i="41"/>
  <c r="I32" i="41"/>
  <c r="M18" i="36"/>
  <c r="K18" i="36"/>
  <c r="I18" i="36"/>
  <c r="I7" i="52"/>
  <c r="K7" i="52"/>
  <c r="M7" i="52"/>
  <c r="I15" i="40"/>
  <c r="M15" i="40"/>
  <c r="K15" i="40"/>
  <c r="K8" i="58"/>
  <c r="I8" i="58"/>
  <c r="M8" i="58"/>
  <c r="I37" i="30"/>
  <c r="M37" i="30"/>
  <c r="K37" i="30"/>
  <c r="M22" i="21"/>
  <c r="K22" i="21"/>
  <c r="I22" i="21"/>
  <c r="I24" i="49"/>
  <c r="M24" i="49"/>
  <c r="K24" i="49"/>
  <c r="M32" i="22"/>
  <c r="I32" i="22"/>
  <c r="K32" i="22"/>
  <c r="I24" i="48"/>
  <c r="M24" i="48"/>
  <c r="K24" i="48"/>
  <c r="M30" i="24"/>
  <c r="K30" i="24"/>
  <c r="I30" i="24"/>
  <c r="M43" i="53"/>
  <c r="K43" i="53"/>
  <c r="I43" i="53"/>
  <c r="K14" i="20"/>
  <c r="I14" i="20"/>
  <c r="M14" i="20"/>
  <c r="I40" i="47"/>
  <c r="K40" i="47"/>
  <c r="M40" i="47"/>
  <c r="I16" i="35"/>
  <c r="K16" i="35"/>
  <c r="M16" i="35"/>
  <c r="M28" i="35"/>
  <c r="I28" i="35"/>
  <c r="K28" i="35"/>
  <c r="I24" i="50"/>
  <c r="M24" i="50"/>
  <c r="K24" i="50"/>
  <c r="I35" i="29"/>
  <c r="K35" i="29"/>
  <c r="M35" i="29"/>
  <c r="M39" i="41"/>
  <c r="I39" i="41"/>
  <c r="K39" i="41"/>
  <c r="K27" i="36"/>
  <c r="I27" i="36"/>
  <c r="M27" i="36"/>
  <c r="K8" i="52"/>
  <c r="M8" i="52"/>
  <c r="I8" i="52"/>
  <c r="K33" i="58"/>
  <c r="I33" i="58"/>
  <c r="M33" i="58"/>
  <c r="K21" i="21"/>
  <c r="M21" i="21"/>
  <c r="I21" i="21"/>
  <c r="M6" i="26"/>
  <c r="I6" i="26"/>
  <c r="K6" i="26"/>
  <c r="I13" i="42"/>
  <c r="M13" i="42"/>
  <c r="K13" i="42"/>
  <c r="M42" i="47"/>
  <c r="I42" i="47"/>
  <c r="K42" i="47"/>
  <c r="K19" i="47"/>
  <c r="I19" i="47"/>
  <c r="M19" i="47"/>
  <c r="M19" i="28"/>
  <c r="I19" i="28"/>
  <c r="K19" i="28"/>
  <c r="K27" i="22"/>
  <c r="I27" i="22"/>
  <c r="M27" i="22"/>
  <c r="I39" i="37"/>
  <c r="K39" i="37"/>
  <c r="M39" i="37"/>
  <c r="K28" i="26"/>
  <c r="M28" i="26"/>
  <c r="I28" i="26"/>
  <c r="M30" i="42"/>
  <c r="I30" i="42"/>
  <c r="K30" i="42"/>
  <c r="I9" i="47"/>
  <c r="K9" i="47"/>
  <c r="M9" i="47"/>
  <c r="I7" i="29"/>
  <c r="M7" i="29"/>
  <c r="K7" i="29"/>
  <c r="M15" i="41"/>
  <c r="I15" i="41"/>
  <c r="K15" i="41"/>
  <c r="I27" i="39"/>
  <c r="M27" i="39"/>
  <c r="K27" i="39"/>
  <c r="I34" i="31"/>
  <c r="K34" i="31"/>
  <c r="M34" i="31"/>
  <c r="I8" i="40"/>
  <c r="M8" i="40"/>
  <c r="K8" i="40"/>
  <c r="I43" i="40"/>
  <c r="K43" i="40"/>
  <c r="M43" i="40"/>
  <c r="I29" i="58"/>
  <c r="M29" i="58"/>
  <c r="K29" i="58"/>
  <c r="M37" i="21"/>
  <c r="I37" i="21"/>
  <c r="K37" i="21"/>
  <c r="M14" i="22"/>
  <c r="K14" i="22"/>
  <c r="I14" i="22"/>
  <c r="K5" i="39"/>
  <c r="I5" i="39"/>
  <c r="M5" i="39"/>
  <c r="M6" i="39"/>
  <c r="K6" i="39"/>
  <c r="I6" i="39"/>
  <c r="M42" i="41"/>
  <c r="K42" i="41"/>
  <c r="I42" i="41"/>
  <c r="M26" i="52"/>
  <c r="I26" i="52"/>
  <c r="K26" i="52"/>
  <c r="K41" i="31"/>
  <c r="M41" i="31"/>
  <c r="I41" i="31"/>
  <c r="M37" i="31"/>
  <c r="I37" i="31"/>
  <c r="K37" i="31"/>
  <c r="K17" i="40"/>
  <c r="M17" i="40"/>
  <c r="I17" i="40"/>
  <c r="M29" i="40"/>
  <c r="K29" i="40"/>
  <c r="I29" i="40"/>
  <c r="M36" i="58"/>
  <c r="K36" i="58"/>
  <c r="I36" i="58"/>
  <c r="M18" i="58"/>
  <c r="K18" i="58"/>
  <c r="I18" i="58"/>
  <c r="K8" i="30"/>
  <c r="M8" i="30"/>
  <c r="I8" i="30"/>
  <c r="M38" i="21"/>
  <c r="I38" i="21"/>
  <c r="K38" i="21"/>
  <c r="I20" i="49"/>
  <c r="K20" i="49"/>
  <c r="M20" i="49"/>
  <c r="K14" i="56"/>
  <c r="I14" i="56"/>
  <c r="M14" i="56"/>
  <c r="K7" i="22"/>
  <c r="M7" i="22"/>
  <c r="I7" i="22"/>
  <c r="M21" i="39"/>
  <c r="K21" i="39"/>
  <c r="I21" i="39"/>
  <c r="M26" i="39"/>
  <c r="I26" i="39"/>
  <c r="K26" i="39"/>
  <c r="I21" i="41"/>
  <c r="M21" i="41"/>
  <c r="K21" i="41"/>
  <c r="K41" i="41"/>
  <c r="I41" i="41"/>
  <c r="M41" i="41"/>
  <c r="K40" i="36"/>
  <c r="M40" i="36"/>
  <c r="I40" i="36"/>
  <c r="I19" i="52"/>
  <c r="K19" i="52"/>
  <c r="M19" i="52"/>
  <c r="I6" i="52"/>
  <c r="M6" i="52"/>
  <c r="K6" i="52"/>
  <c r="K34" i="52"/>
  <c r="M34" i="52"/>
  <c r="I34" i="52"/>
  <c r="M6" i="31"/>
  <c r="K6" i="31"/>
  <c r="I6" i="31"/>
  <c r="M8" i="31"/>
  <c r="K8" i="31"/>
  <c r="I8" i="31"/>
  <c r="K42" i="40"/>
  <c r="I42" i="40"/>
  <c r="M42" i="40"/>
  <c r="M21" i="40"/>
  <c r="I21" i="40"/>
  <c r="K21" i="40"/>
  <c r="I20" i="58"/>
  <c r="M20" i="58"/>
  <c r="K20" i="58"/>
  <c r="K12" i="58"/>
  <c r="I12" i="58"/>
  <c r="M12" i="58"/>
  <c r="M31" i="58"/>
  <c r="K31" i="58"/>
  <c r="I31" i="58"/>
  <c r="M9" i="30"/>
  <c r="K9" i="30"/>
  <c r="I9" i="30"/>
  <c r="M43" i="30"/>
  <c r="I43" i="30"/>
  <c r="K43" i="30"/>
  <c r="K35" i="21"/>
  <c r="I35" i="21"/>
  <c r="M35" i="21"/>
  <c r="M10" i="21"/>
  <c r="K10" i="21"/>
  <c r="I10" i="21"/>
  <c r="M11" i="49"/>
  <c r="K11" i="49"/>
  <c r="I11" i="49"/>
  <c r="M8" i="49"/>
  <c r="K8" i="49"/>
  <c r="I8" i="49"/>
  <c r="I11" i="56"/>
  <c r="M11" i="56"/>
  <c r="K11" i="56"/>
  <c r="I16" i="56"/>
  <c r="K16" i="56"/>
  <c r="M16" i="56"/>
  <c r="M20" i="56"/>
  <c r="K20" i="56"/>
  <c r="I20" i="56"/>
  <c r="K20" i="22"/>
  <c r="M20" i="22"/>
  <c r="I20" i="22"/>
  <c r="M17" i="22"/>
  <c r="I17" i="22"/>
  <c r="K17" i="22"/>
  <c r="I7" i="48"/>
  <c r="M7" i="48"/>
  <c r="K7" i="48"/>
  <c r="M27" i="48"/>
  <c r="I27" i="48"/>
  <c r="K27" i="48"/>
  <c r="K14" i="48"/>
  <c r="M14" i="48"/>
  <c r="I14" i="48"/>
  <c r="I25" i="37"/>
  <c r="M25" i="37"/>
  <c r="K25" i="37"/>
  <c r="I27" i="37"/>
  <c r="K27" i="37"/>
  <c r="M27" i="37"/>
  <c r="I31" i="24"/>
  <c r="M31" i="24"/>
  <c r="K31" i="24"/>
  <c r="M20" i="24"/>
  <c r="I20" i="24"/>
  <c r="K20" i="24"/>
  <c r="K10" i="24"/>
  <c r="I10" i="24"/>
  <c r="M10" i="24"/>
  <c r="M20" i="26"/>
  <c r="K20" i="26"/>
  <c r="I20" i="26"/>
  <c r="M35" i="26"/>
  <c r="I35" i="26"/>
  <c r="K35" i="26"/>
  <c r="I23" i="44"/>
  <c r="M23" i="44"/>
  <c r="K23" i="44"/>
  <c r="K16" i="44"/>
  <c r="M16" i="44"/>
  <c r="I16" i="44"/>
  <c r="I14" i="44"/>
  <c r="K14" i="44"/>
  <c r="M14" i="44"/>
  <c r="M11" i="53"/>
  <c r="K11" i="53"/>
  <c r="I11" i="53"/>
  <c r="K32" i="53"/>
  <c r="I32" i="53"/>
  <c r="M32" i="53"/>
  <c r="I17" i="20"/>
  <c r="M17" i="20"/>
  <c r="K17" i="20"/>
  <c r="M28" i="20"/>
  <c r="K28" i="20"/>
  <c r="I28" i="20"/>
  <c r="M21" i="20"/>
  <c r="K21" i="20"/>
  <c r="I21" i="20"/>
  <c r="I8" i="54"/>
  <c r="K8" i="54"/>
  <c r="M8" i="54"/>
  <c r="M22" i="54"/>
  <c r="K22" i="54"/>
  <c r="I22" i="54"/>
  <c r="M41" i="42"/>
  <c r="K41" i="42"/>
  <c r="I41" i="42"/>
  <c r="I29" i="42"/>
  <c r="K29" i="42"/>
  <c r="M29" i="42"/>
  <c r="K31" i="47"/>
  <c r="I31" i="47"/>
  <c r="M31" i="47"/>
  <c r="M33" i="47"/>
  <c r="I33" i="47"/>
  <c r="K33" i="47"/>
  <c r="K40" i="35"/>
  <c r="I40" i="35"/>
  <c r="M40" i="35"/>
  <c r="I7" i="35"/>
  <c r="K7" i="35"/>
  <c r="M7" i="35"/>
  <c r="K21" i="35"/>
  <c r="M21" i="35"/>
  <c r="I21" i="35"/>
  <c r="I6" i="50"/>
  <c r="M6" i="50"/>
  <c r="K6" i="50"/>
  <c r="M12" i="50"/>
  <c r="K12" i="50"/>
  <c r="I12" i="50"/>
  <c r="I30" i="23"/>
  <c r="M30" i="23"/>
  <c r="K30" i="23"/>
  <c r="M40" i="23"/>
  <c r="K40" i="23"/>
  <c r="I40" i="23"/>
  <c r="K19" i="23"/>
  <c r="I19" i="23"/>
  <c r="M19" i="23"/>
  <c r="M30" i="28"/>
  <c r="I30" i="28"/>
  <c r="K30" i="28"/>
  <c r="K18" i="28"/>
  <c r="M18" i="28"/>
  <c r="I18" i="28"/>
  <c r="M7" i="33"/>
  <c r="K7" i="33"/>
  <c r="I7" i="33"/>
  <c r="I36" i="33"/>
  <c r="M36" i="33"/>
  <c r="K36" i="33"/>
  <c r="K15" i="33"/>
  <c r="M15" i="33"/>
  <c r="I15" i="33"/>
  <c r="K26" i="29"/>
  <c r="I26" i="29"/>
  <c r="M26" i="29"/>
  <c r="M19" i="29"/>
  <c r="K19" i="29"/>
  <c r="I19" i="29"/>
  <c r="I13" i="34"/>
  <c r="K13" i="34"/>
  <c r="M13" i="34"/>
  <c r="K32" i="34"/>
  <c r="M32" i="34"/>
  <c r="I32" i="34"/>
  <c r="M24" i="34"/>
  <c r="K24" i="34"/>
  <c r="I24" i="34"/>
  <c r="I20" i="31"/>
  <c r="K20" i="31"/>
  <c r="M20" i="31"/>
  <c r="M40" i="26"/>
  <c r="K40" i="26"/>
  <c r="I40" i="26"/>
  <c r="M18" i="44"/>
  <c r="K18" i="44"/>
  <c r="I18" i="44"/>
  <c r="K21" i="53"/>
  <c r="I21" i="53"/>
  <c r="M21" i="53"/>
  <c r="K12" i="20"/>
  <c r="M12" i="20"/>
  <c r="I12" i="20"/>
  <c r="K24" i="47"/>
  <c r="M24" i="47"/>
  <c r="I24" i="47"/>
  <c r="K20" i="23"/>
  <c r="I20" i="23"/>
  <c r="M20" i="23"/>
  <c r="I9" i="41"/>
  <c r="K9" i="41"/>
  <c r="M9" i="41"/>
  <c r="I41" i="52"/>
  <c r="M41" i="52"/>
  <c r="K41" i="52"/>
  <c r="M25" i="31"/>
  <c r="K25" i="31"/>
  <c r="I25" i="31"/>
  <c r="M25" i="40"/>
  <c r="I25" i="40"/>
  <c r="K25" i="40"/>
  <c r="K16" i="58"/>
  <c r="I16" i="58"/>
  <c r="M16" i="58"/>
  <c r="M30" i="58"/>
  <c r="K30" i="58"/>
  <c r="I30" i="58"/>
  <c r="K22" i="30"/>
  <c r="I22" i="30"/>
  <c r="M22" i="30"/>
  <c r="K27" i="23"/>
  <c r="I27" i="23"/>
  <c r="M27" i="23"/>
  <c r="I9" i="36"/>
  <c r="K9" i="36"/>
  <c r="M9" i="36"/>
  <c r="K32" i="40"/>
  <c r="I32" i="40"/>
  <c r="M32" i="40"/>
  <c r="I39" i="21"/>
  <c r="K39" i="21"/>
  <c r="M39" i="21"/>
  <c r="M23" i="56"/>
  <c r="I23" i="56"/>
  <c r="K23" i="56"/>
  <c r="M33" i="48"/>
  <c r="K33" i="48"/>
  <c r="I33" i="48"/>
  <c r="K30" i="37"/>
  <c r="M30" i="37"/>
  <c r="I30" i="37"/>
  <c r="I10" i="26"/>
  <c r="K10" i="26"/>
  <c r="M10" i="26"/>
  <c r="K21" i="44"/>
  <c r="I21" i="44"/>
  <c r="M21" i="44"/>
  <c r="M8" i="20"/>
  <c r="K8" i="20"/>
  <c r="I8" i="20"/>
  <c r="I41" i="54"/>
  <c r="K41" i="54"/>
  <c r="M41" i="54"/>
  <c r="I30" i="50"/>
  <c r="M30" i="50"/>
  <c r="K30" i="50"/>
  <c r="M23" i="23"/>
  <c r="K23" i="23"/>
  <c r="I23" i="23"/>
  <c r="I19" i="33"/>
  <c r="K19" i="33"/>
  <c r="M19" i="33"/>
  <c r="I29" i="36"/>
  <c r="K29" i="36"/>
  <c r="M29" i="36"/>
  <c r="K43" i="26"/>
  <c r="I43" i="26"/>
  <c r="M43" i="26"/>
  <c r="M23" i="41"/>
  <c r="K23" i="41"/>
  <c r="I23" i="41"/>
  <c r="M26" i="36"/>
  <c r="I26" i="36"/>
  <c r="K26" i="36"/>
  <c r="M8" i="39"/>
  <c r="K8" i="39"/>
  <c r="I8" i="39"/>
  <c r="K37" i="39"/>
  <c r="I37" i="39"/>
  <c r="M37" i="39"/>
  <c r="I43" i="41"/>
  <c r="M43" i="41"/>
  <c r="K43" i="41"/>
  <c r="I6" i="41"/>
  <c r="K6" i="41"/>
  <c r="M6" i="41"/>
  <c r="M34" i="41"/>
  <c r="K34" i="41"/>
  <c r="I34" i="41"/>
  <c r="K22" i="36"/>
  <c r="M22" i="36"/>
  <c r="I22" i="36"/>
  <c r="M6" i="36"/>
  <c r="K6" i="36"/>
  <c r="I6" i="36"/>
  <c r="K24" i="52"/>
  <c r="I24" i="52"/>
  <c r="M24" i="52"/>
  <c r="M22" i="52"/>
  <c r="I22" i="52"/>
  <c r="K22" i="52"/>
  <c r="M16" i="52"/>
  <c r="I16" i="52"/>
  <c r="K16" i="52"/>
  <c r="M33" i="31"/>
  <c r="K33" i="31"/>
  <c r="I33" i="31"/>
  <c r="K16" i="31"/>
  <c r="I16" i="31"/>
  <c r="M16" i="31"/>
  <c r="M22" i="40"/>
  <c r="K22" i="40"/>
  <c r="I22" i="40"/>
  <c r="M20" i="40"/>
  <c r="K20" i="40"/>
  <c r="I20" i="40"/>
  <c r="M6" i="58"/>
  <c r="I6" i="58"/>
  <c r="K6" i="58"/>
  <c r="K24" i="58"/>
  <c r="I24" i="58"/>
  <c r="M24" i="58"/>
  <c r="K25" i="30"/>
  <c r="M25" i="30"/>
  <c r="I25" i="30"/>
  <c r="M9" i="21"/>
  <c r="I9" i="21"/>
  <c r="K9" i="21"/>
  <c r="K42" i="21"/>
  <c r="M42" i="21"/>
  <c r="I42" i="21"/>
  <c r="M24" i="21"/>
  <c r="K24" i="21"/>
  <c r="I24" i="21"/>
  <c r="I32" i="49"/>
  <c r="M32" i="49"/>
  <c r="K32" i="49"/>
  <c r="I17" i="49"/>
  <c r="M17" i="49"/>
  <c r="K17" i="49"/>
  <c r="I17" i="56"/>
  <c r="M17" i="56"/>
  <c r="K17" i="56"/>
  <c r="M26" i="56"/>
  <c r="I26" i="56"/>
  <c r="K26" i="56"/>
  <c r="M34" i="56"/>
  <c r="I34" i="56"/>
  <c r="K34" i="56"/>
  <c r="I39" i="22"/>
  <c r="M39" i="22"/>
  <c r="K39" i="22"/>
  <c r="M31" i="22"/>
  <c r="I31" i="22"/>
  <c r="K31" i="22"/>
  <c r="M35" i="48"/>
  <c r="I35" i="48"/>
  <c r="K35" i="48"/>
  <c r="K26" i="48"/>
  <c r="I26" i="48"/>
  <c r="M26" i="48"/>
  <c r="M17" i="48"/>
  <c r="I17" i="48"/>
  <c r="K17" i="48"/>
  <c r="I34" i="37"/>
  <c r="M34" i="37"/>
  <c r="K34" i="37"/>
  <c r="M13" i="37"/>
  <c r="K13" i="37"/>
  <c r="I13" i="37"/>
  <c r="M14" i="24"/>
  <c r="I14" i="24"/>
  <c r="K14" i="24"/>
  <c r="I25" i="24"/>
  <c r="M25" i="24"/>
  <c r="K25" i="24"/>
  <c r="M33" i="24"/>
  <c r="K33" i="24"/>
  <c r="I33" i="24"/>
  <c r="M24" i="26"/>
  <c r="K24" i="26"/>
  <c r="I24" i="26"/>
  <c r="I7" i="26"/>
  <c r="M7" i="26"/>
  <c r="K7" i="26"/>
  <c r="K6" i="44"/>
  <c r="I6" i="44"/>
  <c r="M6" i="44"/>
  <c r="K43" i="44"/>
  <c r="I43" i="44"/>
  <c r="M43" i="44"/>
  <c r="M18" i="53"/>
  <c r="I18" i="53"/>
  <c r="K18" i="53"/>
  <c r="M39" i="53"/>
  <c r="I39" i="53"/>
  <c r="K39" i="53"/>
  <c r="M19" i="20"/>
  <c r="K19" i="20"/>
  <c r="I19" i="20"/>
  <c r="I41" i="20"/>
  <c r="M41" i="20"/>
  <c r="K41" i="20"/>
  <c r="M26" i="20"/>
  <c r="I26" i="20"/>
  <c r="K26" i="20"/>
  <c r="K20" i="54"/>
  <c r="I20" i="54"/>
  <c r="M20" i="54"/>
  <c r="K25" i="54"/>
  <c r="M25" i="54"/>
  <c r="I25" i="54"/>
  <c r="M34" i="42"/>
  <c r="I34" i="42"/>
  <c r="K34" i="42"/>
  <c r="M28" i="42"/>
  <c r="K28" i="42"/>
  <c r="I28" i="42"/>
  <c r="I39" i="42"/>
  <c r="M39" i="42"/>
  <c r="K39" i="42"/>
  <c r="K30" i="47"/>
  <c r="M30" i="47"/>
  <c r="I30" i="47"/>
  <c r="M27" i="47"/>
  <c r="K27" i="47"/>
  <c r="I27" i="47"/>
  <c r="K18" i="35"/>
  <c r="I18" i="35"/>
  <c r="M18" i="35"/>
  <c r="M24" i="35"/>
  <c r="I24" i="35"/>
  <c r="K24" i="35"/>
  <c r="K29" i="35"/>
  <c r="I29" i="35"/>
  <c r="M29" i="35"/>
  <c r="I37" i="50"/>
  <c r="K37" i="50"/>
  <c r="M37" i="50"/>
  <c r="M34" i="50"/>
  <c r="K34" i="50"/>
  <c r="I34" i="50"/>
  <c r="I24" i="23"/>
  <c r="M24" i="23"/>
  <c r="K24" i="23"/>
  <c r="I13" i="23"/>
  <c r="K13" i="23"/>
  <c r="M13" i="23"/>
  <c r="I27" i="28"/>
  <c r="M27" i="28"/>
  <c r="K27" i="28"/>
  <c r="M39" i="28"/>
  <c r="I39" i="28"/>
  <c r="K39" i="28"/>
  <c r="M25" i="33"/>
  <c r="K25" i="33"/>
  <c r="I25" i="33"/>
  <c r="M30" i="33"/>
  <c r="I30" i="33"/>
  <c r="K30" i="33"/>
  <c r="I41" i="33"/>
  <c r="M41" i="33"/>
  <c r="K41" i="33"/>
  <c r="I21" i="29"/>
  <c r="M21" i="29"/>
  <c r="K21" i="29"/>
  <c r="M23" i="29"/>
  <c r="I23" i="29"/>
  <c r="K23" i="29"/>
  <c r="M43" i="34"/>
  <c r="I43" i="34"/>
  <c r="K43" i="34"/>
  <c r="M6" i="34"/>
  <c r="I6" i="34"/>
  <c r="K6" i="34"/>
  <c r="M39" i="34"/>
  <c r="I39" i="34"/>
  <c r="K39" i="34"/>
  <c r="I40" i="52"/>
  <c r="K40" i="52"/>
  <c r="M40" i="52"/>
  <c r="K32" i="21"/>
  <c r="I32" i="21"/>
  <c r="M32" i="21"/>
  <c r="K15" i="56"/>
  <c r="M15" i="56"/>
  <c r="I15" i="56"/>
  <c r="I10" i="39"/>
  <c r="K10" i="39"/>
  <c r="M10" i="39"/>
  <c r="I43" i="21"/>
  <c r="M43" i="21"/>
  <c r="K43" i="21"/>
  <c r="K24" i="36"/>
  <c r="I24" i="36"/>
  <c r="M24" i="36"/>
  <c r="M17" i="31"/>
  <c r="K17" i="31"/>
  <c r="I17" i="31"/>
  <c r="I21" i="49"/>
  <c r="M21" i="49"/>
  <c r="K21" i="49"/>
  <c r="I28" i="48"/>
  <c r="K28" i="48"/>
  <c r="M28" i="48"/>
  <c r="I41" i="26"/>
  <c r="K41" i="26"/>
  <c r="M41" i="26"/>
  <c r="K22" i="53"/>
  <c r="I22" i="53"/>
  <c r="M22" i="53"/>
  <c r="K33" i="20"/>
  <c r="I33" i="20"/>
  <c r="M33" i="20"/>
  <c r="M30" i="54"/>
  <c r="I30" i="54"/>
  <c r="K30" i="54"/>
  <c r="K15" i="47"/>
  <c r="M15" i="47"/>
  <c r="I15" i="47"/>
  <c r="I41" i="28"/>
  <c r="M41" i="28"/>
  <c r="K41" i="28"/>
  <c r="K42" i="34"/>
  <c r="I42" i="34"/>
  <c r="M42" i="34"/>
  <c r="I9" i="39"/>
  <c r="K9" i="39"/>
  <c r="M9" i="39"/>
  <c r="M43" i="39"/>
  <c r="I43" i="39"/>
  <c r="K43" i="39"/>
  <c r="M21" i="36"/>
  <c r="I21" i="36"/>
  <c r="K21" i="36"/>
  <c r="I18" i="31"/>
  <c r="M18" i="31"/>
  <c r="K18" i="31"/>
  <c r="M34" i="26"/>
  <c r="I34" i="26"/>
  <c r="K34" i="26"/>
  <c r="M31" i="53"/>
  <c r="I31" i="53"/>
  <c r="K31" i="53"/>
  <c r="I31" i="39"/>
  <c r="K31" i="39"/>
  <c r="M31" i="39"/>
  <c r="I17" i="39"/>
  <c r="K17" i="39"/>
  <c r="M17" i="39"/>
  <c r="M11" i="41"/>
  <c r="K11" i="41"/>
  <c r="I11" i="41"/>
  <c r="I27" i="41"/>
  <c r="M27" i="41"/>
  <c r="K27" i="41"/>
  <c r="M19" i="36"/>
  <c r="K19" i="36"/>
  <c r="I19" i="36"/>
  <c r="K32" i="52"/>
  <c r="I32" i="52"/>
  <c r="M32" i="52"/>
  <c r="K11" i="52"/>
  <c r="M11" i="52"/>
  <c r="I11" i="52"/>
  <c r="M40" i="31"/>
  <c r="I40" i="31"/>
  <c r="K40" i="31"/>
  <c r="M12" i="31"/>
  <c r="K12" i="31"/>
  <c r="I12" i="31"/>
  <c r="M9" i="40"/>
  <c r="I9" i="40"/>
  <c r="K9" i="40"/>
  <c r="K24" i="40"/>
  <c r="I24" i="40"/>
  <c r="M24" i="40"/>
  <c r="K37" i="58"/>
  <c r="I37" i="58"/>
  <c r="M37" i="58"/>
  <c r="M19" i="58"/>
  <c r="K19" i="58"/>
  <c r="I19" i="58"/>
  <c r="I28" i="58"/>
  <c r="K28" i="58"/>
  <c r="M28" i="58"/>
  <c r="I30" i="30"/>
  <c r="M30" i="30"/>
  <c r="K30" i="30"/>
  <c r="I35" i="30"/>
  <c r="M35" i="30"/>
  <c r="K35" i="30"/>
  <c r="K25" i="21"/>
  <c r="I25" i="21"/>
  <c r="M25" i="21"/>
  <c r="K28" i="21"/>
  <c r="M28" i="21"/>
  <c r="I28" i="21"/>
  <c r="K26" i="21"/>
  <c r="M26" i="21"/>
  <c r="I26" i="21"/>
  <c r="M30" i="49"/>
  <c r="K30" i="49"/>
  <c r="I30" i="49"/>
  <c r="K33" i="49"/>
  <c r="M33" i="49"/>
  <c r="I33" i="49"/>
  <c r="K27" i="56"/>
  <c r="I27" i="56"/>
  <c r="M27" i="56"/>
  <c r="K30" i="56"/>
  <c r="I30" i="56"/>
  <c r="M30" i="56"/>
  <c r="M25" i="56"/>
  <c r="I25" i="56"/>
  <c r="K25" i="56"/>
  <c r="I42" i="22"/>
  <c r="K42" i="22"/>
  <c r="M42" i="22"/>
  <c r="M28" i="22"/>
  <c r="K28" i="22"/>
  <c r="I28" i="22"/>
  <c r="K10" i="48"/>
  <c r="I10" i="48"/>
  <c r="M10" i="48"/>
  <c r="K29" i="48"/>
  <c r="I29" i="48"/>
  <c r="M29" i="48"/>
  <c r="M39" i="48"/>
  <c r="I39" i="48"/>
  <c r="K39" i="48"/>
  <c r="K6" i="37"/>
  <c r="M6" i="37"/>
  <c r="I6" i="37"/>
  <c r="M23" i="37"/>
  <c r="K23" i="37"/>
  <c r="I23" i="37"/>
  <c r="I16" i="24"/>
  <c r="K16" i="24"/>
  <c r="M16" i="24"/>
  <c r="K37" i="24"/>
  <c r="M37" i="24"/>
  <c r="I37" i="24"/>
  <c r="M24" i="24"/>
  <c r="K24" i="24"/>
  <c r="I24" i="24"/>
  <c r="K29" i="26"/>
  <c r="I29" i="26"/>
  <c r="M29" i="26"/>
  <c r="I18" i="26"/>
  <c r="M18" i="26"/>
  <c r="K18" i="26"/>
  <c r="M25" i="44"/>
  <c r="K25" i="44"/>
  <c r="I25" i="44"/>
  <c r="I17" i="44"/>
  <c r="M17" i="44"/>
  <c r="K17" i="44"/>
  <c r="K10" i="53"/>
  <c r="I10" i="53"/>
  <c r="M10" i="53"/>
  <c r="K9" i="53"/>
  <c r="I9" i="53"/>
  <c r="M9" i="53"/>
  <c r="M35" i="20"/>
  <c r="K35" i="20"/>
  <c r="I35" i="20"/>
  <c r="I13" i="20"/>
  <c r="K13" i="20"/>
  <c r="M13" i="20"/>
  <c r="K25" i="20"/>
  <c r="I25" i="20"/>
  <c r="M25" i="20"/>
  <c r="M11" i="54"/>
  <c r="I11" i="54"/>
  <c r="K11" i="54"/>
  <c r="K18" i="54"/>
  <c r="I18" i="54"/>
  <c r="M18" i="54"/>
  <c r="I33" i="42"/>
  <c r="M33" i="42"/>
  <c r="K33" i="42"/>
  <c r="K23" i="42"/>
  <c r="M23" i="42"/>
  <c r="I23" i="42"/>
  <c r="M21" i="42"/>
  <c r="K21" i="42"/>
  <c r="I21" i="42"/>
  <c r="I8" i="47"/>
  <c r="K8" i="47"/>
  <c r="M8" i="47"/>
  <c r="K39" i="47"/>
  <c r="M39" i="47"/>
  <c r="I39" i="47"/>
  <c r="K15" i="35"/>
  <c r="I15" i="35"/>
  <c r="M15" i="35"/>
  <c r="I34" i="35"/>
  <c r="K34" i="35"/>
  <c r="M34" i="35"/>
  <c r="K42" i="35"/>
  <c r="M42" i="35"/>
  <c r="I42" i="35"/>
  <c r="I15" i="50"/>
  <c r="K15" i="50"/>
  <c r="M15" i="50"/>
  <c r="M28" i="50"/>
  <c r="K28" i="50"/>
  <c r="I28" i="50"/>
  <c r="M14" i="23"/>
  <c r="I14" i="23"/>
  <c r="K14" i="23"/>
  <c r="M6" i="23"/>
  <c r="I6" i="23"/>
  <c r="K6" i="23"/>
  <c r="K42" i="23"/>
  <c r="M42" i="23"/>
  <c r="I42" i="23"/>
  <c r="M21" i="28"/>
  <c r="K21" i="28"/>
  <c r="I21" i="28"/>
  <c r="K35" i="28"/>
  <c r="I35" i="28"/>
  <c r="M35" i="28"/>
  <c r="I37" i="33"/>
  <c r="M37" i="33"/>
  <c r="K37" i="33"/>
  <c r="M33" i="33"/>
  <c r="K33" i="33"/>
  <c r="I33" i="33"/>
  <c r="M22" i="33"/>
  <c r="I22" i="33"/>
  <c r="K22" i="33"/>
  <c r="M33" i="29"/>
  <c r="I33" i="29"/>
  <c r="K33" i="29"/>
  <c r="M22" i="29"/>
  <c r="I22" i="29"/>
  <c r="K22" i="29"/>
  <c r="I37" i="34"/>
  <c r="M37" i="34"/>
  <c r="K37" i="34"/>
  <c r="K30" i="34"/>
  <c r="M30" i="34"/>
  <c r="I30" i="34"/>
  <c r="M38" i="34"/>
  <c r="I38" i="34"/>
  <c r="K38" i="34"/>
  <c r="D36" i="19" l="1"/>
  <c r="D14" i="19"/>
  <c r="D20" i="19"/>
  <c r="D19" i="19"/>
  <c r="D29" i="19"/>
  <c r="D9" i="19"/>
  <c r="D12" i="19"/>
  <c r="D27" i="19"/>
  <c r="D28" i="19"/>
  <c r="D25" i="19"/>
  <c r="D31" i="19"/>
  <c r="D11" i="19"/>
  <c r="D42" i="19"/>
  <c r="D30" i="19"/>
  <c r="D44" i="19"/>
  <c r="D16" i="19"/>
  <c r="D39" i="19"/>
  <c r="D23" i="19"/>
  <c r="D18" i="19"/>
  <c r="D37" i="19"/>
  <c r="D32" i="19"/>
  <c r="K17" i="46"/>
  <c r="M17" i="46"/>
  <c r="I17" i="46"/>
  <c r="I20" i="57"/>
  <c r="M20" i="57"/>
  <c r="K20" i="57"/>
  <c r="I27" i="46"/>
  <c r="K27" i="46"/>
  <c r="M27" i="46"/>
  <c r="M6" i="46"/>
  <c r="I6" i="46"/>
  <c r="K6" i="46"/>
  <c r="M15" i="46"/>
  <c r="K15" i="46"/>
  <c r="I15" i="46"/>
  <c r="M17" i="57"/>
  <c r="K17" i="57"/>
  <c r="I17" i="57"/>
  <c r="I8" i="57"/>
  <c r="M8" i="57"/>
  <c r="K8" i="57"/>
  <c r="M29" i="57"/>
  <c r="K29" i="57"/>
  <c r="I29" i="57"/>
  <c r="K7" i="25"/>
  <c r="I7" i="25"/>
  <c r="M7" i="25"/>
  <c r="I8" i="25"/>
  <c r="M8" i="25"/>
  <c r="K8" i="25"/>
  <c r="G44" i="29"/>
  <c r="I5" i="29"/>
  <c r="I44" i="29" s="1"/>
  <c r="K5" i="29"/>
  <c r="K44" i="29" s="1"/>
  <c r="M5" i="29"/>
  <c r="M44" i="29" s="1"/>
  <c r="I27" i="45"/>
  <c r="M27" i="45"/>
  <c r="K27" i="45"/>
  <c r="I33" i="45"/>
  <c r="M33" i="45"/>
  <c r="K33" i="45"/>
  <c r="I15" i="45"/>
  <c r="K15" i="45"/>
  <c r="M15" i="45"/>
  <c r="M36" i="32"/>
  <c r="I36" i="32"/>
  <c r="K36" i="32"/>
  <c r="I15" i="32"/>
  <c r="M15" i="32"/>
  <c r="K15" i="32"/>
  <c r="I5" i="20"/>
  <c r="M5" i="20"/>
  <c r="K5" i="20"/>
  <c r="G44" i="20"/>
  <c r="M14" i="38"/>
  <c r="I14" i="38"/>
  <c r="K14" i="38"/>
  <c r="I18" i="38"/>
  <c r="M18" i="38"/>
  <c r="K18" i="38"/>
  <c r="M30" i="38"/>
  <c r="I30" i="38"/>
  <c r="K30" i="38"/>
  <c r="K37" i="43"/>
  <c r="I37" i="43"/>
  <c r="M37" i="43"/>
  <c r="I15" i="43"/>
  <c r="K15" i="43"/>
  <c r="M15" i="43"/>
  <c r="K38" i="51"/>
  <c r="I38" i="51"/>
  <c r="M38" i="51"/>
  <c r="I27" i="51"/>
  <c r="K27" i="51"/>
  <c r="M27" i="51"/>
  <c r="M5" i="56"/>
  <c r="M44" i="56" s="1"/>
  <c r="K5" i="56"/>
  <c r="K44" i="56" s="1"/>
  <c r="I5" i="56"/>
  <c r="I44" i="56" s="1"/>
  <c r="G44" i="56"/>
  <c r="M37" i="55"/>
  <c r="K37" i="55"/>
  <c r="I37" i="55"/>
  <c r="M34" i="55"/>
  <c r="K34" i="55"/>
  <c r="I34" i="55"/>
  <c r="K24" i="27"/>
  <c r="M24" i="27"/>
  <c r="I24" i="27"/>
  <c r="M23" i="27"/>
  <c r="K23" i="27"/>
  <c r="I23" i="27"/>
  <c r="M25" i="27"/>
  <c r="I25" i="27"/>
  <c r="K25" i="27"/>
  <c r="M5" i="30"/>
  <c r="M44" i="30" s="1"/>
  <c r="G44" i="30"/>
  <c r="K5" i="30"/>
  <c r="K44" i="30" s="1"/>
  <c r="I5" i="30"/>
  <c r="I44" i="30" s="1"/>
  <c r="M40" i="25"/>
  <c r="K40" i="25"/>
  <c r="I40" i="25"/>
  <c r="K35" i="25"/>
  <c r="M35" i="25"/>
  <c r="I35" i="25"/>
  <c r="I17" i="45"/>
  <c r="M17" i="45"/>
  <c r="K17" i="45"/>
  <c r="I28" i="45"/>
  <c r="M28" i="45"/>
  <c r="K28" i="45"/>
  <c r="M40" i="45"/>
  <c r="I40" i="45"/>
  <c r="K40" i="45"/>
  <c r="K22" i="32"/>
  <c r="M22" i="32"/>
  <c r="I22" i="32"/>
  <c r="I34" i="32"/>
  <c r="M34" i="32"/>
  <c r="K34" i="32"/>
  <c r="K5" i="28"/>
  <c r="K44" i="28" s="1"/>
  <c r="I5" i="28"/>
  <c r="I44" i="28" s="1"/>
  <c r="M5" i="28"/>
  <c r="M44" i="28" s="1"/>
  <c r="K25" i="38"/>
  <c r="M25" i="38"/>
  <c r="I25" i="38"/>
  <c r="M35" i="38"/>
  <c r="K35" i="38"/>
  <c r="I35" i="38"/>
  <c r="I5" i="40"/>
  <c r="I44" i="40" s="1"/>
  <c r="K5" i="40"/>
  <c r="K44" i="40" s="1"/>
  <c r="M5" i="40"/>
  <c r="M44" i="40" s="1"/>
  <c r="G44" i="40"/>
  <c r="M21" i="43"/>
  <c r="I21" i="43"/>
  <c r="K21" i="43"/>
  <c r="I38" i="43"/>
  <c r="M38" i="43"/>
  <c r="K38" i="43"/>
  <c r="I21" i="51"/>
  <c r="M21" i="51"/>
  <c r="K21" i="51"/>
  <c r="K41" i="51"/>
  <c r="I41" i="51"/>
  <c r="M41" i="51"/>
  <c r="K9" i="55"/>
  <c r="I9" i="55"/>
  <c r="M9" i="55"/>
  <c r="M36" i="55"/>
  <c r="K36" i="55"/>
  <c r="I36" i="55"/>
  <c r="I14" i="27"/>
  <c r="M14" i="27"/>
  <c r="K14" i="27"/>
  <c r="I31" i="27"/>
  <c r="M31" i="27"/>
  <c r="K31" i="27"/>
  <c r="K35" i="27"/>
  <c r="M35" i="27"/>
  <c r="I35" i="27"/>
  <c r="M24" i="43"/>
  <c r="I24" i="43"/>
  <c r="K24" i="43"/>
  <c r="M11" i="51"/>
  <c r="I11" i="51"/>
  <c r="K11" i="51"/>
  <c r="I19" i="51"/>
  <c r="M19" i="51"/>
  <c r="K19" i="51"/>
  <c r="K5" i="47"/>
  <c r="K44" i="47" s="1"/>
  <c r="G44" i="47"/>
  <c r="M5" i="47"/>
  <c r="M44" i="47" s="1"/>
  <c r="I5" i="47"/>
  <c r="I44" i="47" s="1"/>
  <c r="M12" i="55"/>
  <c r="K12" i="55"/>
  <c r="I12" i="55"/>
  <c r="I27" i="55"/>
  <c r="M27" i="55"/>
  <c r="K27" i="55"/>
  <c r="M12" i="27"/>
  <c r="K12" i="27"/>
  <c r="I12" i="27"/>
  <c r="M21" i="27"/>
  <c r="K21" i="27"/>
  <c r="I21" i="27"/>
  <c r="M17" i="43"/>
  <c r="K17" i="43"/>
  <c r="I17" i="43"/>
  <c r="K14" i="43"/>
  <c r="I14" i="43"/>
  <c r="M14" i="43"/>
  <c r="M29" i="51"/>
  <c r="K29" i="51"/>
  <c r="I29" i="51"/>
  <c r="K40" i="51"/>
  <c r="I40" i="51"/>
  <c r="M40" i="51"/>
  <c r="K41" i="55"/>
  <c r="I41" i="55"/>
  <c r="M41" i="55"/>
  <c r="I39" i="55"/>
  <c r="K39" i="55"/>
  <c r="M39" i="55"/>
  <c r="K20" i="27"/>
  <c r="M20" i="27"/>
  <c r="I20" i="27"/>
  <c r="K26" i="27"/>
  <c r="M26" i="27"/>
  <c r="I26" i="27"/>
  <c r="K41" i="45"/>
  <c r="M41" i="45"/>
  <c r="I41" i="45"/>
  <c r="M6" i="45"/>
  <c r="K6" i="45"/>
  <c r="I6" i="45"/>
  <c r="K20" i="25"/>
  <c r="I20" i="25"/>
  <c r="M20" i="25"/>
  <c r="M5" i="54"/>
  <c r="M44" i="54" s="1"/>
  <c r="K5" i="54"/>
  <c r="K44" i="54" s="1"/>
  <c r="I5" i="54"/>
  <c r="I44" i="54" s="1"/>
  <c r="G44" i="54"/>
  <c r="I31" i="45"/>
  <c r="K31" i="45"/>
  <c r="M31" i="45"/>
  <c r="I13" i="45"/>
  <c r="M13" i="45"/>
  <c r="K13" i="45"/>
  <c r="I36" i="45"/>
  <c r="K36" i="45"/>
  <c r="M36" i="45"/>
  <c r="K21" i="32"/>
  <c r="M21" i="32"/>
  <c r="I21" i="32"/>
  <c r="K8" i="32"/>
  <c r="I8" i="32"/>
  <c r="M8" i="32"/>
  <c r="D41" i="19"/>
  <c r="K16" i="38"/>
  <c r="M16" i="38"/>
  <c r="I16" i="38"/>
  <c r="K23" i="38"/>
  <c r="I23" i="38"/>
  <c r="M23" i="38"/>
  <c r="I26" i="43"/>
  <c r="K26" i="43"/>
  <c r="M26" i="43"/>
  <c r="M18" i="43"/>
  <c r="K18" i="43"/>
  <c r="I18" i="43"/>
  <c r="I7" i="51"/>
  <c r="K7" i="51"/>
  <c r="M7" i="51"/>
  <c r="K34" i="51"/>
  <c r="M34" i="51"/>
  <c r="I34" i="51"/>
  <c r="K7" i="55"/>
  <c r="M7" i="55"/>
  <c r="I7" i="55"/>
  <c r="M31" i="55"/>
  <c r="I31" i="55"/>
  <c r="K31" i="55"/>
  <c r="M19" i="55"/>
  <c r="I19" i="55"/>
  <c r="K19" i="55"/>
  <c r="M11" i="27"/>
  <c r="I11" i="27"/>
  <c r="K11" i="27"/>
  <c r="I6" i="27"/>
  <c r="K6" i="27"/>
  <c r="M6" i="27"/>
  <c r="M5" i="33"/>
  <c r="M44" i="33" s="1"/>
  <c r="K5" i="33"/>
  <c r="K44" i="33" s="1"/>
  <c r="I5" i="33"/>
  <c r="I44" i="33" s="1"/>
  <c r="G44" i="33"/>
  <c r="M32" i="57"/>
  <c r="K32" i="57"/>
  <c r="I32" i="57"/>
  <c r="K8" i="38"/>
  <c r="M8" i="38"/>
  <c r="I8" i="38"/>
  <c r="M38" i="45"/>
  <c r="I38" i="45"/>
  <c r="K38" i="45"/>
  <c r="K19" i="45"/>
  <c r="M19" i="45"/>
  <c r="I19" i="45"/>
  <c r="K18" i="45"/>
  <c r="M18" i="45"/>
  <c r="I18" i="45"/>
  <c r="I41" i="32"/>
  <c r="K41" i="32"/>
  <c r="M41" i="32"/>
  <c r="M28" i="32"/>
  <c r="I28" i="32"/>
  <c r="K28" i="32"/>
  <c r="M34" i="38"/>
  <c r="I34" i="38"/>
  <c r="K34" i="38"/>
  <c r="K28" i="38"/>
  <c r="M28" i="38"/>
  <c r="I28" i="38"/>
  <c r="M5" i="53"/>
  <c r="M44" i="53" s="1"/>
  <c r="K5" i="53"/>
  <c r="K44" i="53" s="1"/>
  <c r="I5" i="53"/>
  <c r="I44" i="53" s="1"/>
  <c r="G44" i="53"/>
  <c r="I33" i="43"/>
  <c r="M33" i="43"/>
  <c r="K33" i="43"/>
  <c r="G44" i="43"/>
  <c r="K39" i="51"/>
  <c r="I39" i="51"/>
  <c r="M39" i="51"/>
  <c r="K16" i="51"/>
  <c r="M16" i="51"/>
  <c r="I16" i="51"/>
  <c r="I32" i="51"/>
  <c r="M32" i="51"/>
  <c r="K32" i="51"/>
  <c r="M23" i="55"/>
  <c r="K23" i="55"/>
  <c r="I23" i="55"/>
  <c r="M10" i="55"/>
  <c r="K10" i="55"/>
  <c r="I10" i="55"/>
  <c r="M21" i="55"/>
  <c r="K21" i="55"/>
  <c r="I21" i="55"/>
  <c r="I36" i="27"/>
  <c r="K36" i="27"/>
  <c r="M36" i="27"/>
  <c r="I33" i="27"/>
  <c r="K33" i="27"/>
  <c r="M33" i="27"/>
  <c r="M14" i="46"/>
  <c r="K14" i="46"/>
  <c r="I14" i="46"/>
  <c r="I35" i="43"/>
  <c r="K35" i="43"/>
  <c r="M35" i="43"/>
  <c r="K9" i="32"/>
  <c r="I9" i="32"/>
  <c r="M9" i="32"/>
  <c r="K37" i="57"/>
  <c r="I37" i="57"/>
  <c r="M37" i="57"/>
  <c r="M11" i="25"/>
  <c r="K11" i="25"/>
  <c r="I11" i="25"/>
  <c r="K8" i="45"/>
  <c r="M8" i="45"/>
  <c r="I8" i="45"/>
  <c r="I29" i="45"/>
  <c r="K29" i="45"/>
  <c r="M29" i="45"/>
  <c r="K7" i="32"/>
  <c r="I7" i="32"/>
  <c r="M7" i="32"/>
  <c r="M17" i="32"/>
  <c r="I17" i="32"/>
  <c r="K17" i="32"/>
  <c r="K5" i="44"/>
  <c r="K44" i="44" s="1"/>
  <c r="G44" i="44"/>
  <c r="M5" i="44"/>
  <c r="M44" i="44" s="1"/>
  <c r="I5" i="44"/>
  <c r="I44" i="44" s="1"/>
  <c r="K32" i="38"/>
  <c r="I32" i="38"/>
  <c r="M32" i="38"/>
  <c r="K9" i="38"/>
  <c r="M9" i="38"/>
  <c r="I9" i="38"/>
  <c r="M43" i="43"/>
  <c r="K43" i="43"/>
  <c r="I43" i="43"/>
  <c r="M13" i="43"/>
  <c r="K13" i="43"/>
  <c r="I13" i="43"/>
  <c r="K31" i="51"/>
  <c r="I31" i="51"/>
  <c r="M31" i="51"/>
  <c r="I17" i="51"/>
  <c r="K17" i="51"/>
  <c r="M17" i="51"/>
  <c r="M25" i="51"/>
  <c r="K25" i="51"/>
  <c r="I25" i="51"/>
  <c r="K33" i="55"/>
  <c r="M33" i="55"/>
  <c r="I33" i="55"/>
  <c r="I40" i="55"/>
  <c r="M40" i="55"/>
  <c r="K40" i="55"/>
  <c r="K8" i="55"/>
  <c r="M8" i="55"/>
  <c r="I8" i="55"/>
  <c r="M13" i="27"/>
  <c r="K13" i="27"/>
  <c r="I13" i="27"/>
  <c r="I10" i="27"/>
  <c r="K10" i="27"/>
  <c r="M10" i="27"/>
  <c r="K5" i="34"/>
  <c r="K44" i="34" s="1"/>
  <c r="M5" i="34"/>
  <c r="M44" i="34" s="1"/>
  <c r="I5" i="34"/>
  <c r="I44" i="34" s="1"/>
  <c r="G44" i="34"/>
  <c r="I25" i="45"/>
  <c r="M25" i="45"/>
  <c r="K25" i="45"/>
  <c r="M9" i="45"/>
  <c r="I9" i="45"/>
  <c r="K9" i="45"/>
  <c r="I9" i="46"/>
  <c r="M9" i="46"/>
  <c r="K9" i="46"/>
  <c r="I11" i="57"/>
  <c r="M11" i="57"/>
  <c r="K11" i="57"/>
  <c r="K25" i="25"/>
  <c r="I25" i="25"/>
  <c r="M25" i="25"/>
  <c r="K24" i="46"/>
  <c r="I24" i="46"/>
  <c r="M24" i="46"/>
  <c r="K22" i="46"/>
  <c r="M22" i="46"/>
  <c r="I22" i="46"/>
  <c r="K22" i="57"/>
  <c r="I22" i="57"/>
  <c r="M22" i="57"/>
  <c r="I35" i="57"/>
  <c r="K35" i="57"/>
  <c r="M35" i="57"/>
  <c r="M23" i="25"/>
  <c r="K23" i="25"/>
  <c r="I23" i="25"/>
  <c r="I36" i="25"/>
  <c r="K36" i="25"/>
  <c r="M36" i="25"/>
  <c r="M16" i="25"/>
  <c r="I16" i="25"/>
  <c r="K16" i="25"/>
  <c r="I5" i="52"/>
  <c r="I44" i="52" s="1"/>
  <c r="K5" i="52"/>
  <c r="K44" i="52" s="1"/>
  <c r="M5" i="52"/>
  <c r="M44" i="52" s="1"/>
  <c r="G44" i="52"/>
  <c r="M42" i="45"/>
  <c r="I42" i="45"/>
  <c r="K42" i="45"/>
  <c r="M35" i="45"/>
  <c r="I35" i="45"/>
  <c r="K35" i="45"/>
  <c r="I5" i="49"/>
  <c r="I44" i="49" s="1"/>
  <c r="M5" i="49"/>
  <c r="M44" i="49" s="1"/>
  <c r="K5" i="49"/>
  <c r="K44" i="49" s="1"/>
  <c r="G44" i="49"/>
  <c r="I7" i="39"/>
  <c r="I44" i="39" s="1"/>
  <c r="K7" i="39"/>
  <c r="K44" i="39" s="1"/>
  <c r="M7" i="39"/>
  <c r="M44" i="39" s="1"/>
  <c r="K13" i="32"/>
  <c r="I13" i="32"/>
  <c r="M13" i="32"/>
  <c r="M25" i="32"/>
  <c r="K25" i="32"/>
  <c r="I25" i="32"/>
  <c r="M6" i="32"/>
  <c r="I6" i="32"/>
  <c r="K6" i="32"/>
  <c r="D17" i="19"/>
  <c r="K17" i="38"/>
  <c r="I17" i="38"/>
  <c r="M17" i="38"/>
  <c r="K11" i="38"/>
  <c r="I11" i="38"/>
  <c r="M11" i="38"/>
  <c r="K42" i="43"/>
  <c r="M42" i="43"/>
  <c r="I42" i="43"/>
  <c r="K27" i="43"/>
  <c r="M27" i="43"/>
  <c r="I27" i="43"/>
  <c r="I12" i="51"/>
  <c r="K12" i="51"/>
  <c r="M12" i="51"/>
  <c r="K23" i="51"/>
  <c r="I23" i="51"/>
  <c r="M23" i="51"/>
  <c r="M42" i="51"/>
  <c r="I42" i="51"/>
  <c r="K42" i="51"/>
  <c r="I15" i="55"/>
  <c r="M15" i="55"/>
  <c r="K15" i="55"/>
  <c r="I26" i="55"/>
  <c r="M26" i="55"/>
  <c r="K26" i="55"/>
  <c r="M22" i="55"/>
  <c r="I22" i="55"/>
  <c r="K22" i="55"/>
  <c r="M38" i="27"/>
  <c r="K38" i="27"/>
  <c r="I38" i="27"/>
  <c r="M34" i="27"/>
  <c r="K34" i="27"/>
  <c r="I34" i="27"/>
  <c r="I37" i="32"/>
  <c r="M37" i="32"/>
  <c r="K37" i="32"/>
  <c r="K6" i="38"/>
  <c r="M6" i="38"/>
  <c r="I6" i="38"/>
  <c r="K34" i="25"/>
  <c r="M34" i="25"/>
  <c r="I34" i="25"/>
  <c r="I12" i="25"/>
  <c r="M12" i="25"/>
  <c r="K12" i="25"/>
  <c r="M16" i="45"/>
  <c r="K16" i="45"/>
  <c r="I16" i="45"/>
  <c r="M7" i="45"/>
  <c r="K7" i="45"/>
  <c r="I7" i="45"/>
  <c r="M31" i="32"/>
  <c r="I31" i="32"/>
  <c r="K31" i="32"/>
  <c r="K33" i="32"/>
  <c r="M33" i="32"/>
  <c r="I33" i="32"/>
  <c r="M11" i="32"/>
  <c r="I11" i="32"/>
  <c r="K11" i="32"/>
  <c r="M22" i="38"/>
  <c r="I22" i="38"/>
  <c r="K22" i="38"/>
  <c r="M10" i="38"/>
  <c r="I10" i="38"/>
  <c r="K10" i="38"/>
  <c r="I19" i="43"/>
  <c r="K19" i="43"/>
  <c r="M19" i="43"/>
  <c r="I9" i="43"/>
  <c r="K9" i="43"/>
  <c r="M9" i="43"/>
  <c r="M10" i="43"/>
  <c r="K10" i="43"/>
  <c r="I10" i="43"/>
  <c r="M30" i="51"/>
  <c r="I30" i="51"/>
  <c r="K30" i="51"/>
  <c r="M13" i="51"/>
  <c r="I13" i="51"/>
  <c r="K13" i="51"/>
  <c r="K18" i="51"/>
  <c r="I18" i="51"/>
  <c r="M18" i="51"/>
  <c r="M20" i="55"/>
  <c r="K20" i="55"/>
  <c r="I20" i="55"/>
  <c r="K17" i="55"/>
  <c r="M17" i="55"/>
  <c r="I17" i="55"/>
  <c r="M5" i="22"/>
  <c r="M44" i="22" s="1"/>
  <c r="I5" i="22"/>
  <c r="I44" i="22" s="1"/>
  <c r="G44" i="22"/>
  <c r="K5" i="22"/>
  <c r="K44" i="22" s="1"/>
  <c r="K28" i="27"/>
  <c r="I28" i="27"/>
  <c r="M28" i="27"/>
  <c r="I9" i="27"/>
  <c r="M9" i="27"/>
  <c r="K9" i="27"/>
  <c r="D24" i="19"/>
  <c r="I6" i="57"/>
  <c r="M6" i="57"/>
  <c r="K6" i="57"/>
  <c r="K29" i="25"/>
  <c r="I29" i="25"/>
  <c r="M29" i="25"/>
  <c r="I10" i="45"/>
  <c r="K10" i="45"/>
  <c r="M10" i="45"/>
  <c r="K31" i="46"/>
  <c r="I31" i="46"/>
  <c r="M31" i="46"/>
  <c r="M5" i="23"/>
  <c r="M44" i="23" s="1"/>
  <c r="G44" i="23"/>
  <c r="I5" i="23"/>
  <c r="I44" i="23" s="1"/>
  <c r="K5" i="23"/>
  <c r="K44" i="23" s="1"/>
  <c r="K41" i="46"/>
  <c r="M41" i="46"/>
  <c r="I41" i="46"/>
  <c r="K12" i="46"/>
  <c r="M12" i="46"/>
  <c r="I12" i="46"/>
  <c r="I5" i="36"/>
  <c r="I44" i="36" s="1"/>
  <c r="G44" i="36"/>
  <c r="M5" i="36"/>
  <c r="M44" i="36" s="1"/>
  <c r="K5" i="36"/>
  <c r="K44" i="36" s="1"/>
  <c r="K18" i="57"/>
  <c r="M18" i="57"/>
  <c r="I18" i="57"/>
  <c r="M14" i="57"/>
  <c r="I14" i="57"/>
  <c r="K14" i="57"/>
  <c r="K39" i="25"/>
  <c r="M39" i="25"/>
  <c r="I39" i="25"/>
  <c r="M42" i="25"/>
  <c r="K42" i="25"/>
  <c r="I42" i="25"/>
  <c r="K35" i="46"/>
  <c r="I35" i="46"/>
  <c r="M35" i="46"/>
  <c r="M34" i="46"/>
  <c r="K34" i="46"/>
  <c r="I34" i="46"/>
  <c r="I10" i="57"/>
  <c r="M10" i="57"/>
  <c r="K10" i="57"/>
  <c r="M34" i="57"/>
  <c r="K34" i="57"/>
  <c r="I34" i="57"/>
  <c r="M37" i="25"/>
  <c r="I37" i="25"/>
  <c r="K37" i="25"/>
  <c r="K27" i="25"/>
  <c r="M27" i="25"/>
  <c r="I27" i="25"/>
  <c r="I32" i="25"/>
  <c r="M32" i="25"/>
  <c r="K32" i="25"/>
  <c r="M5" i="21"/>
  <c r="M44" i="21" s="1"/>
  <c r="G44" i="21"/>
  <c r="I5" i="21"/>
  <c r="I44" i="21" s="1"/>
  <c r="K5" i="21"/>
  <c r="K44" i="21" s="1"/>
  <c r="I5" i="48"/>
  <c r="I44" i="48" s="1"/>
  <c r="M5" i="48"/>
  <c r="M44" i="48" s="1"/>
  <c r="G44" i="48"/>
  <c r="K5" i="48"/>
  <c r="K44" i="48" s="1"/>
  <c r="I22" i="45"/>
  <c r="K22" i="45"/>
  <c r="M22" i="45"/>
  <c r="M39" i="45"/>
  <c r="I39" i="45"/>
  <c r="K39" i="45"/>
  <c r="M14" i="32"/>
  <c r="K14" i="32"/>
  <c r="I14" i="32"/>
  <c r="K40" i="32"/>
  <c r="I40" i="32"/>
  <c r="M40" i="32"/>
  <c r="I32" i="32"/>
  <c r="K32" i="32"/>
  <c r="M32" i="32"/>
  <c r="M33" i="38"/>
  <c r="K33" i="38"/>
  <c r="I33" i="38"/>
  <c r="I20" i="38"/>
  <c r="K20" i="38"/>
  <c r="M20" i="38"/>
  <c r="M34" i="43"/>
  <c r="I34" i="43"/>
  <c r="K34" i="43"/>
  <c r="K25" i="43"/>
  <c r="M25" i="43"/>
  <c r="I25" i="43"/>
  <c r="I12" i="43"/>
  <c r="K12" i="43"/>
  <c r="M12" i="43"/>
  <c r="I22" i="51"/>
  <c r="K22" i="51"/>
  <c r="M22" i="51"/>
  <c r="I20" i="51"/>
  <c r="K20" i="51"/>
  <c r="M20" i="51"/>
  <c r="K24" i="51"/>
  <c r="I24" i="51"/>
  <c r="M24" i="51"/>
  <c r="D38" i="19"/>
  <c r="M6" i="55"/>
  <c r="K6" i="55"/>
  <c r="I6" i="55"/>
  <c r="K42" i="55"/>
  <c r="M42" i="55"/>
  <c r="I42" i="55"/>
  <c r="M16" i="55"/>
  <c r="K16" i="55"/>
  <c r="I16" i="55"/>
  <c r="I27" i="27"/>
  <c r="M27" i="27"/>
  <c r="K27" i="27"/>
  <c r="M29" i="27"/>
  <c r="K29" i="27"/>
  <c r="I29" i="27"/>
  <c r="I34" i="45"/>
  <c r="M34" i="45"/>
  <c r="K34" i="45"/>
  <c r="I20" i="45"/>
  <c r="M20" i="45"/>
  <c r="K20" i="45"/>
  <c r="K35" i="32"/>
  <c r="M35" i="32"/>
  <c r="I35" i="32"/>
  <c r="I43" i="32"/>
  <c r="M43" i="32"/>
  <c r="K43" i="32"/>
  <c r="K20" i="32"/>
  <c r="M20" i="32"/>
  <c r="I20" i="32"/>
  <c r="G44" i="26"/>
  <c r="M5" i="26"/>
  <c r="M44" i="26" s="1"/>
  <c r="K5" i="26"/>
  <c r="K44" i="26" s="1"/>
  <c r="I5" i="26"/>
  <c r="I44" i="26" s="1"/>
  <c r="M36" i="38"/>
  <c r="I36" i="38"/>
  <c r="K36" i="38"/>
  <c r="I37" i="38"/>
  <c r="K37" i="38"/>
  <c r="M37" i="38"/>
  <c r="I19" i="38"/>
  <c r="M19" i="38"/>
  <c r="K19" i="38"/>
  <c r="I6" i="43"/>
  <c r="K6" i="43"/>
  <c r="M6" i="43"/>
  <c r="K28" i="43"/>
  <c r="I28" i="43"/>
  <c r="M28" i="43"/>
  <c r="I22" i="43"/>
  <c r="M22" i="43"/>
  <c r="K22" i="43"/>
  <c r="I28" i="51"/>
  <c r="M28" i="51"/>
  <c r="K28" i="51"/>
  <c r="K10" i="51"/>
  <c r="M10" i="51"/>
  <c r="I10" i="51"/>
  <c r="I29" i="55"/>
  <c r="K29" i="55"/>
  <c r="M29" i="55"/>
  <c r="K25" i="55"/>
  <c r="M25" i="55"/>
  <c r="I25" i="55"/>
  <c r="K43" i="55"/>
  <c r="M43" i="55"/>
  <c r="I43" i="55"/>
  <c r="M19" i="27"/>
  <c r="I19" i="27"/>
  <c r="K19" i="27"/>
  <c r="I40" i="27"/>
  <c r="K40" i="27"/>
  <c r="M40" i="27"/>
  <c r="D33" i="19"/>
  <c r="K23" i="46"/>
  <c r="I23" i="46"/>
  <c r="M23" i="46"/>
  <c r="I39" i="57"/>
  <c r="M39" i="57"/>
  <c r="K39" i="57"/>
  <c r="M41" i="38"/>
  <c r="I41" i="38"/>
  <c r="K41" i="38"/>
  <c r="K17" i="25"/>
  <c r="M17" i="25"/>
  <c r="I17" i="25"/>
  <c r="I16" i="46"/>
  <c r="K16" i="46"/>
  <c r="M16" i="46"/>
  <c r="M23" i="57"/>
  <c r="I23" i="57"/>
  <c r="K23" i="57"/>
  <c r="I40" i="46"/>
  <c r="M40" i="46"/>
  <c r="K40" i="46"/>
  <c r="I7" i="57"/>
  <c r="M7" i="57"/>
  <c r="K7" i="57"/>
  <c r="M13" i="46"/>
  <c r="K13" i="46"/>
  <c r="I13" i="46"/>
  <c r="M19" i="57"/>
  <c r="K19" i="57"/>
  <c r="I19" i="57"/>
  <c r="I33" i="57"/>
  <c r="K33" i="57"/>
  <c r="M33" i="57"/>
  <c r="I14" i="25"/>
  <c r="M14" i="25"/>
  <c r="K14" i="25"/>
  <c r="D10" i="19"/>
  <c r="D35" i="19"/>
  <c r="M21" i="45"/>
  <c r="I21" i="45"/>
  <c r="K21" i="45"/>
  <c r="I24" i="45"/>
  <c r="K24" i="45"/>
  <c r="M24" i="45"/>
  <c r="K24" i="32"/>
  <c r="I24" i="32"/>
  <c r="M24" i="32"/>
  <c r="K23" i="32"/>
  <c r="M23" i="32"/>
  <c r="I23" i="32"/>
  <c r="I29" i="32"/>
  <c r="M29" i="32"/>
  <c r="K29" i="32"/>
  <c r="M21" i="38"/>
  <c r="K21" i="38"/>
  <c r="I21" i="38"/>
  <c r="M12" i="38"/>
  <c r="K12" i="38"/>
  <c r="I12" i="38"/>
  <c r="I13" i="38"/>
  <c r="K13" i="38"/>
  <c r="M13" i="38"/>
  <c r="I36" i="43"/>
  <c r="M36" i="43"/>
  <c r="K36" i="43"/>
  <c r="I32" i="43"/>
  <c r="M32" i="43"/>
  <c r="K32" i="43"/>
  <c r="I30" i="43"/>
  <c r="M30" i="43"/>
  <c r="K30" i="43"/>
  <c r="I37" i="51"/>
  <c r="M37" i="51"/>
  <c r="K37" i="51"/>
  <c r="I8" i="51"/>
  <c r="K8" i="51"/>
  <c r="M8" i="51"/>
  <c r="I26" i="51"/>
  <c r="K26" i="51"/>
  <c r="M26" i="51"/>
  <c r="I24" i="55"/>
  <c r="M24" i="55"/>
  <c r="K24" i="55"/>
  <c r="I28" i="55"/>
  <c r="M28" i="55"/>
  <c r="K28" i="55"/>
  <c r="M15" i="27"/>
  <c r="I15" i="27"/>
  <c r="K15" i="27"/>
  <c r="I7" i="27"/>
  <c r="K7" i="27"/>
  <c r="M7" i="27"/>
  <c r="I39" i="27"/>
  <c r="M39" i="27"/>
  <c r="K39" i="27"/>
  <c r="I37" i="46"/>
  <c r="K37" i="46"/>
  <c r="M37" i="46"/>
  <c r="I12" i="57"/>
  <c r="K12" i="57"/>
  <c r="M12" i="57"/>
  <c r="M10" i="32"/>
  <c r="I10" i="32"/>
  <c r="K10" i="32"/>
  <c r="M8" i="46"/>
  <c r="I8" i="46"/>
  <c r="K8" i="46"/>
  <c r="M22" i="25"/>
  <c r="K22" i="25"/>
  <c r="I22" i="25"/>
  <c r="K24" i="57"/>
  <c r="M24" i="57"/>
  <c r="I24" i="57"/>
  <c r="M33" i="25"/>
  <c r="I33" i="25"/>
  <c r="K33" i="25"/>
  <c r="K11" i="46"/>
  <c r="M11" i="46"/>
  <c r="I11" i="46"/>
  <c r="I40" i="57"/>
  <c r="M40" i="57"/>
  <c r="K40" i="57"/>
  <c r="G44" i="31"/>
  <c r="M5" i="31"/>
  <c r="M44" i="31" s="1"/>
  <c r="I5" i="31"/>
  <c r="I44" i="31" s="1"/>
  <c r="K5" i="31"/>
  <c r="K44" i="31" s="1"/>
  <c r="I38" i="57"/>
  <c r="K38" i="57"/>
  <c r="M38" i="57"/>
  <c r="M6" i="25"/>
  <c r="I6" i="25"/>
  <c r="K6" i="25"/>
  <c r="D43" i="19"/>
  <c r="M18" i="46"/>
  <c r="K18" i="46"/>
  <c r="I18" i="46"/>
  <c r="M33" i="46"/>
  <c r="K33" i="46"/>
  <c r="I33" i="46"/>
  <c r="K30" i="46"/>
  <c r="I30" i="46"/>
  <c r="M30" i="46"/>
  <c r="I27" i="57"/>
  <c r="M27" i="57"/>
  <c r="K27" i="57"/>
  <c r="I13" i="57"/>
  <c r="K13" i="57"/>
  <c r="M13" i="57"/>
  <c r="D13" i="19"/>
  <c r="M19" i="25"/>
  <c r="I19" i="25"/>
  <c r="K19" i="25"/>
  <c r="K9" i="25"/>
  <c r="I9" i="25"/>
  <c r="M9" i="25"/>
  <c r="K41" i="25"/>
  <c r="M41" i="25"/>
  <c r="I41" i="25"/>
  <c r="K5" i="35"/>
  <c r="K44" i="35" s="1"/>
  <c r="I5" i="35"/>
  <c r="I44" i="35" s="1"/>
  <c r="M5" i="35"/>
  <c r="M44" i="35" s="1"/>
  <c r="G44" i="35"/>
  <c r="I43" i="45"/>
  <c r="K43" i="45"/>
  <c r="M43" i="45"/>
  <c r="K14" i="45"/>
  <c r="I14" i="45"/>
  <c r="M14" i="45"/>
  <c r="K38" i="32"/>
  <c r="I38" i="32"/>
  <c r="M38" i="32"/>
  <c r="K26" i="32"/>
  <c r="M26" i="32"/>
  <c r="I26" i="32"/>
  <c r="I18" i="32"/>
  <c r="M18" i="32"/>
  <c r="K18" i="32"/>
  <c r="K40" i="38"/>
  <c r="M40" i="38"/>
  <c r="I40" i="38"/>
  <c r="M38" i="38"/>
  <c r="I38" i="38"/>
  <c r="K38" i="38"/>
  <c r="K24" i="38"/>
  <c r="I24" i="38"/>
  <c r="M24" i="38"/>
  <c r="K5" i="41"/>
  <c r="K44" i="41" s="1"/>
  <c r="I5" i="41"/>
  <c r="I44" i="41" s="1"/>
  <c r="G44" i="41"/>
  <c r="M5" i="41"/>
  <c r="M44" i="41" s="1"/>
  <c r="D21" i="19"/>
  <c r="M5" i="43"/>
  <c r="K5" i="43"/>
  <c r="I5" i="43"/>
  <c r="M8" i="43"/>
  <c r="I8" i="43"/>
  <c r="K8" i="43"/>
  <c r="M40" i="43"/>
  <c r="K40" i="43"/>
  <c r="I40" i="43"/>
  <c r="I15" i="51"/>
  <c r="K15" i="51"/>
  <c r="M15" i="51"/>
  <c r="K43" i="51"/>
  <c r="M43" i="51"/>
  <c r="I43" i="51"/>
  <c r="K5" i="37"/>
  <c r="K44" i="37" s="1"/>
  <c r="M5" i="37"/>
  <c r="M44" i="37" s="1"/>
  <c r="I5" i="37"/>
  <c r="I44" i="37" s="1"/>
  <c r="G44" i="37"/>
  <c r="K35" i="55"/>
  <c r="M35" i="55"/>
  <c r="I35" i="55"/>
  <c r="K18" i="55"/>
  <c r="I18" i="55"/>
  <c r="M18" i="55"/>
  <c r="I8" i="27"/>
  <c r="K8" i="27"/>
  <c r="M8" i="27"/>
  <c r="M30" i="27"/>
  <c r="I30" i="27"/>
  <c r="K30" i="27"/>
  <c r="I17" i="27"/>
  <c r="M17" i="27"/>
  <c r="K17" i="27"/>
  <c r="M10" i="46"/>
  <c r="I10" i="46"/>
  <c r="K10" i="46"/>
  <c r="K26" i="57"/>
  <c r="I26" i="57"/>
  <c r="M26" i="57"/>
  <c r="M26" i="46"/>
  <c r="K26" i="46"/>
  <c r="I26" i="46"/>
  <c r="I31" i="57"/>
  <c r="K31" i="57"/>
  <c r="M31" i="57"/>
  <c r="M23" i="45"/>
  <c r="K23" i="45"/>
  <c r="I23" i="45"/>
  <c r="K25" i="46"/>
  <c r="I25" i="46"/>
  <c r="M25" i="46"/>
  <c r="I28" i="57"/>
  <c r="K28" i="57"/>
  <c r="M28" i="57"/>
  <c r="K32" i="46"/>
  <c r="I32" i="46"/>
  <c r="M32" i="46"/>
  <c r="K36" i="46"/>
  <c r="I36" i="46"/>
  <c r="M36" i="46"/>
  <c r="M15" i="25"/>
  <c r="K15" i="25"/>
  <c r="I15" i="25"/>
  <c r="I18" i="25"/>
  <c r="M18" i="25"/>
  <c r="K18" i="25"/>
  <c r="I24" i="25"/>
  <c r="M24" i="25"/>
  <c r="K24" i="25"/>
  <c r="K30" i="25"/>
  <c r="M30" i="25"/>
  <c r="I30" i="25"/>
  <c r="K39" i="46"/>
  <c r="I39" i="46"/>
  <c r="M39" i="46"/>
  <c r="I30" i="57"/>
  <c r="M30" i="57"/>
  <c r="K30" i="57"/>
  <c r="G44" i="58"/>
  <c r="M5" i="58"/>
  <c r="M44" i="58" s="1"/>
  <c r="K5" i="58"/>
  <c r="K44" i="58" s="1"/>
  <c r="I5" i="58"/>
  <c r="I44" i="58" s="1"/>
  <c r="M38" i="25"/>
  <c r="I38" i="25"/>
  <c r="K38" i="25"/>
  <c r="K28" i="25"/>
  <c r="I28" i="25"/>
  <c r="M28" i="25"/>
  <c r="I31" i="25"/>
  <c r="M31" i="25"/>
  <c r="K31" i="25"/>
  <c r="D22" i="19"/>
  <c r="I5" i="50"/>
  <c r="I44" i="50" s="1"/>
  <c r="M5" i="50"/>
  <c r="M44" i="50" s="1"/>
  <c r="G44" i="50"/>
  <c r="K5" i="50"/>
  <c r="K44" i="50" s="1"/>
  <c r="I5" i="24"/>
  <c r="I44" i="24" s="1"/>
  <c r="G44" i="24"/>
  <c r="K5" i="24"/>
  <c r="K44" i="24" s="1"/>
  <c r="M5" i="24"/>
  <c r="M44" i="24" s="1"/>
  <c r="I26" i="45"/>
  <c r="M26" i="45"/>
  <c r="K26" i="45"/>
  <c r="M30" i="45"/>
  <c r="I30" i="45"/>
  <c r="K30" i="45"/>
  <c r="K12" i="32"/>
  <c r="M12" i="32"/>
  <c r="I12" i="32"/>
  <c r="K16" i="32"/>
  <c r="M16" i="32"/>
  <c r="I16" i="32"/>
  <c r="I31" i="38"/>
  <c r="K31" i="38"/>
  <c r="M31" i="38"/>
  <c r="M43" i="38"/>
  <c r="I43" i="38"/>
  <c r="K43" i="38"/>
  <c r="I39" i="38"/>
  <c r="M39" i="38"/>
  <c r="K39" i="38"/>
  <c r="K39" i="43"/>
  <c r="I39" i="43"/>
  <c r="M39" i="43"/>
  <c r="M16" i="43"/>
  <c r="K16" i="43"/>
  <c r="I16" i="43"/>
  <c r="K29" i="43"/>
  <c r="M29" i="43"/>
  <c r="I29" i="43"/>
  <c r="I36" i="51"/>
  <c r="M36" i="51"/>
  <c r="K36" i="51"/>
  <c r="M35" i="51"/>
  <c r="I35" i="51"/>
  <c r="K35" i="51"/>
  <c r="K30" i="55"/>
  <c r="I30" i="55"/>
  <c r="M30" i="55"/>
  <c r="M13" i="55"/>
  <c r="I13" i="55"/>
  <c r="K13" i="55"/>
  <c r="K18" i="27"/>
  <c r="I18" i="27"/>
  <c r="M18" i="27"/>
  <c r="I41" i="27"/>
  <c r="K41" i="27"/>
  <c r="M41" i="27"/>
  <c r="K42" i="27"/>
  <c r="M42" i="27"/>
  <c r="I42" i="27"/>
  <c r="I21" i="46"/>
  <c r="M21" i="46"/>
  <c r="K21" i="46"/>
  <c r="D26" i="19"/>
  <c r="K42" i="46"/>
  <c r="I42" i="46"/>
  <c r="M42" i="46"/>
  <c r="M20" i="46"/>
  <c r="K20" i="46"/>
  <c r="I20" i="46"/>
  <c r="I15" i="57"/>
  <c r="M15" i="57"/>
  <c r="K15" i="57"/>
  <c r="M41" i="57"/>
  <c r="K41" i="57"/>
  <c r="I41" i="57"/>
  <c r="K7" i="46"/>
  <c r="I7" i="46"/>
  <c r="M7" i="46"/>
  <c r="K29" i="46"/>
  <c r="I29" i="46"/>
  <c r="M29" i="46"/>
  <c r="K38" i="46"/>
  <c r="I38" i="46"/>
  <c r="M38" i="46"/>
  <c r="M25" i="57"/>
  <c r="I25" i="57"/>
  <c r="K25" i="57"/>
  <c r="I9" i="57"/>
  <c r="K9" i="57"/>
  <c r="M9" i="57"/>
  <c r="I21" i="57"/>
  <c r="M21" i="57"/>
  <c r="K21" i="57"/>
  <c r="K21" i="25"/>
  <c r="M21" i="25"/>
  <c r="I21" i="25"/>
  <c r="I26" i="25"/>
  <c r="K26" i="25"/>
  <c r="M26" i="25"/>
  <c r="K5" i="42"/>
  <c r="K44" i="42" s="1"/>
  <c r="I5" i="42"/>
  <c r="I44" i="42" s="1"/>
  <c r="G44" i="42"/>
  <c r="M5" i="42"/>
  <c r="M44" i="42" s="1"/>
  <c r="D15" i="19"/>
  <c r="D40" i="19"/>
  <c r="M37" i="45"/>
  <c r="I37" i="45"/>
  <c r="K37" i="45"/>
  <c r="I32" i="45"/>
  <c r="K32" i="45"/>
  <c r="M32" i="45"/>
  <c r="M39" i="32"/>
  <c r="K39" i="32"/>
  <c r="I39" i="32"/>
  <c r="I19" i="32"/>
  <c r="K19" i="32"/>
  <c r="M19" i="32"/>
  <c r="K42" i="38"/>
  <c r="I42" i="38"/>
  <c r="M42" i="38"/>
  <c r="M29" i="38"/>
  <c r="K29" i="38"/>
  <c r="I29" i="38"/>
  <c r="I27" i="38"/>
  <c r="M27" i="38"/>
  <c r="K27" i="38"/>
  <c r="K11" i="43"/>
  <c r="I11" i="43"/>
  <c r="M11" i="43"/>
  <c r="K31" i="43"/>
  <c r="I31" i="43"/>
  <c r="M31" i="43"/>
  <c r="K20" i="43"/>
  <c r="I20" i="43"/>
  <c r="M20" i="43"/>
  <c r="I6" i="51"/>
  <c r="K6" i="51"/>
  <c r="M6" i="51"/>
  <c r="I9" i="51"/>
  <c r="M9" i="51"/>
  <c r="K9" i="51"/>
  <c r="D7" i="19"/>
  <c r="M32" i="55"/>
  <c r="K32" i="55"/>
  <c r="I32" i="55"/>
  <c r="M11" i="55"/>
  <c r="K11" i="55"/>
  <c r="I11" i="55"/>
  <c r="M37" i="27"/>
  <c r="I37" i="27"/>
  <c r="K37" i="27"/>
  <c r="M22" i="27"/>
  <c r="K22" i="27"/>
  <c r="I22" i="27"/>
  <c r="I43" i="25"/>
  <c r="M43" i="25"/>
  <c r="K43" i="25"/>
  <c r="M42" i="32"/>
  <c r="I42" i="32"/>
  <c r="K42" i="32"/>
  <c r="K42" i="57"/>
  <c r="I42" i="57"/>
  <c r="M42" i="57"/>
  <c r="K19" i="46"/>
  <c r="M19" i="46"/>
  <c r="I19" i="46"/>
  <c r="I28" i="46"/>
  <c r="M28" i="46"/>
  <c r="K28" i="46"/>
  <c r="M43" i="46"/>
  <c r="I43" i="46"/>
  <c r="K43" i="46"/>
  <c r="K16" i="57"/>
  <c r="I16" i="57"/>
  <c r="M16" i="57"/>
  <c r="I43" i="57"/>
  <c r="K43" i="57"/>
  <c r="M43" i="57"/>
  <c r="M36" i="57"/>
  <c r="I36" i="57"/>
  <c r="K36" i="57"/>
  <c r="D34" i="19"/>
  <c r="M13" i="25"/>
  <c r="I13" i="25"/>
  <c r="K13" i="25"/>
  <c r="I10" i="25"/>
  <c r="K10" i="25"/>
  <c r="M10" i="25"/>
  <c r="K11" i="45"/>
  <c r="M11" i="45"/>
  <c r="I11" i="45"/>
  <c r="M12" i="45"/>
  <c r="I12" i="45"/>
  <c r="K12" i="45"/>
  <c r="I30" i="32"/>
  <c r="K30" i="32"/>
  <c r="M30" i="32"/>
  <c r="M27" i="32"/>
  <c r="K27" i="32"/>
  <c r="I27" i="32"/>
  <c r="I7" i="38"/>
  <c r="M7" i="38"/>
  <c r="K7" i="38"/>
  <c r="M15" i="38"/>
  <c r="I15" i="38"/>
  <c r="K15" i="38"/>
  <c r="I26" i="38"/>
  <c r="M26" i="38"/>
  <c r="K26" i="38"/>
  <c r="I23" i="43"/>
  <c r="K23" i="43"/>
  <c r="M23" i="43"/>
  <c r="K41" i="43"/>
  <c r="I41" i="43"/>
  <c r="M41" i="43"/>
  <c r="K14" i="51"/>
  <c r="I14" i="51"/>
  <c r="M14" i="51"/>
  <c r="M33" i="51"/>
  <c r="K33" i="51"/>
  <c r="I33" i="51"/>
  <c r="M38" i="55"/>
  <c r="K38" i="55"/>
  <c r="I38" i="55"/>
  <c r="M14" i="55"/>
  <c r="I14" i="55"/>
  <c r="K14" i="55"/>
  <c r="M16" i="27"/>
  <c r="K16" i="27"/>
  <c r="I16" i="27"/>
  <c r="M43" i="27"/>
  <c r="I43" i="27"/>
  <c r="K43" i="27"/>
  <c r="K32" i="27"/>
  <c r="M32" i="27"/>
  <c r="I32" i="27"/>
  <c r="E14" i="19" l="1"/>
  <c r="F37" i="19"/>
  <c r="F16" i="19"/>
  <c r="G22" i="19"/>
  <c r="F27" i="19"/>
  <c r="E22" i="19"/>
  <c r="F43" i="19"/>
  <c r="G41" i="19"/>
  <c r="E21" i="19"/>
  <c r="G13" i="19"/>
  <c r="F14" i="19"/>
  <c r="E17" i="19"/>
  <c r="F33" i="19"/>
  <c r="E31" i="19"/>
  <c r="E36" i="19"/>
  <c r="G35" i="19"/>
  <c r="G29" i="19"/>
  <c r="G14" i="19"/>
  <c r="G42" i="19"/>
  <c r="E15" i="19"/>
  <c r="G21" i="19"/>
  <c r="G27" i="19"/>
  <c r="E19" i="19"/>
  <c r="G37" i="19"/>
  <c r="F21" i="19"/>
  <c r="F32" i="19"/>
  <c r="F23" i="19"/>
  <c r="F28" i="19"/>
  <c r="G32" i="19"/>
  <c r="F42" i="19"/>
  <c r="G23" i="19"/>
  <c r="E43" i="19"/>
  <c r="E32" i="19"/>
  <c r="E9" i="19"/>
  <c r="G20" i="19"/>
  <c r="G38" i="19"/>
  <c r="F10" i="19"/>
  <c r="F30" i="19"/>
  <c r="F29" i="19"/>
  <c r="E35" i="19"/>
  <c r="G24" i="19"/>
  <c r="F39" i="19"/>
  <c r="E26" i="19"/>
  <c r="F35" i="19"/>
  <c r="F12" i="19"/>
  <c r="F20" i="19"/>
  <c r="E39" i="19"/>
  <c r="F18" i="19"/>
  <c r="E23" i="19"/>
  <c r="G28" i="19"/>
  <c r="E41" i="19"/>
  <c r="F36" i="19"/>
  <c r="G9" i="19"/>
  <c r="E38" i="19"/>
  <c r="E24" i="19"/>
  <c r="G40" i="19"/>
  <c r="F24" i="19"/>
  <c r="F25" i="19"/>
  <c r="F40" i="19"/>
  <c r="E20" i="19"/>
  <c r="G26" i="19"/>
  <c r="E16" i="19"/>
  <c r="F17" i="19"/>
  <c r="G16" i="19"/>
  <c r="E42" i="19"/>
  <c r="G10" i="19"/>
  <c r="E10" i="19"/>
  <c r="F31" i="19"/>
  <c r="E40" i="19"/>
  <c r="E25" i="19"/>
  <c r="F7" i="19"/>
  <c r="F34" i="19"/>
  <c r="G30" i="19"/>
  <c r="F15" i="19"/>
  <c r="F41" i="19"/>
  <c r="G17" i="19"/>
  <c r="E18" i="19"/>
  <c r="E37" i="19"/>
  <c r="F9" i="19"/>
  <c r="G18" i="19"/>
  <c r="E30" i="19"/>
  <c r="F22" i="19"/>
  <c r="F26" i="19"/>
  <c r="G31" i="19"/>
  <c r="G15" i="19"/>
  <c r="E33" i="19"/>
  <c r="E27" i="19"/>
  <c r="G39" i="19"/>
  <c r="G36" i="19"/>
  <c r="E44" i="19"/>
  <c r="F11" i="19"/>
  <c r="F44" i="19"/>
  <c r="F19" i="19"/>
  <c r="E7" i="19"/>
  <c r="E34" i="19"/>
  <c r="G33" i="19"/>
  <c r="G12" i="19"/>
  <c r="E28" i="19"/>
  <c r="F13" i="19"/>
  <c r="F38" i="19"/>
  <c r="G43" i="19"/>
  <c r="E29" i="19"/>
  <c r="G34" i="19"/>
  <c r="E13" i="19"/>
  <c r="G25" i="19"/>
  <c r="G11" i="19"/>
  <c r="G44" i="19"/>
  <c r="E11" i="19"/>
  <c r="G19" i="19"/>
  <c r="G7" i="19"/>
  <c r="E12" i="19"/>
  <c r="I5" i="57"/>
  <c r="I44" i="57" s="1"/>
  <c r="G44" i="57"/>
  <c r="M5" i="57"/>
  <c r="M44" i="57" s="1"/>
  <c r="K5" i="57"/>
  <c r="K44" i="57" s="1"/>
  <c r="K5" i="32"/>
  <c r="K44" i="32" s="1"/>
  <c r="I5" i="32"/>
  <c r="I44" i="32" s="1"/>
  <c r="M5" i="32"/>
  <c r="M44" i="32" s="1"/>
  <c r="G44" i="32"/>
  <c r="I5" i="51"/>
  <c r="I44" i="51" s="1"/>
  <c r="M5" i="51"/>
  <c r="M44" i="51" s="1"/>
  <c r="G44" i="51"/>
  <c r="K5" i="51"/>
  <c r="K44" i="51" s="1"/>
  <c r="K5" i="25"/>
  <c r="K44" i="25" s="1"/>
  <c r="G44" i="25"/>
  <c r="I5" i="25"/>
  <c r="I44" i="25" s="1"/>
  <c r="M5" i="25"/>
  <c r="M44" i="25" s="1"/>
  <c r="I5" i="55"/>
  <c r="I44" i="55" s="1"/>
  <c r="K5" i="55"/>
  <c r="K44" i="55" s="1"/>
  <c r="M5" i="55"/>
  <c r="M44" i="55" s="1"/>
  <c r="G44" i="55"/>
  <c r="D6" i="19"/>
  <c r="K44" i="20"/>
  <c r="M44" i="20"/>
  <c r="I44" i="20"/>
  <c r="M5" i="46"/>
  <c r="M44" i="46" s="1"/>
  <c r="K5" i="46"/>
  <c r="K44" i="46" s="1"/>
  <c r="I5" i="46"/>
  <c r="I44" i="46" s="1"/>
  <c r="G44" i="46"/>
  <c r="M5" i="45"/>
  <c r="M44" i="45" s="1"/>
  <c r="K5" i="45"/>
  <c r="K44" i="45" s="1"/>
  <c r="I5" i="45"/>
  <c r="I44" i="45" s="1"/>
  <c r="G44" i="45"/>
  <c r="I5" i="27"/>
  <c r="I44" i="27" s="1"/>
  <c r="M5" i="27"/>
  <c r="M44" i="27" s="1"/>
  <c r="K5" i="27"/>
  <c r="K44" i="27" s="1"/>
  <c r="K5" i="38"/>
  <c r="K44" i="38" s="1"/>
  <c r="I5" i="38"/>
  <c r="I44" i="38" s="1"/>
  <c r="M5" i="38"/>
  <c r="M44" i="38" s="1"/>
  <c r="G44" i="38"/>
  <c r="I7" i="43"/>
  <c r="I44" i="43" s="1"/>
  <c r="K7" i="43"/>
  <c r="K44" i="43" s="1"/>
  <c r="M7" i="43"/>
  <c r="M44" i="43" s="1"/>
  <c r="D8" i="19"/>
  <c r="G8" i="19" l="1"/>
  <c r="D45" i="19"/>
  <c r="K6" i="19" s="1"/>
  <c r="K8" i="19" s="1"/>
  <c r="G6" i="19"/>
  <c r="F6" i="19"/>
  <c r="E6" i="19"/>
  <c r="E8" i="19"/>
  <c r="F8" i="19"/>
  <c r="G45" i="19" l="1"/>
  <c r="N6" i="19" s="1"/>
  <c r="F45" i="19"/>
  <c r="M6" i="19" s="1"/>
  <c r="E45" i="19"/>
  <c r="L6" i="19" s="1"/>
  <c r="L8" i="19" s="1"/>
</calcChain>
</file>

<file path=xl/sharedStrings.xml><?xml version="1.0" encoding="utf-8"?>
<sst xmlns="http://schemas.openxmlformats.org/spreadsheetml/2006/main" count="4031" uniqueCount="417">
  <si>
    <t>令和２年兵庫県産業連関表</t>
    <rPh sb="0" eb="2">
      <t>レイワ</t>
    </rPh>
    <rPh sb="3" eb="4">
      <t>ネン</t>
    </rPh>
    <rPh sb="4" eb="7">
      <t>ヒョウゴケン</t>
    </rPh>
    <rPh sb="7" eb="9">
      <t>サンギョウ</t>
    </rPh>
    <rPh sb="9" eb="12">
      <t>レンカンヒョウ</t>
    </rPh>
    <phoneticPr fontId="3"/>
  </si>
  <si>
    <t>水道</t>
  </si>
  <si>
    <t>廃棄物処理</t>
  </si>
  <si>
    <t>他に分類されない会員制団体</t>
    <rPh sb="0" eb="1">
      <t>ホカ</t>
    </rPh>
    <rPh sb="2" eb="4">
      <t>ブンルイ</t>
    </rPh>
    <rPh sb="8" eb="11">
      <t>カイインセイ</t>
    </rPh>
    <rPh sb="11" eb="13">
      <t>ダンタイ</t>
    </rPh>
    <phoneticPr fontId="5"/>
  </si>
  <si>
    <t>事務用品</t>
    <rPh sb="0" eb="2">
      <t>ジム</t>
    </rPh>
    <rPh sb="2" eb="4">
      <t>ヨウヒン</t>
    </rPh>
    <phoneticPr fontId="5"/>
  </si>
  <si>
    <t>分類不明</t>
    <rPh sb="0" eb="2">
      <t>ブンルイ</t>
    </rPh>
    <rPh sb="2" eb="4">
      <t>フメイ</t>
    </rPh>
    <phoneticPr fontId="5"/>
  </si>
  <si>
    <t>内生部門計</t>
  </si>
  <si>
    <t>家計外消費支出（列）</t>
  </si>
  <si>
    <t>一般政府消費支出</t>
  </si>
  <si>
    <t>県内総固定資本形成（公的）</t>
    <rPh sb="0" eb="1">
      <t>ケン</t>
    </rPh>
    <phoneticPr fontId="6"/>
  </si>
  <si>
    <t>県内総固定資本形成（民間）</t>
    <rPh sb="0" eb="1">
      <t>ケン</t>
    </rPh>
    <phoneticPr fontId="6"/>
  </si>
  <si>
    <t>在庫純増</t>
  </si>
  <si>
    <t>県内最終需要計</t>
    <rPh sb="0" eb="1">
      <t>ケン</t>
    </rPh>
    <phoneticPr fontId="6"/>
  </si>
  <si>
    <t>県内需要合計</t>
    <rPh sb="0" eb="1">
      <t>ケン</t>
    </rPh>
    <phoneticPr fontId="6"/>
  </si>
  <si>
    <t>輸出</t>
  </si>
  <si>
    <t>輸出計</t>
    <rPh sb="0" eb="2">
      <t>ユシュツ</t>
    </rPh>
    <rPh sb="2" eb="3">
      <t>ケイ</t>
    </rPh>
    <phoneticPr fontId="5"/>
  </si>
  <si>
    <t>移出</t>
    <rPh sb="0" eb="2">
      <t>イシュツ</t>
    </rPh>
    <phoneticPr fontId="6"/>
  </si>
  <si>
    <t>移輸出計</t>
    <rPh sb="0" eb="1">
      <t>イ</t>
    </rPh>
    <rPh sb="1" eb="3">
      <t>ユシュツ</t>
    </rPh>
    <rPh sb="3" eb="4">
      <t>ケイ</t>
    </rPh>
    <phoneticPr fontId="6"/>
  </si>
  <si>
    <t>最終需要計</t>
  </si>
  <si>
    <t>需要合計</t>
  </si>
  <si>
    <t>（控除）輸入</t>
  </si>
  <si>
    <t>（控除）関税</t>
  </si>
  <si>
    <t>（控除）輸入品商品税</t>
  </si>
  <si>
    <t>（控除）輸入計</t>
  </si>
  <si>
    <t>（控除）移入</t>
    <rPh sb="1" eb="3">
      <t>コウジョ</t>
    </rPh>
    <rPh sb="4" eb="6">
      <t>イニュウ</t>
    </rPh>
    <phoneticPr fontId="6"/>
  </si>
  <si>
    <t>（控除）移輸入計</t>
    <rPh sb="1" eb="3">
      <t>コウジョ</t>
    </rPh>
    <rPh sb="4" eb="5">
      <t>イ</t>
    </rPh>
    <rPh sb="5" eb="7">
      <t>ユニュウ</t>
    </rPh>
    <rPh sb="7" eb="8">
      <t>ケイ</t>
    </rPh>
    <phoneticPr fontId="6"/>
  </si>
  <si>
    <t>最終需要部門計</t>
    <rPh sb="4" eb="6">
      <t>ブモン</t>
    </rPh>
    <phoneticPr fontId="6"/>
  </si>
  <si>
    <t>県内生産額</t>
    <rPh sb="0" eb="1">
      <t>ケン</t>
    </rPh>
    <phoneticPr fontId="6"/>
  </si>
  <si>
    <t>家計外消費支出（行）</t>
  </si>
  <si>
    <t>営業余剰</t>
  </si>
  <si>
    <t>資本減耗引当</t>
  </si>
  <si>
    <t>間接税（関税・輸入品商品税を除く。）</t>
    <rPh sb="7" eb="9">
      <t>ユニュウ</t>
    </rPh>
    <rPh sb="9" eb="10">
      <t>ヒン</t>
    </rPh>
    <rPh sb="10" eb="12">
      <t>ショウヒン</t>
    </rPh>
    <rPh sb="12" eb="13">
      <t>ゼイ</t>
    </rPh>
    <phoneticPr fontId="7"/>
  </si>
  <si>
    <t>（控除）経常補助金</t>
  </si>
  <si>
    <t>粗付加価値部門計</t>
  </si>
  <si>
    <t>県内生産額</t>
    <rPh sb="0" eb="1">
      <t>ケン</t>
    </rPh>
    <phoneticPr fontId="8"/>
  </si>
  <si>
    <t>列和</t>
    <rPh sb="0" eb="1">
      <t>レツ</t>
    </rPh>
    <rPh sb="1" eb="2">
      <t>ワ</t>
    </rPh>
    <phoneticPr fontId="3"/>
  </si>
  <si>
    <t>影響力係数</t>
    <rPh sb="0" eb="3">
      <t>エイキョウリョク</t>
    </rPh>
    <rPh sb="3" eb="5">
      <t>ケイスウ</t>
    </rPh>
    <phoneticPr fontId="8"/>
  </si>
  <si>
    <t>行和</t>
    <rPh sb="0" eb="1">
      <t>ギョウ</t>
    </rPh>
    <rPh sb="1" eb="2">
      <t>ワ</t>
    </rPh>
    <phoneticPr fontId="3"/>
  </si>
  <si>
    <t>感応度係数</t>
    <rPh sb="0" eb="3">
      <t>カンノウド</t>
    </rPh>
    <rPh sb="3" eb="5">
      <t>ケイスウ</t>
    </rPh>
    <phoneticPr fontId="6"/>
  </si>
  <si>
    <t>合計</t>
    <rPh sb="0" eb="2">
      <t>ゴウケイ</t>
    </rPh>
    <phoneticPr fontId="3"/>
  </si>
  <si>
    <t>(百万円)</t>
    <rPh sb="1" eb="2">
      <t>ヒャク</t>
    </rPh>
    <rPh sb="2" eb="4">
      <t>マンエン</t>
    </rPh>
    <phoneticPr fontId="3"/>
  </si>
  <si>
    <t>A</t>
  </si>
  <si>
    <t>B</t>
  </si>
  <si>
    <t>（就業地ベース）</t>
    <rPh sb="1" eb="3">
      <t>シュウギョウ</t>
    </rPh>
    <rPh sb="3" eb="4">
      <t>チ</t>
    </rPh>
    <phoneticPr fontId="3"/>
  </si>
  <si>
    <t>（人／百万円）</t>
    <rPh sb="1" eb="2">
      <t>ニン</t>
    </rPh>
    <rPh sb="3" eb="4">
      <t>ヒャク</t>
    </rPh>
    <rPh sb="4" eb="6">
      <t>マンエン</t>
    </rPh>
    <phoneticPr fontId="3"/>
  </si>
  <si>
    <t>就業者数</t>
    <rPh sb="0" eb="3">
      <t>シュウギョウシャ</t>
    </rPh>
    <rPh sb="3" eb="4">
      <t>スウ</t>
    </rPh>
    <phoneticPr fontId="2"/>
  </si>
  <si>
    <t>雇用者数</t>
    <rPh sb="0" eb="3">
      <t>コヨウシャ</t>
    </rPh>
    <rPh sb="3" eb="4">
      <t>スウ</t>
    </rPh>
    <phoneticPr fontId="2"/>
  </si>
  <si>
    <t>県内生産額</t>
    <rPh sb="0" eb="2">
      <t>ケンナイ</t>
    </rPh>
    <rPh sb="2" eb="5">
      <t>セイサンガク</t>
    </rPh>
    <phoneticPr fontId="2"/>
  </si>
  <si>
    <t>就業係数</t>
    <rPh sb="0" eb="2">
      <t>シュウギョウ</t>
    </rPh>
    <rPh sb="2" eb="4">
      <t>ケイスウ</t>
    </rPh>
    <phoneticPr fontId="2"/>
  </si>
  <si>
    <t>雇用係数</t>
    <rPh sb="0" eb="2">
      <t>コヨウ</t>
    </rPh>
    <rPh sb="2" eb="4">
      <t>ケイスウ</t>
    </rPh>
    <phoneticPr fontId="2"/>
  </si>
  <si>
    <t>C</t>
  </si>
  <si>
    <t>D=A/C</t>
  </si>
  <si>
    <t>E=B/C</t>
  </si>
  <si>
    <t>第９表　雇用表（付帯表）</t>
    <rPh sb="0" eb="1">
      <t>ダイ</t>
    </rPh>
    <rPh sb="2" eb="3">
      <t>ヒョウ</t>
    </rPh>
    <rPh sb="4" eb="6">
      <t>コヨウ</t>
    </rPh>
    <rPh sb="6" eb="7">
      <t>ヒョウ</t>
    </rPh>
    <rPh sb="8" eb="10">
      <t>フタイ</t>
    </rPh>
    <rPh sb="10" eb="11">
      <t>ヒョウ</t>
    </rPh>
    <phoneticPr fontId="3"/>
  </si>
  <si>
    <t>従業者総数</t>
    <rPh sb="0" eb="3">
      <t>ジュウギョウシャ</t>
    </rPh>
    <rPh sb="3" eb="5">
      <t>ソウスウ</t>
    </rPh>
    <phoneticPr fontId="3"/>
  </si>
  <si>
    <t>個人業主</t>
    <rPh sb="0" eb="2">
      <t>コジン</t>
    </rPh>
    <rPh sb="2" eb="4">
      <t>ギョウシュ</t>
    </rPh>
    <phoneticPr fontId="3"/>
  </si>
  <si>
    <t>家族従業者</t>
    <rPh sb="0" eb="2">
      <t>カゾク</t>
    </rPh>
    <rPh sb="2" eb="5">
      <t>ジュウギョウシャ</t>
    </rPh>
    <phoneticPr fontId="3"/>
  </si>
  <si>
    <t>有給役員</t>
    <rPh sb="0" eb="2">
      <t>ユウキュウ</t>
    </rPh>
    <rPh sb="2" eb="4">
      <t>ヤクイン</t>
    </rPh>
    <phoneticPr fontId="3"/>
  </si>
  <si>
    <t>雇用者</t>
    <rPh sb="0" eb="3">
      <t>コヨウシャ</t>
    </rPh>
    <phoneticPr fontId="3"/>
  </si>
  <si>
    <t>常用雇用者</t>
    <rPh sb="0" eb="2">
      <t>ジョウヨウ</t>
    </rPh>
    <rPh sb="2" eb="5">
      <t>コヨウシャ</t>
    </rPh>
    <phoneticPr fontId="3"/>
  </si>
  <si>
    <t>臨時雇用者</t>
    <rPh sb="0" eb="2">
      <t>リンジ</t>
    </rPh>
    <rPh sb="2" eb="5">
      <t>コヨウシャ</t>
    </rPh>
    <phoneticPr fontId="3"/>
  </si>
  <si>
    <t>有給役員
・雇用者</t>
    <rPh sb="0" eb="2">
      <t>ユウキュウ</t>
    </rPh>
    <rPh sb="2" eb="4">
      <t>ヤクイン</t>
    </rPh>
    <phoneticPr fontId="3"/>
  </si>
  <si>
    <t>正社員
・正職員</t>
    <rPh sb="0" eb="3">
      <t>セイシャイン</t>
    </rPh>
    <rPh sb="5" eb="8">
      <t>セイショクイン</t>
    </rPh>
    <phoneticPr fontId="3"/>
  </si>
  <si>
    <t>正社員
・正職員以外</t>
    <rPh sb="0" eb="3">
      <t>セイシャイン</t>
    </rPh>
    <rPh sb="5" eb="8">
      <t>セイショクイン</t>
    </rPh>
    <rPh sb="8" eb="10">
      <t>イガイ</t>
    </rPh>
    <phoneticPr fontId="3"/>
  </si>
  <si>
    <t>その他の製造工業製品</t>
  </si>
  <si>
    <t>商業</t>
  </si>
  <si>
    <t>金融・保険</t>
  </si>
  <si>
    <t>公務</t>
  </si>
  <si>
    <t>民間消費支出</t>
  </si>
  <si>
    <t>雇用者所得</t>
  </si>
  <si>
    <t>はん用機械</t>
    <rPh sb="2" eb="3">
      <t>ヨウ</t>
    </rPh>
    <rPh sb="3" eb="5">
      <t>キカイ</t>
    </rPh>
    <phoneticPr fontId="5"/>
  </si>
  <si>
    <t>生産用機械</t>
    <rPh sb="0" eb="2">
      <t>セイサン</t>
    </rPh>
    <rPh sb="2" eb="3">
      <t>ヨウ</t>
    </rPh>
    <rPh sb="3" eb="5">
      <t>キカイ</t>
    </rPh>
    <phoneticPr fontId="5"/>
  </si>
  <si>
    <t>業務用機械</t>
    <rPh sb="0" eb="2">
      <t>ギョウム</t>
    </rPh>
    <rPh sb="2" eb="3">
      <t>ヨウ</t>
    </rPh>
    <rPh sb="3" eb="5">
      <t>キカイ</t>
    </rPh>
    <phoneticPr fontId="5"/>
  </si>
  <si>
    <t>農業</t>
  </si>
  <si>
    <t>林業</t>
    <rPh sb="0" eb="2">
      <t>リンギョウ</t>
    </rPh>
    <phoneticPr fontId="5"/>
  </si>
  <si>
    <t>漁業</t>
    <rPh sb="0" eb="2">
      <t>ギョギョウ</t>
    </rPh>
    <phoneticPr fontId="5"/>
  </si>
  <si>
    <t>鉱業</t>
    <rPh sb="0" eb="2">
      <t>コウギョウ</t>
    </rPh>
    <phoneticPr fontId="5"/>
  </si>
  <si>
    <t>飲食料品</t>
    <rPh sb="0" eb="2">
      <t>インショク</t>
    </rPh>
    <phoneticPr fontId="5"/>
  </si>
  <si>
    <t>繊維製品</t>
  </si>
  <si>
    <t>パルプ・紙・木製品</t>
  </si>
  <si>
    <t>化学製品</t>
  </si>
  <si>
    <t>石油・石炭製品</t>
  </si>
  <si>
    <t>プラスチック・ゴム製品</t>
    <rPh sb="9" eb="11">
      <t>セイヒン</t>
    </rPh>
    <phoneticPr fontId="5"/>
  </si>
  <si>
    <t>窯業・土石製品</t>
  </si>
  <si>
    <t>鉄鋼</t>
  </si>
  <si>
    <t>非鉄金属</t>
  </si>
  <si>
    <t>金属製品</t>
  </si>
  <si>
    <t>電子部品</t>
    <rPh sb="0" eb="2">
      <t>デンシ</t>
    </rPh>
    <rPh sb="2" eb="4">
      <t>ブヒン</t>
    </rPh>
    <phoneticPr fontId="5"/>
  </si>
  <si>
    <t>電気機械</t>
  </si>
  <si>
    <t>情報通信機器</t>
    <rPh sb="0" eb="2">
      <t>ジョウホウ</t>
    </rPh>
    <rPh sb="2" eb="4">
      <t>ツウシン</t>
    </rPh>
    <rPh sb="4" eb="6">
      <t>キキ</t>
    </rPh>
    <phoneticPr fontId="5"/>
  </si>
  <si>
    <t>輸送機械</t>
  </si>
  <si>
    <t>建設</t>
  </si>
  <si>
    <t>電気・ガス・熱供給</t>
    <rPh sb="0" eb="2">
      <t>デンキ</t>
    </rPh>
    <phoneticPr fontId="6"/>
  </si>
  <si>
    <t>不動産</t>
  </si>
  <si>
    <t>運輸・郵便</t>
    <rPh sb="3" eb="5">
      <t>ユウビン</t>
    </rPh>
    <phoneticPr fontId="6"/>
  </si>
  <si>
    <t>情報通信</t>
    <rPh sb="0" eb="2">
      <t>ジョウホウ</t>
    </rPh>
    <rPh sb="2" eb="4">
      <t>ツウシン</t>
    </rPh>
    <phoneticPr fontId="5"/>
  </si>
  <si>
    <t>教育・研究</t>
  </si>
  <si>
    <t>医療・福祉</t>
    <rPh sb="0" eb="2">
      <t>イリョウ</t>
    </rPh>
    <rPh sb="3" eb="5">
      <t>フクシ</t>
    </rPh>
    <phoneticPr fontId="5"/>
  </si>
  <si>
    <t>対事業所サービス</t>
  </si>
  <si>
    <t>対個人サービス</t>
    <rPh sb="0" eb="1">
      <t>タイ</t>
    </rPh>
    <rPh sb="1" eb="3">
      <t>コジン</t>
    </rPh>
    <phoneticPr fontId="6"/>
  </si>
  <si>
    <t>統合大分類（39部門）</t>
    <rPh sb="2" eb="3">
      <t>ダイ</t>
    </rPh>
    <phoneticPr fontId="3"/>
  </si>
  <si>
    <t>取引基本表（生産者価格表）</t>
    <rPh sb="0" eb="2">
      <t>トリヒキ</t>
    </rPh>
    <rPh sb="2" eb="5">
      <t>キホンヒョウ</t>
    </rPh>
    <rPh sb="6" eb="9">
      <t>セイサンシャ</t>
    </rPh>
    <rPh sb="9" eb="12">
      <t>カカクヒョウ</t>
    </rPh>
    <phoneticPr fontId="3"/>
  </si>
  <si>
    <r>
      <t>逆行列係数表　[I-(I-M)A]</t>
    </r>
    <r>
      <rPr>
        <vertAlign val="superscript"/>
        <sz val="10"/>
        <color theme="1"/>
        <rFont val="ＭＳ Ｐゴシック"/>
        <family val="3"/>
        <charset val="128"/>
        <scheme val="minor"/>
      </rPr>
      <t>-1</t>
    </r>
    <r>
      <rPr>
        <sz val="10"/>
        <color theme="1"/>
        <rFont val="ＭＳ Ｐゴシック"/>
        <family val="3"/>
        <charset val="128"/>
        <scheme val="minor"/>
      </rPr>
      <t>型</t>
    </r>
    <rPh sb="0" eb="3">
      <t>ギャクギョウレツ</t>
    </rPh>
    <rPh sb="3" eb="5">
      <t>ケイスウ</t>
    </rPh>
    <rPh sb="5" eb="6">
      <t>ヒョウ</t>
    </rPh>
    <rPh sb="19" eb="20">
      <t>ガタ</t>
    </rPh>
    <phoneticPr fontId="3"/>
  </si>
  <si>
    <t>投入係数表</t>
  </si>
  <si>
    <t>投入係数表</t>
    <rPh sb="0" eb="2">
      <t>トウニュウ</t>
    </rPh>
    <rPh sb="2" eb="4">
      <t>ケイスウ</t>
    </rPh>
    <rPh sb="4" eb="5">
      <t>ヒョウ</t>
    </rPh>
    <phoneticPr fontId="3"/>
  </si>
  <si>
    <t>説明</t>
  </si>
  <si>
    <t>備考</t>
  </si>
  <si>
    <t>データ入力</t>
    <rPh sb="3" eb="5">
      <t>ニュウリョク</t>
    </rPh>
    <phoneticPr fontId="12"/>
  </si>
  <si>
    <t>農業</t>
    <rPh sb="0" eb="2">
      <t>ノウギョウ</t>
    </rPh>
    <phoneticPr fontId="15"/>
  </si>
  <si>
    <t>経済波及効果推計値</t>
    <rPh sb="0" eb="2">
      <t>ケイザイ</t>
    </rPh>
    <rPh sb="2" eb="4">
      <t>ハキュウ</t>
    </rPh>
    <rPh sb="4" eb="6">
      <t>コウカ</t>
    </rPh>
    <rPh sb="6" eb="8">
      <t>スイケイ</t>
    </rPh>
    <rPh sb="8" eb="9">
      <t>アタイ</t>
    </rPh>
    <phoneticPr fontId="12"/>
  </si>
  <si>
    <t>林業</t>
    <rPh sb="0" eb="2">
      <t>リンギョウ</t>
    </rPh>
    <phoneticPr fontId="16"/>
  </si>
  <si>
    <t>漁業</t>
    <rPh sb="0" eb="2">
      <t>ギョギョウ</t>
    </rPh>
    <phoneticPr fontId="16"/>
  </si>
  <si>
    <t>鉱業</t>
  </si>
  <si>
    <t>飲食料品　　　　　　　</t>
  </si>
  <si>
    <t>プラスチック・ゴム製品</t>
    <rPh sb="9" eb="11">
      <t>セイヒン</t>
    </rPh>
    <phoneticPr fontId="12"/>
  </si>
  <si>
    <t>はん用機械</t>
  </si>
  <si>
    <t>生産用機械</t>
  </si>
  <si>
    <t>業務用機械</t>
  </si>
  <si>
    <t>電子部品</t>
    <rPh sb="0" eb="2">
      <t>デンシ</t>
    </rPh>
    <rPh sb="2" eb="4">
      <t>ブヒン</t>
    </rPh>
    <phoneticPr fontId="16"/>
  </si>
  <si>
    <t>情報通信機器</t>
    <phoneticPr fontId="12"/>
  </si>
  <si>
    <t>輸送機械  　　　　　</t>
  </si>
  <si>
    <t>水道　　</t>
  </si>
  <si>
    <t>廃棄物処理</t>
    <rPh sb="0" eb="3">
      <t>ハイキブツ</t>
    </rPh>
    <rPh sb="3" eb="5">
      <t>ショリ</t>
    </rPh>
    <phoneticPr fontId="16"/>
  </si>
  <si>
    <t>商業</t>
    <rPh sb="0" eb="2">
      <t>ショウギョウ</t>
    </rPh>
    <phoneticPr fontId="16"/>
  </si>
  <si>
    <t>運輸、郵便</t>
    <rPh sb="3" eb="5">
      <t>ユウビン</t>
    </rPh>
    <phoneticPr fontId="16"/>
  </si>
  <si>
    <t>情報通信</t>
  </si>
  <si>
    <t>医療・福祉</t>
    <rPh sb="3" eb="5">
      <t>フクシ</t>
    </rPh>
    <phoneticPr fontId="16"/>
  </si>
  <si>
    <t>他に分類されない会員制団体</t>
    <rPh sb="0" eb="1">
      <t>ホカ</t>
    </rPh>
    <rPh sb="2" eb="4">
      <t>ブンルイ</t>
    </rPh>
    <rPh sb="8" eb="11">
      <t>カイインセイ</t>
    </rPh>
    <rPh sb="11" eb="13">
      <t>ダンタイ</t>
    </rPh>
    <phoneticPr fontId="16"/>
  </si>
  <si>
    <t>対個人サービス</t>
  </si>
  <si>
    <t>事務用品</t>
    <rPh sb="0" eb="2">
      <t>ジム</t>
    </rPh>
    <rPh sb="2" eb="4">
      <t>ヨウヒン</t>
    </rPh>
    <phoneticPr fontId="16"/>
  </si>
  <si>
    <t>分類不明</t>
    <rPh sb="0" eb="2">
      <t>ブンルイ</t>
    </rPh>
    <rPh sb="2" eb="4">
      <t>フメイ</t>
    </rPh>
    <phoneticPr fontId="16"/>
  </si>
  <si>
    <t>逆行列係数表</t>
  </si>
  <si>
    <t>分析係数</t>
    <rPh sb="0" eb="2">
      <t>ブンセキ</t>
    </rPh>
    <rPh sb="2" eb="4">
      <t>ケイスウ</t>
    </rPh>
    <phoneticPr fontId="12"/>
  </si>
  <si>
    <t xml:space="preserve"> </t>
    <phoneticPr fontId="12"/>
  </si>
  <si>
    <t xml:space="preserve">  波及効果（誘発効果）は、直接効果と間接波及効果（第１次、第２次……）に分けられる。</t>
    <phoneticPr fontId="12"/>
  </si>
  <si>
    <t>このうち「生産誘発効果」には、原材料消費による誘発効果と雇用者所得（賃金・給与等）など家計を通じて消費支出される最終需要の増加による誘発効果などがある。</t>
    <phoneticPr fontId="12"/>
  </si>
  <si>
    <t>　生産波及効果には、「生産誘発効果」と「粗付加価値誘発効果」とがある。</t>
    <phoneticPr fontId="12"/>
  </si>
  <si>
    <t>測定の道具として、「投入係数」と「逆行列係数」を使用する。</t>
    <phoneticPr fontId="12"/>
  </si>
  <si>
    <t>生産波及効果分析では、産業間の因果連鎖に起因する生産波及効果のメカニズムを基に、最終的に各産業部門において誘発される生産額を測定する。</t>
    <phoneticPr fontId="12"/>
  </si>
  <si>
    <t xml:space="preserve">  ある産業部門の生産物に対する最終需要（投資・消費・移輸出）の変化が、直接・間接のルートを通じて、他の産業部門の生産に影響を及ぼしていくことを「生産波及効果」という。</t>
    <phoneticPr fontId="12"/>
  </si>
  <si>
    <t xml:space="preserve">産業連関表による経済波及効果の分析は、あくまでも経済モデル分析の一つであり、そこにはいくつかの基本的仮定・前提条件などの留意点がある。 </t>
    <rPh sb="47" eb="50">
      <t>キホンテキ</t>
    </rPh>
    <rPh sb="50" eb="52">
      <t>カテイ</t>
    </rPh>
    <rPh sb="53" eb="55">
      <t>ゼンテイ</t>
    </rPh>
    <rPh sb="55" eb="57">
      <t>ジョウケン</t>
    </rPh>
    <rPh sb="60" eb="63">
      <t>リュウイテン</t>
    </rPh>
    <phoneticPr fontId="12"/>
  </si>
  <si>
    <t>産業連関分析上の留意点</t>
    <rPh sb="0" eb="2">
      <t>サンギョウ</t>
    </rPh>
    <rPh sb="2" eb="4">
      <t>レンカン</t>
    </rPh>
    <phoneticPr fontId="12"/>
  </si>
  <si>
    <t>(1) 「生産波及効果」とは</t>
    <phoneticPr fontId="12"/>
  </si>
  <si>
    <t>例えば、ある産業で100億円の生産があった場合、直接効果は100億円の生産そのものであり、間接波及効果は100億円の生産活動に伴う原材料消費や民間消費支出による誘発効果である。</t>
    <phoneticPr fontId="12"/>
  </si>
  <si>
    <t>(2) 分析の基本的仮定</t>
    <rPh sb="4" eb="6">
      <t>ブンセキ</t>
    </rPh>
    <phoneticPr fontId="12"/>
  </si>
  <si>
    <t>①</t>
    <phoneticPr fontId="3"/>
  </si>
  <si>
    <t>令和２年の産業構造において分析しており、「投入係数」「逆行列係数」を一定と仮定している。</t>
  </si>
  <si>
    <t>②</t>
    <phoneticPr fontId="3"/>
  </si>
  <si>
    <t>価格は令和２年価格である。</t>
  </si>
  <si>
    <t>③</t>
    <phoneticPr fontId="3"/>
  </si>
  <si>
    <t>企業に過剰在庫が存在せず、需要に対しては、常に生産を行って供給する。</t>
    <phoneticPr fontId="3"/>
  </si>
  <si>
    <t>④</t>
    <phoneticPr fontId="3"/>
  </si>
  <si>
    <t>企業の生産能力に限界がなく、あらゆる需要にこたえられる。</t>
    <phoneticPr fontId="3"/>
  </si>
  <si>
    <t>⑤</t>
    <phoneticPr fontId="3"/>
  </si>
  <si>
    <t>一つの生産物は、ただ一つの生産部門（産業）から供給される。</t>
    <phoneticPr fontId="3"/>
  </si>
  <si>
    <t>⑥</t>
    <phoneticPr fontId="3"/>
  </si>
  <si>
    <t>原材料等の投入量は、その部門の生産量に比例する。</t>
    <phoneticPr fontId="3"/>
  </si>
  <si>
    <t>⑦</t>
    <phoneticPr fontId="3"/>
  </si>
  <si>
    <t>各部門が生産活動を個別に行った効果の和は、それら部門が同時に行ったときの総効果に等しい。</t>
    <phoneticPr fontId="12"/>
  </si>
  <si>
    <t>⑧</t>
    <phoneticPr fontId="3"/>
  </si>
  <si>
    <t>生産波及効果が達成される期間は、不明である。</t>
    <phoneticPr fontId="3"/>
  </si>
  <si>
    <t>(3) 分析の前提条件</t>
    <rPh sb="4" eb="6">
      <t>ブンセキ</t>
    </rPh>
    <phoneticPr fontId="12"/>
  </si>
  <si>
    <t>本事例では、各産業部門の平均的な投入構造によることとする。例えば、建設業であれば「建設部門」を１部門とする「投入係数」を用いて推計する。</t>
    <rPh sb="6" eb="7">
      <t>カク</t>
    </rPh>
    <rPh sb="7" eb="9">
      <t>サンギョウ</t>
    </rPh>
    <rPh sb="9" eb="11">
      <t>ブモン</t>
    </rPh>
    <rPh sb="29" eb="30">
      <t>タト</t>
    </rPh>
    <rPh sb="33" eb="35">
      <t>ケンセツ</t>
    </rPh>
    <rPh sb="35" eb="36">
      <t>ギョウ</t>
    </rPh>
    <phoneticPr fontId="12"/>
  </si>
  <si>
    <t>就業者数は、生産額に比例して増加することとする。</t>
    <phoneticPr fontId="12"/>
  </si>
  <si>
    <t>粗付加価値については、雇用者報酬の一定割合が、最終需要（消費）にまわるものとする。</t>
    <rPh sb="14" eb="16">
      <t>ホウシュウ</t>
    </rPh>
    <phoneticPr fontId="12"/>
  </si>
  <si>
    <t>これを所得の消費への転換と呼び、その一定割合を「消費への転換比率」という。</t>
    <phoneticPr fontId="12"/>
  </si>
  <si>
    <t>(注)</t>
    <phoneticPr fontId="3"/>
  </si>
  <si>
    <t>雇用者報酬の消費への転換比率は、一般的に使われる「平均消費性向」（資料：総務省「家計調査」）を用いた。</t>
    <rPh sb="3" eb="5">
      <t>ホウシュウ</t>
    </rPh>
    <rPh sb="33" eb="35">
      <t>シリョウ</t>
    </rPh>
    <rPh sb="36" eb="39">
      <t>ソウムショウ</t>
    </rPh>
    <rPh sb="40" eb="42">
      <t>カケイ</t>
    </rPh>
    <rPh sb="42" eb="44">
      <t>チョウサ</t>
    </rPh>
    <phoneticPr fontId="12"/>
  </si>
  <si>
    <t>(4) その他</t>
    <phoneticPr fontId="3"/>
  </si>
  <si>
    <t>生産波及効果分析では、新しく生み出された雇用者所得が、新たに消費需要の増加となって再び生産を誘発する過程を対象にした。</t>
    <phoneticPr fontId="3"/>
  </si>
  <si>
    <t>計算上は次々に効果が波及していき、誘発される生産額が０になるまで分析は可能である。</t>
    <phoneticPr fontId="3"/>
  </si>
  <si>
    <t>実際には、生産波及過程で、「波及の中断」やタイム・ラグの問題などもあると考えられるが、分析の対象を、第２次間接波及効果までに限定した。</t>
    <phoneticPr fontId="12"/>
  </si>
  <si>
    <t>雇用者報酬の外に営業余剰なども、一部、消費や投資に向って新たな需要を喚起する。</t>
    <phoneticPr fontId="3"/>
  </si>
  <si>
    <t>その転換比率となる指標に資料上の制約があり、比率が明確か、推定可能な特別の場合を除き、あまり計算されないため、計測の対象外とした。</t>
    <phoneticPr fontId="3"/>
  </si>
  <si>
    <t>波及効果の測定には、39部門表（令和２年表）を用い、最終需要増加に伴う原材料による波及効果、付加価値による波及効果の２段階に分けて行う。</t>
    <rPh sb="16" eb="18">
      <t>レイワ</t>
    </rPh>
    <rPh sb="26" eb="28">
      <t>サイシュウ</t>
    </rPh>
    <rPh sb="28" eb="30">
      <t>ジュヨウ</t>
    </rPh>
    <rPh sb="30" eb="32">
      <t>ゾウカ</t>
    </rPh>
    <rPh sb="33" eb="34">
      <t>トモナ</t>
    </rPh>
    <phoneticPr fontId="12"/>
  </si>
  <si>
    <t>各種係数表</t>
  </si>
  <si>
    <t>※取引基本表より</t>
  </si>
  <si>
    <t>(単位：百万円）</t>
    <rPh sb="1" eb="3">
      <t>タンイ</t>
    </rPh>
    <rPh sb="4" eb="5">
      <t>ヒャク</t>
    </rPh>
    <rPh sb="5" eb="7">
      <t>マンエン</t>
    </rPh>
    <phoneticPr fontId="12"/>
  </si>
  <si>
    <t>（百万円）</t>
  </si>
  <si>
    <t>　</t>
    <phoneticPr fontId="12"/>
  </si>
  <si>
    <t>　</t>
  </si>
  <si>
    <t>統合大分類（39部門）</t>
    <rPh sb="2" eb="3">
      <t>ダイ</t>
    </rPh>
    <phoneticPr fontId="12"/>
  </si>
  <si>
    <t>県内自給率</t>
    <rPh sb="0" eb="1">
      <t>ケン</t>
    </rPh>
    <phoneticPr fontId="12"/>
  </si>
  <si>
    <t>就業係数</t>
    <phoneticPr fontId="12"/>
  </si>
  <si>
    <t>雇用係数</t>
    <phoneticPr fontId="12"/>
  </si>
  <si>
    <t>粗付加価値率</t>
  </si>
  <si>
    <t>雇用者所得率</t>
  </si>
  <si>
    <t>民間消費支出構成比</t>
  </si>
  <si>
    <t>県内需要合計</t>
    <rPh sb="0" eb="1">
      <t>ケン</t>
    </rPh>
    <phoneticPr fontId="12"/>
  </si>
  <si>
    <t>移輸入計</t>
  </si>
  <si>
    <t>移輸入率</t>
  </si>
  <si>
    <t>県内生産額</t>
    <rPh sb="0" eb="1">
      <t>ケン</t>
    </rPh>
    <phoneticPr fontId="12"/>
  </si>
  <si>
    <t>間接税(除関税)</t>
  </si>
  <si>
    <t>粗付加価値率</t>
    <rPh sb="0" eb="3">
      <t>ソフカ</t>
    </rPh>
    <rPh sb="3" eb="5">
      <t>カチ</t>
    </rPh>
    <rPh sb="5" eb="6">
      <t>リツ</t>
    </rPh>
    <phoneticPr fontId="12"/>
  </si>
  <si>
    <t>雇用者所得率</t>
    <rPh sb="0" eb="3">
      <t>コヨウシャ</t>
    </rPh>
    <rPh sb="3" eb="6">
      <t>ショトクリツ</t>
    </rPh>
    <phoneticPr fontId="12"/>
  </si>
  <si>
    <t>民間消費支出構成比</t>
    <rPh sb="0" eb="2">
      <t>ミンカン</t>
    </rPh>
    <rPh sb="2" eb="4">
      <t>ショウヒ</t>
    </rPh>
    <rPh sb="4" eb="6">
      <t>シシュツ</t>
    </rPh>
    <rPh sb="6" eb="9">
      <t>コウセイヒ</t>
    </rPh>
    <phoneticPr fontId="12"/>
  </si>
  <si>
    <t>移輸出計</t>
    <rPh sb="0" eb="1">
      <t>イ</t>
    </rPh>
    <rPh sb="1" eb="3">
      <t>ユシュツ</t>
    </rPh>
    <rPh sb="3" eb="4">
      <t>ケイ</t>
    </rPh>
    <phoneticPr fontId="12"/>
  </si>
  <si>
    <t>県際収支</t>
    <rPh sb="0" eb="1">
      <t>ケン</t>
    </rPh>
    <rPh sb="1" eb="2">
      <t>サイ</t>
    </rPh>
    <rPh sb="2" eb="4">
      <t>シュウシ</t>
    </rPh>
    <phoneticPr fontId="12"/>
  </si>
  <si>
    <t>A</t>
    <phoneticPr fontId="12"/>
  </si>
  <si>
    <t>B</t>
    <phoneticPr fontId="12"/>
  </si>
  <si>
    <t>C</t>
    <phoneticPr fontId="12"/>
  </si>
  <si>
    <t>D</t>
    <phoneticPr fontId="12"/>
  </si>
  <si>
    <t>E</t>
    <phoneticPr fontId="12"/>
  </si>
  <si>
    <t>F</t>
    <phoneticPr fontId="12"/>
  </si>
  <si>
    <t>G=Σ(A:E)/Ｆ</t>
    <phoneticPr fontId="12"/>
  </si>
  <si>
    <t>H=A/F</t>
    <phoneticPr fontId="12"/>
  </si>
  <si>
    <t>B=A/ΣA</t>
    <phoneticPr fontId="12"/>
  </si>
  <si>
    <t>D=B-C</t>
    <phoneticPr fontId="12"/>
  </si>
  <si>
    <t>E=C/A</t>
    <phoneticPr fontId="12"/>
  </si>
  <si>
    <t>F=1-E</t>
    <phoneticPr fontId="12"/>
  </si>
  <si>
    <t>製造業</t>
    <rPh sb="0" eb="3">
      <t>セイゾウギョウ</t>
    </rPh>
    <phoneticPr fontId="12"/>
  </si>
  <si>
    <t>非製造業</t>
    <rPh sb="0" eb="1">
      <t>ヒ</t>
    </rPh>
    <rPh sb="1" eb="4">
      <t>セイゾウギョウ</t>
    </rPh>
    <phoneticPr fontId="12"/>
  </si>
  <si>
    <t>(出所）兵庫県統計課「令和２年兵庫県産業連関表」</t>
    <rPh sb="1" eb="3">
      <t>シュッショ</t>
    </rPh>
    <rPh sb="4" eb="6">
      <t>ヒョウゴ</t>
    </rPh>
    <rPh sb="6" eb="7">
      <t>ケン</t>
    </rPh>
    <rPh sb="7" eb="9">
      <t>トウケイ</t>
    </rPh>
    <rPh sb="9" eb="10">
      <t>カ</t>
    </rPh>
    <rPh sb="11" eb="13">
      <t>レイワ</t>
    </rPh>
    <rPh sb="14" eb="15">
      <t>ネン</t>
    </rPh>
    <rPh sb="15" eb="18">
      <t>ヒョウゴケン</t>
    </rPh>
    <rPh sb="18" eb="20">
      <t>サンギョウ</t>
    </rPh>
    <rPh sb="20" eb="22">
      <t>レンカン</t>
    </rPh>
    <rPh sb="22" eb="23">
      <t>ヒョウ</t>
    </rPh>
    <phoneticPr fontId="2"/>
  </si>
  <si>
    <t>令和２年兵庫県産業連関表</t>
    <rPh sb="0" eb="2">
      <t>レイワ</t>
    </rPh>
    <rPh sb="3" eb="4">
      <t>ネン</t>
    </rPh>
    <rPh sb="4" eb="7">
      <t>ヒョウゴケン</t>
    </rPh>
    <rPh sb="7" eb="9">
      <t>サンギョウ</t>
    </rPh>
    <rPh sb="9" eb="12">
      <t>レンカンヒョウ</t>
    </rPh>
    <phoneticPr fontId="12"/>
  </si>
  <si>
    <t>分析係数表</t>
    <rPh sb="0" eb="2">
      <t>ブンセキ</t>
    </rPh>
    <rPh sb="2" eb="4">
      <t>ケイスウ</t>
    </rPh>
    <rPh sb="4" eb="5">
      <t>ヒョウ</t>
    </rPh>
    <phoneticPr fontId="13"/>
  </si>
  <si>
    <t>県内自給率・移輸入率表</t>
    <rPh sb="0" eb="2">
      <t>ケンナイ</t>
    </rPh>
    <rPh sb="2" eb="5">
      <t>ジキュウリツ</t>
    </rPh>
    <rPh sb="6" eb="9">
      <t>イユニュウ</t>
    </rPh>
    <rPh sb="9" eb="10">
      <t>リツ</t>
    </rPh>
    <rPh sb="10" eb="11">
      <t>ヒョウ</t>
    </rPh>
    <phoneticPr fontId="3"/>
  </si>
  <si>
    <t>※取引基本表より</t>
    <rPh sb="1" eb="3">
      <t>トリヒキ</t>
    </rPh>
    <rPh sb="3" eb="6">
      <t>キホンヒョウ</t>
    </rPh>
    <phoneticPr fontId="3"/>
  </si>
  <si>
    <t>就業・雇用係数表</t>
    <rPh sb="0" eb="2">
      <t>シュウギョウ</t>
    </rPh>
    <rPh sb="3" eb="5">
      <t>コヨウ</t>
    </rPh>
    <rPh sb="5" eb="7">
      <t>ケイスウ</t>
    </rPh>
    <rPh sb="7" eb="8">
      <t>ヒョウ</t>
    </rPh>
    <phoneticPr fontId="3"/>
  </si>
  <si>
    <t>※就業・雇用者…雇用表より、県内生産額…取引基本表より</t>
    <rPh sb="1" eb="3">
      <t>シュウギョウ</t>
    </rPh>
    <rPh sb="4" eb="7">
      <t>コヨウシャ</t>
    </rPh>
    <rPh sb="8" eb="10">
      <t>コヨウ</t>
    </rPh>
    <rPh sb="10" eb="11">
      <t>ヒョウ</t>
    </rPh>
    <rPh sb="14" eb="16">
      <t>ケンナイ</t>
    </rPh>
    <rPh sb="16" eb="19">
      <t>セイサンガク</t>
    </rPh>
    <rPh sb="20" eb="22">
      <t>トリヒキ</t>
    </rPh>
    <rPh sb="22" eb="25">
      <t>キホンヒョウ</t>
    </rPh>
    <phoneticPr fontId="3"/>
  </si>
  <si>
    <t>粗付加価値率・雇用者所得率</t>
  </si>
  <si>
    <t>※粗付加価値率は、SNAに合わせるため家計外消費を除いている。</t>
    <rPh sb="1" eb="4">
      <t>ソフカ</t>
    </rPh>
    <rPh sb="4" eb="6">
      <t>カチ</t>
    </rPh>
    <rPh sb="6" eb="7">
      <t>リツ</t>
    </rPh>
    <rPh sb="13" eb="14">
      <t>ア</t>
    </rPh>
    <rPh sb="19" eb="22">
      <t>カケイガイ</t>
    </rPh>
    <rPh sb="22" eb="24">
      <t>ショウヒ</t>
    </rPh>
    <rPh sb="25" eb="26">
      <t>ノゾ</t>
    </rPh>
    <phoneticPr fontId="4"/>
  </si>
  <si>
    <t>民間消費支出構成比</t>
    <rPh sb="0" eb="2">
      <t>ミンカン</t>
    </rPh>
    <rPh sb="2" eb="4">
      <t>ショウヒ</t>
    </rPh>
    <rPh sb="4" eb="6">
      <t>シシュツ</t>
    </rPh>
    <rPh sb="6" eb="9">
      <t>コウセイヒ</t>
    </rPh>
    <phoneticPr fontId="3"/>
  </si>
  <si>
    <t>C=B/A</t>
  </si>
  <si>
    <t>D=1-C</t>
  </si>
  <si>
    <t>（百万円、人）</t>
    <rPh sb="1" eb="2">
      <t>ヒャク</t>
    </rPh>
    <rPh sb="2" eb="4">
      <t>マンエン</t>
    </rPh>
    <rPh sb="5" eb="6">
      <t>ニン</t>
    </rPh>
    <phoneticPr fontId="12"/>
  </si>
  <si>
    <t>備考</t>
    <rPh sb="0" eb="2">
      <t>ビコウ</t>
    </rPh>
    <phoneticPr fontId="12"/>
  </si>
  <si>
    <t>（百万円）</t>
    <rPh sb="1" eb="2">
      <t>ヒャク</t>
    </rPh>
    <rPh sb="2" eb="4">
      <t>マンエン</t>
    </rPh>
    <phoneticPr fontId="12"/>
  </si>
  <si>
    <t>生産誘発額</t>
    <rPh sb="0" eb="2">
      <t>セイサン</t>
    </rPh>
    <rPh sb="2" eb="5">
      <t>ユウハツガク</t>
    </rPh>
    <phoneticPr fontId="12"/>
  </si>
  <si>
    <t>付加価値誘発額</t>
    <rPh sb="0" eb="2">
      <t>フカ</t>
    </rPh>
    <rPh sb="2" eb="4">
      <t>カチ</t>
    </rPh>
    <rPh sb="4" eb="7">
      <t>ユウハツガク</t>
    </rPh>
    <phoneticPr fontId="12"/>
  </si>
  <si>
    <t>就業者誘発数</t>
    <rPh sb="0" eb="3">
      <t>シュウギョウシャ</t>
    </rPh>
    <rPh sb="3" eb="5">
      <t>ユウハツ</t>
    </rPh>
    <rPh sb="5" eb="6">
      <t>スウ</t>
    </rPh>
    <phoneticPr fontId="12"/>
  </si>
  <si>
    <t>雇用者誘発数</t>
    <rPh sb="0" eb="3">
      <t>コヨウシャ</t>
    </rPh>
    <rPh sb="3" eb="5">
      <t>ユウハツ</t>
    </rPh>
    <rPh sb="5" eb="6">
      <t>スウ</t>
    </rPh>
    <phoneticPr fontId="12"/>
  </si>
  <si>
    <t>ﾜｰｸｼｰﾄ</t>
    <phoneticPr fontId="12"/>
  </si>
  <si>
    <t>運輸・郵便</t>
    <rPh sb="3" eb="5">
      <t>ユウビン</t>
    </rPh>
    <phoneticPr fontId="16"/>
  </si>
  <si>
    <t>合計</t>
    <rPh sb="0" eb="2">
      <t>ゴウケイ</t>
    </rPh>
    <phoneticPr fontId="12"/>
  </si>
  <si>
    <t>部門別最終需要額（39部門別）</t>
    <rPh sb="0" eb="3">
      <t>ブモンベツ</t>
    </rPh>
    <rPh sb="3" eb="5">
      <t>サイシュウ</t>
    </rPh>
    <rPh sb="5" eb="7">
      <t>ジュヨウ</t>
    </rPh>
    <rPh sb="7" eb="8">
      <t>ガク</t>
    </rPh>
    <rPh sb="11" eb="14">
      <t>ブモンベツ</t>
    </rPh>
    <phoneticPr fontId="12"/>
  </si>
  <si>
    <t>経済波及効果まとめ</t>
    <rPh sb="0" eb="2">
      <t>ケイザイ</t>
    </rPh>
    <rPh sb="2" eb="4">
      <t>ハキュウ</t>
    </rPh>
    <rPh sb="4" eb="6">
      <t>コウカ</t>
    </rPh>
    <phoneticPr fontId="12"/>
  </si>
  <si>
    <t>粗付加価値誘発額</t>
    <rPh sb="0" eb="1">
      <t>ソ</t>
    </rPh>
    <rPh sb="1" eb="3">
      <t>フカ</t>
    </rPh>
    <rPh sb="3" eb="5">
      <t>カチ</t>
    </rPh>
    <rPh sb="5" eb="8">
      <t>ユウハツガク</t>
    </rPh>
    <phoneticPr fontId="12"/>
  </si>
  <si>
    <t>うち雇用者誘発数</t>
    <rPh sb="2" eb="5">
      <t>コヨウシャ</t>
    </rPh>
    <rPh sb="5" eb="7">
      <t>ユウハツ</t>
    </rPh>
    <rPh sb="7" eb="8">
      <t>スウ</t>
    </rPh>
    <phoneticPr fontId="12"/>
  </si>
  <si>
    <t>（人）</t>
    <rPh sb="1" eb="2">
      <t>ニン</t>
    </rPh>
    <phoneticPr fontId="12"/>
  </si>
  <si>
    <t>経済波及効果(A)</t>
    <rPh sb="0" eb="2">
      <t>ケイザイ</t>
    </rPh>
    <rPh sb="2" eb="4">
      <t>ハキュウ</t>
    </rPh>
    <rPh sb="4" eb="6">
      <t>コウカ</t>
    </rPh>
    <phoneticPr fontId="12"/>
  </si>
  <si>
    <t>当初需要額・域内GDP(B)</t>
    <rPh sb="0" eb="2">
      <t>トウショ</t>
    </rPh>
    <rPh sb="2" eb="4">
      <t>ジュヨウ</t>
    </rPh>
    <rPh sb="4" eb="5">
      <t>ガク</t>
    </rPh>
    <rPh sb="6" eb="8">
      <t>イキナイ</t>
    </rPh>
    <phoneticPr fontId="12"/>
  </si>
  <si>
    <t>－</t>
    <phoneticPr fontId="12"/>
  </si>
  <si>
    <t>当初比（C=A/B）</t>
    <rPh sb="0" eb="2">
      <t>トウショ</t>
    </rPh>
    <rPh sb="2" eb="3">
      <t>ヒ</t>
    </rPh>
    <phoneticPr fontId="12"/>
  </si>
  <si>
    <t>経済波及効果計算プロセス</t>
    <phoneticPr fontId="12"/>
  </si>
  <si>
    <t>農業</t>
    <rPh sb="0" eb="2">
      <t>ノウギョウ</t>
    </rPh>
    <phoneticPr fontId="23"/>
  </si>
  <si>
    <t>生産誘発額</t>
    <rPh sb="0" eb="2">
      <t>セイサン</t>
    </rPh>
    <rPh sb="2" eb="4">
      <t>ユウハツ</t>
    </rPh>
    <rPh sb="4" eb="5">
      <t>ガク</t>
    </rPh>
    <phoneticPr fontId="12"/>
  </si>
  <si>
    <t>雇用誘発数</t>
    <rPh sb="0" eb="2">
      <t>コヨウ</t>
    </rPh>
    <rPh sb="2" eb="4">
      <t>ユウハツ</t>
    </rPh>
    <rPh sb="4" eb="5">
      <t>スウ</t>
    </rPh>
    <phoneticPr fontId="12"/>
  </si>
  <si>
    <t>就業係数（百万円当り）</t>
    <rPh sb="0" eb="2">
      <t>シュウギョウ</t>
    </rPh>
    <rPh sb="2" eb="4">
      <t>ケイスウ</t>
    </rPh>
    <phoneticPr fontId="12"/>
  </si>
  <si>
    <t>就業者創出（人）</t>
    <rPh sb="0" eb="3">
      <t>シュウギョウシャ</t>
    </rPh>
    <phoneticPr fontId="12"/>
  </si>
  <si>
    <t>雇用係数（百万円当り）</t>
    <rPh sb="0" eb="2">
      <t>コヨウ</t>
    </rPh>
    <rPh sb="2" eb="4">
      <t>ケイスウ</t>
    </rPh>
    <phoneticPr fontId="12"/>
  </si>
  <si>
    <t>雇用者創出（人）</t>
    <rPh sb="0" eb="3">
      <t>コヨウシャ</t>
    </rPh>
    <rPh sb="3" eb="5">
      <t>ソウシュツ</t>
    </rPh>
    <phoneticPr fontId="12"/>
  </si>
  <si>
    <t>H</t>
    <phoneticPr fontId="12"/>
  </si>
  <si>
    <t>J</t>
    <phoneticPr fontId="12"/>
  </si>
  <si>
    <t>合計</t>
  </si>
  <si>
    <t>備考（参照WS)</t>
    <rPh sb="0" eb="2">
      <t>ビコウ</t>
    </rPh>
    <rPh sb="3" eb="5">
      <t>サンショウ</t>
    </rPh>
    <phoneticPr fontId="12"/>
  </si>
  <si>
    <t>逆行列係数表</t>
    <rPh sb="0" eb="3">
      <t>ギャクギョウレツ</t>
    </rPh>
    <rPh sb="3" eb="5">
      <t>ケイスウ</t>
    </rPh>
    <rPh sb="5" eb="6">
      <t>ヒョウ</t>
    </rPh>
    <phoneticPr fontId="12"/>
  </si>
  <si>
    <t>※四捨五入の関係で合計と内訳が一致しない場合があります。</t>
  </si>
  <si>
    <t>漁業</t>
    <rPh sb="0" eb="2">
      <t>ギョギョウ</t>
    </rPh>
    <phoneticPr fontId="12"/>
  </si>
  <si>
    <t>鉱業</t>
    <phoneticPr fontId="12"/>
  </si>
  <si>
    <t>飲食料品　　　　　　　</t>
    <phoneticPr fontId="12"/>
  </si>
  <si>
    <t>繊維製品</t>
    <phoneticPr fontId="12"/>
  </si>
  <si>
    <t>パルプ・紙・木製品</t>
    <phoneticPr fontId="12"/>
  </si>
  <si>
    <t>化学製品</t>
    <phoneticPr fontId="12"/>
  </si>
  <si>
    <t>石油・石炭製品</t>
    <phoneticPr fontId="12"/>
  </si>
  <si>
    <t>窯業・土石製品</t>
    <phoneticPr fontId="12"/>
  </si>
  <si>
    <t>鉄鋼</t>
    <phoneticPr fontId="12"/>
  </si>
  <si>
    <t>非鉄金属</t>
    <phoneticPr fontId="12"/>
  </si>
  <si>
    <t>金属製品</t>
    <phoneticPr fontId="12"/>
  </si>
  <si>
    <t>はん用機械</t>
    <phoneticPr fontId="12"/>
  </si>
  <si>
    <t>生産用機械</t>
    <phoneticPr fontId="12"/>
  </si>
  <si>
    <t>業務用機械</t>
    <phoneticPr fontId="12"/>
  </si>
  <si>
    <t>電子部品</t>
    <rPh sb="0" eb="2">
      <t>デンシ</t>
    </rPh>
    <rPh sb="2" eb="4">
      <t>ブヒン</t>
    </rPh>
    <phoneticPr fontId="12"/>
  </si>
  <si>
    <t>電気機械</t>
    <rPh sb="0" eb="2">
      <t>デンキ</t>
    </rPh>
    <phoneticPr fontId="12"/>
  </si>
  <si>
    <t>情報通信機器</t>
    <rPh sb="0" eb="2">
      <t>ジョウホウ</t>
    </rPh>
    <phoneticPr fontId="12"/>
  </si>
  <si>
    <t>輸送機械  　　　　　</t>
    <phoneticPr fontId="12"/>
  </si>
  <si>
    <t>その他の製造工業製品</t>
    <phoneticPr fontId="12"/>
  </si>
  <si>
    <t>建設</t>
    <phoneticPr fontId="12"/>
  </si>
  <si>
    <t>水道　　</t>
    <phoneticPr fontId="12"/>
  </si>
  <si>
    <t>廃棄物処理</t>
    <rPh sb="0" eb="3">
      <t>ハイキブツ</t>
    </rPh>
    <rPh sb="3" eb="5">
      <t>ショリ</t>
    </rPh>
    <phoneticPr fontId="12"/>
  </si>
  <si>
    <t>商業</t>
    <rPh sb="0" eb="2">
      <t>ショウギョウ</t>
    </rPh>
    <phoneticPr fontId="12"/>
  </si>
  <si>
    <t>金融・保険</t>
    <phoneticPr fontId="12"/>
  </si>
  <si>
    <t>不動産</t>
    <phoneticPr fontId="12"/>
  </si>
  <si>
    <t>情報通信</t>
    <rPh sb="0" eb="2">
      <t>ジョウホウ</t>
    </rPh>
    <phoneticPr fontId="12"/>
  </si>
  <si>
    <t>公務</t>
    <phoneticPr fontId="12"/>
  </si>
  <si>
    <t>教育・研究</t>
    <phoneticPr fontId="12"/>
  </si>
  <si>
    <t>対事業所サービス</t>
    <phoneticPr fontId="12"/>
  </si>
  <si>
    <t>対個人サービス</t>
    <rPh sb="0" eb="1">
      <t>タイ</t>
    </rPh>
    <rPh sb="1" eb="3">
      <t>コジン</t>
    </rPh>
    <phoneticPr fontId="12"/>
  </si>
  <si>
    <t>事務用品</t>
    <rPh sb="0" eb="2">
      <t>ジム</t>
    </rPh>
    <rPh sb="2" eb="4">
      <t>ヨウヒン</t>
    </rPh>
    <phoneticPr fontId="12"/>
  </si>
  <si>
    <t>分類不明</t>
    <rPh sb="0" eb="2">
      <t>ブンルイ</t>
    </rPh>
    <rPh sb="2" eb="4">
      <t>フメイ</t>
    </rPh>
    <phoneticPr fontId="12"/>
  </si>
  <si>
    <t>(資料：兵庫県統計課「令和２年兵庫県産業連関表」）</t>
    <rPh sb="1" eb="3">
      <t>シリョウ</t>
    </rPh>
    <rPh sb="4" eb="7">
      <t>ヒョウゴケン</t>
    </rPh>
    <rPh sb="7" eb="9">
      <t>トウケイ</t>
    </rPh>
    <rPh sb="9" eb="10">
      <t>カ</t>
    </rPh>
    <rPh sb="11" eb="13">
      <t>レイワ</t>
    </rPh>
    <rPh sb="14" eb="15">
      <t>ネン</t>
    </rPh>
    <rPh sb="15" eb="18">
      <t>ヒョウゴケン</t>
    </rPh>
    <rPh sb="18" eb="20">
      <t>サンギョウ</t>
    </rPh>
    <rPh sb="20" eb="23">
      <t>レンカンヒョウ</t>
    </rPh>
    <phoneticPr fontId="12"/>
  </si>
  <si>
    <t>経済波及効果（まとめ）</t>
    <phoneticPr fontId="3"/>
  </si>
  <si>
    <t>粗付加価値率</t>
    <rPh sb="0" eb="1">
      <t>ソ</t>
    </rPh>
    <rPh sb="1" eb="3">
      <t>フカ</t>
    </rPh>
    <rPh sb="3" eb="5">
      <t>カチ</t>
    </rPh>
    <rPh sb="5" eb="6">
      <t>リツ</t>
    </rPh>
    <phoneticPr fontId="12"/>
  </si>
  <si>
    <t>波及効果分析に必要なデータ入力シート</t>
    <rPh sb="0" eb="4">
      <t>ハキュウコウカ</t>
    </rPh>
    <rPh sb="4" eb="6">
      <t>ブンセキ</t>
    </rPh>
    <rPh sb="7" eb="9">
      <t>ヒツヨウ</t>
    </rPh>
    <rPh sb="13" eb="15">
      <t>ニュウリョク</t>
    </rPh>
    <phoneticPr fontId="12"/>
  </si>
  <si>
    <t>ワークシート番号</t>
    <rPh sb="6" eb="8">
      <t>バンゴウ</t>
    </rPh>
    <phoneticPr fontId="12"/>
  </si>
  <si>
    <t>比較する県GDPデータ</t>
    <rPh sb="0" eb="2">
      <t>ヒカク</t>
    </rPh>
    <rPh sb="4" eb="5">
      <t>ケン</t>
    </rPh>
    <phoneticPr fontId="12"/>
  </si>
  <si>
    <t>県民経済計算</t>
    <rPh sb="0" eb="2">
      <t>ケンミン</t>
    </rPh>
    <rPh sb="2" eb="6">
      <t>ケイザイケイサン</t>
    </rPh>
    <phoneticPr fontId="3"/>
  </si>
  <si>
    <t>市町民経済計算</t>
    <rPh sb="0" eb="1">
      <t>シ</t>
    </rPh>
    <rPh sb="1" eb="3">
      <t>チョウミン</t>
    </rPh>
    <rPh sb="3" eb="7">
      <t>ケイザイケイサン</t>
    </rPh>
    <phoneticPr fontId="3"/>
  </si>
  <si>
    <t>四半期別GDP速報</t>
    <rPh sb="0" eb="3">
      <t>シハンキ</t>
    </rPh>
    <rPh sb="3" eb="4">
      <t>ベツ</t>
    </rPh>
    <rPh sb="7" eb="9">
      <t>ソクホウ</t>
    </rPh>
    <phoneticPr fontId="3"/>
  </si>
  <si>
    <t>使用するGDP</t>
    <rPh sb="0" eb="2">
      <t>シヨウ</t>
    </rPh>
    <phoneticPr fontId="3"/>
  </si>
  <si>
    <t>・雇用者誘発数の基礎となる雇用係数は、令和２年兵庫県産業連関表・雇用表（39部門分類）」を使用</t>
    <rPh sb="19" eb="21">
      <t>レイワ</t>
    </rPh>
    <rPh sb="22" eb="23">
      <t>ネン</t>
    </rPh>
    <rPh sb="23" eb="26">
      <t>ヒョウゴケン</t>
    </rPh>
    <rPh sb="26" eb="28">
      <t>サンギョウ</t>
    </rPh>
    <phoneticPr fontId="12"/>
  </si>
  <si>
    <t>※「波及効果」シートの表下の注意書き、出典等は、必要に応じて直接修正入力をお願いします。</t>
    <rPh sb="2" eb="6">
      <t>ハキュウコウカ</t>
    </rPh>
    <rPh sb="11" eb="12">
      <t>ヒョウ</t>
    </rPh>
    <rPh sb="12" eb="13">
      <t>シタ</t>
    </rPh>
    <rPh sb="14" eb="17">
      <t>チュウイガ</t>
    </rPh>
    <rPh sb="19" eb="21">
      <t>シュッテン</t>
    </rPh>
    <rPh sb="21" eb="22">
      <t>トウ</t>
    </rPh>
    <rPh sb="24" eb="26">
      <t>ヒツヨウ</t>
    </rPh>
    <rPh sb="27" eb="28">
      <t>オウ</t>
    </rPh>
    <rPh sb="30" eb="32">
      <t>チョクセツ</t>
    </rPh>
    <rPh sb="32" eb="34">
      <t>シュウセイ</t>
    </rPh>
    <rPh sb="34" eb="36">
      <t>ニュウリョク</t>
    </rPh>
    <rPh sb="38" eb="39">
      <t>ネガ</t>
    </rPh>
    <phoneticPr fontId="3"/>
  </si>
  <si>
    <t>取引基本表</t>
    <rPh sb="0" eb="2">
      <t>トリヒキ</t>
    </rPh>
    <rPh sb="2" eb="5">
      <t>キホンヒョウ</t>
    </rPh>
    <phoneticPr fontId="3"/>
  </si>
  <si>
    <t>雇用表</t>
    <rPh sb="0" eb="2">
      <t>コヨウ</t>
    </rPh>
    <rPh sb="2" eb="3">
      <t>ヒョウ</t>
    </rPh>
    <phoneticPr fontId="12"/>
  </si>
  <si>
    <t>R4年度県ＧＤＰ（名目値）</t>
    <rPh sb="4" eb="5">
      <t>ケン</t>
    </rPh>
    <rPh sb="9" eb="12">
      <t>メイモクチ</t>
    </rPh>
    <phoneticPr fontId="12"/>
  </si>
  <si>
    <t>部門別生産増加額</t>
    <rPh sb="0" eb="3">
      <t>ブモンベツ</t>
    </rPh>
    <rPh sb="3" eb="5">
      <t>セイサン</t>
    </rPh>
    <rPh sb="5" eb="7">
      <t>ゾウカ</t>
    </rPh>
    <rPh sb="7" eb="8">
      <t>ガク</t>
    </rPh>
    <phoneticPr fontId="12"/>
  </si>
  <si>
    <t>生産増加額を入力（最終需要額とは異なる）</t>
    <rPh sb="0" eb="2">
      <t>セイサン</t>
    </rPh>
    <rPh sb="2" eb="5">
      <t>ゾウカガク</t>
    </rPh>
    <rPh sb="6" eb="8">
      <t>ニュウリョク</t>
    </rPh>
    <rPh sb="9" eb="11">
      <t>サイシュウ</t>
    </rPh>
    <rPh sb="11" eb="14">
      <t>ジュヨウガク</t>
    </rPh>
    <rPh sb="16" eb="17">
      <t>コト</t>
    </rPh>
    <phoneticPr fontId="3"/>
  </si>
  <si>
    <t>生産増加額</t>
    <rPh sb="0" eb="2">
      <t>セイサン</t>
    </rPh>
    <rPh sb="2" eb="4">
      <t>ゾウカ</t>
    </rPh>
    <rPh sb="4" eb="5">
      <t>ガク</t>
    </rPh>
    <phoneticPr fontId="12"/>
  </si>
  <si>
    <t>各部門の生産額が増加した場合の波及効果（部門別）</t>
    <rPh sb="0" eb="3">
      <t>カクブモン</t>
    </rPh>
    <rPh sb="4" eb="6">
      <t>セイサン</t>
    </rPh>
    <rPh sb="6" eb="7">
      <t>ガク</t>
    </rPh>
    <rPh sb="8" eb="10">
      <t>ゾウカ</t>
    </rPh>
    <rPh sb="12" eb="14">
      <t>バアイ</t>
    </rPh>
    <rPh sb="15" eb="19">
      <t>ハキュウコウカ</t>
    </rPh>
    <rPh sb="20" eb="23">
      <t>ブモンベツ</t>
    </rPh>
    <phoneticPr fontId="3"/>
  </si>
  <si>
    <t>生産増加額
（外生化）</t>
    <rPh sb="0" eb="2">
      <t>セイサン</t>
    </rPh>
    <rPh sb="2" eb="4">
      <t>ゾウカ</t>
    </rPh>
    <rPh sb="7" eb="10">
      <t>ガイセイカ</t>
    </rPh>
    <phoneticPr fontId="12"/>
  </si>
  <si>
    <t>自交点の逆行列（農業）</t>
    <rPh sb="0" eb="3">
      <t>ジコウテン</t>
    </rPh>
    <rPh sb="4" eb="7">
      <t>ギャクギョウレツ</t>
    </rPh>
    <rPh sb="8" eb="10">
      <t>ノウギョウ</t>
    </rPh>
    <phoneticPr fontId="3"/>
  </si>
  <si>
    <t>自交点で割り戻した逆行列</t>
    <rPh sb="0" eb="3">
      <t>ジコウテン</t>
    </rPh>
    <rPh sb="4" eb="5">
      <t>ワ</t>
    </rPh>
    <rPh sb="6" eb="7">
      <t>モド</t>
    </rPh>
    <rPh sb="9" eb="12">
      <t>ギャクギョウレツ</t>
    </rPh>
    <phoneticPr fontId="12"/>
  </si>
  <si>
    <t>E=A×D</t>
  </si>
  <si>
    <t>E=A×D</t>
    <phoneticPr fontId="12"/>
  </si>
  <si>
    <t>D=B/C</t>
  </si>
  <si>
    <t>D=B/C</t>
    <phoneticPr fontId="12"/>
  </si>
  <si>
    <t>F</t>
  </si>
  <si>
    <t>G=E×F</t>
  </si>
  <si>
    <t>G=E×F</t>
    <phoneticPr fontId="12"/>
  </si>
  <si>
    <t>H</t>
  </si>
  <si>
    <t>I=E×H</t>
  </si>
  <si>
    <t>I=E×H</t>
    <phoneticPr fontId="12"/>
  </si>
  <si>
    <t>J</t>
  </si>
  <si>
    <t>K=E×J</t>
  </si>
  <si>
    <t>K=E×J</t>
    <phoneticPr fontId="12"/>
  </si>
  <si>
    <t>（単位：百万円）</t>
    <rPh sb="1" eb="3">
      <t>タンイ</t>
    </rPh>
    <rPh sb="4" eb="5">
      <t>ヒャク</t>
    </rPh>
    <rPh sb="5" eb="7">
      <t>マンエン</t>
    </rPh>
    <phoneticPr fontId="3"/>
  </si>
  <si>
    <t>自交点の逆行列（林業）</t>
    <rPh sb="0" eb="3">
      <t>ジコウテン</t>
    </rPh>
    <rPh sb="4" eb="7">
      <t>ギャクギョウレツ</t>
    </rPh>
    <rPh sb="8" eb="10">
      <t>リンギョウ</t>
    </rPh>
    <phoneticPr fontId="3"/>
  </si>
  <si>
    <t>逆行列係数（林業）</t>
    <rPh sb="0" eb="3">
      <t>ギャクギョウレツ</t>
    </rPh>
    <rPh sb="3" eb="5">
      <t>ケイスウ</t>
    </rPh>
    <rPh sb="6" eb="8">
      <t>リンギョウ</t>
    </rPh>
    <phoneticPr fontId="12"/>
  </si>
  <si>
    <t>逆行列係数（農業）</t>
    <rPh sb="0" eb="3">
      <t>ギャクギョウレツ</t>
    </rPh>
    <rPh sb="3" eb="5">
      <t>ケイスウ</t>
    </rPh>
    <rPh sb="6" eb="8">
      <t>ノウギョウ</t>
    </rPh>
    <phoneticPr fontId="12"/>
  </si>
  <si>
    <t>逆行列係数（漁業）</t>
    <rPh sb="0" eb="3">
      <t>ギャクギョウレツ</t>
    </rPh>
    <rPh sb="3" eb="5">
      <t>ケイスウ</t>
    </rPh>
    <phoneticPr fontId="12"/>
  </si>
  <si>
    <t>自交点の逆行列（漁業）</t>
    <rPh sb="0" eb="3">
      <t>ジコウテン</t>
    </rPh>
    <rPh sb="4" eb="7">
      <t>ギャクギョウレツ</t>
    </rPh>
    <phoneticPr fontId="3"/>
  </si>
  <si>
    <t>総合効果（直接+1次間接波及効果）</t>
  </si>
  <si>
    <t>総合効果（直接+1次間接波及効果）</t>
    <phoneticPr fontId="3"/>
  </si>
  <si>
    <t>逆行列係数（鉱業）</t>
    <rPh sb="0" eb="3">
      <t>ギャクギョウレツ</t>
    </rPh>
    <rPh sb="3" eb="5">
      <t>ケイスウ</t>
    </rPh>
    <phoneticPr fontId="12"/>
  </si>
  <si>
    <t>自交点の逆行列（鉱業）</t>
    <rPh sb="0" eb="3">
      <t>ジコウテン</t>
    </rPh>
    <rPh sb="4" eb="7">
      <t>ギャクギョウレツ</t>
    </rPh>
    <phoneticPr fontId="3"/>
  </si>
  <si>
    <t>逆行列係数（飲食料品）</t>
    <rPh sb="0" eb="3">
      <t>ギャクギョウレツ</t>
    </rPh>
    <rPh sb="3" eb="5">
      <t>ケイスウ</t>
    </rPh>
    <phoneticPr fontId="12"/>
  </si>
  <si>
    <t>自交点の逆行列（飲食料品）</t>
    <rPh sb="0" eb="3">
      <t>ジコウテン</t>
    </rPh>
    <rPh sb="4" eb="7">
      <t>ギャクギョウレツ</t>
    </rPh>
    <phoneticPr fontId="3"/>
  </si>
  <si>
    <t>逆行列係数（繊維製品）</t>
    <rPh sb="0" eb="3">
      <t>ギャクギョウレツ</t>
    </rPh>
    <rPh sb="3" eb="5">
      <t>ケイスウ</t>
    </rPh>
    <phoneticPr fontId="12"/>
  </si>
  <si>
    <t>自交点の逆行列（繊維製品）</t>
    <rPh sb="0" eb="3">
      <t>ジコウテン</t>
    </rPh>
    <rPh sb="4" eb="7">
      <t>ギャクギョウレツ</t>
    </rPh>
    <phoneticPr fontId="3"/>
  </si>
  <si>
    <t>逆行列係数（パルプ・紙・木製品）</t>
    <rPh sb="0" eb="3">
      <t>ギャクギョウレツ</t>
    </rPh>
    <rPh sb="3" eb="5">
      <t>ケイスウ</t>
    </rPh>
    <phoneticPr fontId="12"/>
  </si>
  <si>
    <t>自交点の逆行列（パルプ・紙・木製品）</t>
    <rPh sb="0" eb="3">
      <t>ジコウテン</t>
    </rPh>
    <rPh sb="4" eb="7">
      <t>ギャクギョウレツ</t>
    </rPh>
    <phoneticPr fontId="3"/>
  </si>
  <si>
    <t>逆行列係数（化学製品）</t>
    <rPh sb="0" eb="3">
      <t>ギャクギョウレツ</t>
    </rPh>
    <rPh sb="3" eb="5">
      <t>ケイスウ</t>
    </rPh>
    <phoneticPr fontId="12"/>
  </si>
  <si>
    <t>自交点の逆行列（化学製品）</t>
    <rPh sb="0" eb="3">
      <t>ジコウテン</t>
    </rPh>
    <rPh sb="4" eb="7">
      <t>ギャクギョウレツ</t>
    </rPh>
    <phoneticPr fontId="3"/>
  </si>
  <si>
    <t>逆行列係数（石油・石炭製品）</t>
    <rPh sb="0" eb="3">
      <t>ギャクギョウレツ</t>
    </rPh>
    <rPh sb="3" eb="5">
      <t>ケイスウ</t>
    </rPh>
    <phoneticPr fontId="12"/>
  </si>
  <si>
    <t>自交点の逆行列（石油・石炭製品）</t>
    <rPh sb="0" eb="3">
      <t>ジコウテン</t>
    </rPh>
    <rPh sb="4" eb="7">
      <t>ギャクギョウレツ</t>
    </rPh>
    <phoneticPr fontId="3"/>
  </si>
  <si>
    <t>逆行列係数（プラスチック・ゴム製品）</t>
    <rPh sb="0" eb="3">
      <t>ギャクギョウレツ</t>
    </rPh>
    <rPh sb="3" eb="5">
      <t>ケイスウ</t>
    </rPh>
    <phoneticPr fontId="12"/>
  </si>
  <si>
    <t>自交点の逆行列（プラスチック・ゴム製品）</t>
    <rPh sb="0" eb="3">
      <t>ジコウテン</t>
    </rPh>
    <rPh sb="4" eb="7">
      <t>ギャクギョウレツ</t>
    </rPh>
    <phoneticPr fontId="3"/>
  </si>
  <si>
    <t>逆行列係数（窯業・土石製品）</t>
    <rPh sb="0" eb="3">
      <t>ギャクギョウレツ</t>
    </rPh>
    <rPh sb="3" eb="5">
      <t>ケイスウ</t>
    </rPh>
    <phoneticPr fontId="12"/>
  </si>
  <si>
    <t>自交点の逆行列（窯業・土石製品）</t>
    <rPh sb="0" eb="3">
      <t>ジコウテン</t>
    </rPh>
    <rPh sb="4" eb="7">
      <t>ギャクギョウレツ</t>
    </rPh>
    <phoneticPr fontId="3"/>
  </si>
  <si>
    <t>逆行列係数（鉄鋼）</t>
    <rPh sb="0" eb="3">
      <t>ギャクギョウレツ</t>
    </rPh>
    <rPh sb="3" eb="5">
      <t>ケイスウ</t>
    </rPh>
    <phoneticPr fontId="12"/>
  </si>
  <si>
    <t>自交点の逆行列（鉄鋼）</t>
    <rPh sb="0" eb="3">
      <t>ジコウテン</t>
    </rPh>
    <rPh sb="4" eb="7">
      <t>ギャクギョウレツ</t>
    </rPh>
    <phoneticPr fontId="3"/>
  </si>
  <si>
    <t>逆行列係数（非鉄金属）</t>
    <rPh sb="0" eb="3">
      <t>ギャクギョウレツ</t>
    </rPh>
    <rPh sb="3" eb="5">
      <t>ケイスウ</t>
    </rPh>
    <phoneticPr fontId="12"/>
  </si>
  <si>
    <t>自交点の逆行列（非鉄金属）</t>
    <rPh sb="0" eb="3">
      <t>ジコウテン</t>
    </rPh>
    <rPh sb="4" eb="7">
      <t>ギャクギョウレツ</t>
    </rPh>
    <phoneticPr fontId="3"/>
  </si>
  <si>
    <t>逆行列係数（金属製品）</t>
    <rPh sb="0" eb="3">
      <t>ギャクギョウレツ</t>
    </rPh>
    <rPh sb="3" eb="5">
      <t>ケイスウ</t>
    </rPh>
    <phoneticPr fontId="12"/>
  </si>
  <si>
    <t>自交点の逆行列（金属製品）</t>
    <rPh sb="0" eb="3">
      <t>ジコウテン</t>
    </rPh>
    <rPh sb="4" eb="7">
      <t>ギャクギョウレツ</t>
    </rPh>
    <phoneticPr fontId="3"/>
  </si>
  <si>
    <t>逆行列係数（はん用機械）</t>
    <rPh sb="0" eb="3">
      <t>ギャクギョウレツ</t>
    </rPh>
    <rPh sb="3" eb="5">
      <t>ケイスウ</t>
    </rPh>
    <phoneticPr fontId="12"/>
  </si>
  <si>
    <t>自交点の逆行列（はん用機械）</t>
    <rPh sb="0" eb="3">
      <t>ジコウテン</t>
    </rPh>
    <rPh sb="4" eb="7">
      <t>ギャクギョウレツ</t>
    </rPh>
    <phoneticPr fontId="3"/>
  </si>
  <si>
    <t>逆行列係数（生産用機械）</t>
    <rPh sb="0" eb="3">
      <t>ギャクギョウレツ</t>
    </rPh>
    <rPh sb="3" eb="5">
      <t>ケイスウ</t>
    </rPh>
    <phoneticPr fontId="12"/>
  </si>
  <si>
    <t>自交点の逆行列（生産用機械）</t>
    <rPh sb="0" eb="3">
      <t>ジコウテン</t>
    </rPh>
    <rPh sb="4" eb="7">
      <t>ギャクギョウレツ</t>
    </rPh>
    <phoneticPr fontId="3"/>
  </si>
  <si>
    <t>逆行列係数（業務用機械）</t>
    <rPh sb="0" eb="3">
      <t>ギャクギョウレツ</t>
    </rPh>
    <rPh sb="3" eb="5">
      <t>ケイスウ</t>
    </rPh>
    <phoneticPr fontId="12"/>
  </si>
  <si>
    <t>自交点の逆行列（業務用機械）</t>
    <rPh sb="0" eb="3">
      <t>ジコウテン</t>
    </rPh>
    <rPh sb="4" eb="7">
      <t>ギャクギョウレツ</t>
    </rPh>
    <phoneticPr fontId="3"/>
  </si>
  <si>
    <t>逆行列係数（電子部品）</t>
    <rPh sb="0" eb="3">
      <t>ギャクギョウレツ</t>
    </rPh>
    <rPh sb="3" eb="5">
      <t>ケイスウ</t>
    </rPh>
    <phoneticPr fontId="12"/>
  </si>
  <si>
    <t>自交点の逆行列（電子部品）</t>
    <rPh sb="0" eb="3">
      <t>ジコウテン</t>
    </rPh>
    <rPh sb="4" eb="7">
      <t>ギャクギョウレツ</t>
    </rPh>
    <phoneticPr fontId="3"/>
  </si>
  <si>
    <t>逆行列係数（電気機械）</t>
    <rPh sb="0" eb="3">
      <t>ギャクギョウレツ</t>
    </rPh>
    <rPh sb="3" eb="5">
      <t>ケイスウ</t>
    </rPh>
    <phoneticPr fontId="12"/>
  </si>
  <si>
    <t>自交点の逆行列（電気機械）</t>
    <rPh sb="0" eb="3">
      <t>ジコウテン</t>
    </rPh>
    <rPh sb="4" eb="7">
      <t>ギャクギョウレツ</t>
    </rPh>
    <phoneticPr fontId="3"/>
  </si>
  <si>
    <t>逆行列係数（情報通信機器）</t>
    <rPh sb="0" eb="3">
      <t>ギャクギョウレツ</t>
    </rPh>
    <rPh sb="3" eb="5">
      <t>ケイスウ</t>
    </rPh>
    <phoneticPr fontId="12"/>
  </si>
  <si>
    <t>自交点の逆行列（情報通信機器）</t>
    <rPh sb="0" eb="3">
      <t>ジコウテン</t>
    </rPh>
    <rPh sb="4" eb="7">
      <t>ギャクギョウレツ</t>
    </rPh>
    <phoneticPr fontId="3"/>
  </si>
  <si>
    <t>逆行列係数（輸送機械）</t>
    <rPh sb="0" eb="3">
      <t>ギャクギョウレツ</t>
    </rPh>
    <rPh sb="3" eb="5">
      <t>ケイスウ</t>
    </rPh>
    <phoneticPr fontId="12"/>
  </si>
  <si>
    <t>自交点の逆行列（輸送機械）</t>
    <rPh sb="0" eb="3">
      <t>ジコウテン</t>
    </rPh>
    <rPh sb="4" eb="7">
      <t>ギャクギョウレツ</t>
    </rPh>
    <phoneticPr fontId="3"/>
  </si>
  <si>
    <t>逆行列係数（その他の製造工業製品）</t>
    <rPh sb="0" eb="3">
      <t>ギャクギョウレツ</t>
    </rPh>
    <rPh sb="3" eb="5">
      <t>ケイスウ</t>
    </rPh>
    <phoneticPr fontId="12"/>
  </si>
  <si>
    <t>自交点の逆行列（その他の製造工業製品）</t>
    <rPh sb="0" eb="3">
      <t>ジコウテン</t>
    </rPh>
    <rPh sb="4" eb="7">
      <t>ギャクギョウレツ</t>
    </rPh>
    <phoneticPr fontId="3"/>
  </si>
  <si>
    <t>逆行列係数（建設）</t>
    <rPh sb="0" eb="3">
      <t>ギャクギョウレツ</t>
    </rPh>
    <rPh sb="3" eb="5">
      <t>ケイスウ</t>
    </rPh>
    <phoneticPr fontId="12"/>
  </si>
  <si>
    <t>自交点の逆行列（建設）</t>
    <rPh sb="0" eb="3">
      <t>ジコウテン</t>
    </rPh>
    <rPh sb="4" eb="7">
      <t>ギャクギョウレツ</t>
    </rPh>
    <phoneticPr fontId="3"/>
  </si>
  <si>
    <t>逆行列係数（電気・ガス・熱供給）</t>
    <rPh sb="0" eb="3">
      <t>ギャクギョウレツ</t>
    </rPh>
    <rPh sb="3" eb="5">
      <t>ケイスウ</t>
    </rPh>
    <phoneticPr fontId="12"/>
  </si>
  <si>
    <t>自交点の逆行列（電気・ガス・熱供給）</t>
    <rPh sb="0" eb="3">
      <t>ジコウテン</t>
    </rPh>
    <rPh sb="4" eb="7">
      <t>ギャクギョウレツ</t>
    </rPh>
    <phoneticPr fontId="3"/>
  </si>
  <si>
    <t>逆行列係数（水道）</t>
    <rPh sb="0" eb="3">
      <t>ギャクギョウレツ</t>
    </rPh>
    <rPh sb="3" eb="5">
      <t>ケイスウ</t>
    </rPh>
    <phoneticPr fontId="12"/>
  </si>
  <si>
    <t>自交点の逆行列（水道）</t>
    <rPh sb="0" eb="3">
      <t>ジコウテン</t>
    </rPh>
    <rPh sb="4" eb="7">
      <t>ギャクギョウレツ</t>
    </rPh>
    <phoneticPr fontId="3"/>
  </si>
  <si>
    <t>逆行列係数（廃棄物処理）</t>
    <rPh sb="0" eb="3">
      <t>ギャクギョウレツ</t>
    </rPh>
    <rPh sb="3" eb="5">
      <t>ケイスウ</t>
    </rPh>
    <phoneticPr fontId="12"/>
  </si>
  <si>
    <t>自交点の逆行列（廃棄物処理）</t>
    <rPh sb="0" eb="3">
      <t>ジコウテン</t>
    </rPh>
    <rPh sb="4" eb="7">
      <t>ギャクギョウレツ</t>
    </rPh>
    <phoneticPr fontId="3"/>
  </si>
  <si>
    <t>逆行列係数（商業）</t>
    <rPh sb="0" eb="3">
      <t>ギャクギョウレツ</t>
    </rPh>
    <rPh sb="3" eb="5">
      <t>ケイスウ</t>
    </rPh>
    <phoneticPr fontId="12"/>
  </si>
  <si>
    <t>自交点の逆行列（商業）</t>
    <rPh sb="0" eb="3">
      <t>ジコウテン</t>
    </rPh>
    <rPh sb="4" eb="7">
      <t>ギャクギョウレツ</t>
    </rPh>
    <phoneticPr fontId="3"/>
  </si>
  <si>
    <t>逆行列係数（金融・保険）</t>
    <rPh sb="0" eb="3">
      <t>ギャクギョウレツ</t>
    </rPh>
    <rPh sb="3" eb="5">
      <t>ケイスウ</t>
    </rPh>
    <phoneticPr fontId="12"/>
  </si>
  <si>
    <t>自交点の逆行列（金融・保険）</t>
    <rPh sb="0" eb="3">
      <t>ジコウテン</t>
    </rPh>
    <rPh sb="4" eb="7">
      <t>ギャクギョウレツ</t>
    </rPh>
    <phoneticPr fontId="3"/>
  </si>
  <si>
    <t>逆行列係数（不動産）</t>
    <rPh sb="0" eb="3">
      <t>ギャクギョウレツ</t>
    </rPh>
    <rPh sb="3" eb="5">
      <t>ケイスウ</t>
    </rPh>
    <phoneticPr fontId="12"/>
  </si>
  <si>
    <t>自交点の逆行列（不動産）</t>
    <rPh sb="0" eb="3">
      <t>ジコウテン</t>
    </rPh>
    <rPh sb="4" eb="7">
      <t>ギャクギョウレツ</t>
    </rPh>
    <phoneticPr fontId="3"/>
  </si>
  <si>
    <t>逆行列係数（運輸・郵便）</t>
    <rPh sb="0" eb="3">
      <t>ギャクギョウレツ</t>
    </rPh>
    <rPh sb="3" eb="5">
      <t>ケイスウ</t>
    </rPh>
    <phoneticPr fontId="12"/>
  </si>
  <si>
    <t>自交点の逆行列（運輸・郵便）</t>
    <rPh sb="0" eb="3">
      <t>ジコウテン</t>
    </rPh>
    <rPh sb="4" eb="7">
      <t>ギャクギョウレツ</t>
    </rPh>
    <phoneticPr fontId="3"/>
  </si>
  <si>
    <t>逆行列係数（情報通信）</t>
    <rPh sb="0" eb="3">
      <t>ギャクギョウレツ</t>
    </rPh>
    <rPh sb="3" eb="5">
      <t>ケイスウ</t>
    </rPh>
    <phoneticPr fontId="12"/>
  </si>
  <si>
    <t>自交点の逆行列（情報通信）</t>
    <rPh sb="0" eb="3">
      <t>ジコウテン</t>
    </rPh>
    <rPh sb="4" eb="7">
      <t>ギャクギョウレツ</t>
    </rPh>
    <phoneticPr fontId="3"/>
  </si>
  <si>
    <t>逆行列係数（公務）</t>
    <rPh sb="0" eb="3">
      <t>ギャクギョウレツ</t>
    </rPh>
    <rPh sb="3" eb="5">
      <t>ケイスウ</t>
    </rPh>
    <phoneticPr fontId="12"/>
  </si>
  <si>
    <t>自交点の逆行列（公務）</t>
    <rPh sb="0" eb="3">
      <t>ジコウテン</t>
    </rPh>
    <rPh sb="4" eb="7">
      <t>ギャクギョウレツ</t>
    </rPh>
    <phoneticPr fontId="3"/>
  </si>
  <si>
    <t>逆行列係数（教育・研究）</t>
    <rPh sb="0" eb="3">
      <t>ギャクギョウレツ</t>
    </rPh>
    <rPh sb="3" eb="5">
      <t>ケイスウ</t>
    </rPh>
    <phoneticPr fontId="12"/>
  </si>
  <si>
    <t>自交点の逆行列（教育・研究）</t>
    <rPh sb="0" eb="3">
      <t>ジコウテン</t>
    </rPh>
    <rPh sb="4" eb="7">
      <t>ギャクギョウレツ</t>
    </rPh>
    <phoneticPr fontId="3"/>
  </si>
  <si>
    <t>逆行列係数（医療・福祉）</t>
    <rPh sb="0" eb="3">
      <t>ギャクギョウレツ</t>
    </rPh>
    <rPh sb="3" eb="5">
      <t>ケイスウ</t>
    </rPh>
    <phoneticPr fontId="12"/>
  </si>
  <si>
    <t>自交点の逆行列（医療・福祉）</t>
    <rPh sb="0" eb="3">
      <t>ジコウテン</t>
    </rPh>
    <rPh sb="4" eb="7">
      <t>ギャクギョウレツ</t>
    </rPh>
    <phoneticPr fontId="3"/>
  </si>
  <si>
    <t>逆行列係数（他に分類されない会員制団体）</t>
    <rPh sb="0" eb="3">
      <t>ギャクギョウレツ</t>
    </rPh>
    <rPh sb="3" eb="5">
      <t>ケイスウ</t>
    </rPh>
    <phoneticPr fontId="12"/>
  </si>
  <si>
    <t>自交点の逆行列（他に分類されない会員制団体）</t>
    <rPh sb="0" eb="3">
      <t>ジコウテン</t>
    </rPh>
    <rPh sb="4" eb="7">
      <t>ギャクギョウレツ</t>
    </rPh>
    <phoneticPr fontId="3"/>
  </si>
  <si>
    <t>逆行列係数（対事業所サービス）</t>
    <rPh sb="0" eb="3">
      <t>ギャクギョウレツ</t>
    </rPh>
    <rPh sb="3" eb="5">
      <t>ケイスウ</t>
    </rPh>
    <phoneticPr fontId="12"/>
  </si>
  <si>
    <t>自交点の逆行列（対事業所サービス）</t>
    <rPh sb="0" eb="3">
      <t>ジコウテン</t>
    </rPh>
    <rPh sb="4" eb="7">
      <t>ギャクギョウレツ</t>
    </rPh>
    <phoneticPr fontId="3"/>
  </si>
  <si>
    <t>逆行列係数（対個人サービス）</t>
    <rPh sb="0" eb="3">
      <t>ギャクギョウレツ</t>
    </rPh>
    <rPh sb="3" eb="5">
      <t>ケイスウ</t>
    </rPh>
    <phoneticPr fontId="12"/>
  </si>
  <si>
    <t>自交点の逆行列（対個人サービス）</t>
    <rPh sb="0" eb="3">
      <t>ジコウテン</t>
    </rPh>
    <rPh sb="4" eb="7">
      <t>ギャクギョウレツ</t>
    </rPh>
    <phoneticPr fontId="3"/>
  </si>
  <si>
    <t>逆行列係数（事務用品）</t>
    <rPh sb="0" eb="3">
      <t>ギャクギョウレツ</t>
    </rPh>
    <rPh sb="3" eb="5">
      <t>ケイスウ</t>
    </rPh>
    <phoneticPr fontId="12"/>
  </si>
  <si>
    <t>自交点の逆行列（事務用品）</t>
    <rPh sb="0" eb="3">
      <t>ジコウテン</t>
    </rPh>
    <rPh sb="4" eb="7">
      <t>ギャクギョウレツ</t>
    </rPh>
    <phoneticPr fontId="3"/>
  </si>
  <si>
    <t>逆行列係数（分類不明）</t>
    <rPh sb="0" eb="3">
      <t>ギャクギョウレツ</t>
    </rPh>
    <rPh sb="3" eb="5">
      <t>ケイスウ</t>
    </rPh>
    <phoneticPr fontId="12"/>
  </si>
  <si>
    <t>自交点の逆行列（分類不明）</t>
    <rPh sb="0" eb="3">
      <t>ジコウテン</t>
    </rPh>
    <rPh sb="4" eb="7">
      <t>ギャクギョウレツ</t>
    </rPh>
    <phoneticPr fontId="3"/>
  </si>
  <si>
    <t>（資料）兵庫県統計課「県民経済計算」</t>
    <rPh sb="1" eb="3">
      <t>シリョウ</t>
    </rPh>
    <rPh sb="4" eb="7">
      <t>ヒョウゴケン</t>
    </rPh>
    <rPh sb="7" eb="9">
      <t>トウケイ</t>
    </rPh>
    <rPh sb="9" eb="10">
      <t>カ</t>
    </rPh>
    <rPh sb="11" eb="13">
      <t>ケンミン</t>
    </rPh>
    <rPh sb="13" eb="15">
      <t>ケイザイ</t>
    </rPh>
    <rPh sb="15" eb="17">
      <t>ケイサン</t>
    </rPh>
    <phoneticPr fontId="12"/>
  </si>
  <si>
    <t>生産額が増加した場合の域内への経済波及効果</t>
    <rPh sb="0" eb="2">
      <t>セイサン</t>
    </rPh>
    <rPh sb="2" eb="3">
      <t>ガク</t>
    </rPh>
    <rPh sb="4" eb="6">
      <t>ゾウカ</t>
    </rPh>
    <rPh sb="8" eb="10">
      <t>バアイ</t>
    </rPh>
    <rPh sb="11" eb="12">
      <t>イキ</t>
    </rPh>
    <rPh sb="12" eb="13">
      <t>ナイ</t>
    </rPh>
    <rPh sb="15" eb="17">
      <t>ケイザイ</t>
    </rPh>
    <rPh sb="17" eb="19">
      <t>ハキュウ</t>
    </rPh>
    <rPh sb="19" eb="21">
      <t>コウカ</t>
    </rPh>
    <phoneticPr fontId="12"/>
  </si>
  <si>
    <t>生産増加額の合計による、それぞれの部門への波及効果を部門ごと（各行）に表示している。</t>
    <rPh sb="0" eb="2">
      <t>セイサン</t>
    </rPh>
    <rPh sb="2" eb="4">
      <t>ゾウカ</t>
    </rPh>
    <rPh sb="4" eb="5">
      <t>ガク</t>
    </rPh>
    <rPh sb="6" eb="8">
      <t>ゴウケイ</t>
    </rPh>
    <rPh sb="17" eb="19">
      <t>ブモン</t>
    </rPh>
    <rPh sb="21" eb="25">
      <t>ハキュウコウカ</t>
    </rPh>
    <rPh sb="26" eb="28">
      <t>ブモン</t>
    </rPh>
    <rPh sb="31" eb="33">
      <t>カクギョウ</t>
    </rPh>
    <rPh sb="35" eb="37">
      <t>ヒョウジ</t>
    </rPh>
    <phoneticPr fontId="3"/>
  </si>
  <si>
    <t>・第1次間接波及効果までを測定対象とした。</t>
    <rPh sb="1" eb="2">
      <t>ダイ</t>
    </rPh>
    <rPh sb="3" eb="4">
      <t>ジ</t>
    </rPh>
    <rPh sb="4" eb="6">
      <t>カンセツ</t>
    </rPh>
    <rPh sb="6" eb="10">
      <t>ハキュウコウカ</t>
    </rPh>
    <rPh sb="13" eb="15">
      <t>ソクテイ</t>
    </rPh>
    <rPh sb="15" eb="17">
      <t>タイショウ</t>
    </rPh>
    <phoneticPr fontId="12"/>
  </si>
  <si>
    <t>波及効果まとめ</t>
  </si>
  <si>
    <t>生産増加額の合計による各部門への部門ごとの経済波及効果を表示</t>
    <rPh sb="0" eb="2">
      <t>セイサン</t>
    </rPh>
    <rPh sb="2" eb="4">
      <t>ゾウカ</t>
    </rPh>
    <rPh sb="4" eb="5">
      <t>ガク</t>
    </rPh>
    <rPh sb="6" eb="8">
      <t>ゴウケイ</t>
    </rPh>
    <rPh sb="11" eb="14">
      <t>カクブモン</t>
    </rPh>
    <rPh sb="16" eb="18">
      <t>ブモン</t>
    </rPh>
    <rPh sb="21" eb="23">
      <t>ケイザイ</t>
    </rPh>
    <rPh sb="23" eb="27">
      <t>ハキュウコウカ</t>
    </rPh>
    <rPh sb="28" eb="30">
      <t>ヒョウジ</t>
    </rPh>
    <phoneticPr fontId="3"/>
  </si>
  <si>
    <t>電気・ガス・熱供給　</t>
    <rPh sb="0" eb="2">
      <t>デンキ</t>
    </rPh>
    <phoneticPr fontId="3"/>
  </si>
  <si>
    <t>R2兵庫県産業連関表データ</t>
  </si>
  <si>
    <t>R2兵庫県産業連関表データ</t>
    <rPh sb="2" eb="5">
      <t>ヒョウゴケン</t>
    </rPh>
    <rPh sb="5" eb="7">
      <t>サンギョウ</t>
    </rPh>
    <phoneticPr fontId="12"/>
  </si>
  <si>
    <t>ワークシート名</t>
    <phoneticPr fontId="3"/>
  </si>
  <si>
    <t>事例6　電気機械の増産</t>
    <rPh sb="0" eb="2">
      <t>ジレイ</t>
    </rPh>
    <rPh sb="4" eb="6">
      <t>デンキ</t>
    </rPh>
    <rPh sb="6" eb="8">
      <t>キカイ</t>
    </rPh>
    <rPh sb="9" eb="11">
      <t>ゾウサン</t>
    </rPh>
    <phoneticPr fontId="12"/>
  </si>
  <si>
    <t>事例6　電気機械の増産　目次</t>
    <rPh sb="0" eb="2">
      <t>ジレイ</t>
    </rPh>
    <rPh sb="4" eb="6">
      <t>デンキ</t>
    </rPh>
    <rPh sb="6" eb="8">
      <t>キカイ</t>
    </rPh>
    <rPh sb="9" eb="11">
      <t>ゾウサン</t>
    </rPh>
    <rPh sb="12" eb="14">
      <t>モクジ</t>
    </rPh>
    <phoneticPr fontId="12"/>
  </si>
  <si>
    <t>データ入力欄</t>
    <rPh sb="3" eb="5">
      <t>ニュウリョク</t>
    </rPh>
    <rPh sb="5" eb="6">
      <t>ラン</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</si>
</sst>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 #,##0"/>
    <numFmt numFmtId="177" formatCode="#,##0.000000;\▲\ #,##0.000000"/>
    <numFmt numFmtId="178" formatCode="#,##0.000000;[Red]\-#,##0.000000"/>
    <numFmt numFmtId="179" formatCode="#,##0_ ;[Red]\-#,##0\ "/>
    <numFmt numFmtId="180" formatCode="#,##0.00000;[Red]\-#,##0.00000"/>
    <numFmt numFmtId="181" formatCode="#,##0.0;[Red]\-#,##0.0"/>
    <numFmt numFmtId="182" formatCode="#,##0.0;&quot;▲ &quot;#,##0.0"/>
    <numFmt numFmtId="183" formatCode="0_ "/>
    <numFmt numFmtId="184" formatCode="0_);[Red]\(0\)"/>
    <numFmt numFmtId="185" formatCode="0_ ;[Red]\-0\ "/>
  </numFmts>
  <fonts count="28">
    <font>
      <sz val="12"/>
      <color theme="1"/>
      <name val="MS Gothic"/>
      <family val="2"/>
      <charset val="128"/>
    </font>
    <font>
      <sz val="12"/>
      <color theme="1"/>
      <name val="MS Gothic"/>
      <family val="2"/>
      <charset val="128"/>
    </font>
    <font>
      <b/>
      <sz val="13"/>
      <color theme="3"/>
      <name val="MS Gothic"/>
      <family val="2"/>
      <charset val="128"/>
    </font>
    <font>
      <sz val="6"/>
      <name val="MS Gothic"/>
      <family val="2"/>
      <charset val="128"/>
    </font>
    <font>
      <sz val="10"/>
      <color theme="1"/>
      <name val="ＭＳ Ｐゴシック"/>
      <family val="3"/>
      <charset val="128"/>
      <scheme val="minor"/>
    </font>
    <font>
      <b/>
      <sz val="15"/>
      <color theme="3"/>
      <name val="ＭＳ Ｐゴシック"/>
      <family val="2"/>
      <charset val="128"/>
    </font>
    <font>
      <sz val="11"/>
      <color theme="1"/>
      <name val="ＭＳ Ｐゴシック"/>
      <family val="2"/>
      <charset val="128"/>
    </font>
    <font>
      <b/>
      <sz val="11"/>
      <color theme="1"/>
      <name val="ＭＳ Ｐゴシック"/>
      <family val="3"/>
      <charset val="128"/>
    </font>
    <font>
      <sz val="6"/>
      <name val="ＭＳ Ｐゴシック"/>
      <family val="2"/>
      <charset val="128"/>
    </font>
    <font>
      <vertAlign val="superscript"/>
      <sz val="10"/>
      <color theme="1"/>
      <name val="ＭＳ Ｐゴシック"/>
      <family val="3"/>
      <charset val="128"/>
      <scheme val="minor"/>
    </font>
    <font>
      <sz val="11"/>
      <name val="ＭＳ Ｐゴシック"/>
      <family val="3"/>
      <charset val="128"/>
    </font>
    <font>
      <b/>
      <sz val="11"/>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u/>
      <sz val="11"/>
      <color indexed="12"/>
      <name val="ＭＳ Ｐゴシック"/>
      <family val="3"/>
      <charset val="128"/>
    </font>
    <font>
      <vertAlign val="superscript"/>
      <sz val="11"/>
      <name val="ＭＳ Ｐゴシック"/>
      <family val="3"/>
      <charset val="128"/>
    </font>
    <font>
      <sz val="10.5"/>
      <color indexed="8"/>
      <name val="ＭＳ 明朝"/>
      <family val="1"/>
      <charset val="128"/>
    </font>
    <font>
      <b/>
      <sz val="10.5"/>
      <color indexed="8"/>
      <name val="ＭＳ 明朝"/>
      <family val="1"/>
      <charset val="128"/>
    </font>
    <font>
      <b/>
      <sz val="12"/>
      <color indexed="8"/>
      <name val="ＭＳ 明朝"/>
      <family val="1"/>
      <charset val="128"/>
    </font>
    <font>
      <sz val="11"/>
      <name val="ＭＳ 明朝"/>
      <family val="1"/>
      <charset val="128"/>
    </font>
    <font>
      <sz val="10.5"/>
      <name val="ＭＳ 明朝"/>
      <family val="1"/>
      <charset val="128"/>
    </font>
    <font>
      <b/>
      <sz val="10"/>
      <name val="ＭＳ Ｐゴシック"/>
      <family val="3"/>
      <charset val="128"/>
    </font>
    <font>
      <u/>
      <sz val="11"/>
      <color indexed="36"/>
      <name val="ＭＳ Ｐゴシック"/>
      <family val="3"/>
      <charset val="128"/>
    </font>
    <font>
      <sz val="8"/>
      <name val="ＭＳ Ｐゴシック"/>
      <family val="3"/>
      <charset val="128"/>
    </font>
    <font>
      <sz val="12"/>
      <name val="ＭＳ ゴシック"/>
      <family val="3"/>
      <charset val="128"/>
    </font>
    <font>
      <sz val="12"/>
      <color theme="1"/>
      <name val="ＭＳ ゴシック"/>
      <family val="3"/>
      <charset val="128"/>
    </font>
    <font>
      <b/>
      <sz val="12"/>
      <name val="ＭＳ 明朝"/>
      <family val="1"/>
      <charset val="128"/>
    </font>
  </fonts>
  <fills count="9">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13"/>
        <bgColor indexed="64"/>
      </patternFill>
    </fill>
    <fill>
      <patternFill patternType="solid">
        <fgColor theme="0"/>
        <bgColor indexed="64"/>
      </patternFill>
    </fill>
    <fill>
      <patternFill patternType="solid">
        <fgColor rgb="FFCCFFCC"/>
        <bgColor indexed="64"/>
      </patternFill>
    </fill>
    <fill>
      <patternFill patternType="solid">
        <fgColor rgb="FFFFFF99"/>
        <bgColor indexed="64"/>
      </patternFill>
    </fill>
    <fill>
      <patternFill patternType="solid">
        <fgColor rgb="FFFFFFCC"/>
        <bgColor indexed="64"/>
      </patternFill>
    </fill>
  </fills>
  <borders count="16">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0" fontId="10" fillId="0" borderId="0"/>
    <xf numFmtId="38" fontId="10" fillId="0" borderId="0" applyFont="0" applyFill="0" applyBorder="0" applyAlignment="0" applyProtection="0"/>
  </cellStyleXfs>
  <cellXfs count="316">
    <xf numFmtId="0" fontId="0" fillId="0" borderId="0" xfId="0">
      <alignment vertical="center"/>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10" xfId="0" applyFont="1" applyBorder="1" applyAlignment="1">
      <alignment vertical="center"/>
    </xf>
    <xf numFmtId="0" fontId="4" fillId="0" borderId="13" xfId="0" applyFont="1" applyBorder="1" applyAlignment="1">
      <alignment vertical="center"/>
    </xf>
    <xf numFmtId="0" fontId="4" fillId="0" borderId="2" xfId="0" applyFont="1" applyBorder="1" applyAlignment="1">
      <alignment vertical="center"/>
    </xf>
    <xf numFmtId="0" fontId="4" fillId="0" borderId="7" xfId="0" applyFont="1" applyBorder="1" applyAlignment="1">
      <alignment horizontal="center" vertical="center" wrapText="1"/>
    </xf>
    <xf numFmtId="0" fontId="4" fillId="0" borderId="4" xfId="0" applyFont="1" applyBorder="1" applyAlignment="1">
      <alignment horizontal="right" vertical="center"/>
    </xf>
    <xf numFmtId="0" fontId="4" fillId="0" borderId="8" xfId="0" applyFont="1" applyBorder="1" applyAlignment="1">
      <alignment horizontal="center" vertical="center" wrapText="1"/>
    </xf>
    <xf numFmtId="0" fontId="4" fillId="0" borderId="3" xfId="0" applyFont="1" applyBorder="1" applyAlignment="1">
      <alignment horizontal="center" vertical="center"/>
    </xf>
    <xf numFmtId="0" fontId="4" fillId="0" borderId="2" xfId="0" applyFont="1" applyBorder="1" applyAlignment="1">
      <alignment horizontal="center" vertical="center"/>
    </xf>
    <xf numFmtId="0" fontId="4" fillId="0" borderId="12" xfId="0" applyFont="1" applyBorder="1" applyAlignment="1">
      <alignment horizontal="center" vertical="center" wrapText="1"/>
    </xf>
    <xf numFmtId="0" fontId="4" fillId="0" borderId="5" xfId="0" applyFont="1" applyBorder="1" applyAlignment="1">
      <alignment vertical="center" wrapText="1"/>
    </xf>
    <xf numFmtId="0" fontId="4" fillId="0" borderId="6" xfId="0" applyFont="1" applyBorder="1" applyAlignment="1">
      <alignment vertical="center"/>
    </xf>
    <xf numFmtId="0" fontId="17" fillId="0" borderId="0" xfId="2" applyFont="1" applyAlignment="1">
      <alignment vertical="top"/>
    </xf>
    <xf numFmtId="0" fontId="17" fillId="0" borderId="0" xfId="2" applyFont="1" applyAlignment="1">
      <alignment horizontal="left"/>
    </xf>
    <xf numFmtId="0" fontId="17" fillId="0" borderId="3" xfId="2" applyFont="1" applyBorder="1" applyAlignment="1">
      <alignment horizontal="left"/>
    </xf>
    <xf numFmtId="0" fontId="19" fillId="0" borderId="0" xfId="2" applyFont="1" applyAlignment="1">
      <alignment horizontal="left"/>
    </xf>
    <xf numFmtId="0" fontId="20" fillId="0" borderId="0" xfId="2" applyFont="1"/>
    <xf numFmtId="0" fontId="20" fillId="0" borderId="1" xfId="2" applyFont="1" applyBorder="1"/>
    <xf numFmtId="0" fontId="20" fillId="0" borderId="3" xfId="2" applyFont="1" applyBorder="1"/>
    <xf numFmtId="0" fontId="20" fillId="0" borderId="2" xfId="2" applyFont="1" applyBorder="1"/>
    <xf numFmtId="0" fontId="20" fillId="0" borderId="9" xfId="2" applyFont="1" applyBorder="1"/>
    <xf numFmtId="0" fontId="20" fillId="0" borderId="10" xfId="2" applyFont="1" applyBorder="1"/>
    <xf numFmtId="0" fontId="18" fillId="0" borderId="0" xfId="2" applyFont="1" applyAlignment="1">
      <alignment horizontal="left"/>
    </xf>
    <xf numFmtId="0" fontId="21" fillId="0" borderId="0" xfId="2" applyFont="1"/>
    <xf numFmtId="0" fontId="21" fillId="0" borderId="0" xfId="2" applyFont="1" applyAlignment="1">
      <alignment horizontal="right"/>
    </xf>
    <xf numFmtId="0" fontId="18" fillId="0" borderId="0" xfId="2" applyFont="1"/>
    <xf numFmtId="0" fontId="20" fillId="0" borderId="5" xfId="2" applyFont="1" applyBorder="1"/>
    <xf numFmtId="0" fontId="20" fillId="0" borderId="7" xfId="2" applyFont="1" applyBorder="1"/>
    <xf numFmtId="0" fontId="21" fillId="0" borderId="7" xfId="2" applyFont="1" applyBorder="1"/>
    <xf numFmtId="0" fontId="20" fillId="0" borderId="6" xfId="2" applyFont="1" applyBorder="1"/>
    <xf numFmtId="0" fontId="13" fillId="0" borderId="9" xfId="2" applyFont="1" applyBorder="1" applyAlignment="1">
      <alignment horizontal="center" vertical="center" wrapText="1"/>
    </xf>
    <xf numFmtId="0" fontId="13" fillId="0" borderId="0" xfId="2" applyFont="1" applyAlignment="1">
      <alignment horizontal="center" vertical="center" wrapText="1"/>
    </xf>
    <xf numFmtId="0" fontId="13" fillId="0" borderId="10" xfId="2" applyFont="1" applyBorder="1" applyAlignment="1">
      <alignment horizontal="center" vertical="center" wrapText="1"/>
    </xf>
    <xf numFmtId="0" fontId="13" fillId="0" borderId="11" xfId="2" applyFont="1" applyBorder="1" applyAlignment="1">
      <alignment horizontal="center" vertical="center" wrapText="1"/>
    </xf>
    <xf numFmtId="0" fontId="4" fillId="0" borderId="0" xfId="0" applyFont="1" applyAlignment="1">
      <alignment horizontal="center" vertical="center"/>
    </xf>
    <xf numFmtId="0" fontId="13" fillId="0" borderId="10" xfId="2" applyFont="1" applyBorder="1" applyAlignment="1">
      <alignment vertical="center"/>
    </xf>
    <xf numFmtId="0" fontId="13" fillId="0" borderId="0" xfId="2" applyFont="1" applyBorder="1" applyAlignment="1">
      <alignment vertical="center"/>
    </xf>
    <xf numFmtId="0" fontId="14" fillId="0" borderId="12" xfId="2" applyFont="1" applyBorder="1" applyAlignment="1">
      <alignment horizontal="center" vertical="center"/>
    </xf>
    <xf numFmtId="0" fontId="14" fillId="0" borderId="14" xfId="2" applyFont="1" applyBorder="1" applyAlignment="1">
      <alignment horizontal="center" vertical="center" wrapText="1"/>
    </xf>
    <xf numFmtId="0" fontId="14" fillId="3" borderId="14" xfId="2" applyFont="1" applyFill="1" applyBorder="1" applyAlignment="1">
      <alignment horizontal="center" vertical="center" wrapText="1"/>
    </xf>
    <xf numFmtId="0" fontId="14" fillId="3" borderId="13" xfId="2" applyFont="1" applyFill="1" applyBorder="1" applyAlignment="1">
      <alignment horizontal="center" vertical="center" wrapText="1"/>
    </xf>
    <xf numFmtId="0" fontId="14" fillId="0" borderId="12" xfId="2" applyFont="1" applyBorder="1" applyAlignment="1">
      <alignment horizontal="center" vertical="center" wrapText="1"/>
    </xf>
    <xf numFmtId="0" fontId="14" fillId="0" borderId="9" xfId="2" applyFont="1" applyBorder="1" applyAlignment="1">
      <alignment horizontal="center" vertical="center"/>
    </xf>
    <xf numFmtId="0" fontId="24" fillId="0" borderId="0" xfId="2" applyFont="1" applyAlignment="1">
      <alignment horizontal="center" vertical="center" wrapText="1"/>
    </xf>
    <xf numFmtId="0" fontId="24" fillId="0" borderId="10" xfId="2" applyFont="1" applyBorder="1" applyAlignment="1">
      <alignment horizontal="center" vertical="center" wrapText="1"/>
    </xf>
    <xf numFmtId="0" fontId="24" fillId="0" borderId="0" xfId="2" applyFont="1" applyAlignment="1">
      <alignment horizontal="center" vertical="center"/>
    </xf>
    <xf numFmtId="0" fontId="11" fillId="0" borderId="0" xfId="2" applyFont="1" applyAlignment="1">
      <alignment vertical="center"/>
    </xf>
    <xf numFmtId="0" fontId="10" fillId="0" borderId="0" xfId="2" applyAlignment="1">
      <alignment vertical="center"/>
    </xf>
    <xf numFmtId="0" fontId="10" fillId="0" borderId="0" xfId="2" applyFill="1" applyAlignment="1">
      <alignment vertical="center"/>
    </xf>
    <xf numFmtId="0" fontId="10" fillId="3" borderId="12" xfId="2" applyFill="1" applyBorder="1" applyAlignment="1">
      <alignment vertical="center"/>
    </xf>
    <xf numFmtId="0" fontId="10" fillId="3" borderId="14" xfId="2" applyFill="1" applyBorder="1" applyAlignment="1">
      <alignment vertical="center"/>
    </xf>
    <xf numFmtId="0" fontId="10" fillId="3" borderId="13" xfId="2" applyFill="1" applyBorder="1" applyAlignment="1">
      <alignment vertical="center"/>
    </xf>
    <xf numFmtId="0" fontId="22" fillId="4" borderId="0" xfId="2" applyFont="1" applyFill="1" applyAlignment="1">
      <alignment vertical="center"/>
    </xf>
    <xf numFmtId="0" fontId="13" fillId="0" borderId="0" xfId="2" applyFont="1" applyFill="1" applyAlignment="1">
      <alignment vertical="center"/>
    </xf>
    <xf numFmtId="0" fontId="11" fillId="0" borderId="0" xfId="2" applyFont="1" applyFill="1" applyAlignment="1">
      <alignment vertical="center"/>
    </xf>
    <xf numFmtId="0" fontId="22" fillId="0" borderId="1" xfId="2" applyFont="1" applyBorder="1" applyAlignment="1">
      <alignment vertical="center"/>
    </xf>
    <xf numFmtId="0" fontId="13" fillId="0" borderId="3" xfId="2" applyFont="1" applyBorder="1" applyAlignment="1">
      <alignment vertical="center"/>
    </xf>
    <xf numFmtId="0" fontId="13" fillId="3" borderId="4" xfId="2" applyFont="1" applyFill="1" applyBorder="1" applyAlignment="1">
      <alignment vertical="center"/>
    </xf>
    <xf numFmtId="0" fontId="13" fillId="2" borderId="3" xfId="2" applyFont="1" applyFill="1" applyBorder="1" applyAlignment="1">
      <alignment horizontal="right" vertical="center"/>
    </xf>
    <xf numFmtId="0" fontId="13" fillId="2" borderId="14" xfId="2" applyFont="1" applyFill="1" applyBorder="1" applyAlignment="1">
      <alignment vertical="center"/>
    </xf>
    <xf numFmtId="0" fontId="13" fillId="2" borderId="2" xfId="2" applyFont="1" applyFill="1" applyBorder="1" applyAlignment="1">
      <alignment vertical="center"/>
    </xf>
    <xf numFmtId="0" fontId="13" fillId="0" borderId="2" xfId="2" applyFont="1" applyBorder="1" applyAlignment="1">
      <alignment vertical="center"/>
    </xf>
    <xf numFmtId="0" fontId="13" fillId="0" borderId="0" xfId="2" applyFont="1" applyAlignment="1">
      <alignment vertical="center"/>
    </xf>
    <xf numFmtId="0" fontId="10" fillId="0" borderId="1" xfId="2" applyBorder="1" applyAlignment="1">
      <alignment vertical="center"/>
    </xf>
    <xf numFmtId="0" fontId="13" fillId="0" borderId="1" xfId="2" applyFont="1" applyBorder="1" applyAlignment="1">
      <alignment vertical="center"/>
    </xf>
    <xf numFmtId="0" fontId="10" fillId="0" borderId="2" xfId="2" applyBorder="1" applyAlignment="1">
      <alignment vertical="center"/>
    </xf>
    <xf numFmtId="0" fontId="13" fillId="0" borderId="9" xfId="2" applyFont="1" applyBorder="1" applyAlignment="1">
      <alignment vertical="center"/>
    </xf>
    <xf numFmtId="0" fontId="13" fillId="3" borderId="11" xfId="2" applyFont="1" applyFill="1" applyBorder="1" applyAlignment="1">
      <alignment horizontal="center" vertical="center"/>
    </xf>
    <xf numFmtId="0" fontId="10" fillId="0" borderId="15" xfId="2" applyBorder="1" applyAlignment="1">
      <alignment vertical="center"/>
    </xf>
    <xf numFmtId="0" fontId="14" fillId="0" borderId="3" xfId="2" applyFont="1" applyBorder="1" applyAlignment="1">
      <alignment vertical="center"/>
    </xf>
    <xf numFmtId="181" fontId="0" fillId="3" borderId="4" xfId="3" applyNumberFormat="1" applyFont="1" applyFill="1" applyBorder="1" applyAlignment="1">
      <alignment vertical="center"/>
    </xf>
    <xf numFmtId="38" fontId="10" fillId="2" borderId="3" xfId="3" applyFont="1" applyFill="1" applyBorder="1" applyAlignment="1">
      <alignment vertical="center"/>
    </xf>
    <xf numFmtId="38" fontId="10" fillId="2" borderId="4" xfId="3" applyFont="1" applyFill="1" applyBorder="1" applyAlignment="1">
      <alignment vertical="center"/>
    </xf>
    <xf numFmtId="179" fontId="10" fillId="0" borderId="0" xfId="2" applyNumberFormat="1" applyAlignment="1">
      <alignment vertical="center"/>
    </xf>
    <xf numFmtId="0" fontId="14" fillId="0" borderId="0" xfId="2" applyFont="1" applyAlignment="1">
      <alignment vertical="center"/>
    </xf>
    <xf numFmtId="181" fontId="0" fillId="3" borderId="11" xfId="3" applyNumberFormat="1" applyFont="1" applyFill="1" applyBorder="1" applyAlignment="1">
      <alignment vertical="center"/>
    </xf>
    <xf numFmtId="38" fontId="10" fillId="2" borderId="0" xfId="3" applyFont="1" applyFill="1" applyBorder="1" applyAlignment="1">
      <alignment vertical="center"/>
    </xf>
    <xf numFmtId="38" fontId="10" fillId="2" borderId="11" xfId="3" applyFont="1" applyFill="1" applyBorder="1" applyAlignment="1">
      <alignment vertical="center"/>
    </xf>
    <xf numFmtId="0" fontId="10" fillId="0" borderId="10" xfId="2" applyBorder="1" applyAlignment="1">
      <alignment vertical="center"/>
    </xf>
    <xf numFmtId="0" fontId="14" fillId="0" borderId="7" xfId="2" applyFont="1" applyBorder="1" applyAlignment="1">
      <alignment vertical="center"/>
    </xf>
    <xf numFmtId="181" fontId="0" fillId="3" borderId="8" xfId="3" applyNumberFormat="1" applyFont="1" applyFill="1" applyBorder="1" applyAlignment="1">
      <alignment vertical="center"/>
    </xf>
    <xf numFmtId="38" fontId="10" fillId="2" borderId="7" xfId="3" applyFont="1" applyFill="1" applyBorder="1" applyAlignment="1">
      <alignment vertical="center"/>
    </xf>
    <xf numFmtId="38" fontId="10" fillId="2" borderId="8" xfId="3" applyFont="1" applyFill="1" applyBorder="1" applyAlignment="1">
      <alignment vertical="center"/>
    </xf>
    <xf numFmtId="0" fontId="10" fillId="0" borderId="6" xfId="2" applyBorder="1" applyAlignment="1">
      <alignment vertical="center"/>
    </xf>
    <xf numFmtId="0" fontId="13" fillId="0" borderId="5" xfId="2" applyFont="1" applyBorder="1" applyAlignment="1">
      <alignment vertical="center"/>
    </xf>
    <xf numFmtId="0" fontId="22" fillId="0" borderId="0" xfId="2" applyFont="1" applyAlignment="1">
      <alignment vertical="center"/>
    </xf>
    <xf numFmtId="0" fontId="14" fillId="0" borderId="14" xfId="2" applyFont="1" applyBorder="1" applyAlignment="1">
      <alignment vertical="center"/>
    </xf>
    <xf numFmtId="181" fontId="0" fillId="3" borderId="15" xfId="3" applyNumberFormat="1" applyFont="1" applyFill="1" applyBorder="1" applyAlignment="1">
      <alignment vertical="center"/>
    </xf>
    <xf numFmtId="0" fontId="10" fillId="0" borderId="13" xfId="2" applyBorder="1" applyAlignment="1">
      <alignment vertical="center"/>
    </xf>
    <xf numFmtId="0" fontId="14" fillId="0" borderId="0" xfId="2" applyFont="1" applyFill="1" applyAlignment="1">
      <alignment vertical="center"/>
    </xf>
    <xf numFmtId="0" fontId="13" fillId="0" borderId="0" xfId="2" applyFont="1" applyFill="1" applyAlignment="1">
      <alignment horizontal="left" vertical="center"/>
    </xf>
    <xf numFmtId="0" fontId="4" fillId="0" borderId="0" xfId="0" applyFont="1" applyAlignment="1">
      <alignment vertical="center"/>
    </xf>
    <xf numFmtId="49" fontId="13" fillId="0" borderId="0" xfId="2" applyNumberFormat="1" applyFont="1" applyAlignment="1">
      <alignment vertical="center"/>
    </xf>
    <xf numFmtId="49" fontId="22" fillId="0" borderId="0" xfId="2" applyNumberFormat="1" applyFont="1" applyAlignment="1">
      <alignment vertical="center"/>
    </xf>
    <xf numFmtId="49" fontId="13" fillId="0" borderId="1" xfId="2" applyNumberFormat="1" applyFont="1" applyBorder="1" applyAlignment="1">
      <alignment vertical="center"/>
    </xf>
    <xf numFmtId="0" fontId="13" fillId="0" borderId="4" xfId="2" applyFont="1" applyBorder="1" applyAlignment="1">
      <alignment vertical="center"/>
    </xf>
    <xf numFmtId="0" fontId="13" fillId="0" borderId="4" xfId="2" applyFont="1" applyBorder="1" applyAlignment="1">
      <alignment horizontal="center" vertical="center"/>
    </xf>
    <xf numFmtId="0" fontId="13" fillId="0" borderId="3" xfId="2" applyFont="1" applyBorder="1" applyAlignment="1">
      <alignment horizontal="center" vertical="center"/>
    </xf>
    <xf numFmtId="49" fontId="13" fillId="0" borderId="9" xfId="2" applyNumberFormat="1" applyFont="1" applyBorder="1" applyAlignment="1">
      <alignment vertical="center"/>
    </xf>
    <xf numFmtId="49" fontId="13" fillId="0" borderId="5" xfId="2" applyNumberFormat="1" applyFont="1" applyBorder="1" applyAlignment="1">
      <alignment vertical="center"/>
    </xf>
    <xf numFmtId="0" fontId="13" fillId="0" borderId="7" xfId="2" applyFont="1" applyBorder="1" applyAlignment="1">
      <alignment vertical="center"/>
    </xf>
    <xf numFmtId="0" fontId="13" fillId="0" borderId="11" xfId="2" applyFont="1" applyBorder="1" applyAlignment="1">
      <alignment vertical="center"/>
    </xf>
    <xf numFmtId="0" fontId="13" fillId="0" borderId="8" xfId="2" applyFont="1" applyBorder="1" applyAlignment="1">
      <alignment horizontal="center" vertical="center"/>
    </xf>
    <xf numFmtId="0" fontId="13" fillId="0" borderId="7" xfId="2" applyFont="1" applyBorder="1" applyAlignment="1">
      <alignment horizontal="center" vertical="center"/>
    </xf>
    <xf numFmtId="0" fontId="13" fillId="0" borderId="6" xfId="2" applyFont="1" applyBorder="1" applyAlignment="1">
      <alignment horizontal="center" vertical="center"/>
    </xf>
    <xf numFmtId="0" fontId="13" fillId="0" borderId="5" xfId="2" applyFont="1" applyBorder="1" applyAlignment="1">
      <alignment horizontal="center" vertical="center"/>
    </xf>
    <xf numFmtId="0" fontId="13" fillId="0" borderId="0" xfId="2" applyFont="1" applyAlignment="1">
      <alignment horizontal="center" vertical="center"/>
    </xf>
    <xf numFmtId="0" fontId="13" fillId="0" borderId="11" xfId="2" applyFont="1" applyBorder="1" applyAlignment="1">
      <alignment horizontal="center" vertical="center"/>
    </xf>
    <xf numFmtId="178" fontId="13" fillId="0" borderId="4" xfId="3" applyNumberFormat="1" applyFont="1" applyBorder="1" applyAlignment="1">
      <alignment vertical="center"/>
    </xf>
    <xf numFmtId="178" fontId="13" fillId="0" borderId="2" xfId="3" applyNumberFormat="1" applyFont="1" applyBorder="1" applyAlignment="1">
      <alignment vertical="center"/>
    </xf>
    <xf numFmtId="38" fontId="13" fillId="0" borderId="11" xfId="3" applyFont="1" applyBorder="1" applyAlignment="1">
      <alignment vertical="center"/>
    </xf>
    <xf numFmtId="38" fontId="13" fillId="0" borderId="0" xfId="3" applyFont="1" applyBorder="1" applyAlignment="1">
      <alignment vertical="center"/>
    </xf>
    <xf numFmtId="178" fontId="13" fillId="0" borderId="11" xfId="2" applyNumberFormat="1" applyFont="1" applyBorder="1" applyAlignment="1">
      <alignment vertical="center"/>
    </xf>
    <xf numFmtId="178" fontId="13" fillId="0" borderId="10" xfId="2" applyNumberFormat="1" applyFont="1" applyBorder="1" applyAlignment="1">
      <alignment vertical="center"/>
    </xf>
    <xf numFmtId="38" fontId="13" fillId="0" borderId="0" xfId="2" applyNumberFormat="1" applyFont="1" applyAlignment="1">
      <alignment vertical="center"/>
    </xf>
    <xf numFmtId="38" fontId="13" fillId="0" borderId="11" xfId="2" applyNumberFormat="1" applyFont="1" applyBorder="1" applyAlignment="1">
      <alignment vertical="center"/>
    </xf>
    <xf numFmtId="178" fontId="13" fillId="0" borderId="11" xfId="3" applyNumberFormat="1" applyFont="1" applyFill="1" applyBorder="1" applyAlignment="1">
      <alignment vertical="center"/>
    </xf>
    <xf numFmtId="38" fontId="13" fillId="0" borderId="1" xfId="3" applyFont="1" applyBorder="1" applyAlignment="1">
      <alignment vertical="center"/>
    </xf>
    <xf numFmtId="38" fontId="13" fillId="0" borderId="3" xfId="3" applyFont="1" applyBorder="1" applyAlignment="1">
      <alignment vertical="center"/>
    </xf>
    <xf numFmtId="38" fontId="13" fillId="0" borderId="4" xfId="3" applyFont="1" applyBorder="1" applyAlignment="1">
      <alignment vertical="center"/>
    </xf>
    <xf numFmtId="178" fontId="13" fillId="0" borderId="10" xfId="3" applyNumberFormat="1" applyFont="1" applyBorder="1" applyAlignment="1">
      <alignment vertical="center"/>
    </xf>
    <xf numFmtId="38" fontId="13" fillId="0" borderId="11" xfId="3" applyNumberFormat="1" applyFont="1" applyBorder="1" applyAlignment="1">
      <alignment vertical="center"/>
    </xf>
    <xf numFmtId="38" fontId="13" fillId="0" borderId="0" xfId="3" applyNumberFormat="1" applyFont="1" applyBorder="1" applyAlignment="1">
      <alignment vertical="center"/>
    </xf>
    <xf numFmtId="178" fontId="13" fillId="0" borderId="11" xfId="3" applyNumberFormat="1" applyFont="1" applyBorder="1" applyAlignment="1">
      <alignment vertical="center"/>
    </xf>
    <xf numFmtId="38" fontId="13" fillId="0" borderId="9" xfId="3" applyFont="1" applyBorder="1" applyAlignment="1">
      <alignment vertical="center"/>
    </xf>
    <xf numFmtId="0" fontId="13" fillId="0" borderId="13" xfId="2" applyFont="1" applyBorder="1" applyAlignment="1">
      <alignment vertical="center"/>
    </xf>
    <xf numFmtId="178" fontId="13" fillId="0" borderId="15" xfId="3" applyNumberFormat="1" applyFont="1" applyBorder="1" applyAlignment="1">
      <alignment vertical="center"/>
    </xf>
    <xf numFmtId="178" fontId="13" fillId="0" borderId="13" xfId="3" applyNumberFormat="1" applyFont="1" applyBorder="1" applyAlignment="1">
      <alignment vertical="center"/>
    </xf>
    <xf numFmtId="38" fontId="13" fillId="0" borderId="15" xfId="3" applyFont="1" applyBorder="1" applyAlignment="1">
      <alignment vertical="center"/>
    </xf>
    <xf numFmtId="38" fontId="13" fillId="0" borderId="14" xfId="3" applyFont="1" applyBorder="1" applyAlignment="1">
      <alignment vertical="center"/>
    </xf>
    <xf numFmtId="178" fontId="13" fillId="0" borderId="15" xfId="2" applyNumberFormat="1" applyFont="1" applyBorder="1" applyAlignment="1">
      <alignment vertical="center"/>
    </xf>
    <xf numFmtId="178" fontId="13" fillId="0" borderId="13" xfId="2" applyNumberFormat="1" applyFont="1" applyBorder="1" applyAlignment="1">
      <alignment vertical="center"/>
    </xf>
    <xf numFmtId="38" fontId="13" fillId="0" borderId="12" xfId="2" applyNumberFormat="1" applyFont="1" applyBorder="1" applyAlignment="1">
      <alignment vertical="center"/>
    </xf>
    <xf numFmtId="178" fontId="13" fillId="0" borderId="15" xfId="3" applyNumberFormat="1" applyFont="1" applyFill="1" applyBorder="1" applyAlignment="1">
      <alignment vertical="center"/>
    </xf>
    <xf numFmtId="38" fontId="13" fillId="0" borderId="12" xfId="3" applyFont="1" applyBorder="1" applyAlignment="1">
      <alignment vertical="center"/>
    </xf>
    <xf numFmtId="38" fontId="13" fillId="0" borderId="15" xfId="3" applyNumberFormat="1" applyFont="1" applyBorder="1" applyAlignment="1">
      <alignment vertical="center"/>
    </xf>
    <xf numFmtId="38" fontId="13" fillId="0" borderId="12" xfId="3" applyNumberFormat="1" applyFont="1" applyBorder="1" applyAlignment="1">
      <alignment vertical="center"/>
    </xf>
    <xf numFmtId="38" fontId="13" fillId="0" borderId="13" xfId="3" applyNumberFormat="1" applyFont="1" applyBorder="1" applyAlignment="1">
      <alignment vertical="center"/>
    </xf>
    <xf numFmtId="179" fontId="13" fillId="0" borderId="0" xfId="2" applyNumberFormat="1" applyFont="1" applyAlignment="1">
      <alignment vertical="center"/>
    </xf>
    <xf numFmtId="180" fontId="13" fillId="0" borderId="0" xfId="3" applyNumberFormat="1" applyFont="1" applyAlignment="1">
      <alignment vertical="center"/>
    </xf>
    <xf numFmtId="178" fontId="13" fillId="0" borderId="0" xfId="3" applyNumberFormat="1" applyFont="1" applyAlignment="1">
      <alignment vertical="center"/>
    </xf>
    <xf numFmtId="0" fontId="4" fillId="0" borderId="1" xfId="0" applyFont="1" applyBorder="1" applyAlignment="1">
      <alignment vertical="center"/>
    </xf>
    <xf numFmtId="0" fontId="4" fillId="0" borderId="3" xfId="0" applyFont="1" applyBorder="1" applyAlignment="1">
      <alignment vertical="center"/>
    </xf>
    <xf numFmtId="0" fontId="4" fillId="0" borderId="9" xfId="0" applyFont="1" applyBorder="1" applyAlignment="1">
      <alignment vertical="center"/>
    </xf>
    <xf numFmtId="0" fontId="4" fillId="0" borderId="0" xfId="0" applyFont="1" applyBorder="1" applyAlignment="1">
      <alignment vertical="center"/>
    </xf>
    <xf numFmtId="0" fontId="4" fillId="0" borderId="5" xfId="0" applyFont="1" applyBorder="1" applyAlignment="1">
      <alignment vertical="center"/>
    </xf>
    <xf numFmtId="0" fontId="4" fillId="0" borderId="7" xfId="0" applyFont="1" applyBorder="1" applyAlignment="1">
      <alignment vertical="center"/>
    </xf>
    <xf numFmtId="176" fontId="4" fillId="0" borderId="0" xfId="1" applyNumberFormat="1" applyFont="1" applyBorder="1" applyAlignment="1">
      <alignment vertical="center"/>
    </xf>
    <xf numFmtId="176" fontId="4" fillId="0" borderId="11" xfId="1" applyNumberFormat="1" applyFont="1" applyBorder="1" applyAlignment="1">
      <alignment vertical="center"/>
    </xf>
    <xf numFmtId="176" fontId="4" fillId="0" borderId="4" xfId="1" applyNumberFormat="1" applyFont="1" applyBorder="1" applyAlignment="1">
      <alignment vertical="center"/>
    </xf>
    <xf numFmtId="0" fontId="4" fillId="0" borderId="12" xfId="0" applyFont="1" applyBorder="1" applyAlignment="1">
      <alignment vertical="center"/>
    </xf>
    <xf numFmtId="176" fontId="4" fillId="0" borderId="14" xfId="1" applyNumberFormat="1" applyFont="1" applyBorder="1" applyAlignment="1">
      <alignment vertical="center"/>
    </xf>
    <xf numFmtId="176" fontId="4" fillId="0" borderId="15" xfId="1" applyNumberFormat="1" applyFont="1" applyBorder="1" applyAlignment="1">
      <alignment vertical="center"/>
    </xf>
    <xf numFmtId="0" fontId="4" fillId="0" borderId="4" xfId="0" applyFont="1" applyBorder="1" applyAlignment="1">
      <alignment vertical="center"/>
    </xf>
    <xf numFmtId="177" fontId="4" fillId="0" borderId="0" xfId="1" applyNumberFormat="1" applyFont="1" applyAlignment="1">
      <alignment vertical="center"/>
    </xf>
    <xf numFmtId="177" fontId="4" fillId="0" borderId="1" xfId="0" applyNumberFormat="1" applyFont="1" applyBorder="1" applyAlignment="1">
      <alignment vertical="center"/>
    </xf>
    <xf numFmtId="177" fontId="4" fillId="0" borderId="4" xfId="0" applyNumberFormat="1" applyFont="1" applyBorder="1" applyAlignment="1">
      <alignment vertical="center"/>
    </xf>
    <xf numFmtId="177" fontId="4" fillId="0" borderId="9" xfId="0" applyNumberFormat="1" applyFont="1" applyBorder="1" applyAlignment="1">
      <alignment vertical="center"/>
    </xf>
    <xf numFmtId="177" fontId="4" fillId="0" borderId="11" xfId="0" applyNumberFormat="1" applyFont="1" applyBorder="1" applyAlignment="1">
      <alignment vertical="center"/>
    </xf>
    <xf numFmtId="177" fontId="4" fillId="0" borderId="14" xfId="1" applyNumberFormat="1" applyFont="1" applyBorder="1" applyAlignment="1">
      <alignment vertical="center"/>
    </xf>
    <xf numFmtId="177" fontId="4" fillId="0" borderId="3" xfId="0" applyNumberFormat="1" applyFont="1" applyBorder="1" applyAlignment="1">
      <alignment vertical="center"/>
    </xf>
    <xf numFmtId="177" fontId="4" fillId="0" borderId="0" xfId="0" applyNumberFormat="1" applyFont="1" applyBorder="1" applyAlignment="1">
      <alignment vertical="center"/>
    </xf>
    <xf numFmtId="177" fontId="4" fillId="0" borderId="9" xfId="1" applyNumberFormat="1" applyFont="1" applyBorder="1" applyAlignment="1">
      <alignment vertical="center"/>
    </xf>
    <xf numFmtId="177" fontId="4" fillId="0" borderId="0" xfId="1" applyNumberFormat="1" applyFont="1" applyBorder="1" applyAlignment="1">
      <alignment vertical="center"/>
    </xf>
    <xf numFmtId="177" fontId="4" fillId="0" borderId="4" xfId="1" applyNumberFormat="1" applyFont="1" applyBorder="1" applyAlignment="1">
      <alignment vertical="center"/>
    </xf>
    <xf numFmtId="177" fontId="4" fillId="0" borderId="10" xfId="1" applyNumberFormat="1" applyFont="1" applyBorder="1" applyAlignment="1">
      <alignment vertical="center"/>
    </xf>
    <xf numFmtId="177" fontId="4" fillId="0" borderId="11" xfId="1" applyNumberFormat="1" applyFont="1" applyBorder="1" applyAlignment="1">
      <alignment vertical="center"/>
    </xf>
    <xf numFmtId="177" fontId="4" fillId="0" borderId="12" xfId="1" applyNumberFormat="1" applyFont="1" applyBorder="1" applyAlignment="1">
      <alignment vertical="center"/>
    </xf>
    <xf numFmtId="177" fontId="4" fillId="0" borderId="15" xfId="1" applyNumberFormat="1" applyFont="1" applyBorder="1" applyAlignment="1">
      <alignment vertical="center"/>
    </xf>
    <xf numFmtId="177" fontId="4" fillId="0" borderId="13" xfId="1" applyNumberFormat="1" applyFont="1" applyBorder="1" applyAlignment="1">
      <alignment vertical="center"/>
    </xf>
    <xf numFmtId="177" fontId="4" fillId="0" borderId="3" xfId="1" applyNumberFormat="1" applyFont="1" applyBorder="1" applyAlignment="1">
      <alignment vertical="center"/>
    </xf>
    <xf numFmtId="177" fontId="4" fillId="0" borderId="7" xfId="1" applyNumberFormat="1" applyFont="1" applyBorder="1" applyAlignment="1">
      <alignment vertical="center"/>
    </xf>
    <xf numFmtId="176" fontId="4" fillId="0" borderId="0" xfId="1" applyNumberFormat="1" applyFont="1" applyAlignment="1">
      <alignment vertical="center"/>
    </xf>
    <xf numFmtId="176" fontId="4" fillId="0" borderId="9" xfId="1" applyNumberFormat="1" applyFont="1" applyBorder="1" applyAlignment="1">
      <alignment vertical="center"/>
    </xf>
    <xf numFmtId="176" fontId="4" fillId="0" borderId="10" xfId="1" applyNumberFormat="1" applyFont="1" applyBorder="1" applyAlignment="1">
      <alignment vertical="center"/>
    </xf>
    <xf numFmtId="176" fontId="4" fillId="0" borderId="12" xfId="1" applyNumberFormat="1" applyFont="1" applyBorder="1" applyAlignment="1">
      <alignment vertical="center"/>
    </xf>
    <xf numFmtId="176" fontId="4" fillId="0" borderId="13" xfId="1" applyNumberFormat="1" applyFont="1" applyBorder="1" applyAlignment="1">
      <alignment vertical="center"/>
    </xf>
    <xf numFmtId="176" fontId="4" fillId="0" borderId="3" xfId="1" applyNumberFormat="1" applyFont="1" applyBorder="1" applyAlignment="1">
      <alignment vertical="center"/>
    </xf>
    <xf numFmtId="176" fontId="4" fillId="0" borderId="7" xfId="1" applyNumberFormat="1" applyFont="1" applyBorder="1" applyAlignment="1">
      <alignment vertical="center"/>
    </xf>
    <xf numFmtId="176" fontId="4" fillId="0" borderId="8" xfId="1" applyNumberFormat="1" applyFont="1" applyBorder="1" applyAlignment="1">
      <alignment vertical="center"/>
    </xf>
    <xf numFmtId="0" fontId="13" fillId="2" borderId="1" xfId="2" applyFont="1" applyFill="1" applyBorder="1" applyAlignment="1">
      <alignment vertical="center"/>
    </xf>
    <xf numFmtId="0" fontId="14" fillId="2" borderId="12" xfId="2" applyFont="1" applyFill="1" applyBorder="1" applyAlignment="1">
      <alignment horizontal="center" vertical="center"/>
    </xf>
    <xf numFmtId="0" fontId="10" fillId="0" borderId="1" xfId="2" applyFill="1" applyBorder="1" applyAlignment="1">
      <alignment vertical="center"/>
    </xf>
    <xf numFmtId="0" fontId="14" fillId="0" borderId="1" xfId="2" applyFont="1" applyFill="1" applyBorder="1" applyAlignment="1">
      <alignment horizontal="center" vertical="center"/>
    </xf>
    <xf numFmtId="0" fontId="14" fillId="0" borderId="4" xfId="2" applyFont="1" applyFill="1" applyBorder="1" applyAlignment="1">
      <alignment horizontal="center" vertical="center"/>
    </xf>
    <xf numFmtId="0" fontId="14" fillId="0" borderId="3" xfId="2" applyFont="1" applyFill="1" applyBorder="1" applyAlignment="1">
      <alignment horizontal="center" vertical="center"/>
    </xf>
    <xf numFmtId="0" fontId="13" fillId="0" borderId="8" xfId="2" applyFont="1" applyBorder="1" applyAlignment="1">
      <alignment vertical="center"/>
    </xf>
    <xf numFmtId="0" fontId="10" fillId="0" borderId="5" xfId="2" applyFill="1" applyBorder="1" applyAlignment="1">
      <alignment vertical="center"/>
    </xf>
    <xf numFmtId="0" fontId="14" fillId="0" borderId="5" xfId="2" applyFont="1" applyFill="1" applyBorder="1" applyAlignment="1">
      <alignment horizontal="center" vertical="center"/>
    </xf>
    <xf numFmtId="0" fontId="14" fillId="0" borderId="8" xfId="2" applyFont="1" applyFill="1" applyBorder="1" applyAlignment="1">
      <alignment horizontal="center" vertical="center"/>
    </xf>
    <xf numFmtId="0" fontId="14" fillId="0" borderId="7" xfId="2" applyFont="1" applyFill="1" applyBorder="1" applyAlignment="1">
      <alignment horizontal="center" vertical="center"/>
    </xf>
    <xf numFmtId="182" fontId="10" fillId="2" borderId="4" xfId="3" applyNumberFormat="1" applyFont="1" applyFill="1" applyBorder="1" applyAlignment="1">
      <alignment vertical="center"/>
    </xf>
    <xf numFmtId="182" fontId="10" fillId="2" borderId="10" xfId="3" applyNumberFormat="1" applyFont="1" applyFill="1" applyBorder="1" applyAlignment="1">
      <alignment vertical="center"/>
    </xf>
    <xf numFmtId="0" fontId="10" fillId="0" borderId="4" xfId="2" applyBorder="1" applyAlignment="1">
      <alignment vertical="center"/>
    </xf>
    <xf numFmtId="0" fontId="14" fillId="0" borderId="9" xfId="2" applyFont="1" applyFill="1" applyBorder="1" applyAlignment="1">
      <alignment vertical="center"/>
    </xf>
    <xf numFmtId="181" fontId="13" fillId="0" borderId="9" xfId="3" applyNumberFormat="1" applyFont="1" applyFill="1" applyBorder="1" applyAlignment="1">
      <alignment vertical="center"/>
    </xf>
    <xf numFmtId="38" fontId="13" fillId="0" borderId="9" xfId="3" applyFont="1" applyFill="1" applyBorder="1" applyAlignment="1">
      <alignment vertical="center"/>
    </xf>
    <xf numFmtId="38" fontId="13" fillId="0" borderId="11" xfId="3" applyFont="1" applyFill="1" applyBorder="1" applyAlignment="1">
      <alignment vertical="center"/>
    </xf>
    <xf numFmtId="182" fontId="10" fillId="2" borderId="11" xfId="3" applyNumberFormat="1" applyFont="1" applyFill="1" applyBorder="1" applyAlignment="1">
      <alignment vertical="center"/>
    </xf>
    <xf numFmtId="0" fontId="10" fillId="0" borderId="11" xfId="2" applyBorder="1" applyAlignment="1">
      <alignment vertical="center"/>
    </xf>
    <xf numFmtId="38" fontId="13" fillId="0" borderId="0" xfId="3" applyFont="1" applyFill="1" applyBorder="1" applyAlignment="1">
      <alignment horizontal="center" vertical="center"/>
    </xf>
    <xf numFmtId="38" fontId="13" fillId="0" borderId="11" xfId="3" applyFont="1" applyFill="1" applyBorder="1" applyAlignment="1">
      <alignment horizontal="center" vertical="center"/>
    </xf>
    <xf numFmtId="40" fontId="13" fillId="0" borderId="9" xfId="3" applyNumberFormat="1" applyFont="1" applyFill="1" applyBorder="1" applyAlignment="1">
      <alignment vertical="center"/>
    </xf>
    <xf numFmtId="10" fontId="13" fillId="0" borderId="8" xfId="3" applyNumberFormat="1" applyFont="1" applyFill="1" applyBorder="1" applyAlignment="1">
      <alignment vertical="center"/>
    </xf>
    <xf numFmtId="38" fontId="13" fillId="0" borderId="8" xfId="3" applyFont="1" applyFill="1" applyBorder="1" applyAlignment="1">
      <alignment horizontal="center" vertical="center"/>
    </xf>
    <xf numFmtId="0" fontId="14" fillId="0" borderId="12" xfId="2" applyFont="1" applyFill="1" applyBorder="1" applyAlignment="1">
      <alignment vertical="center"/>
    </xf>
    <xf numFmtId="38" fontId="10" fillId="0" borderId="14" xfId="3" applyFont="1" applyFill="1" applyBorder="1" applyAlignment="1">
      <alignment vertical="center"/>
    </xf>
    <xf numFmtId="38" fontId="10" fillId="0" borderId="13" xfId="3" applyFont="1" applyFill="1" applyBorder="1" applyAlignment="1">
      <alignment vertical="center"/>
    </xf>
    <xf numFmtId="182" fontId="10" fillId="2" borderId="2" xfId="3" applyNumberFormat="1" applyFont="1" applyFill="1" applyBorder="1" applyAlignment="1">
      <alignment vertical="center"/>
    </xf>
    <xf numFmtId="0" fontId="14" fillId="0" borderId="3" xfId="2" applyFont="1" applyFill="1" applyBorder="1" applyAlignment="1">
      <alignment vertical="center"/>
    </xf>
    <xf numFmtId="0" fontId="14" fillId="0" borderId="7" xfId="2" applyFont="1" applyFill="1" applyBorder="1" applyAlignment="1">
      <alignment vertical="center"/>
    </xf>
    <xf numFmtId="181" fontId="10" fillId="0" borderId="0" xfId="2" applyNumberFormat="1" applyFill="1" applyAlignment="1">
      <alignment vertical="center"/>
    </xf>
    <xf numFmtId="182" fontId="10" fillId="2" borderId="8" xfId="3" applyNumberFormat="1" applyFont="1" applyFill="1" applyBorder="1" applyAlignment="1">
      <alignment vertical="center"/>
    </xf>
    <xf numFmtId="182" fontId="10" fillId="2" borderId="6" xfId="3" applyNumberFormat="1" applyFont="1" applyFill="1" applyBorder="1" applyAlignment="1">
      <alignment vertical="center"/>
    </xf>
    <xf numFmtId="0" fontId="10" fillId="0" borderId="8" xfId="2" applyBorder="1" applyAlignment="1">
      <alignment vertical="center"/>
    </xf>
    <xf numFmtId="182" fontId="13" fillId="0" borderId="0" xfId="2" applyNumberFormat="1" applyFont="1" applyAlignment="1">
      <alignment vertical="center"/>
    </xf>
    <xf numFmtId="0" fontId="13" fillId="8" borderId="4" xfId="2" applyFont="1" applyFill="1" applyBorder="1" applyAlignment="1">
      <alignment horizontal="center" vertical="center"/>
    </xf>
    <xf numFmtId="182" fontId="26" fillId="6" borderId="5" xfId="3" applyNumberFormat="1" applyFont="1" applyFill="1" applyBorder="1" applyAlignment="1">
      <alignment vertical="center"/>
    </xf>
    <xf numFmtId="182" fontId="26" fillId="6" borderId="15" xfId="3" applyNumberFormat="1" applyFont="1" applyFill="1" applyBorder="1" applyAlignment="1">
      <alignment vertical="center"/>
    </xf>
    <xf numFmtId="38" fontId="26" fillId="6" borderId="14" xfId="3" applyFont="1" applyFill="1" applyBorder="1" applyAlignment="1">
      <alignment vertical="center"/>
    </xf>
    <xf numFmtId="38" fontId="26" fillId="6" borderId="15" xfId="3" applyFont="1" applyFill="1" applyBorder="1" applyAlignment="1">
      <alignment vertical="center"/>
    </xf>
    <xf numFmtId="0" fontId="10" fillId="0" borderId="9" xfId="2" applyFill="1" applyBorder="1" applyAlignment="1">
      <alignment vertical="center"/>
    </xf>
    <xf numFmtId="181" fontId="10" fillId="8" borderId="4" xfId="2" applyNumberFormat="1" applyFont="1" applyFill="1" applyBorder="1" applyAlignment="1">
      <alignment vertical="center"/>
    </xf>
    <xf numFmtId="181" fontId="10" fillId="8" borderId="11" xfId="2" applyNumberFormat="1" applyFont="1" applyFill="1" applyBorder="1" applyAlignment="1">
      <alignment vertical="center"/>
    </xf>
    <xf numFmtId="181" fontId="10" fillId="8" borderId="8" xfId="2" applyNumberFormat="1" applyFont="1" applyFill="1" applyBorder="1" applyAlignment="1">
      <alignment vertical="center"/>
    </xf>
    <xf numFmtId="181" fontId="25" fillId="8" borderId="15" xfId="2" applyNumberFormat="1" applyFont="1" applyFill="1" applyBorder="1" applyAlignment="1">
      <alignment vertical="center"/>
    </xf>
    <xf numFmtId="0" fontId="13" fillId="8" borderId="8" xfId="2" applyFont="1" applyFill="1" applyBorder="1" applyAlignment="1">
      <alignment horizontal="center" vertical="center"/>
    </xf>
    <xf numFmtId="0" fontId="14" fillId="2" borderId="15" xfId="2" applyFont="1" applyFill="1" applyBorder="1" applyAlignment="1">
      <alignment horizontal="center" vertical="center"/>
    </xf>
    <xf numFmtId="0" fontId="14" fillId="2" borderId="14" xfId="2" applyFont="1" applyFill="1" applyBorder="1" applyAlignment="1">
      <alignment horizontal="center" vertical="center"/>
    </xf>
    <xf numFmtId="0" fontId="10" fillId="6" borderId="0" xfId="2" applyFill="1" applyAlignment="1">
      <alignment vertical="center"/>
    </xf>
    <xf numFmtId="0" fontId="22" fillId="6" borderId="0" xfId="2" applyFont="1" applyFill="1" applyAlignment="1">
      <alignment vertical="center"/>
    </xf>
    <xf numFmtId="177" fontId="4" fillId="0" borderId="8" xfId="1" applyNumberFormat="1" applyFont="1" applyBorder="1" applyAlignment="1">
      <alignment vertical="center"/>
    </xf>
    <xf numFmtId="0" fontId="27" fillId="0" borderId="0" xfId="2" applyFont="1" applyAlignment="1">
      <alignment vertical="center"/>
    </xf>
    <xf numFmtId="0" fontId="13" fillId="0" borderId="2" xfId="2" applyFont="1" applyBorder="1" applyAlignment="1">
      <alignment horizontal="center" vertical="center"/>
    </xf>
    <xf numFmtId="0" fontId="10" fillId="0" borderId="0" xfId="2" applyFill="1" applyBorder="1" applyAlignment="1">
      <alignment vertical="center"/>
    </xf>
    <xf numFmtId="0" fontId="11" fillId="0" borderId="7" xfId="2" applyFont="1" applyBorder="1" applyAlignment="1">
      <alignment vertical="center"/>
    </xf>
    <xf numFmtId="0" fontId="10" fillId="0" borderId="7" xfId="2" applyBorder="1" applyAlignment="1">
      <alignment vertical="center"/>
    </xf>
    <xf numFmtId="0" fontId="22" fillId="4" borderId="7" xfId="2" applyFont="1" applyFill="1" applyBorder="1" applyAlignment="1">
      <alignment vertical="center"/>
    </xf>
    <xf numFmtId="0" fontId="13" fillId="8" borderId="15" xfId="2" applyFont="1" applyFill="1" applyBorder="1" applyAlignment="1">
      <alignment vertical="center"/>
    </xf>
    <xf numFmtId="0" fontId="4" fillId="0" borderId="4" xfId="0" applyFont="1" applyBorder="1" applyAlignment="1">
      <alignment horizontal="center" vertical="center"/>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4" fillId="0" borderId="5" xfId="0" applyFont="1" applyBorder="1" applyAlignment="1">
      <alignment horizontal="center" vertical="center" wrapText="1"/>
    </xf>
    <xf numFmtId="0" fontId="10" fillId="0" borderId="3" xfId="2" applyBorder="1" applyAlignment="1">
      <alignment vertical="center"/>
    </xf>
    <xf numFmtId="0" fontId="14" fillId="0" borderId="10" xfId="2" applyFont="1" applyBorder="1" applyAlignment="1">
      <alignment vertical="center"/>
    </xf>
    <xf numFmtId="0" fontId="10" fillId="3" borderId="1" xfId="2" applyFill="1" applyBorder="1" applyAlignment="1">
      <alignment vertical="center"/>
    </xf>
    <xf numFmtId="0" fontId="10" fillId="3" borderId="3" xfId="2" applyFill="1" applyBorder="1" applyAlignment="1">
      <alignment vertical="center"/>
    </xf>
    <xf numFmtId="0" fontId="10" fillId="3" borderId="9" xfId="2" applyFill="1" applyBorder="1" applyAlignment="1">
      <alignment vertical="center"/>
    </xf>
    <xf numFmtId="0" fontId="10" fillId="3" borderId="10" xfId="2" applyFill="1" applyBorder="1" applyAlignment="1">
      <alignment vertical="center"/>
    </xf>
    <xf numFmtId="0" fontId="10" fillId="3" borderId="5" xfId="2" applyFill="1" applyBorder="1" applyAlignment="1">
      <alignment vertical="center"/>
    </xf>
    <xf numFmtId="0" fontId="10" fillId="3" borderId="6" xfId="2" applyFill="1" applyBorder="1" applyAlignment="1">
      <alignment vertical="center"/>
    </xf>
    <xf numFmtId="0" fontId="14" fillId="0" borderId="1" xfId="2" applyNumberFormat="1" applyFont="1" applyBorder="1" applyAlignment="1">
      <alignment vertical="center"/>
    </xf>
    <xf numFmtId="0" fontId="14" fillId="0" borderId="9" xfId="2" applyNumberFormat="1" applyFont="1" applyBorder="1" applyAlignment="1">
      <alignment vertical="center"/>
    </xf>
    <xf numFmtId="0" fontId="14" fillId="0" borderId="5" xfId="2" applyNumberFormat="1" applyFont="1" applyBorder="1" applyAlignment="1">
      <alignment vertical="center"/>
    </xf>
    <xf numFmtId="0" fontId="14" fillId="0" borderId="12" xfId="2" applyFont="1" applyBorder="1" applyAlignment="1">
      <alignment vertical="center"/>
    </xf>
    <xf numFmtId="0" fontId="14" fillId="0" borderId="4" xfId="2" applyNumberFormat="1" applyFont="1" applyBorder="1" applyAlignment="1">
      <alignment vertical="center"/>
    </xf>
    <xf numFmtId="0" fontId="14" fillId="0" borderId="11" xfId="2" applyNumberFormat="1" applyFont="1" applyBorder="1" applyAlignment="1">
      <alignment vertical="center"/>
    </xf>
    <xf numFmtId="0" fontId="14" fillId="0" borderId="0" xfId="2" applyFont="1" applyBorder="1" applyAlignment="1">
      <alignment vertical="center"/>
    </xf>
    <xf numFmtId="0" fontId="13" fillId="7" borderId="12" xfId="2" applyFont="1" applyFill="1" applyBorder="1" applyAlignment="1">
      <alignment vertical="center" wrapText="1"/>
    </xf>
    <xf numFmtId="0" fontId="10" fillId="7" borderId="14" xfId="2" applyFill="1" applyBorder="1" applyAlignment="1">
      <alignment vertical="center"/>
    </xf>
    <xf numFmtId="0" fontId="10" fillId="7" borderId="0" xfId="2" applyFill="1" applyAlignment="1">
      <alignment vertical="center" wrapText="1"/>
    </xf>
    <xf numFmtId="0" fontId="14" fillId="0" borderId="2" xfId="2" applyFont="1" applyFill="1" applyBorder="1" applyAlignment="1">
      <alignment vertical="center"/>
    </xf>
    <xf numFmtId="0" fontId="14" fillId="0" borderId="10" xfId="2" applyFont="1" applyFill="1" applyBorder="1" applyAlignment="1">
      <alignment vertical="center"/>
    </xf>
    <xf numFmtId="0" fontId="14" fillId="0" borderId="6" xfId="2" applyFont="1" applyFill="1" applyBorder="1" applyAlignment="1">
      <alignment vertical="center"/>
    </xf>
    <xf numFmtId="184" fontId="14" fillId="3" borderId="0" xfId="2" applyNumberFormat="1" applyFont="1" applyFill="1" applyAlignment="1">
      <alignment vertical="center"/>
    </xf>
    <xf numFmtId="184" fontId="14" fillId="0" borderId="0" xfId="2" applyNumberFormat="1" applyFont="1" applyAlignment="1">
      <alignment vertical="center"/>
    </xf>
    <xf numFmtId="183" fontId="11" fillId="0" borderId="0" xfId="2" applyNumberFormat="1" applyFont="1" applyAlignment="1">
      <alignment vertical="center"/>
    </xf>
    <xf numFmtId="0" fontId="14" fillId="0" borderId="0" xfId="2" applyFont="1" applyAlignment="1">
      <alignment horizontal="centerContinuous" vertical="center"/>
    </xf>
    <xf numFmtId="0" fontId="24" fillId="0" borderId="0" xfId="2" applyFont="1" applyAlignment="1">
      <alignment vertical="center"/>
    </xf>
    <xf numFmtId="38" fontId="14" fillId="3" borderId="0" xfId="3" applyFont="1" applyFill="1" applyBorder="1" applyAlignment="1">
      <alignment vertical="center"/>
    </xf>
    <xf numFmtId="38" fontId="14" fillId="3" borderId="10" xfId="3" applyFont="1" applyFill="1" applyBorder="1" applyAlignment="1">
      <alignment vertical="center"/>
    </xf>
    <xf numFmtId="181" fontId="14" fillId="0" borderId="14" xfId="3" applyNumberFormat="1" applyFont="1" applyBorder="1" applyAlignment="1">
      <alignment vertical="center"/>
    </xf>
    <xf numFmtId="38" fontId="14" fillId="3" borderId="14" xfId="3" applyFont="1" applyFill="1" applyBorder="1" applyAlignment="1">
      <alignment vertical="center"/>
    </xf>
    <xf numFmtId="38" fontId="14" fillId="3" borderId="13" xfId="3" applyFont="1" applyFill="1" applyBorder="1" applyAlignment="1">
      <alignment vertical="center"/>
    </xf>
    <xf numFmtId="0" fontId="14" fillId="0" borderId="15" xfId="2" applyFont="1" applyBorder="1" applyAlignment="1">
      <alignment vertical="center"/>
    </xf>
    <xf numFmtId="0" fontId="14" fillId="0" borderId="13" xfId="2" applyFont="1" applyBorder="1" applyAlignment="1">
      <alignment vertical="center"/>
    </xf>
    <xf numFmtId="178" fontId="14" fillId="0" borderId="0" xfId="3" applyNumberFormat="1" applyFont="1" applyBorder="1" applyAlignment="1">
      <alignment vertical="center"/>
    </xf>
    <xf numFmtId="184" fontId="14" fillId="7" borderId="0" xfId="2" applyNumberFormat="1" applyFont="1" applyFill="1" applyAlignment="1">
      <alignment vertical="center"/>
    </xf>
    <xf numFmtId="178" fontId="14" fillId="0" borderId="14" xfId="3" applyNumberFormat="1" applyFont="1" applyBorder="1" applyAlignment="1">
      <alignment vertical="center"/>
    </xf>
    <xf numFmtId="185" fontId="14" fillId="3" borderId="0" xfId="2" applyNumberFormat="1" applyFont="1" applyFill="1" applyAlignment="1">
      <alignment vertical="center"/>
    </xf>
    <xf numFmtId="185" fontId="14" fillId="3" borderId="10" xfId="2" applyNumberFormat="1" applyFont="1" applyFill="1" applyBorder="1" applyAlignment="1">
      <alignment vertical="center"/>
    </xf>
    <xf numFmtId="184" fontId="14" fillId="5" borderId="0" xfId="2" applyNumberFormat="1" applyFont="1" applyFill="1" applyAlignment="1">
      <alignment vertical="center"/>
    </xf>
    <xf numFmtId="185" fontId="14" fillId="3" borderId="14" xfId="2" applyNumberFormat="1" applyFont="1" applyFill="1" applyBorder="1" applyAlignment="1">
      <alignment vertical="center"/>
    </xf>
    <xf numFmtId="185" fontId="14" fillId="3" borderId="13" xfId="2" applyNumberFormat="1" applyFont="1" applyFill="1" applyBorder="1" applyAlignment="1">
      <alignment vertical="center"/>
    </xf>
    <xf numFmtId="40" fontId="14" fillId="3" borderId="0" xfId="2" applyNumberFormat="1" applyFont="1" applyFill="1" applyAlignment="1">
      <alignment vertical="center"/>
    </xf>
    <xf numFmtId="40" fontId="14" fillId="3" borderId="14" xfId="2" applyNumberFormat="1" applyFont="1" applyFill="1" applyBorder="1" applyAlignment="1">
      <alignment vertical="center"/>
    </xf>
    <xf numFmtId="40" fontId="14" fillId="3" borderId="10" xfId="2" applyNumberFormat="1" applyFont="1" applyFill="1" applyBorder="1" applyAlignment="1">
      <alignment vertical="center"/>
    </xf>
    <xf numFmtId="40" fontId="14" fillId="3" borderId="13" xfId="2" applyNumberFormat="1" applyFont="1" applyFill="1" applyBorder="1" applyAlignment="1">
      <alignment vertical="center"/>
    </xf>
    <xf numFmtId="178" fontId="14" fillId="0" borderId="0" xfId="2" applyNumberFormat="1" applyFont="1" applyAlignment="1">
      <alignment vertical="center"/>
    </xf>
    <xf numFmtId="178" fontId="14" fillId="0" borderId="14" xfId="2" applyNumberFormat="1" applyFont="1" applyBorder="1" applyAlignment="1">
      <alignment vertical="center"/>
    </xf>
    <xf numFmtId="178" fontId="14" fillId="0" borderId="9" xfId="2" applyNumberFormat="1" applyFont="1" applyBorder="1" applyAlignment="1">
      <alignment vertical="center"/>
    </xf>
    <xf numFmtId="178" fontId="14" fillId="0" borderId="12" xfId="2" applyNumberFormat="1" applyFont="1" applyBorder="1" applyAlignment="1">
      <alignment vertical="center"/>
    </xf>
    <xf numFmtId="181" fontId="14" fillId="3" borderId="0" xfId="2" applyNumberFormat="1" applyFont="1" applyFill="1" applyAlignment="1">
      <alignment vertical="center"/>
    </xf>
    <xf numFmtId="0" fontId="14" fillId="0" borderId="0" xfId="2" applyFont="1" applyFill="1" applyBorder="1" applyAlignment="1">
      <alignment vertical="center"/>
    </xf>
    <xf numFmtId="181" fontId="0" fillId="0" borderId="0" xfId="3" applyNumberFormat="1" applyFont="1" applyFill="1" applyBorder="1" applyAlignment="1">
      <alignment vertical="center"/>
    </xf>
    <xf numFmtId="0" fontId="10" fillId="7" borderId="9" xfId="2" applyFill="1" applyBorder="1" applyAlignment="1">
      <alignment vertical="center"/>
    </xf>
    <xf numFmtId="0" fontId="14" fillId="7" borderId="0" xfId="2" applyFont="1" applyFill="1" applyAlignment="1">
      <alignment vertical="center"/>
    </xf>
    <xf numFmtId="0" fontId="14" fillId="0" borderId="12" xfId="2" applyFont="1" applyFill="1" applyBorder="1" applyAlignment="1">
      <alignment horizontal="center" vertical="center"/>
    </xf>
    <xf numFmtId="0" fontId="14" fillId="0" borderId="13" xfId="2" applyFont="1" applyFill="1" applyBorder="1" applyAlignment="1">
      <alignment horizontal="center" vertical="center"/>
    </xf>
    <xf numFmtId="0" fontId="4" fillId="0" borderId="12" xfId="0" applyFont="1" applyBorder="1" applyAlignment="1">
      <alignment horizontal="right" vertical="center"/>
    </xf>
    <xf numFmtId="0" fontId="4" fillId="0" borderId="13" xfId="0" applyFont="1" applyBorder="1" applyAlignment="1">
      <alignment horizontal="right"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 xfId="0" applyFont="1" applyBorder="1" applyAlignment="1">
      <alignment horizontal="center" vertical="center"/>
    </xf>
    <xf numFmtId="0" fontId="0" fillId="0" borderId="9" xfId="0" applyBorder="1" applyAlignment="1">
      <alignment vertical="center"/>
    </xf>
    <xf numFmtId="0" fontId="0" fillId="0" borderId="5" xfId="0" applyBorder="1" applyAlignment="1">
      <alignment vertical="center"/>
    </xf>
    <xf numFmtId="0" fontId="4" fillId="0" borderId="4" xfId="0" applyFont="1" applyBorder="1" applyAlignment="1">
      <alignment horizontal="center" vertical="center"/>
    </xf>
    <xf numFmtId="0" fontId="4" fillId="0" borderId="8" xfId="0" applyFont="1" applyBorder="1" applyAlignment="1">
      <alignment horizontal="center" vertical="center"/>
    </xf>
    <xf numFmtId="0" fontId="4" fillId="0" borderId="11" xfId="0" applyFont="1" applyBorder="1" applyAlignment="1">
      <alignment horizontal="center" vertical="center"/>
    </xf>
    <xf numFmtId="0" fontId="4" fillId="0" borderId="1" xfId="0" applyFont="1" applyBorder="1" applyAlignment="1">
      <alignment horizontal="center" vertical="center" wrapText="1"/>
    </xf>
    <xf numFmtId="0" fontId="4" fillId="0" borderId="9" xfId="0" applyFont="1" applyBorder="1" applyAlignment="1">
      <alignment horizontal="center" vertical="center" wrapText="1"/>
    </xf>
    <xf numFmtId="0" fontId="4" fillId="0" borderId="5" xfId="0" applyFont="1" applyBorder="1" applyAlignment="1">
      <alignment horizontal="center" vertical="center" wrapText="1"/>
    </xf>
    <xf numFmtId="0" fontId="4" fillId="0" borderId="9" xfId="0" applyFont="1" applyBorder="1" applyAlignment="1">
      <alignment horizontal="center" vertical="center"/>
    </xf>
    <xf numFmtId="0" fontId="4" fillId="0" borderId="5" xfId="0" applyFont="1" applyBorder="1" applyAlignment="1">
      <alignment horizontal="center" vertical="center"/>
    </xf>
  </cellXfs>
  <cellStyles count="4">
    <cellStyle name="桁区切り" xfId="1" builtinId="6"/>
    <cellStyle name="桁区切り 2" xfId="3" xr:uid="{50CD00ED-2BB7-42CF-A467-995312119DA7}"/>
    <cellStyle name="標準" xfId="0" builtinId="0"/>
    <cellStyle name="標準 2" xfId="2" xr:uid="{D7E7F8B5-C6C3-4C8B-BB63-3B1502FBD497}"/>
  </cellStyles>
  <dxfs count="0"/>
  <tableStyles count="0" defaultTableStyle="TableStyleMedium2" defaultPivotStyle="PivotStyleLight16"/>
  <colors>
    <mruColors>
      <color rgb="FFFFFF99"/>
      <color rgb="FFFF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Oaa01ndh001\bunseki_sv\&#29987;&#26989;&#36899;&#38306;&#34920;\&#24179;&#25104;12&#24180;&#34920;\&#26368;&#32066;&#38656;&#35201;\&#31227;&#20986;&#20837;\&#30476;&#12510;&#12540;&#12472;&#12531;&#3492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フロー"/>
      <sheetName val="県移出マージン表"/>
      <sheetName val="県表"/>
      <sheetName val="全国表ｂ"/>
      <sheetName val="県CT"/>
      <sheetName val="局移出入取扱"/>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Legacy">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ユーザー定義 1">
      <a:majorFont>
        <a:latin typeface="ＭＳ Ｐゴシック"/>
        <a:ea typeface="ＭＳ Ｐゴシック"/>
        <a:cs typeface=""/>
      </a:majorFont>
      <a:minorFont>
        <a:latin typeface="ＭＳ Ｐゴシック"/>
        <a:ea typeface="ＭＳ Ｐゴシック"/>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AAFF8-635D-4E89-9EE2-F59CF38674B7}">
  <dimension ref="A1:C49"/>
  <sheetViews>
    <sheetView tabSelected="1" workbookViewId="0">
      <pane xSplit="2" ySplit="2" topLeftCell="C3" activePane="bottomRight" state="frozen"/>
      <selection activeCell="C3" sqref="C3:C7"/>
      <selection pane="topRight" activeCell="C3" sqref="C3:C7"/>
      <selection pane="bottomLeft" activeCell="C3" sqref="C3:C7"/>
      <selection pane="bottomRight" activeCell="C3" sqref="C3"/>
    </sheetView>
  </sheetViews>
  <sheetFormatPr defaultRowHeight="13"/>
  <cols>
    <col min="1" max="1" width="13.1640625" style="49" customWidth="1"/>
    <col min="2" max="2" width="19.4140625" style="49" customWidth="1"/>
    <col min="3" max="3" width="38.83203125" style="49" bestFit="1" customWidth="1"/>
    <col min="4" max="16384" width="8.6640625" style="49"/>
  </cols>
  <sheetData>
    <row r="1" spans="1:3">
      <c r="A1" s="48" t="s">
        <v>415</v>
      </c>
    </row>
    <row r="2" spans="1:3">
      <c r="A2" s="65" t="s">
        <v>413</v>
      </c>
      <c r="B2" s="245" t="s">
        <v>105</v>
      </c>
      <c r="C2" s="195" t="s">
        <v>106</v>
      </c>
    </row>
    <row r="3" spans="1:3">
      <c r="A3" s="260" t="s">
        <v>107</v>
      </c>
      <c r="B3" s="261" t="s">
        <v>107</v>
      </c>
      <c r="C3" s="70" t="s">
        <v>305</v>
      </c>
    </row>
    <row r="4" spans="1:3" ht="39">
      <c r="A4" s="260" t="s">
        <v>408</v>
      </c>
      <c r="B4" s="262" t="s">
        <v>409</v>
      </c>
      <c r="C4" s="80"/>
    </row>
    <row r="5" spans="1:3">
      <c r="A5" s="184">
        <v>1</v>
      </c>
      <c r="B5" s="211" t="s">
        <v>108</v>
      </c>
      <c r="C5" s="263" t="s">
        <v>109</v>
      </c>
    </row>
    <row r="6" spans="1:3">
      <c r="A6" s="223">
        <v>2</v>
      </c>
      <c r="B6" s="91" t="s">
        <v>110</v>
      </c>
      <c r="C6" s="264" t="s">
        <v>109</v>
      </c>
    </row>
    <row r="7" spans="1:3">
      <c r="A7" s="223">
        <v>3</v>
      </c>
      <c r="B7" s="91" t="s">
        <v>111</v>
      </c>
      <c r="C7" s="264" t="s">
        <v>109</v>
      </c>
    </row>
    <row r="8" spans="1:3">
      <c r="A8" s="223">
        <v>4</v>
      </c>
      <c r="B8" s="91" t="s">
        <v>112</v>
      </c>
      <c r="C8" s="264" t="s">
        <v>109</v>
      </c>
    </row>
    <row r="9" spans="1:3">
      <c r="A9" s="223">
        <v>5</v>
      </c>
      <c r="B9" s="91" t="s">
        <v>113</v>
      </c>
      <c r="C9" s="264" t="s">
        <v>109</v>
      </c>
    </row>
    <row r="10" spans="1:3">
      <c r="A10" s="223">
        <v>6</v>
      </c>
      <c r="B10" s="91" t="s">
        <v>78</v>
      </c>
      <c r="C10" s="264" t="s">
        <v>109</v>
      </c>
    </row>
    <row r="11" spans="1:3">
      <c r="A11" s="223">
        <v>7</v>
      </c>
      <c r="B11" s="91" t="s">
        <v>79</v>
      </c>
      <c r="C11" s="264" t="s">
        <v>109</v>
      </c>
    </row>
    <row r="12" spans="1:3">
      <c r="A12" s="223">
        <v>8</v>
      </c>
      <c r="B12" s="91" t="s">
        <v>80</v>
      </c>
      <c r="C12" s="264" t="s">
        <v>109</v>
      </c>
    </row>
    <row r="13" spans="1:3">
      <c r="A13" s="223">
        <v>9</v>
      </c>
      <c r="B13" s="91" t="s">
        <v>81</v>
      </c>
      <c r="C13" s="264" t="s">
        <v>109</v>
      </c>
    </row>
    <row r="14" spans="1:3">
      <c r="A14" s="223">
        <v>10</v>
      </c>
      <c r="B14" s="91" t="s">
        <v>114</v>
      </c>
      <c r="C14" s="264" t="s">
        <v>109</v>
      </c>
    </row>
    <row r="15" spans="1:3">
      <c r="A15" s="223">
        <v>11</v>
      </c>
      <c r="B15" s="91" t="s">
        <v>83</v>
      </c>
      <c r="C15" s="264" t="s">
        <v>109</v>
      </c>
    </row>
    <row r="16" spans="1:3">
      <c r="A16" s="223">
        <v>12</v>
      </c>
      <c r="B16" s="91" t="s">
        <v>84</v>
      </c>
      <c r="C16" s="264" t="s">
        <v>109</v>
      </c>
    </row>
    <row r="17" spans="1:3">
      <c r="A17" s="223">
        <v>13</v>
      </c>
      <c r="B17" s="91" t="s">
        <v>85</v>
      </c>
      <c r="C17" s="264" t="s">
        <v>109</v>
      </c>
    </row>
    <row r="18" spans="1:3">
      <c r="A18" s="223">
        <v>14</v>
      </c>
      <c r="B18" s="91" t="s">
        <v>86</v>
      </c>
      <c r="C18" s="264" t="s">
        <v>109</v>
      </c>
    </row>
    <row r="19" spans="1:3">
      <c r="A19" s="223">
        <v>15</v>
      </c>
      <c r="B19" s="91" t="s">
        <v>115</v>
      </c>
      <c r="C19" s="264" t="s">
        <v>109</v>
      </c>
    </row>
    <row r="20" spans="1:3">
      <c r="A20" s="223">
        <v>16</v>
      </c>
      <c r="B20" s="91" t="s">
        <v>116</v>
      </c>
      <c r="C20" s="264" t="s">
        <v>109</v>
      </c>
    </row>
    <row r="21" spans="1:3">
      <c r="A21" s="223">
        <v>17</v>
      </c>
      <c r="B21" s="91" t="s">
        <v>117</v>
      </c>
      <c r="C21" s="264" t="s">
        <v>109</v>
      </c>
    </row>
    <row r="22" spans="1:3">
      <c r="A22" s="223">
        <v>18</v>
      </c>
      <c r="B22" s="91" t="s">
        <v>118</v>
      </c>
      <c r="C22" s="264" t="s">
        <v>109</v>
      </c>
    </row>
    <row r="23" spans="1:3">
      <c r="A23" s="297">
        <v>19</v>
      </c>
      <c r="B23" s="298" t="s">
        <v>88</v>
      </c>
      <c r="C23" s="264" t="s">
        <v>109</v>
      </c>
    </row>
    <row r="24" spans="1:3">
      <c r="A24" s="223">
        <v>20</v>
      </c>
      <c r="B24" s="91" t="s">
        <v>119</v>
      </c>
      <c r="C24" s="264" t="s">
        <v>109</v>
      </c>
    </row>
    <row r="25" spans="1:3">
      <c r="A25" s="223">
        <v>21</v>
      </c>
      <c r="B25" s="91" t="s">
        <v>120</v>
      </c>
      <c r="C25" s="264" t="s">
        <v>109</v>
      </c>
    </row>
    <row r="26" spans="1:3">
      <c r="A26" s="223">
        <v>22</v>
      </c>
      <c r="B26" s="91" t="s">
        <v>64</v>
      </c>
      <c r="C26" s="264" t="s">
        <v>109</v>
      </c>
    </row>
    <row r="27" spans="1:3">
      <c r="A27" s="223">
        <v>23</v>
      </c>
      <c r="B27" s="91" t="s">
        <v>91</v>
      </c>
      <c r="C27" s="264" t="s">
        <v>109</v>
      </c>
    </row>
    <row r="28" spans="1:3">
      <c r="A28" s="223">
        <v>24</v>
      </c>
      <c r="B28" s="91" t="s">
        <v>410</v>
      </c>
      <c r="C28" s="264" t="s">
        <v>109</v>
      </c>
    </row>
    <row r="29" spans="1:3">
      <c r="A29" s="223">
        <v>25</v>
      </c>
      <c r="B29" s="91" t="s">
        <v>121</v>
      </c>
      <c r="C29" s="264" t="s">
        <v>109</v>
      </c>
    </row>
    <row r="30" spans="1:3">
      <c r="A30" s="223">
        <v>26</v>
      </c>
      <c r="B30" s="91" t="s">
        <v>122</v>
      </c>
      <c r="C30" s="264" t="s">
        <v>109</v>
      </c>
    </row>
    <row r="31" spans="1:3">
      <c r="A31" s="223">
        <v>27</v>
      </c>
      <c r="B31" s="91" t="s">
        <v>123</v>
      </c>
      <c r="C31" s="264" t="s">
        <v>109</v>
      </c>
    </row>
    <row r="32" spans="1:3">
      <c r="A32" s="223">
        <v>28</v>
      </c>
      <c r="B32" s="91" t="s">
        <v>66</v>
      </c>
      <c r="C32" s="264" t="s">
        <v>109</v>
      </c>
    </row>
    <row r="33" spans="1:3">
      <c r="A33" s="223">
        <v>29</v>
      </c>
      <c r="B33" s="91" t="s">
        <v>93</v>
      </c>
      <c r="C33" s="264" t="s">
        <v>109</v>
      </c>
    </row>
    <row r="34" spans="1:3">
      <c r="A34" s="223">
        <v>30</v>
      </c>
      <c r="B34" s="91" t="s">
        <v>124</v>
      </c>
      <c r="C34" s="264" t="s">
        <v>109</v>
      </c>
    </row>
    <row r="35" spans="1:3">
      <c r="A35" s="223">
        <v>31</v>
      </c>
      <c r="B35" s="91" t="s">
        <v>125</v>
      </c>
      <c r="C35" s="264" t="s">
        <v>109</v>
      </c>
    </row>
    <row r="36" spans="1:3">
      <c r="A36" s="223">
        <v>32</v>
      </c>
      <c r="B36" s="91" t="s">
        <v>67</v>
      </c>
      <c r="C36" s="264" t="s">
        <v>109</v>
      </c>
    </row>
    <row r="37" spans="1:3">
      <c r="A37" s="223">
        <v>33</v>
      </c>
      <c r="B37" s="91" t="s">
        <v>96</v>
      </c>
      <c r="C37" s="264" t="s">
        <v>109</v>
      </c>
    </row>
    <row r="38" spans="1:3">
      <c r="A38" s="223">
        <v>34</v>
      </c>
      <c r="B38" s="91" t="s">
        <v>126</v>
      </c>
      <c r="C38" s="264" t="s">
        <v>109</v>
      </c>
    </row>
    <row r="39" spans="1:3">
      <c r="A39" s="223">
        <v>35</v>
      </c>
      <c r="B39" s="91" t="s">
        <v>127</v>
      </c>
      <c r="C39" s="264" t="s">
        <v>109</v>
      </c>
    </row>
    <row r="40" spans="1:3">
      <c r="A40" s="223">
        <v>36</v>
      </c>
      <c r="B40" s="91" t="s">
        <v>98</v>
      </c>
      <c r="C40" s="264" t="s">
        <v>109</v>
      </c>
    </row>
    <row r="41" spans="1:3">
      <c r="A41" s="223">
        <v>37</v>
      </c>
      <c r="B41" s="91" t="s">
        <v>128</v>
      </c>
      <c r="C41" s="264" t="s">
        <v>109</v>
      </c>
    </row>
    <row r="42" spans="1:3">
      <c r="A42" s="223">
        <v>38</v>
      </c>
      <c r="B42" s="91" t="s">
        <v>129</v>
      </c>
      <c r="C42" s="264" t="s">
        <v>109</v>
      </c>
    </row>
    <row r="43" spans="1:3">
      <c r="A43" s="189">
        <v>39</v>
      </c>
      <c r="B43" s="212" t="s">
        <v>130</v>
      </c>
      <c r="C43" s="265" t="s">
        <v>109</v>
      </c>
    </row>
    <row r="44" spans="1:3">
      <c r="A44" s="247" t="s">
        <v>214</v>
      </c>
      <c r="B44" s="248" t="s">
        <v>412</v>
      </c>
      <c r="C44" s="195"/>
    </row>
    <row r="45" spans="1:3">
      <c r="A45" s="249" t="s">
        <v>301</v>
      </c>
      <c r="B45" s="250" t="s">
        <v>411</v>
      </c>
      <c r="C45" s="201"/>
    </row>
    <row r="46" spans="1:3">
      <c r="A46" s="249" t="s">
        <v>103</v>
      </c>
      <c r="B46" s="250" t="s">
        <v>411</v>
      </c>
      <c r="C46" s="201"/>
    </row>
    <row r="47" spans="1:3">
      <c r="A47" s="249" t="s">
        <v>131</v>
      </c>
      <c r="B47" s="250" t="s">
        <v>411</v>
      </c>
      <c r="C47" s="201"/>
    </row>
    <row r="48" spans="1:3">
      <c r="A48" s="251" t="s">
        <v>302</v>
      </c>
      <c r="B48" s="252" t="s">
        <v>411</v>
      </c>
      <c r="C48" s="216"/>
    </row>
    <row r="49" spans="1:1">
      <c r="A49" s="49" t="s">
        <v>133</v>
      </c>
    </row>
  </sheetData>
  <phoneticPr fontId="3"/>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1391A-14BC-4D9C-8607-F5B8647600EC}">
  <dimension ref="A1:M47"/>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76" customWidth="1"/>
    <col min="2" max="2" width="17.5" style="76" customWidth="1"/>
    <col min="3" max="3" width="8.58203125" style="76" customWidth="1"/>
    <col min="4" max="4" width="8.1640625" style="76" customWidth="1"/>
    <col min="5" max="5" width="8.25" style="76" bestFit="1" customWidth="1"/>
    <col min="6" max="16384" width="8.1640625" style="76"/>
  </cols>
  <sheetData>
    <row r="1" spans="1:13" ht="13">
      <c r="B1" s="268" t="s">
        <v>243</v>
      </c>
      <c r="F1" s="269"/>
      <c r="G1" s="76" t="s">
        <v>324</v>
      </c>
      <c r="I1" s="76" t="s">
        <v>324</v>
      </c>
    </row>
    <row r="2" spans="1:13">
      <c r="B2" s="76" t="s">
        <v>260</v>
      </c>
      <c r="C2" s="76" t="s">
        <v>324</v>
      </c>
      <c r="G2" s="76" t="s">
        <v>245</v>
      </c>
      <c r="I2" s="270" t="s">
        <v>236</v>
      </c>
      <c r="K2" s="76" t="s">
        <v>229</v>
      </c>
      <c r="M2" s="76" t="s">
        <v>246</v>
      </c>
    </row>
    <row r="3" spans="1:13" ht="60" customHeight="1">
      <c r="B3" s="39"/>
      <c r="C3" s="40" t="s">
        <v>308</v>
      </c>
      <c r="D3" s="40" t="s">
        <v>336</v>
      </c>
      <c r="E3" s="40" t="s">
        <v>337</v>
      </c>
      <c r="F3" s="40" t="s">
        <v>310</v>
      </c>
      <c r="G3" s="41" t="s">
        <v>330</v>
      </c>
      <c r="H3" s="40" t="s">
        <v>291</v>
      </c>
      <c r="I3" s="42" t="s">
        <v>236</v>
      </c>
      <c r="J3" s="43" t="s">
        <v>247</v>
      </c>
      <c r="K3" s="41" t="s">
        <v>248</v>
      </c>
      <c r="L3" s="40" t="s">
        <v>249</v>
      </c>
      <c r="M3" s="42" t="s">
        <v>250</v>
      </c>
    </row>
    <row r="4" spans="1:13">
      <c r="B4" s="44"/>
      <c r="C4" s="45" t="s">
        <v>41</v>
      </c>
      <c r="D4" s="45" t="s">
        <v>42</v>
      </c>
      <c r="E4" s="45" t="s">
        <v>50</v>
      </c>
      <c r="F4" s="45" t="s">
        <v>313</v>
      </c>
      <c r="G4" s="45" t="s">
        <v>311</v>
      </c>
      <c r="H4" s="47" t="s">
        <v>315</v>
      </c>
      <c r="I4" s="46" t="s">
        <v>316</v>
      </c>
      <c r="J4" s="45" t="s">
        <v>318</v>
      </c>
      <c r="K4" s="45" t="s">
        <v>319</v>
      </c>
      <c r="L4" s="45" t="s">
        <v>321</v>
      </c>
      <c r="M4" s="46" t="s">
        <v>322</v>
      </c>
    </row>
    <row r="5" spans="1:13">
      <c r="A5" s="257">
        <v>1</v>
      </c>
      <c r="B5" s="246" t="s">
        <v>73</v>
      </c>
      <c r="C5" s="267"/>
      <c r="D5" s="290">
        <f>逆行列係数表!H5</f>
        <v>2.0181733905256507E-3</v>
      </c>
      <c r="E5" s="290"/>
      <c r="F5" s="290">
        <f>D5/$E$10</f>
        <v>1.9839146720056033E-3</v>
      </c>
      <c r="G5" s="286">
        <f>$C$10*F5</f>
        <v>0</v>
      </c>
      <c r="H5" s="290">
        <f>分析係数表!F8</f>
        <v>0.42721038226158625</v>
      </c>
      <c r="I5" s="288">
        <f t="shared" ref="I5:I43" si="0">G5*H5</f>
        <v>0</v>
      </c>
      <c r="J5" s="292">
        <f>分析係数表!D8</f>
        <v>0.32298797552049696</v>
      </c>
      <c r="K5" s="271">
        <f t="shared" ref="K5:K43" si="1">ROUND(G5*J5,0)</f>
        <v>0</v>
      </c>
      <c r="L5" s="290">
        <f>分析係数表!E8</f>
        <v>0.12265584155979949</v>
      </c>
      <c r="M5" s="272">
        <f t="shared" ref="M5:M43" si="2">ROUND(G5*L5,0)</f>
        <v>0</v>
      </c>
    </row>
    <row r="6" spans="1:13">
      <c r="A6" s="258">
        <v>2</v>
      </c>
      <c r="B6" s="246" t="s">
        <v>74</v>
      </c>
      <c r="C6" s="267"/>
      <c r="D6" s="290">
        <f>逆行列係数表!H6</f>
        <v>3.1811466342120272E-5</v>
      </c>
      <c r="E6" s="290"/>
      <c r="F6" s="290">
        <f t="shared" ref="F6:F44" si="3">D6/$E$10</f>
        <v>3.1271463150996639E-5</v>
      </c>
      <c r="G6" s="286">
        <f t="shared" ref="G6:G43" si="4">$C$10*F6</f>
        <v>0</v>
      </c>
      <c r="H6" s="290">
        <f>分析係数表!F9</f>
        <v>0.63987813845992225</v>
      </c>
      <c r="I6" s="288">
        <f t="shared" si="0"/>
        <v>0</v>
      </c>
      <c r="J6" s="292">
        <f>分析係数表!D9</f>
        <v>0.29572434079210003</v>
      </c>
      <c r="K6" s="271">
        <f t="shared" si="1"/>
        <v>0</v>
      </c>
      <c r="L6" s="290">
        <f>分析係数表!E9</f>
        <v>0.26862065342998215</v>
      </c>
      <c r="M6" s="272">
        <f t="shared" si="2"/>
        <v>0</v>
      </c>
    </row>
    <row r="7" spans="1:13">
      <c r="A7" s="258">
        <v>3</v>
      </c>
      <c r="B7" s="246" t="s">
        <v>75</v>
      </c>
      <c r="C7" s="267"/>
      <c r="D7" s="290">
        <f>逆行列係数表!H7</f>
        <v>3.4768287047897175E-6</v>
      </c>
      <c r="E7" s="290"/>
      <c r="F7" s="290">
        <f t="shared" si="3"/>
        <v>3.4178091495329774E-6</v>
      </c>
      <c r="G7" s="286">
        <f t="shared" si="4"/>
        <v>0</v>
      </c>
      <c r="H7" s="290">
        <f>分析係数表!F10</f>
        <v>0.47381340455197063</v>
      </c>
      <c r="I7" s="288">
        <f t="shared" si="0"/>
        <v>0</v>
      </c>
      <c r="J7" s="292">
        <f>分析係数表!D10</f>
        <v>9.5045460793747427E-2</v>
      </c>
      <c r="K7" s="271">
        <f t="shared" si="1"/>
        <v>0</v>
      </c>
      <c r="L7" s="290">
        <f>分析係数表!E10</f>
        <v>4.2279520059697977E-2</v>
      </c>
      <c r="M7" s="272">
        <f t="shared" si="2"/>
        <v>0</v>
      </c>
    </row>
    <row r="8" spans="1:13">
      <c r="A8" s="258">
        <v>4</v>
      </c>
      <c r="B8" s="246" t="s">
        <v>76</v>
      </c>
      <c r="C8" s="267"/>
      <c r="D8" s="290">
        <f>逆行列係数表!H8</f>
        <v>9.4989682863295445E-5</v>
      </c>
      <c r="E8" s="290"/>
      <c r="F8" s="290">
        <f t="shared" si="3"/>
        <v>9.3377222396420192E-5</v>
      </c>
      <c r="G8" s="286">
        <f t="shared" si="4"/>
        <v>0</v>
      </c>
      <c r="H8" s="290">
        <f>分析係数表!F11</f>
        <v>0.54360066960888753</v>
      </c>
      <c r="I8" s="288">
        <f t="shared" si="0"/>
        <v>0</v>
      </c>
      <c r="J8" s="292">
        <f>分析係数表!D11</f>
        <v>4.0785268604474206E-2</v>
      </c>
      <c r="K8" s="271">
        <f t="shared" si="1"/>
        <v>0</v>
      </c>
      <c r="L8" s="290">
        <f>分析係数表!E11</f>
        <v>3.926343022371024E-2</v>
      </c>
      <c r="M8" s="272">
        <f t="shared" si="2"/>
        <v>0</v>
      </c>
    </row>
    <row r="9" spans="1:13">
      <c r="A9" s="258">
        <v>5</v>
      </c>
      <c r="B9" s="246" t="s">
        <v>77</v>
      </c>
      <c r="C9" s="267"/>
      <c r="D9" s="290">
        <f>逆行列係数表!H9</f>
        <v>1.1040839623786538E-3</v>
      </c>
      <c r="E9" s="290"/>
      <c r="F9" s="290">
        <f t="shared" si="3"/>
        <v>1.0853420139082218E-3</v>
      </c>
      <c r="G9" s="286">
        <f t="shared" si="4"/>
        <v>0</v>
      </c>
      <c r="H9" s="290">
        <f>分析係数表!F12</f>
        <v>0.33651535386825859</v>
      </c>
      <c r="I9" s="288">
        <f t="shared" si="0"/>
        <v>0</v>
      </c>
      <c r="J9" s="292">
        <f>分析係数表!D12</f>
        <v>3.4578030097235327E-2</v>
      </c>
      <c r="K9" s="271">
        <f t="shared" si="1"/>
        <v>0</v>
      </c>
      <c r="L9" s="290">
        <f>分析係数表!E12</f>
        <v>3.3355134693599395E-2</v>
      </c>
      <c r="M9" s="272">
        <f t="shared" si="2"/>
        <v>0</v>
      </c>
    </row>
    <row r="10" spans="1:13">
      <c r="A10" s="258">
        <v>6</v>
      </c>
      <c r="B10" s="246" t="s">
        <v>78</v>
      </c>
      <c r="C10" s="266">
        <f>データ入力!C11</f>
        <v>0</v>
      </c>
      <c r="D10" s="290">
        <f>逆行列係数表!H10</f>
        <v>1.0172682419276702</v>
      </c>
      <c r="E10" s="290">
        <f>D10</f>
        <v>1.0172682419276702</v>
      </c>
      <c r="F10" s="290">
        <f t="shared" si="3"/>
        <v>1</v>
      </c>
      <c r="G10" s="286">
        <f t="shared" si="4"/>
        <v>0</v>
      </c>
      <c r="H10" s="290">
        <f>分析係数表!F13</f>
        <v>0.39077170920544851</v>
      </c>
      <c r="I10" s="288">
        <f t="shared" si="0"/>
        <v>0</v>
      </c>
      <c r="J10" s="292">
        <f>分析係数表!D13</f>
        <v>0.12720758845381647</v>
      </c>
      <c r="K10" s="271">
        <f t="shared" si="1"/>
        <v>0</v>
      </c>
      <c r="L10" s="290">
        <f>分析係数表!E13</f>
        <v>9.5492852763317662E-2</v>
      </c>
      <c r="M10" s="272">
        <f t="shared" si="2"/>
        <v>0</v>
      </c>
    </row>
    <row r="11" spans="1:13">
      <c r="A11" s="258">
        <v>7</v>
      </c>
      <c r="B11" s="246" t="s">
        <v>79</v>
      </c>
      <c r="C11" s="267"/>
      <c r="D11" s="290">
        <f>逆行列係数表!H11</f>
        <v>2.6107223259860821E-3</v>
      </c>
      <c r="E11" s="290"/>
      <c r="F11" s="290">
        <f t="shared" si="3"/>
        <v>2.5664050231617372E-3</v>
      </c>
      <c r="G11" s="286">
        <f t="shared" si="4"/>
        <v>0</v>
      </c>
      <c r="H11" s="290">
        <f>分析係数表!F14</f>
        <v>0.35598651785260127</v>
      </c>
      <c r="I11" s="288">
        <f t="shared" si="0"/>
        <v>0</v>
      </c>
      <c r="J11" s="292">
        <f>分析係数表!D14</f>
        <v>4.3833041969742803E-2</v>
      </c>
      <c r="K11" s="271">
        <f t="shared" si="1"/>
        <v>0</v>
      </c>
      <c r="L11" s="290">
        <f>分析係数表!E14</f>
        <v>3.8757158040430381E-2</v>
      </c>
      <c r="M11" s="272">
        <f t="shared" si="2"/>
        <v>0</v>
      </c>
    </row>
    <row r="12" spans="1:13">
      <c r="A12" s="258">
        <v>8</v>
      </c>
      <c r="B12" s="246" t="s">
        <v>80</v>
      </c>
      <c r="C12" s="267"/>
      <c r="D12" s="290">
        <f>逆行列係数表!H12</f>
        <v>3.2147651161412064E-2</v>
      </c>
      <c r="E12" s="290"/>
      <c r="F12" s="290">
        <f t="shared" si="3"/>
        <v>3.1601941195464771E-2</v>
      </c>
      <c r="G12" s="286">
        <f t="shared" si="4"/>
        <v>0</v>
      </c>
      <c r="H12" s="290">
        <f>分析係数表!F15</f>
        <v>0.35842164855867914</v>
      </c>
      <c r="I12" s="288">
        <f t="shared" si="0"/>
        <v>0</v>
      </c>
      <c r="J12" s="292">
        <f>分析係数表!D15</f>
        <v>1.5678367482667734E-2</v>
      </c>
      <c r="K12" s="271">
        <f t="shared" si="1"/>
        <v>0</v>
      </c>
      <c r="L12" s="290">
        <f>分析係数表!E15</f>
        <v>1.5634458686506418E-2</v>
      </c>
      <c r="M12" s="272">
        <f t="shared" si="2"/>
        <v>0</v>
      </c>
    </row>
    <row r="13" spans="1:13">
      <c r="A13" s="258">
        <v>9</v>
      </c>
      <c r="B13" s="246" t="s">
        <v>81</v>
      </c>
      <c r="C13" s="267"/>
      <c r="D13" s="290">
        <f>逆行列係数表!H13</f>
        <v>2.0199361788690116E-3</v>
      </c>
      <c r="E13" s="290"/>
      <c r="F13" s="290">
        <f t="shared" si="3"/>
        <v>1.9856475368201193E-3</v>
      </c>
      <c r="G13" s="286">
        <f t="shared" si="4"/>
        <v>0</v>
      </c>
      <c r="H13" s="290">
        <f>分析係数表!F16</f>
        <v>0.2627694146106877</v>
      </c>
      <c r="I13" s="288">
        <f t="shared" si="0"/>
        <v>0</v>
      </c>
      <c r="J13" s="292">
        <f>分析係数表!D16</f>
        <v>1.0339400475073228E-2</v>
      </c>
      <c r="K13" s="271">
        <f t="shared" si="1"/>
        <v>0</v>
      </c>
      <c r="L13" s="290">
        <f>分析係数表!E16</f>
        <v>1.0339400475073228E-2</v>
      </c>
      <c r="M13" s="272">
        <f t="shared" si="2"/>
        <v>0</v>
      </c>
    </row>
    <row r="14" spans="1:13">
      <c r="A14" s="258">
        <v>10</v>
      </c>
      <c r="B14" s="246" t="s">
        <v>82</v>
      </c>
      <c r="C14" s="267"/>
      <c r="D14" s="290">
        <f>逆行列係数表!H14</f>
        <v>2.7959973315065823E-3</v>
      </c>
      <c r="E14" s="290"/>
      <c r="F14" s="290">
        <f t="shared" si="3"/>
        <v>2.7485349647879635E-3</v>
      </c>
      <c r="G14" s="286">
        <f t="shared" si="4"/>
        <v>0</v>
      </c>
      <c r="H14" s="290">
        <f>分析係数表!F17</f>
        <v>0.42825667105631338</v>
      </c>
      <c r="I14" s="288">
        <f t="shared" si="0"/>
        <v>0</v>
      </c>
      <c r="J14" s="292">
        <f>分析係数表!D17</f>
        <v>5.1560411778863557E-2</v>
      </c>
      <c r="K14" s="271">
        <f t="shared" si="1"/>
        <v>0</v>
      </c>
      <c r="L14" s="290">
        <f>分析係数表!E17</f>
        <v>4.9008807340167618E-2</v>
      </c>
      <c r="M14" s="272">
        <f t="shared" si="2"/>
        <v>0</v>
      </c>
    </row>
    <row r="15" spans="1:13">
      <c r="A15" s="258">
        <v>11</v>
      </c>
      <c r="B15" s="246" t="s">
        <v>83</v>
      </c>
      <c r="C15" s="267"/>
      <c r="D15" s="290">
        <f>逆行列係数表!H15</f>
        <v>4.332604550854565E-4</v>
      </c>
      <c r="E15" s="290"/>
      <c r="F15" s="290">
        <f t="shared" si="3"/>
        <v>4.2590581051114954E-4</v>
      </c>
      <c r="G15" s="286">
        <f t="shared" si="4"/>
        <v>0</v>
      </c>
      <c r="H15" s="290">
        <f>分析係数表!F18</f>
        <v>0.48997194925916815</v>
      </c>
      <c r="I15" s="288">
        <f t="shared" si="0"/>
        <v>0</v>
      </c>
      <c r="J15" s="292">
        <f>分析係数表!D18</f>
        <v>3.8565313316438733E-2</v>
      </c>
      <c r="K15" s="271">
        <f t="shared" si="1"/>
        <v>0</v>
      </c>
      <c r="L15" s="290">
        <f>分析係数表!E18</f>
        <v>3.6576455199010559E-2</v>
      </c>
      <c r="M15" s="272">
        <f t="shared" si="2"/>
        <v>0</v>
      </c>
    </row>
    <row r="16" spans="1:13">
      <c r="A16" s="258">
        <v>12</v>
      </c>
      <c r="B16" s="246" t="s">
        <v>84</v>
      </c>
      <c r="C16" s="267"/>
      <c r="D16" s="290">
        <f>逆行列係数表!H16</f>
        <v>5.4505974417856564E-4</v>
      </c>
      <c r="E16" s="290"/>
      <c r="F16" s="290">
        <f t="shared" si="3"/>
        <v>5.3580729419578255E-4</v>
      </c>
      <c r="G16" s="286">
        <f t="shared" si="4"/>
        <v>0</v>
      </c>
      <c r="H16" s="290">
        <f>分析係数表!F19</f>
        <v>0.21331101927013058</v>
      </c>
      <c r="I16" s="288">
        <f t="shared" si="0"/>
        <v>0</v>
      </c>
      <c r="J16" s="292">
        <f>分析係数表!D19</f>
        <v>1.2736199640345095E-2</v>
      </c>
      <c r="K16" s="271">
        <f t="shared" si="1"/>
        <v>0</v>
      </c>
      <c r="L16" s="290">
        <f>分析係数表!E19</f>
        <v>1.2523714081279422E-2</v>
      </c>
      <c r="M16" s="272">
        <f t="shared" si="2"/>
        <v>0</v>
      </c>
    </row>
    <row r="17" spans="1:13">
      <c r="A17" s="258">
        <v>13</v>
      </c>
      <c r="B17" s="246" t="s">
        <v>85</v>
      </c>
      <c r="C17" s="267"/>
      <c r="D17" s="290">
        <f>逆行列係数表!H17</f>
        <v>2.5274706780752484E-5</v>
      </c>
      <c r="E17" s="290"/>
      <c r="F17" s="290">
        <f t="shared" si="3"/>
        <v>2.4845665812645675E-5</v>
      </c>
      <c r="G17" s="286">
        <f t="shared" si="4"/>
        <v>0</v>
      </c>
      <c r="H17" s="290">
        <f>分析係数表!F20</f>
        <v>0.2109583665362576</v>
      </c>
      <c r="I17" s="288">
        <f t="shared" si="0"/>
        <v>0</v>
      </c>
      <c r="J17" s="292">
        <f>分析係数表!D20</f>
        <v>3.0797631013066269E-2</v>
      </c>
      <c r="K17" s="271">
        <f t="shared" si="1"/>
        <v>0</v>
      </c>
      <c r="L17" s="290">
        <f>分析係数表!E20</f>
        <v>2.9972730221401771E-2</v>
      </c>
      <c r="M17" s="272">
        <f t="shared" si="2"/>
        <v>0</v>
      </c>
    </row>
    <row r="18" spans="1:13">
      <c r="A18" s="258">
        <v>14</v>
      </c>
      <c r="B18" s="246" t="s">
        <v>86</v>
      </c>
      <c r="C18" s="267"/>
      <c r="D18" s="290">
        <f>逆行列係数表!H18</f>
        <v>6.6313325406103804E-4</v>
      </c>
      <c r="E18" s="290"/>
      <c r="F18" s="290">
        <f t="shared" si="3"/>
        <v>6.5187649307171444E-4</v>
      </c>
      <c r="G18" s="286">
        <f t="shared" si="4"/>
        <v>0</v>
      </c>
      <c r="H18" s="290">
        <f>分析係数表!F21</f>
        <v>0.45791147145628314</v>
      </c>
      <c r="I18" s="288">
        <f t="shared" si="0"/>
        <v>0</v>
      </c>
      <c r="J18" s="292">
        <f>分析係数表!D21</f>
        <v>5.9847590028896828E-2</v>
      </c>
      <c r="K18" s="271">
        <f t="shared" si="1"/>
        <v>0</v>
      </c>
      <c r="L18" s="290">
        <f>分析係数表!E21</f>
        <v>5.4782163530779596E-2</v>
      </c>
      <c r="M18" s="272">
        <f t="shared" si="2"/>
        <v>0</v>
      </c>
    </row>
    <row r="19" spans="1:13">
      <c r="A19" s="258">
        <v>15</v>
      </c>
      <c r="B19" s="246" t="s">
        <v>70</v>
      </c>
      <c r="C19" s="267"/>
      <c r="D19" s="290">
        <f>逆行列係数表!H19</f>
        <v>1.3226917597759625E-4</v>
      </c>
      <c r="E19" s="290"/>
      <c r="F19" s="290">
        <f t="shared" si="3"/>
        <v>1.3002389195494108E-4</v>
      </c>
      <c r="G19" s="286">
        <f t="shared" si="4"/>
        <v>0</v>
      </c>
      <c r="H19" s="290">
        <f>分析係数表!F22</f>
        <v>0.43073258580094059</v>
      </c>
      <c r="I19" s="288">
        <f t="shared" si="0"/>
        <v>0</v>
      </c>
      <c r="J19" s="292">
        <f>分析係数表!D22</f>
        <v>2.2938556731137788E-2</v>
      </c>
      <c r="K19" s="271">
        <f t="shared" si="1"/>
        <v>0</v>
      </c>
      <c r="L19" s="290">
        <f>分析係数表!E22</f>
        <v>2.2183368519679003E-2</v>
      </c>
      <c r="M19" s="272">
        <f t="shared" si="2"/>
        <v>0</v>
      </c>
    </row>
    <row r="20" spans="1:13">
      <c r="A20" s="258">
        <v>16</v>
      </c>
      <c r="B20" s="246" t="s">
        <v>71</v>
      </c>
      <c r="C20" s="267"/>
      <c r="D20" s="290">
        <f>逆行列係数表!H20</f>
        <v>1.7311513094758608E-4</v>
      </c>
      <c r="E20" s="290"/>
      <c r="F20" s="290">
        <f t="shared" si="3"/>
        <v>1.7017648228115522E-4</v>
      </c>
      <c r="G20" s="286">
        <f t="shared" si="4"/>
        <v>0</v>
      </c>
      <c r="H20" s="290">
        <f>分析係数表!F23</f>
        <v>0.43764444987651224</v>
      </c>
      <c r="I20" s="288">
        <f t="shared" si="0"/>
        <v>0</v>
      </c>
      <c r="J20" s="292">
        <f>分析係数表!D23</f>
        <v>3.7770855561684982E-2</v>
      </c>
      <c r="K20" s="271">
        <f t="shared" si="1"/>
        <v>0</v>
      </c>
      <c r="L20" s="290">
        <f>分析係数表!E23</f>
        <v>3.6503495425501575E-2</v>
      </c>
      <c r="M20" s="272">
        <f t="shared" si="2"/>
        <v>0</v>
      </c>
    </row>
    <row r="21" spans="1:13">
      <c r="A21" s="258">
        <v>17</v>
      </c>
      <c r="B21" s="246" t="s">
        <v>72</v>
      </c>
      <c r="C21" s="267"/>
      <c r="D21" s="290">
        <f>逆行列係数表!H21</f>
        <v>1.4285273246097701E-5</v>
      </c>
      <c r="E21" s="290"/>
      <c r="F21" s="290">
        <f t="shared" si="3"/>
        <v>1.4042779138595593E-5</v>
      </c>
      <c r="G21" s="286">
        <f t="shared" si="4"/>
        <v>0</v>
      </c>
      <c r="H21" s="290">
        <f>分析係数表!F24</f>
        <v>0.36721364788140759</v>
      </c>
      <c r="I21" s="288">
        <f t="shared" si="0"/>
        <v>0</v>
      </c>
      <c r="J21" s="292">
        <f>分析係数表!D24</f>
        <v>3.9309475738153632E-2</v>
      </c>
      <c r="K21" s="271">
        <f t="shared" si="1"/>
        <v>0</v>
      </c>
      <c r="L21" s="290">
        <f>分析係数表!E24</f>
        <v>3.8550657867992791E-2</v>
      </c>
      <c r="M21" s="272">
        <f t="shared" si="2"/>
        <v>0</v>
      </c>
    </row>
    <row r="22" spans="1:13">
      <c r="A22" s="258">
        <v>18</v>
      </c>
      <c r="B22" s="246" t="s">
        <v>87</v>
      </c>
      <c r="C22" s="267"/>
      <c r="D22" s="290">
        <f>逆行列係数表!H22</f>
        <v>8.0932975877373462E-5</v>
      </c>
      <c r="E22" s="290"/>
      <c r="F22" s="290">
        <f t="shared" si="3"/>
        <v>7.9559129580227233E-5</v>
      </c>
      <c r="G22" s="286">
        <f t="shared" si="4"/>
        <v>0</v>
      </c>
      <c r="H22" s="290">
        <f>分析係数表!F25</f>
        <v>0.33318683873123567</v>
      </c>
      <c r="I22" s="288">
        <f t="shared" si="0"/>
        <v>0</v>
      </c>
      <c r="J22" s="292">
        <f>分析係数表!D25</f>
        <v>4.284059086963312E-2</v>
      </c>
      <c r="K22" s="271">
        <f t="shared" si="1"/>
        <v>0</v>
      </c>
      <c r="L22" s="290">
        <f>分析係数表!E25</f>
        <v>4.249917369780222E-2</v>
      </c>
      <c r="M22" s="272">
        <f t="shared" si="2"/>
        <v>0</v>
      </c>
    </row>
    <row r="23" spans="1:13">
      <c r="A23" s="258">
        <v>19</v>
      </c>
      <c r="B23" s="246" t="s">
        <v>88</v>
      </c>
      <c r="C23" s="267"/>
      <c r="D23" s="290">
        <f>逆行列係数表!H23</f>
        <v>4.7515682138853332E-5</v>
      </c>
      <c r="E23" s="290"/>
      <c r="F23" s="290">
        <f t="shared" si="3"/>
        <v>4.6709098132085197E-5</v>
      </c>
      <c r="G23" s="286">
        <f t="shared" si="4"/>
        <v>0</v>
      </c>
      <c r="H23" s="290">
        <f>分析係数表!F26</f>
        <v>0.33811565690794865</v>
      </c>
      <c r="I23" s="288">
        <f t="shared" si="0"/>
        <v>0</v>
      </c>
      <c r="J23" s="292">
        <f>分析係数表!D26</f>
        <v>3.3929737559631502E-2</v>
      </c>
      <c r="K23" s="271">
        <f t="shared" si="1"/>
        <v>0</v>
      </c>
      <c r="L23" s="290">
        <f>分析係数表!E26</f>
        <v>3.3531988342571602E-2</v>
      </c>
      <c r="M23" s="272">
        <f t="shared" si="2"/>
        <v>0</v>
      </c>
    </row>
    <row r="24" spans="1:13">
      <c r="A24" s="258">
        <v>20</v>
      </c>
      <c r="B24" s="246" t="s">
        <v>89</v>
      </c>
      <c r="C24" s="267"/>
      <c r="D24" s="290">
        <f>逆行列係数表!H24</f>
        <v>1.3634033952193076E-5</v>
      </c>
      <c r="E24" s="290"/>
      <c r="F24" s="290">
        <f t="shared" si="3"/>
        <v>1.3402594704379343E-5</v>
      </c>
      <c r="G24" s="286">
        <f t="shared" si="4"/>
        <v>0</v>
      </c>
      <c r="H24" s="290">
        <f>分析係数表!F27</f>
        <v>0.29536956526946395</v>
      </c>
      <c r="I24" s="288">
        <f t="shared" si="0"/>
        <v>0</v>
      </c>
      <c r="J24" s="292">
        <f>分析係数表!D27</f>
        <v>2.042747265118797E-2</v>
      </c>
      <c r="K24" s="271">
        <f t="shared" si="1"/>
        <v>0</v>
      </c>
      <c r="L24" s="290">
        <f>分析係数表!E27</f>
        <v>2.035082172191522E-2</v>
      </c>
      <c r="M24" s="272">
        <f t="shared" si="2"/>
        <v>0</v>
      </c>
    </row>
    <row r="25" spans="1:13">
      <c r="A25" s="258">
        <v>21</v>
      </c>
      <c r="B25" s="246" t="s">
        <v>90</v>
      </c>
      <c r="C25" s="267"/>
      <c r="D25" s="290">
        <f>逆行列係数表!H25</f>
        <v>2.2695757801756165E-4</v>
      </c>
      <c r="E25" s="290"/>
      <c r="F25" s="290">
        <f t="shared" si="3"/>
        <v>2.2310494780362837E-4</v>
      </c>
      <c r="G25" s="286">
        <f t="shared" si="4"/>
        <v>0</v>
      </c>
      <c r="H25" s="290">
        <f>分析係数表!F28</f>
        <v>0.29628808224417325</v>
      </c>
      <c r="I25" s="288">
        <f t="shared" si="0"/>
        <v>0</v>
      </c>
      <c r="J25" s="292">
        <f>分析係数表!D28</f>
        <v>3.0551159487848582E-2</v>
      </c>
      <c r="K25" s="271">
        <f t="shared" si="1"/>
        <v>0</v>
      </c>
      <c r="L25" s="290">
        <f>分析係数表!E28</f>
        <v>3.018459578819983E-2</v>
      </c>
      <c r="M25" s="272">
        <f t="shared" si="2"/>
        <v>0</v>
      </c>
    </row>
    <row r="26" spans="1:13">
      <c r="A26" s="258">
        <v>22</v>
      </c>
      <c r="B26" s="246" t="s">
        <v>64</v>
      </c>
      <c r="C26" s="267"/>
      <c r="D26" s="290">
        <f>逆行列係数表!H26</f>
        <v>6.2709062413243109E-3</v>
      </c>
      <c r="E26" s="290"/>
      <c r="F26" s="290">
        <f t="shared" si="3"/>
        <v>6.1644569080828385E-3</v>
      </c>
      <c r="G26" s="286">
        <f t="shared" si="4"/>
        <v>0</v>
      </c>
      <c r="H26" s="290">
        <f>分析係数表!F29</f>
        <v>0.40202182464221792</v>
      </c>
      <c r="I26" s="288">
        <f t="shared" si="0"/>
        <v>0</v>
      </c>
      <c r="J26" s="292">
        <f>分析係数表!D29</f>
        <v>7.9194780809421356E-2</v>
      </c>
      <c r="K26" s="271">
        <f t="shared" si="1"/>
        <v>0</v>
      </c>
      <c r="L26" s="290">
        <f>分析係数表!E29</f>
        <v>6.5944675090492746E-2</v>
      </c>
      <c r="M26" s="272">
        <f t="shared" si="2"/>
        <v>0</v>
      </c>
    </row>
    <row r="27" spans="1:13">
      <c r="A27" s="258">
        <v>23</v>
      </c>
      <c r="B27" s="246" t="s">
        <v>91</v>
      </c>
      <c r="C27" s="267"/>
      <c r="D27" s="290">
        <f>逆行列係数表!H27</f>
        <v>5.2643008625176263E-3</v>
      </c>
      <c r="E27" s="290"/>
      <c r="F27" s="290">
        <f t="shared" si="3"/>
        <v>5.1749387679124346E-3</v>
      </c>
      <c r="G27" s="286">
        <f t="shared" si="4"/>
        <v>0</v>
      </c>
      <c r="H27" s="290">
        <f>分析係数表!F30</f>
        <v>0.46362091424568164</v>
      </c>
      <c r="I27" s="288">
        <f t="shared" si="0"/>
        <v>0</v>
      </c>
      <c r="J27" s="292">
        <f>分析係数表!D30</f>
        <v>7.3824536053885614E-2</v>
      </c>
      <c r="K27" s="271">
        <f t="shared" si="1"/>
        <v>0</v>
      </c>
      <c r="L27" s="290">
        <f>分析係数表!E30</f>
        <v>5.6949248710145881E-2</v>
      </c>
      <c r="M27" s="272">
        <f t="shared" si="2"/>
        <v>0</v>
      </c>
    </row>
    <row r="28" spans="1:13">
      <c r="A28" s="258">
        <v>24</v>
      </c>
      <c r="B28" s="246" t="s">
        <v>92</v>
      </c>
      <c r="C28" s="267"/>
      <c r="D28" s="290">
        <f>逆行列係数表!H28</f>
        <v>3.3854156357205338E-2</v>
      </c>
      <c r="E28" s="290"/>
      <c r="F28" s="290">
        <f t="shared" si="3"/>
        <v>3.3279478275123855E-2</v>
      </c>
      <c r="G28" s="286">
        <f t="shared" si="4"/>
        <v>0</v>
      </c>
      <c r="H28" s="290">
        <f>分析係数表!F31</f>
        <v>0.39948542779773355</v>
      </c>
      <c r="I28" s="288">
        <f t="shared" si="0"/>
        <v>0</v>
      </c>
      <c r="J28" s="292">
        <f>分析係数表!D31</f>
        <v>2.9145126840892164E-3</v>
      </c>
      <c r="K28" s="271">
        <f t="shared" si="1"/>
        <v>0</v>
      </c>
      <c r="L28" s="290">
        <f>分析係数表!E31</f>
        <v>2.9145126840892164E-3</v>
      </c>
      <c r="M28" s="272">
        <f t="shared" si="2"/>
        <v>0</v>
      </c>
    </row>
    <row r="29" spans="1:13">
      <c r="A29" s="258">
        <v>25</v>
      </c>
      <c r="B29" s="246" t="s">
        <v>1</v>
      </c>
      <c r="C29" s="267"/>
      <c r="D29" s="290">
        <f>逆行列係数表!H29</f>
        <v>2.3995462730421395E-3</v>
      </c>
      <c r="E29" s="290"/>
      <c r="F29" s="290">
        <f t="shared" si="3"/>
        <v>2.3588137072824808E-3</v>
      </c>
      <c r="G29" s="286">
        <f t="shared" si="4"/>
        <v>0</v>
      </c>
      <c r="H29" s="290">
        <f>分析係数表!F32</f>
        <v>0.44272670787830282</v>
      </c>
      <c r="I29" s="288">
        <f t="shared" si="0"/>
        <v>0</v>
      </c>
      <c r="J29" s="292">
        <f>分析係数表!D32</f>
        <v>2.1120085933633119E-2</v>
      </c>
      <c r="K29" s="271">
        <f t="shared" si="1"/>
        <v>0</v>
      </c>
      <c r="L29" s="290">
        <f>分析係数表!E32</f>
        <v>2.1120085933633119E-2</v>
      </c>
      <c r="M29" s="272">
        <f t="shared" si="2"/>
        <v>0</v>
      </c>
    </row>
    <row r="30" spans="1:13">
      <c r="A30" s="258">
        <v>26</v>
      </c>
      <c r="B30" s="246" t="s">
        <v>2</v>
      </c>
      <c r="C30" s="267"/>
      <c r="D30" s="290">
        <f>逆行列係数表!H30</f>
        <v>1.358432074946246E-3</v>
      </c>
      <c r="E30" s="290"/>
      <c r="F30" s="290">
        <f t="shared" si="3"/>
        <v>1.3353725388812769E-3</v>
      </c>
      <c r="G30" s="286">
        <f t="shared" si="4"/>
        <v>0</v>
      </c>
      <c r="H30" s="290">
        <f>分析係数表!F33</f>
        <v>0.63278689994307047</v>
      </c>
      <c r="I30" s="288">
        <f t="shared" si="0"/>
        <v>0</v>
      </c>
      <c r="J30" s="292">
        <f>分析係数表!D33</f>
        <v>8.7702783269007503E-2</v>
      </c>
      <c r="K30" s="271">
        <f t="shared" si="1"/>
        <v>0</v>
      </c>
      <c r="L30" s="290">
        <f>分析係数表!E33</f>
        <v>8.4336323251883824E-2</v>
      </c>
      <c r="M30" s="272">
        <f t="shared" si="2"/>
        <v>0</v>
      </c>
    </row>
    <row r="31" spans="1:13">
      <c r="A31" s="258">
        <v>27</v>
      </c>
      <c r="B31" s="246" t="s">
        <v>65</v>
      </c>
      <c r="C31" s="267"/>
      <c r="D31" s="290">
        <f>逆行列係数表!H31</f>
        <v>2.2954628867011988E-2</v>
      </c>
      <c r="E31" s="290"/>
      <c r="F31" s="290">
        <f t="shared" si="3"/>
        <v>2.2564971480397506E-2</v>
      </c>
      <c r="G31" s="286">
        <f t="shared" si="4"/>
        <v>0</v>
      </c>
      <c r="H31" s="290">
        <f>分析係数表!F34</f>
        <v>0.68044247766447119</v>
      </c>
      <c r="I31" s="288">
        <f t="shared" si="0"/>
        <v>0</v>
      </c>
      <c r="J31" s="292">
        <f>分析係数表!D34</f>
        <v>0.15389009392691583</v>
      </c>
      <c r="K31" s="271">
        <f t="shared" si="1"/>
        <v>0</v>
      </c>
      <c r="L31" s="290">
        <f>分析係数表!E34</f>
        <v>0.1433320704064108</v>
      </c>
      <c r="M31" s="272">
        <f t="shared" si="2"/>
        <v>0</v>
      </c>
    </row>
    <row r="32" spans="1:13">
      <c r="A32" s="258">
        <v>28</v>
      </c>
      <c r="B32" s="246" t="s">
        <v>66</v>
      </c>
      <c r="C32" s="267"/>
      <c r="D32" s="290">
        <f>逆行列係数表!H32</f>
        <v>1.9420048668107776E-2</v>
      </c>
      <c r="E32" s="290"/>
      <c r="F32" s="290">
        <f t="shared" si="3"/>
        <v>1.9090391174807344E-2</v>
      </c>
      <c r="G32" s="286">
        <f t="shared" si="4"/>
        <v>0</v>
      </c>
      <c r="H32" s="290">
        <f>分析係数表!F35</f>
        <v>0.60548890850388704</v>
      </c>
      <c r="I32" s="288">
        <f t="shared" si="0"/>
        <v>0</v>
      </c>
      <c r="J32" s="292">
        <f>分析係数表!D35</f>
        <v>4.0363234612300396E-2</v>
      </c>
      <c r="K32" s="271">
        <f t="shared" si="1"/>
        <v>0</v>
      </c>
      <c r="L32" s="290">
        <f>分析係数表!E35</f>
        <v>3.9154079363329694E-2</v>
      </c>
      <c r="M32" s="272">
        <f t="shared" si="2"/>
        <v>0</v>
      </c>
    </row>
    <row r="33" spans="1:13">
      <c r="A33" s="258">
        <v>29</v>
      </c>
      <c r="B33" s="246" t="s">
        <v>93</v>
      </c>
      <c r="C33" s="267"/>
      <c r="D33" s="290">
        <f>逆行列係数表!H33</f>
        <v>8.4979870761884239E-3</v>
      </c>
      <c r="E33" s="290"/>
      <c r="F33" s="290">
        <f t="shared" si="3"/>
        <v>8.353732797246459E-3</v>
      </c>
      <c r="G33" s="286">
        <f t="shared" si="4"/>
        <v>0</v>
      </c>
      <c r="H33" s="290">
        <f>分析係数表!F36</f>
        <v>0.81306518983088305</v>
      </c>
      <c r="I33" s="288">
        <f t="shared" si="0"/>
        <v>0</v>
      </c>
      <c r="J33" s="292">
        <f>分析係数表!D36</f>
        <v>1.5774342104513773E-2</v>
      </c>
      <c r="K33" s="271">
        <f t="shared" si="1"/>
        <v>0</v>
      </c>
      <c r="L33" s="290">
        <f>分析係数表!E36</f>
        <v>1.3229670821596217E-2</v>
      </c>
      <c r="M33" s="272">
        <f t="shared" si="2"/>
        <v>0</v>
      </c>
    </row>
    <row r="34" spans="1:13">
      <c r="A34" s="258">
        <v>30</v>
      </c>
      <c r="B34" s="246" t="s">
        <v>94</v>
      </c>
      <c r="C34" s="267"/>
      <c r="D34" s="290">
        <f>逆行列係数表!H34</f>
        <v>1.6803504924648511E-2</v>
      </c>
      <c r="E34" s="290"/>
      <c r="F34" s="290">
        <f t="shared" si="3"/>
        <v>1.6518263553383664E-2</v>
      </c>
      <c r="G34" s="286">
        <f t="shared" si="4"/>
        <v>0</v>
      </c>
      <c r="H34" s="290">
        <f>分析係数表!F37</f>
        <v>0.63403708963374472</v>
      </c>
      <c r="I34" s="288">
        <f t="shared" si="0"/>
        <v>0</v>
      </c>
      <c r="J34" s="292">
        <f>分析係数表!D37</f>
        <v>7.9200513574427991E-2</v>
      </c>
      <c r="K34" s="271">
        <f t="shared" si="1"/>
        <v>0</v>
      </c>
      <c r="L34" s="290">
        <f>分析係数表!E37</f>
        <v>7.3600662533244779E-2</v>
      </c>
      <c r="M34" s="272">
        <f t="shared" si="2"/>
        <v>0</v>
      </c>
    </row>
    <row r="35" spans="1:13">
      <c r="A35" s="258">
        <v>31</v>
      </c>
      <c r="B35" s="246" t="s">
        <v>95</v>
      </c>
      <c r="C35" s="267"/>
      <c r="D35" s="290">
        <f>逆行列係数表!H35</f>
        <v>4.9061688096984002E-3</v>
      </c>
      <c r="E35" s="290"/>
      <c r="F35" s="290">
        <f t="shared" si="3"/>
        <v>4.8228860466551738E-3</v>
      </c>
      <c r="G35" s="286">
        <f t="shared" si="4"/>
        <v>0</v>
      </c>
      <c r="H35" s="290">
        <f>分析係数表!F38</f>
        <v>0.4997199825516766</v>
      </c>
      <c r="I35" s="288">
        <f t="shared" si="0"/>
        <v>0</v>
      </c>
      <c r="J35" s="292">
        <f>分析係数表!D38</f>
        <v>3.5590827435143364E-2</v>
      </c>
      <c r="K35" s="271">
        <f t="shared" si="1"/>
        <v>0</v>
      </c>
      <c r="L35" s="290">
        <f>分析係数表!E38</f>
        <v>3.1059891839156476E-2</v>
      </c>
      <c r="M35" s="272">
        <f t="shared" si="2"/>
        <v>0</v>
      </c>
    </row>
    <row r="36" spans="1:13">
      <c r="A36" s="258">
        <v>32</v>
      </c>
      <c r="B36" s="246" t="s">
        <v>67</v>
      </c>
      <c r="C36" s="267"/>
      <c r="D36" s="290">
        <f>逆行列係数表!H36</f>
        <v>2.3826168085790654E-4</v>
      </c>
      <c r="E36" s="290"/>
      <c r="F36" s="290">
        <f t="shared" si="3"/>
        <v>2.3421716223678929E-4</v>
      </c>
      <c r="G36" s="286">
        <f t="shared" si="4"/>
        <v>0</v>
      </c>
      <c r="H36" s="290">
        <f>分析係数表!F39</f>
        <v>0.70859596344355691</v>
      </c>
      <c r="I36" s="288">
        <f t="shared" si="0"/>
        <v>0</v>
      </c>
      <c r="J36" s="292">
        <f>分析係数表!D39</f>
        <v>4.8027598057070089E-2</v>
      </c>
      <c r="K36" s="271">
        <f t="shared" si="1"/>
        <v>0</v>
      </c>
      <c r="L36" s="290">
        <f>分析係数表!E39</f>
        <v>4.8027598057070089E-2</v>
      </c>
      <c r="M36" s="272">
        <f t="shared" si="2"/>
        <v>0</v>
      </c>
    </row>
    <row r="37" spans="1:13">
      <c r="A37" s="258">
        <v>33</v>
      </c>
      <c r="B37" s="246" t="s">
        <v>96</v>
      </c>
      <c r="C37" s="267"/>
      <c r="D37" s="290">
        <f>逆行列係数表!H37</f>
        <v>2.1401646997524877E-4</v>
      </c>
      <c r="E37" s="290"/>
      <c r="F37" s="290">
        <f t="shared" si="3"/>
        <v>2.1038351651448268E-4</v>
      </c>
      <c r="G37" s="286">
        <f t="shared" si="4"/>
        <v>0</v>
      </c>
      <c r="H37" s="290">
        <f>分析係数表!F40</f>
        <v>0.70623799726049996</v>
      </c>
      <c r="I37" s="288">
        <f t="shared" si="0"/>
        <v>0</v>
      </c>
      <c r="J37" s="292">
        <f>分析係数表!D40</f>
        <v>9.0697433955161888E-2</v>
      </c>
      <c r="K37" s="271">
        <f t="shared" si="1"/>
        <v>0</v>
      </c>
      <c r="L37" s="290">
        <f>分析係数表!E40</f>
        <v>9.0562666353757981E-2</v>
      </c>
      <c r="M37" s="272">
        <f t="shared" si="2"/>
        <v>0</v>
      </c>
    </row>
    <row r="38" spans="1:13">
      <c r="A38" s="258">
        <v>34</v>
      </c>
      <c r="B38" s="246" t="s">
        <v>97</v>
      </c>
      <c r="C38" s="267"/>
      <c r="D38" s="290">
        <f>逆行列係数表!H38</f>
        <v>2.7907878372516397E-5</v>
      </c>
      <c r="E38" s="290"/>
      <c r="F38" s="290">
        <f t="shared" si="3"/>
        <v>2.7434139022793462E-5</v>
      </c>
      <c r="G38" s="286">
        <f t="shared" si="4"/>
        <v>0</v>
      </c>
      <c r="H38" s="290">
        <f>分析係数表!F41</f>
        <v>0.58132099287543681</v>
      </c>
      <c r="I38" s="288">
        <f t="shared" si="0"/>
        <v>0</v>
      </c>
      <c r="J38" s="292">
        <f>分析係数表!D41</f>
        <v>0.12149342216939719</v>
      </c>
      <c r="K38" s="271">
        <f t="shared" si="1"/>
        <v>0</v>
      </c>
      <c r="L38" s="290">
        <f>分析係数表!E41</f>
        <v>0.11755967401821014</v>
      </c>
      <c r="M38" s="272">
        <f t="shared" si="2"/>
        <v>0</v>
      </c>
    </row>
    <row r="39" spans="1:13">
      <c r="A39" s="258">
        <v>35</v>
      </c>
      <c r="B39" s="246" t="s">
        <v>3</v>
      </c>
      <c r="C39" s="267"/>
      <c r="D39" s="290">
        <f>逆行列係数表!H39</f>
        <v>1.0627835949351069E-3</v>
      </c>
      <c r="E39" s="290"/>
      <c r="F39" s="290">
        <f t="shared" si="3"/>
        <v>1.044742724810899E-3</v>
      </c>
      <c r="G39" s="286">
        <f t="shared" si="4"/>
        <v>0</v>
      </c>
      <c r="H39" s="290">
        <f>分析係数表!F42</f>
        <v>0.58706867988829459</v>
      </c>
      <c r="I39" s="288">
        <f t="shared" si="0"/>
        <v>0</v>
      </c>
      <c r="J39" s="292">
        <f>分析係数表!D42</f>
        <v>0.12536880137580664</v>
      </c>
      <c r="K39" s="271">
        <f t="shared" si="1"/>
        <v>0</v>
      </c>
      <c r="L39" s="290">
        <f>分析係数表!E42</f>
        <v>0.11770088827882173</v>
      </c>
      <c r="M39" s="272">
        <f t="shared" si="2"/>
        <v>0</v>
      </c>
    </row>
    <row r="40" spans="1:13">
      <c r="A40" s="258">
        <v>36</v>
      </c>
      <c r="B40" s="246" t="s">
        <v>98</v>
      </c>
      <c r="C40" s="267"/>
      <c r="D40" s="290">
        <f>逆行列係数表!H40</f>
        <v>3.6802608892315833E-2</v>
      </c>
      <c r="E40" s="290"/>
      <c r="F40" s="290">
        <f t="shared" si="3"/>
        <v>3.6177880499421479E-2</v>
      </c>
      <c r="G40" s="286">
        <f t="shared" si="4"/>
        <v>0</v>
      </c>
      <c r="H40" s="290">
        <f>分析係数表!F43</f>
        <v>0.62240825035949521</v>
      </c>
      <c r="I40" s="288">
        <f t="shared" si="0"/>
        <v>0</v>
      </c>
      <c r="J40" s="292">
        <f>分析係数表!D43</f>
        <v>0.13048156468325811</v>
      </c>
      <c r="K40" s="271">
        <f t="shared" si="1"/>
        <v>0</v>
      </c>
      <c r="L40" s="290">
        <f>分析係数表!E43</f>
        <v>0.11291103502841897</v>
      </c>
      <c r="M40" s="272">
        <f t="shared" si="2"/>
        <v>0</v>
      </c>
    </row>
    <row r="41" spans="1:13">
      <c r="A41" s="258">
        <v>37</v>
      </c>
      <c r="B41" s="246" t="s">
        <v>99</v>
      </c>
      <c r="C41" s="267"/>
      <c r="D41" s="290">
        <f>逆行列係数表!H41</f>
        <v>1.610149803051387E-4</v>
      </c>
      <c r="E41" s="290"/>
      <c r="F41" s="290">
        <f t="shared" si="3"/>
        <v>1.582817330461666E-4</v>
      </c>
      <c r="G41" s="286">
        <f t="shared" si="4"/>
        <v>0</v>
      </c>
      <c r="H41" s="290">
        <f>分析係数表!F44</f>
        <v>0.5344179716450459</v>
      </c>
      <c r="I41" s="288">
        <f t="shared" si="0"/>
        <v>0</v>
      </c>
      <c r="J41" s="292">
        <f>分析係数表!D44</f>
        <v>0.19836337849438287</v>
      </c>
      <c r="K41" s="271">
        <f t="shared" si="1"/>
        <v>0</v>
      </c>
      <c r="L41" s="290">
        <f>分析係数表!E44</f>
        <v>0.16230318686650563</v>
      </c>
      <c r="M41" s="272">
        <f t="shared" si="2"/>
        <v>0</v>
      </c>
    </row>
    <row r="42" spans="1:13">
      <c r="A42" s="258">
        <v>38</v>
      </c>
      <c r="B42" s="246" t="s">
        <v>4</v>
      </c>
      <c r="C42" s="267"/>
      <c r="D42" s="290">
        <f>逆行列係数表!H42</f>
        <v>1.3794367839096017E-3</v>
      </c>
      <c r="E42" s="290"/>
      <c r="F42" s="290">
        <f t="shared" si="3"/>
        <v>1.3560206905659819E-3</v>
      </c>
      <c r="G42" s="286">
        <f t="shared" si="4"/>
        <v>0</v>
      </c>
      <c r="H42" s="290">
        <f>分析係数表!F45</f>
        <v>0</v>
      </c>
      <c r="I42" s="288">
        <f t="shared" si="0"/>
        <v>0</v>
      </c>
      <c r="J42" s="292">
        <f>分析係数表!D45</f>
        <v>0</v>
      </c>
      <c r="K42" s="271">
        <f t="shared" si="1"/>
        <v>0</v>
      </c>
      <c r="L42" s="290">
        <f>分析係数表!E45</f>
        <v>0</v>
      </c>
      <c r="M42" s="272">
        <f t="shared" si="2"/>
        <v>0</v>
      </c>
    </row>
    <row r="43" spans="1:13">
      <c r="A43" s="258">
        <v>39</v>
      </c>
      <c r="B43" s="246" t="s">
        <v>5</v>
      </c>
      <c r="C43" s="267"/>
      <c r="D43" s="290">
        <f>逆行列係数表!H43</f>
        <v>2.3474914162632896E-3</v>
      </c>
      <c r="E43" s="290"/>
      <c r="F43" s="290">
        <f t="shared" si="3"/>
        <v>2.3076424875064575E-3</v>
      </c>
      <c r="G43" s="286">
        <f t="shared" si="4"/>
        <v>0</v>
      </c>
      <c r="H43" s="290">
        <f>分析係数表!F46</f>
        <v>0.64740426293918441</v>
      </c>
      <c r="I43" s="288">
        <f t="shared" si="0"/>
        <v>0</v>
      </c>
      <c r="J43" s="292">
        <f>分析係数表!D46</f>
        <v>3.6867524451068895E-3</v>
      </c>
      <c r="K43" s="271">
        <f t="shared" si="1"/>
        <v>0</v>
      </c>
      <c r="L43" s="290">
        <f>分析係数表!E46</f>
        <v>3.6024838177901608E-3</v>
      </c>
      <c r="M43" s="272">
        <f t="shared" si="2"/>
        <v>0</v>
      </c>
    </row>
    <row r="44" spans="1:13">
      <c r="A44" s="259">
        <v>40</v>
      </c>
      <c r="B44" s="256" t="s">
        <v>253</v>
      </c>
      <c r="C44" s="273">
        <f>SUM(C5:C43)</f>
        <v>0</v>
      </c>
      <c r="D44" s="291">
        <f>逆行列係数表!H44</f>
        <v>1.2264137241181465</v>
      </c>
      <c r="E44" s="291"/>
      <c r="F44" s="291">
        <f t="shared" si="3"/>
        <v>1.2055952142909294</v>
      </c>
      <c r="G44" s="287">
        <f>SUM(G5:G43)</f>
        <v>0</v>
      </c>
      <c r="H44" s="291">
        <f>分析係数表!F47</f>
        <v>0.52032812004185636</v>
      </c>
      <c r="I44" s="289">
        <f>SUM(I5:I43)</f>
        <v>0</v>
      </c>
      <c r="J44" s="293">
        <f>分析係数表!D47</f>
        <v>6.7043132898265148E-2</v>
      </c>
      <c r="K44" s="274">
        <f>SUM(K5:K43)</f>
        <v>0</v>
      </c>
      <c r="L44" s="291">
        <f>分析係数表!E47</f>
        <v>6.0489972943054145E-2</v>
      </c>
      <c r="M44" s="275">
        <f>SUM(M5:M43)</f>
        <v>0</v>
      </c>
    </row>
    <row r="45" spans="1:13">
      <c r="B45" s="276" t="s">
        <v>254</v>
      </c>
      <c r="C45" s="88"/>
      <c r="D45" s="88" t="s">
        <v>255</v>
      </c>
      <c r="E45" s="88"/>
      <c r="F45" s="88"/>
      <c r="G45" s="88" t="s">
        <v>255</v>
      </c>
      <c r="H45" s="88" t="s">
        <v>132</v>
      </c>
      <c r="I45" s="88"/>
      <c r="J45" s="88" t="s">
        <v>132</v>
      </c>
      <c r="K45" s="88"/>
      <c r="L45" s="88" t="s">
        <v>132</v>
      </c>
      <c r="M45" s="277"/>
    </row>
    <row r="46" spans="1:13">
      <c r="B46" s="76" t="s">
        <v>256</v>
      </c>
    </row>
    <row r="47" spans="1:13">
      <c r="B47" s="76" t="s">
        <v>289</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C90ADD-DE0F-416B-9A2B-7BCD903C9975}">
  <dimension ref="A1:M47"/>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76" customWidth="1"/>
    <col min="2" max="2" width="17.5" style="76" customWidth="1"/>
    <col min="3" max="3" width="8.58203125" style="76" customWidth="1"/>
    <col min="4" max="4" width="8.1640625" style="76" customWidth="1"/>
    <col min="5" max="5" width="8.25" style="76" bestFit="1" customWidth="1"/>
    <col min="6" max="16384" width="8.1640625" style="76"/>
  </cols>
  <sheetData>
    <row r="1" spans="1:13" ht="13">
      <c r="B1" s="268" t="s">
        <v>243</v>
      </c>
      <c r="F1" s="269"/>
      <c r="G1" s="76" t="s">
        <v>324</v>
      </c>
      <c r="I1" s="76" t="s">
        <v>324</v>
      </c>
    </row>
    <row r="2" spans="1:13">
      <c r="B2" s="76" t="s">
        <v>261</v>
      </c>
      <c r="C2" s="76" t="s">
        <v>324</v>
      </c>
      <c r="G2" s="76" t="s">
        <v>245</v>
      </c>
      <c r="I2" s="270" t="s">
        <v>236</v>
      </c>
      <c r="K2" s="76" t="s">
        <v>229</v>
      </c>
      <c r="M2" s="76" t="s">
        <v>246</v>
      </c>
    </row>
    <row r="3" spans="1:13" ht="60" customHeight="1">
      <c r="B3" s="39"/>
      <c r="C3" s="40" t="s">
        <v>308</v>
      </c>
      <c r="D3" s="40" t="s">
        <v>338</v>
      </c>
      <c r="E3" s="40" t="s">
        <v>339</v>
      </c>
      <c r="F3" s="40" t="s">
        <v>310</v>
      </c>
      <c r="G3" s="41" t="s">
        <v>330</v>
      </c>
      <c r="H3" s="40" t="s">
        <v>291</v>
      </c>
      <c r="I3" s="42" t="s">
        <v>236</v>
      </c>
      <c r="J3" s="43" t="s">
        <v>247</v>
      </c>
      <c r="K3" s="41" t="s">
        <v>248</v>
      </c>
      <c r="L3" s="40" t="s">
        <v>249</v>
      </c>
      <c r="M3" s="42" t="s">
        <v>250</v>
      </c>
    </row>
    <row r="4" spans="1:13">
      <c r="B4" s="44"/>
      <c r="C4" s="45" t="s">
        <v>41</v>
      </c>
      <c r="D4" s="45" t="s">
        <v>42</v>
      </c>
      <c r="E4" s="45" t="s">
        <v>50</v>
      </c>
      <c r="F4" s="45" t="s">
        <v>313</v>
      </c>
      <c r="G4" s="45" t="s">
        <v>311</v>
      </c>
      <c r="H4" s="47" t="s">
        <v>315</v>
      </c>
      <c r="I4" s="46" t="s">
        <v>316</v>
      </c>
      <c r="J4" s="45" t="s">
        <v>318</v>
      </c>
      <c r="K4" s="45" t="s">
        <v>319</v>
      </c>
      <c r="L4" s="45" t="s">
        <v>321</v>
      </c>
      <c r="M4" s="46" t="s">
        <v>322</v>
      </c>
    </row>
    <row r="5" spans="1:13">
      <c r="A5" s="257">
        <v>1</v>
      </c>
      <c r="B5" s="246" t="s">
        <v>73</v>
      </c>
      <c r="C5" s="267"/>
      <c r="D5" s="290">
        <f>逆行列係数表!I5</f>
        <v>2.8185399299679876E-4</v>
      </c>
      <c r="E5" s="290"/>
      <c r="F5" s="290">
        <f>D5/$E$11</f>
        <v>2.5580054726709962E-4</v>
      </c>
      <c r="G5" s="286">
        <f>$C$11*F5</f>
        <v>0</v>
      </c>
      <c r="H5" s="290">
        <f>分析係数表!F8</f>
        <v>0.42721038226158625</v>
      </c>
      <c r="I5" s="288">
        <f t="shared" ref="I5:I43" si="0">G5*H5</f>
        <v>0</v>
      </c>
      <c r="J5" s="292">
        <f>分析係数表!D8</f>
        <v>0.32298797552049696</v>
      </c>
      <c r="K5" s="271">
        <f t="shared" ref="K5:K43" si="1">ROUND(G5*J5,0)</f>
        <v>0</v>
      </c>
      <c r="L5" s="290">
        <f>分析係数表!E8</f>
        <v>0.12265584155979949</v>
      </c>
      <c r="M5" s="272">
        <f t="shared" ref="M5:M43" si="2">ROUND(G5*L5,0)</f>
        <v>0</v>
      </c>
    </row>
    <row r="6" spans="1:13">
      <c r="A6" s="258">
        <v>2</v>
      </c>
      <c r="B6" s="246" t="s">
        <v>74</v>
      </c>
      <c r="C6" s="267"/>
      <c r="D6" s="290">
        <f>逆行列係数表!I6</f>
        <v>8.7738493113177028E-3</v>
      </c>
      <c r="E6" s="290"/>
      <c r="F6" s="290">
        <f t="shared" ref="F6:F44" si="3">D6/$E$11</f>
        <v>7.9628300866385962E-3</v>
      </c>
      <c r="G6" s="286">
        <f t="shared" ref="G6:G43" si="4">$C$11*F6</f>
        <v>0</v>
      </c>
      <c r="H6" s="290">
        <f>分析係数表!F9</f>
        <v>0.63987813845992225</v>
      </c>
      <c r="I6" s="288">
        <f t="shared" si="0"/>
        <v>0</v>
      </c>
      <c r="J6" s="292">
        <f>分析係数表!D9</f>
        <v>0.29572434079210003</v>
      </c>
      <c r="K6" s="271">
        <f t="shared" si="1"/>
        <v>0</v>
      </c>
      <c r="L6" s="290">
        <f>分析係数表!E9</f>
        <v>0.26862065342998215</v>
      </c>
      <c r="M6" s="272">
        <f t="shared" si="2"/>
        <v>0</v>
      </c>
    </row>
    <row r="7" spans="1:13">
      <c r="A7" s="258">
        <v>3</v>
      </c>
      <c r="B7" s="246" t="s">
        <v>75</v>
      </c>
      <c r="C7" s="267"/>
      <c r="D7" s="290">
        <f>逆行列係数表!I7</f>
        <v>2.5696223151694308E-6</v>
      </c>
      <c r="E7" s="290"/>
      <c r="F7" s="290">
        <f t="shared" si="3"/>
        <v>2.3320967977117057E-6</v>
      </c>
      <c r="G7" s="286">
        <f t="shared" si="4"/>
        <v>0</v>
      </c>
      <c r="H7" s="290">
        <f>分析係数表!F10</f>
        <v>0.47381340455197063</v>
      </c>
      <c r="I7" s="288">
        <f t="shared" si="0"/>
        <v>0</v>
      </c>
      <c r="J7" s="292">
        <f>分析係数表!D10</f>
        <v>9.5045460793747427E-2</v>
      </c>
      <c r="K7" s="271">
        <f t="shared" si="1"/>
        <v>0</v>
      </c>
      <c r="L7" s="290">
        <f>分析係数表!E10</f>
        <v>4.2279520059697977E-2</v>
      </c>
      <c r="M7" s="272">
        <f t="shared" si="2"/>
        <v>0</v>
      </c>
    </row>
    <row r="8" spans="1:13">
      <c r="A8" s="258">
        <v>4</v>
      </c>
      <c r="B8" s="246" t="s">
        <v>76</v>
      </c>
      <c r="C8" s="267"/>
      <c r="D8" s="290">
        <f>逆行列係数表!I8</f>
        <v>1.596936079048352E-4</v>
      </c>
      <c r="E8" s="290"/>
      <c r="F8" s="290">
        <f t="shared" si="3"/>
        <v>1.4493217521164737E-4</v>
      </c>
      <c r="G8" s="286">
        <f t="shared" si="4"/>
        <v>0</v>
      </c>
      <c r="H8" s="290">
        <f>分析係数表!F11</f>
        <v>0.54360066960888753</v>
      </c>
      <c r="I8" s="288">
        <f t="shared" si="0"/>
        <v>0</v>
      </c>
      <c r="J8" s="292">
        <f>分析係数表!D11</f>
        <v>4.0785268604474206E-2</v>
      </c>
      <c r="K8" s="271">
        <f t="shared" si="1"/>
        <v>0</v>
      </c>
      <c r="L8" s="290">
        <f>分析係数表!E11</f>
        <v>3.926343022371024E-2</v>
      </c>
      <c r="M8" s="272">
        <f t="shared" si="2"/>
        <v>0</v>
      </c>
    </row>
    <row r="9" spans="1:13">
      <c r="A9" s="258">
        <v>5</v>
      </c>
      <c r="B9" s="246" t="s">
        <v>77</v>
      </c>
      <c r="C9" s="267"/>
      <c r="D9" s="290">
        <f>逆行列係数表!I9</f>
        <v>5.1314299280795571E-4</v>
      </c>
      <c r="E9" s="290"/>
      <c r="F9" s="290">
        <f t="shared" si="3"/>
        <v>4.6571012527058035E-4</v>
      </c>
      <c r="G9" s="286">
        <f t="shared" si="4"/>
        <v>0</v>
      </c>
      <c r="H9" s="290">
        <f>分析係数表!F12</f>
        <v>0.33651535386825859</v>
      </c>
      <c r="I9" s="288">
        <f t="shared" si="0"/>
        <v>0</v>
      </c>
      <c r="J9" s="292">
        <f>分析係数表!D12</f>
        <v>3.4578030097235327E-2</v>
      </c>
      <c r="K9" s="271">
        <f t="shared" si="1"/>
        <v>0</v>
      </c>
      <c r="L9" s="290">
        <f>分析係数表!E12</f>
        <v>3.3355134693599395E-2</v>
      </c>
      <c r="M9" s="272">
        <f t="shared" si="2"/>
        <v>0</v>
      </c>
    </row>
    <row r="10" spans="1:13">
      <c r="A10" s="258">
        <v>6</v>
      </c>
      <c r="B10" s="246" t="s">
        <v>78</v>
      </c>
      <c r="C10" s="267"/>
      <c r="D10" s="290">
        <f>逆行列係数表!I10</f>
        <v>3.1068851266080085E-4</v>
      </c>
      <c r="E10" s="290"/>
      <c r="F10" s="290">
        <f t="shared" si="3"/>
        <v>2.8196972029108955E-4</v>
      </c>
      <c r="G10" s="286">
        <f t="shared" si="4"/>
        <v>0</v>
      </c>
      <c r="H10" s="290">
        <f>分析係数表!F13</f>
        <v>0.39077170920544851</v>
      </c>
      <c r="I10" s="288">
        <f t="shared" si="0"/>
        <v>0</v>
      </c>
      <c r="J10" s="292">
        <f>分析係数表!D13</f>
        <v>0.12720758845381647</v>
      </c>
      <c r="K10" s="271">
        <f t="shared" si="1"/>
        <v>0</v>
      </c>
      <c r="L10" s="290">
        <f>分析係数表!E13</f>
        <v>9.5492852763317662E-2</v>
      </c>
      <c r="M10" s="272">
        <f t="shared" si="2"/>
        <v>0</v>
      </c>
    </row>
    <row r="11" spans="1:13">
      <c r="A11" s="258">
        <v>7</v>
      </c>
      <c r="B11" s="246" t="s">
        <v>79</v>
      </c>
      <c r="C11" s="266">
        <f>データ入力!C12</f>
        <v>0</v>
      </c>
      <c r="D11" s="290">
        <f>逆行列係数表!I11</f>
        <v>1.1018506254503626</v>
      </c>
      <c r="E11" s="290">
        <f>D11</f>
        <v>1.1018506254503626</v>
      </c>
      <c r="F11" s="290">
        <f t="shared" si="3"/>
        <v>1</v>
      </c>
      <c r="G11" s="286">
        <f t="shared" si="4"/>
        <v>0</v>
      </c>
      <c r="H11" s="290">
        <f>分析係数表!F14</f>
        <v>0.35598651785260127</v>
      </c>
      <c r="I11" s="288">
        <f t="shared" si="0"/>
        <v>0</v>
      </c>
      <c r="J11" s="292">
        <f>分析係数表!D14</f>
        <v>4.3833041969742803E-2</v>
      </c>
      <c r="K11" s="271">
        <f t="shared" si="1"/>
        <v>0</v>
      </c>
      <c r="L11" s="290">
        <f>分析係数表!E14</f>
        <v>3.8757158040430381E-2</v>
      </c>
      <c r="M11" s="272">
        <f t="shared" si="2"/>
        <v>0</v>
      </c>
    </row>
    <row r="12" spans="1:13">
      <c r="A12" s="258">
        <v>8</v>
      </c>
      <c r="B12" s="246" t="s">
        <v>80</v>
      </c>
      <c r="C12" s="267"/>
      <c r="D12" s="290">
        <f>逆行列係数表!I12</f>
        <v>8.6161964967786803E-3</v>
      </c>
      <c r="E12" s="290"/>
      <c r="F12" s="290">
        <f t="shared" si="3"/>
        <v>7.8197500620893669E-3</v>
      </c>
      <c r="G12" s="286">
        <f t="shared" si="4"/>
        <v>0</v>
      </c>
      <c r="H12" s="290">
        <f>分析係数表!F15</f>
        <v>0.35842164855867914</v>
      </c>
      <c r="I12" s="288">
        <f t="shared" si="0"/>
        <v>0</v>
      </c>
      <c r="J12" s="292">
        <f>分析係数表!D15</f>
        <v>1.5678367482667734E-2</v>
      </c>
      <c r="K12" s="271">
        <f t="shared" si="1"/>
        <v>0</v>
      </c>
      <c r="L12" s="290">
        <f>分析係数表!E15</f>
        <v>1.5634458686506418E-2</v>
      </c>
      <c r="M12" s="272">
        <f t="shared" si="2"/>
        <v>0</v>
      </c>
    </row>
    <row r="13" spans="1:13">
      <c r="A13" s="258">
        <v>9</v>
      </c>
      <c r="B13" s="246" t="s">
        <v>81</v>
      </c>
      <c r="C13" s="267"/>
      <c r="D13" s="290">
        <f>逆行列係数表!I13</f>
        <v>1.8309668367592312E-3</v>
      </c>
      <c r="E13" s="290"/>
      <c r="F13" s="290">
        <f t="shared" si="3"/>
        <v>1.6617196509834124E-3</v>
      </c>
      <c r="G13" s="286">
        <f t="shared" si="4"/>
        <v>0</v>
      </c>
      <c r="H13" s="290">
        <f>分析係数表!F16</f>
        <v>0.2627694146106877</v>
      </c>
      <c r="I13" s="288">
        <f t="shared" si="0"/>
        <v>0</v>
      </c>
      <c r="J13" s="292">
        <f>分析係数表!D16</f>
        <v>1.0339400475073228E-2</v>
      </c>
      <c r="K13" s="271">
        <f t="shared" si="1"/>
        <v>0</v>
      </c>
      <c r="L13" s="290">
        <f>分析係数表!E16</f>
        <v>1.0339400475073228E-2</v>
      </c>
      <c r="M13" s="272">
        <f t="shared" si="2"/>
        <v>0</v>
      </c>
    </row>
    <row r="14" spans="1:13">
      <c r="A14" s="258">
        <v>10</v>
      </c>
      <c r="B14" s="246" t="s">
        <v>82</v>
      </c>
      <c r="C14" s="267"/>
      <c r="D14" s="290">
        <f>逆行列係数表!I14</f>
        <v>5.8974406772530153E-3</v>
      </c>
      <c r="E14" s="290"/>
      <c r="F14" s="290">
        <f t="shared" si="3"/>
        <v>5.3523050593564233E-3</v>
      </c>
      <c r="G14" s="286">
        <f t="shared" si="4"/>
        <v>0</v>
      </c>
      <c r="H14" s="290">
        <f>分析係数表!F17</f>
        <v>0.42825667105631338</v>
      </c>
      <c r="I14" s="288">
        <f t="shared" si="0"/>
        <v>0</v>
      </c>
      <c r="J14" s="292">
        <f>分析係数表!D17</f>
        <v>5.1560411778863557E-2</v>
      </c>
      <c r="K14" s="271">
        <f t="shared" si="1"/>
        <v>0</v>
      </c>
      <c r="L14" s="290">
        <f>分析係数表!E17</f>
        <v>4.9008807340167618E-2</v>
      </c>
      <c r="M14" s="272">
        <f t="shared" si="2"/>
        <v>0</v>
      </c>
    </row>
    <row r="15" spans="1:13">
      <c r="A15" s="258">
        <v>11</v>
      </c>
      <c r="B15" s="246" t="s">
        <v>83</v>
      </c>
      <c r="C15" s="267"/>
      <c r="D15" s="290">
        <f>逆行列係数表!I15</f>
        <v>9.0932035981415712E-4</v>
      </c>
      <c r="E15" s="290"/>
      <c r="F15" s="290">
        <f t="shared" si="3"/>
        <v>8.2526645518986568E-4</v>
      </c>
      <c r="G15" s="286">
        <f t="shared" si="4"/>
        <v>0</v>
      </c>
      <c r="H15" s="290">
        <f>分析係数表!F18</f>
        <v>0.48997194925916815</v>
      </c>
      <c r="I15" s="288">
        <f t="shared" si="0"/>
        <v>0</v>
      </c>
      <c r="J15" s="292">
        <f>分析係数表!D18</f>
        <v>3.8565313316438733E-2</v>
      </c>
      <c r="K15" s="271">
        <f t="shared" si="1"/>
        <v>0</v>
      </c>
      <c r="L15" s="290">
        <f>分析係数表!E18</f>
        <v>3.6576455199010559E-2</v>
      </c>
      <c r="M15" s="272">
        <f t="shared" si="2"/>
        <v>0</v>
      </c>
    </row>
    <row r="16" spans="1:13">
      <c r="A16" s="258">
        <v>12</v>
      </c>
      <c r="B16" s="246" t="s">
        <v>84</v>
      </c>
      <c r="C16" s="267"/>
      <c r="D16" s="290">
        <f>逆行列係数表!I16</f>
        <v>4.057424339380715E-3</v>
      </c>
      <c r="E16" s="290"/>
      <c r="F16" s="290">
        <f t="shared" si="3"/>
        <v>3.6823724066248199E-3</v>
      </c>
      <c r="G16" s="286">
        <f t="shared" si="4"/>
        <v>0</v>
      </c>
      <c r="H16" s="290">
        <f>分析係数表!F19</f>
        <v>0.21331101927013058</v>
      </c>
      <c r="I16" s="288">
        <f t="shared" si="0"/>
        <v>0</v>
      </c>
      <c r="J16" s="292">
        <f>分析係数表!D19</f>
        <v>1.2736199640345095E-2</v>
      </c>
      <c r="K16" s="271">
        <f t="shared" si="1"/>
        <v>0</v>
      </c>
      <c r="L16" s="290">
        <f>分析係数表!E19</f>
        <v>1.2523714081279422E-2</v>
      </c>
      <c r="M16" s="272">
        <f t="shared" si="2"/>
        <v>0</v>
      </c>
    </row>
    <row r="17" spans="1:13">
      <c r="A17" s="258">
        <v>13</v>
      </c>
      <c r="B17" s="246" t="s">
        <v>85</v>
      </c>
      <c r="C17" s="267"/>
      <c r="D17" s="290">
        <f>逆行列係数表!I17</f>
        <v>7.2330199145602265E-5</v>
      </c>
      <c r="E17" s="290"/>
      <c r="F17" s="290">
        <f t="shared" si="3"/>
        <v>6.5644287415128098E-5</v>
      </c>
      <c r="G17" s="286">
        <f t="shared" si="4"/>
        <v>0</v>
      </c>
      <c r="H17" s="290">
        <f>分析係数表!F20</f>
        <v>0.2109583665362576</v>
      </c>
      <c r="I17" s="288">
        <f t="shared" si="0"/>
        <v>0</v>
      </c>
      <c r="J17" s="292">
        <f>分析係数表!D20</f>
        <v>3.0797631013066269E-2</v>
      </c>
      <c r="K17" s="271">
        <f t="shared" si="1"/>
        <v>0</v>
      </c>
      <c r="L17" s="290">
        <f>分析係数表!E20</f>
        <v>2.9972730221401771E-2</v>
      </c>
      <c r="M17" s="272">
        <f t="shared" si="2"/>
        <v>0</v>
      </c>
    </row>
    <row r="18" spans="1:13">
      <c r="A18" s="258">
        <v>14</v>
      </c>
      <c r="B18" s="246" t="s">
        <v>86</v>
      </c>
      <c r="C18" s="267"/>
      <c r="D18" s="290">
        <f>逆行列係数表!I18</f>
        <v>2.2490122800627259E-3</v>
      </c>
      <c r="E18" s="290"/>
      <c r="F18" s="290">
        <f t="shared" si="3"/>
        <v>2.0411226604726759E-3</v>
      </c>
      <c r="G18" s="286">
        <f t="shared" si="4"/>
        <v>0</v>
      </c>
      <c r="H18" s="290">
        <f>分析係数表!F21</f>
        <v>0.45791147145628314</v>
      </c>
      <c r="I18" s="288">
        <f t="shared" si="0"/>
        <v>0</v>
      </c>
      <c r="J18" s="292">
        <f>分析係数表!D21</f>
        <v>5.9847590028896828E-2</v>
      </c>
      <c r="K18" s="271">
        <f t="shared" si="1"/>
        <v>0</v>
      </c>
      <c r="L18" s="290">
        <f>分析係数表!E21</f>
        <v>5.4782163530779596E-2</v>
      </c>
      <c r="M18" s="272">
        <f t="shared" si="2"/>
        <v>0</v>
      </c>
    </row>
    <row r="19" spans="1:13">
      <c r="A19" s="258">
        <v>15</v>
      </c>
      <c r="B19" s="246" t="s">
        <v>70</v>
      </c>
      <c r="C19" s="267"/>
      <c r="D19" s="290">
        <f>逆行列係数表!I19</f>
        <v>1.5072613812093429E-4</v>
      </c>
      <c r="E19" s="290"/>
      <c r="F19" s="290">
        <f t="shared" si="3"/>
        <v>1.3679362214758244E-4</v>
      </c>
      <c r="G19" s="286">
        <f t="shared" si="4"/>
        <v>0</v>
      </c>
      <c r="H19" s="290">
        <f>分析係数表!F22</f>
        <v>0.43073258580094059</v>
      </c>
      <c r="I19" s="288">
        <f t="shared" si="0"/>
        <v>0</v>
      </c>
      <c r="J19" s="292">
        <f>分析係数表!D22</f>
        <v>2.2938556731137788E-2</v>
      </c>
      <c r="K19" s="271">
        <f t="shared" si="1"/>
        <v>0</v>
      </c>
      <c r="L19" s="290">
        <f>分析係数表!E22</f>
        <v>2.2183368519679003E-2</v>
      </c>
      <c r="M19" s="272">
        <f t="shared" si="2"/>
        <v>0</v>
      </c>
    </row>
    <row r="20" spans="1:13">
      <c r="A20" s="258">
        <v>16</v>
      </c>
      <c r="B20" s="246" t="s">
        <v>71</v>
      </c>
      <c r="C20" s="267"/>
      <c r="D20" s="290">
        <f>逆行列係数表!I20</f>
        <v>1.808661117435188E-4</v>
      </c>
      <c r="E20" s="290"/>
      <c r="F20" s="290">
        <f t="shared" si="3"/>
        <v>1.6414757823420291E-4</v>
      </c>
      <c r="G20" s="286">
        <f t="shared" si="4"/>
        <v>0</v>
      </c>
      <c r="H20" s="290">
        <f>分析係数表!F23</f>
        <v>0.43764444987651224</v>
      </c>
      <c r="I20" s="288">
        <f t="shared" si="0"/>
        <v>0</v>
      </c>
      <c r="J20" s="292">
        <f>分析係数表!D23</f>
        <v>3.7770855561684982E-2</v>
      </c>
      <c r="K20" s="271">
        <f t="shared" si="1"/>
        <v>0</v>
      </c>
      <c r="L20" s="290">
        <f>分析係数表!E23</f>
        <v>3.6503495425501575E-2</v>
      </c>
      <c r="M20" s="272">
        <f t="shared" si="2"/>
        <v>0</v>
      </c>
    </row>
    <row r="21" spans="1:13">
      <c r="A21" s="258">
        <v>17</v>
      </c>
      <c r="B21" s="246" t="s">
        <v>72</v>
      </c>
      <c r="C21" s="267"/>
      <c r="D21" s="290">
        <f>逆行列係数表!I21</f>
        <v>1.2654731659162285E-5</v>
      </c>
      <c r="E21" s="290"/>
      <c r="F21" s="290">
        <f t="shared" si="3"/>
        <v>1.148497933101402E-5</v>
      </c>
      <c r="G21" s="286">
        <f t="shared" si="4"/>
        <v>0</v>
      </c>
      <c r="H21" s="290">
        <f>分析係数表!F24</f>
        <v>0.36721364788140759</v>
      </c>
      <c r="I21" s="288">
        <f t="shared" si="0"/>
        <v>0</v>
      </c>
      <c r="J21" s="292">
        <f>分析係数表!D24</f>
        <v>3.9309475738153632E-2</v>
      </c>
      <c r="K21" s="271">
        <f t="shared" si="1"/>
        <v>0</v>
      </c>
      <c r="L21" s="290">
        <f>分析係数表!E24</f>
        <v>3.8550657867992791E-2</v>
      </c>
      <c r="M21" s="272">
        <f t="shared" si="2"/>
        <v>0</v>
      </c>
    </row>
    <row r="22" spans="1:13">
      <c r="A22" s="258">
        <v>18</v>
      </c>
      <c r="B22" s="246" t="s">
        <v>87</v>
      </c>
      <c r="C22" s="267"/>
      <c r="D22" s="290">
        <f>逆行列係数表!I22</f>
        <v>7.5086197078147983E-5</v>
      </c>
      <c r="E22" s="290"/>
      <c r="F22" s="290">
        <f t="shared" si="3"/>
        <v>6.8145532020238932E-5</v>
      </c>
      <c r="G22" s="286">
        <f t="shared" si="4"/>
        <v>0</v>
      </c>
      <c r="H22" s="290">
        <f>分析係数表!F25</f>
        <v>0.33318683873123567</v>
      </c>
      <c r="I22" s="288">
        <f t="shared" si="0"/>
        <v>0</v>
      </c>
      <c r="J22" s="292">
        <f>分析係数表!D25</f>
        <v>4.284059086963312E-2</v>
      </c>
      <c r="K22" s="271">
        <f t="shared" si="1"/>
        <v>0</v>
      </c>
      <c r="L22" s="290">
        <f>分析係数表!E25</f>
        <v>4.249917369780222E-2</v>
      </c>
      <c r="M22" s="272">
        <f t="shared" si="2"/>
        <v>0</v>
      </c>
    </row>
    <row r="23" spans="1:13">
      <c r="A23" s="258">
        <v>19</v>
      </c>
      <c r="B23" s="246" t="s">
        <v>88</v>
      </c>
      <c r="C23" s="267"/>
      <c r="D23" s="290">
        <f>逆行列係数表!I23</f>
        <v>6.063263948860857E-5</v>
      </c>
      <c r="E23" s="290"/>
      <c r="F23" s="290">
        <f t="shared" si="3"/>
        <v>5.5028002968937842E-5</v>
      </c>
      <c r="G23" s="286">
        <f t="shared" si="4"/>
        <v>0</v>
      </c>
      <c r="H23" s="290">
        <f>分析係数表!F26</f>
        <v>0.33811565690794865</v>
      </c>
      <c r="I23" s="288">
        <f t="shared" si="0"/>
        <v>0</v>
      </c>
      <c r="J23" s="292">
        <f>分析係数表!D26</f>
        <v>3.3929737559631502E-2</v>
      </c>
      <c r="K23" s="271">
        <f t="shared" si="1"/>
        <v>0</v>
      </c>
      <c r="L23" s="290">
        <f>分析係数表!E26</f>
        <v>3.3531988342571602E-2</v>
      </c>
      <c r="M23" s="272">
        <f t="shared" si="2"/>
        <v>0</v>
      </c>
    </row>
    <row r="24" spans="1:13">
      <c r="A24" s="258">
        <v>20</v>
      </c>
      <c r="B24" s="246" t="s">
        <v>89</v>
      </c>
      <c r="C24" s="267"/>
      <c r="D24" s="290">
        <f>逆行列係数表!I24</f>
        <v>1.4104016491187867E-5</v>
      </c>
      <c r="E24" s="290"/>
      <c r="F24" s="290">
        <f t="shared" si="3"/>
        <v>1.280029812155626E-5</v>
      </c>
      <c r="G24" s="286">
        <f t="shared" si="4"/>
        <v>0</v>
      </c>
      <c r="H24" s="290">
        <f>分析係数表!F27</f>
        <v>0.29536956526946395</v>
      </c>
      <c r="I24" s="288">
        <f t="shared" si="0"/>
        <v>0</v>
      </c>
      <c r="J24" s="292">
        <f>分析係数表!D27</f>
        <v>2.042747265118797E-2</v>
      </c>
      <c r="K24" s="271">
        <f t="shared" si="1"/>
        <v>0</v>
      </c>
      <c r="L24" s="290">
        <f>分析係数表!E27</f>
        <v>2.035082172191522E-2</v>
      </c>
      <c r="M24" s="272">
        <f t="shared" si="2"/>
        <v>0</v>
      </c>
    </row>
    <row r="25" spans="1:13">
      <c r="A25" s="258">
        <v>21</v>
      </c>
      <c r="B25" s="246" t="s">
        <v>90</v>
      </c>
      <c r="C25" s="267"/>
      <c r="D25" s="290">
        <f>逆行列係数表!I25</f>
        <v>2.682448679185163E-4</v>
      </c>
      <c r="E25" s="290"/>
      <c r="F25" s="290">
        <f t="shared" si="3"/>
        <v>2.4344939479330584E-4</v>
      </c>
      <c r="G25" s="286">
        <f t="shared" si="4"/>
        <v>0</v>
      </c>
      <c r="H25" s="290">
        <f>分析係数表!F28</f>
        <v>0.29628808224417325</v>
      </c>
      <c r="I25" s="288">
        <f t="shared" si="0"/>
        <v>0</v>
      </c>
      <c r="J25" s="292">
        <f>分析係数表!D28</f>
        <v>3.0551159487848582E-2</v>
      </c>
      <c r="K25" s="271">
        <f t="shared" si="1"/>
        <v>0</v>
      </c>
      <c r="L25" s="290">
        <f>分析係数表!E28</f>
        <v>3.018459578819983E-2</v>
      </c>
      <c r="M25" s="272">
        <f t="shared" si="2"/>
        <v>0</v>
      </c>
    </row>
    <row r="26" spans="1:13">
      <c r="A26" s="258">
        <v>22</v>
      </c>
      <c r="B26" s="246" t="s">
        <v>64</v>
      </c>
      <c r="C26" s="267"/>
      <c r="D26" s="290">
        <f>逆行列係数表!I26</f>
        <v>6.4378314754431048E-3</v>
      </c>
      <c r="E26" s="290"/>
      <c r="F26" s="290">
        <f t="shared" si="3"/>
        <v>5.8427443128343743E-3</v>
      </c>
      <c r="G26" s="286">
        <f t="shared" si="4"/>
        <v>0</v>
      </c>
      <c r="H26" s="290">
        <f>分析係数表!F29</f>
        <v>0.40202182464221792</v>
      </c>
      <c r="I26" s="288">
        <f t="shared" si="0"/>
        <v>0</v>
      </c>
      <c r="J26" s="292">
        <f>分析係数表!D29</f>
        <v>7.9194780809421356E-2</v>
      </c>
      <c r="K26" s="271">
        <f t="shared" si="1"/>
        <v>0</v>
      </c>
      <c r="L26" s="290">
        <f>分析係数表!E29</f>
        <v>6.5944675090492746E-2</v>
      </c>
      <c r="M26" s="272">
        <f t="shared" si="2"/>
        <v>0</v>
      </c>
    </row>
    <row r="27" spans="1:13">
      <c r="A27" s="258">
        <v>23</v>
      </c>
      <c r="B27" s="246" t="s">
        <v>91</v>
      </c>
      <c r="C27" s="267"/>
      <c r="D27" s="290">
        <f>逆行列係数表!I27</f>
        <v>9.0114039143365261E-3</v>
      </c>
      <c r="E27" s="290"/>
      <c r="F27" s="290">
        <f t="shared" si="3"/>
        <v>8.1784261007732048E-3</v>
      </c>
      <c r="G27" s="286">
        <f t="shared" si="4"/>
        <v>0</v>
      </c>
      <c r="H27" s="290">
        <f>分析係数表!F30</f>
        <v>0.46362091424568164</v>
      </c>
      <c r="I27" s="288">
        <f t="shared" si="0"/>
        <v>0</v>
      </c>
      <c r="J27" s="292">
        <f>分析係数表!D30</f>
        <v>7.3824536053885614E-2</v>
      </c>
      <c r="K27" s="271">
        <f t="shared" si="1"/>
        <v>0</v>
      </c>
      <c r="L27" s="290">
        <f>分析係数表!E30</f>
        <v>5.6949248710145881E-2</v>
      </c>
      <c r="M27" s="272">
        <f t="shared" si="2"/>
        <v>0</v>
      </c>
    </row>
    <row r="28" spans="1:13">
      <c r="A28" s="258">
        <v>24</v>
      </c>
      <c r="B28" s="246" t="s">
        <v>92</v>
      </c>
      <c r="C28" s="267"/>
      <c r="D28" s="290">
        <f>逆行列係数表!I28</f>
        <v>5.2763963182971656E-2</v>
      </c>
      <c r="E28" s="290"/>
      <c r="F28" s="290">
        <f t="shared" si="3"/>
        <v>4.7886675348035757E-2</v>
      </c>
      <c r="G28" s="286">
        <f t="shared" si="4"/>
        <v>0</v>
      </c>
      <c r="H28" s="290">
        <f>分析係数表!F31</f>
        <v>0.39948542779773355</v>
      </c>
      <c r="I28" s="288">
        <f t="shared" si="0"/>
        <v>0</v>
      </c>
      <c r="J28" s="292">
        <f>分析係数表!D31</f>
        <v>2.9145126840892164E-3</v>
      </c>
      <c r="K28" s="271">
        <f t="shared" si="1"/>
        <v>0</v>
      </c>
      <c r="L28" s="290">
        <f>分析係数表!E31</f>
        <v>2.9145126840892164E-3</v>
      </c>
      <c r="M28" s="272">
        <f t="shared" si="2"/>
        <v>0</v>
      </c>
    </row>
    <row r="29" spans="1:13">
      <c r="A29" s="258">
        <v>25</v>
      </c>
      <c r="B29" s="246" t="s">
        <v>1</v>
      </c>
      <c r="C29" s="267"/>
      <c r="D29" s="290">
        <f>逆行列係数表!I29</f>
        <v>3.3741765600524194E-3</v>
      </c>
      <c r="E29" s="290"/>
      <c r="F29" s="290">
        <f t="shared" si="3"/>
        <v>3.062281294865429E-3</v>
      </c>
      <c r="G29" s="286">
        <f t="shared" si="4"/>
        <v>0</v>
      </c>
      <c r="H29" s="290">
        <f>分析係数表!F32</f>
        <v>0.44272670787830282</v>
      </c>
      <c r="I29" s="288">
        <f t="shared" si="0"/>
        <v>0</v>
      </c>
      <c r="J29" s="292">
        <f>分析係数表!D32</f>
        <v>2.1120085933633119E-2</v>
      </c>
      <c r="K29" s="271">
        <f t="shared" si="1"/>
        <v>0</v>
      </c>
      <c r="L29" s="290">
        <f>分析係数表!E32</f>
        <v>2.1120085933633119E-2</v>
      </c>
      <c r="M29" s="272">
        <f t="shared" si="2"/>
        <v>0</v>
      </c>
    </row>
    <row r="30" spans="1:13">
      <c r="A30" s="258">
        <v>26</v>
      </c>
      <c r="B30" s="246" t="s">
        <v>2</v>
      </c>
      <c r="C30" s="267"/>
      <c r="D30" s="290">
        <f>逆行列係数表!I30</f>
        <v>2.7462284161479627E-3</v>
      </c>
      <c r="E30" s="290"/>
      <c r="F30" s="290">
        <f t="shared" si="3"/>
        <v>2.4923781433853513E-3</v>
      </c>
      <c r="G30" s="286">
        <f t="shared" si="4"/>
        <v>0</v>
      </c>
      <c r="H30" s="290">
        <f>分析係数表!F33</f>
        <v>0.63278689994307047</v>
      </c>
      <c r="I30" s="288">
        <f t="shared" si="0"/>
        <v>0</v>
      </c>
      <c r="J30" s="292">
        <f>分析係数表!D33</f>
        <v>8.7702783269007503E-2</v>
      </c>
      <c r="K30" s="271">
        <f t="shared" si="1"/>
        <v>0</v>
      </c>
      <c r="L30" s="290">
        <f>分析係数表!E33</f>
        <v>8.4336323251883824E-2</v>
      </c>
      <c r="M30" s="272">
        <f t="shared" si="2"/>
        <v>0</v>
      </c>
    </row>
    <row r="31" spans="1:13">
      <c r="A31" s="258">
        <v>27</v>
      </c>
      <c r="B31" s="246" t="s">
        <v>65</v>
      </c>
      <c r="C31" s="267"/>
      <c r="D31" s="290">
        <f>逆行列係数表!I31</f>
        <v>2.2128826206719448E-2</v>
      </c>
      <c r="E31" s="290"/>
      <c r="F31" s="290">
        <f t="shared" si="3"/>
        <v>2.0083326809997196E-2</v>
      </c>
      <c r="G31" s="286">
        <f t="shared" si="4"/>
        <v>0</v>
      </c>
      <c r="H31" s="290">
        <f>分析係数表!F34</f>
        <v>0.68044247766447119</v>
      </c>
      <c r="I31" s="288">
        <f t="shared" si="0"/>
        <v>0</v>
      </c>
      <c r="J31" s="292">
        <f>分析係数表!D34</f>
        <v>0.15389009392691583</v>
      </c>
      <c r="K31" s="271">
        <f t="shared" si="1"/>
        <v>0</v>
      </c>
      <c r="L31" s="290">
        <f>分析係数表!E34</f>
        <v>0.1433320704064108</v>
      </c>
      <c r="M31" s="272">
        <f t="shared" si="2"/>
        <v>0</v>
      </c>
    </row>
    <row r="32" spans="1:13">
      <c r="A32" s="258">
        <v>28</v>
      </c>
      <c r="B32" s="246" t="s">
        <v>66</v>
      </c>
      <c r="C32" s="267"/>
      <c r="D32" s="290">
        <f>逆行列係数表!I32</f>
        <v>1.2434542338732472E-2</v>
      </c>
      <c r="E32" s="290"/>
      <c r="F32" s="290">
        <f t="shared" si="3"/>
        <v>1.1285143422821099E-2</v>
      </c>
      <c r="G32" s="286">
        <f t="shared" si="4"/>
        <v>0</v>
      </c>
      <c r="H32" s="290">
        <f>分析係数表!F35</f>
        <v>0.60548890850388704</v>
      </c>
      <c r="I32" s="288">
        <f t="shared" si="0"/>
        <v>0</v>
      </c>
      <c r="J32" s="292">
        <f>分析係数表!D35</f>
        <v>4.0363234612300396E-2</v>
      </c>
      <c r="K32" s="271">
        <f t="shared" si="1"/>
        <v>0</v>
      </c>
      <c r="L32" s="290">
        <f>分析係数表!E35</f>
        <v>3.9154079363329694E-2</v>
      </c>
      <c r="M32" s="272">
        <f t="shared" si="2"/>
        <v>0</v>
      </c>
    </row>
    <row r="33" spans="1:13">
      <c r="A33" s="258">
        <v>29</v>
      </c>
      <c r="B33" s="246" t="s">
        <v>93</v>
      </c>
      <c r="C33" s="267"/>
      <c r="D33" s="290">
        <f>逆行列係数表!I33</f>
        <v>6.5603594370919607E-3</v>
      </c>
      <c r="E33" s="290"/>
      <c r="F33" s="290">
        <f t="shared" si="3"/>
        <v>5.9539462841531046E-3</v>
      </c>
      <c r="G33" s="286">
        <f t="shared" si="4"/>
        <v>0</v>
      </c>
      <c r="H33" s="290">
        <f>分析係数表!F36</f>
        <v>0.81306518983088305</v>
      </c>
      <c r="I33" s="288">
        <f t="shared" si="0"/>
        <v>0</v>
      </c>
      <c r="J33" s="292">
        <f>分析係数表!D36</f>
        <v>1.5774342104513773E-2</v>
      </c>
      <c r="K33" s="271">
        <f t="shared" si="1"/>
        <v>0</v>
      </c>
      <c r="L33" s="290">
        <f>分析係数表!E36</f>
        <v>1.3229670821596217E-2</v>
      </c>
      <c r="M33" s="272">
        <f t="shared" si="2"/>
        <v>0</v>
      </c>
    </row>
    <row r="34" spans="1:13">
      <c r="A34" s="258">
        <v>30</v>
      </c>
      <c r="B34" s="246" t="s">
        <v>94</v>
      </c>
      <c r="C34" s="267"/>
      <c r="D34" s="290">
        <f>逆行列係数表!I34</f>
        <v>3.1347905381557371E-2</v>
      </c>
      <c r="E34" s="290"/>
      <c r="F34" s="290">
        <f t="shared" si="3"/>
        <v>2.8450231508235928E-2</v>
      </c>
      <c r="G34" s="286">
        <f t="shared" si="4"/>
        <v>0</v>
      </c>
      <c r="H34" s="290">
        <f>分析係数表!F37</f>
        <v>0.63403708963374472</v>
      </c>
      <c r="I34" s="288">
        <f t="shared" si="0"/>
        <v>0</v>
      </c>
      <c r="J34" s="292">
        <f>分析係数表!D37</f>
        <v>7.9200513574427991E-2</v>
      </c>
      <c r="K34" s="271">
        <f t="shared" si="1"/>
        <v>0</v>
      </c>
      <c r="L34" s="290">
        <f>分析係数表!E37</f>
        <v>7.3600662533244779E-2</v>
      </c>
      <c r="M34" s="272">
        <f t="shared" si="2"/>
        <v>0</v>
      </c>
    </row>
    <row r="35" spans="1:13">
      <c r="A35" s="258">
        <v>31</v>
      </c>
      <c r="B35" s="246" t="s">
        <v>95</v>
      </c>
      <c r="C35" s="267"/>
      <c r="D35" s="290">
        <f>逆行列係数表!I35</f>
        <v>4.8336013703004863E-3</v>
      </c>
      <c r="E35" s="290"/>
      <c r="F35" s="290">
        <f t="shared" si="3"/>
        <v>4.3868027649617515E-3</v>
      </c>
      <c r="G35" s="286">
        <f t="shared" si="4"/>
        <v>0</v>
      </c>
      <c r="H35" s="290">
        <f>分析係数表!F38</f>
        <v>0.4997199825516766</v>
      </c>
      <c r="I35" s="288">
        <f t="shared" si="0"/>
        <v>0</v>
      </c>
      <c r="J35" s="292">
        <f>分析係数表!D38</f>
        <v>3.5590827435143364E-2</v>
      </c>
      <c r="K35" s="271">
        <f t="shared" si="1"/>
        <v>0</v>
      </c>
      <c r="L35" s="290">
        <f>分析係数表!E38</f>
        <v>3.1059891839156476E-2</v>
      </c>
      <c r="M35" s="272">
        <f t="shared" si="2"/>
        <v>0</v>
      </c>
    </row>
    <row r="36" spans="1:13">
      <c r="A36" s="258">
        <v>32</v>
      </c>
      <c r="B36" s="246" t="s">
        <v>67</v>
      </c>
      <c r="C36" s="267"/>
      <c r="D36" s="290">
        <f>逆行列係数表!I36</f>
        <v>2.7583937340223708E-4</v>
      </c>
      <c r="E36" s="290"/>
      <c r="F36" s="290">
        <f t="shared" si="3"/>
        <v>2.5034189483669119E-4</v>
      </c>
      <c r="G36" s="286">
        <f t="shared" si="4"/>
        <v>0</v>
      </c>
      <c r="H36" s="290">
        <f>分析係数表!F39</f>
        <v>0.70859596344355691</v>
      </c>
      <c r="I36" s="288">
        <f t="shared" si="0"/>
        <v>0</v>
      </c>
      <c r="J36" s="292">
        <f>分析係数表!D39</f>
        <v>4.8027598057070089E-2</v>
      </c>
      <c r="K36" s="271">
        <f t="shared" si="1"/>
        <v>0</v>
      </c>
      <c r="L36" s="290">
        <f>分析係数表!E39</f>
        <v>4.8027598057070089E-2</v>
      </c>
      <c r="M36" s="272">
        <f t="shared" si="2"/>
        <v>0</v>
      </c>
    </row>
    <row r="37" spans="1:13">
      <c r="A37" s="258">
        <v>33</v>
      </c>
      <c r="B37" s="246" t="s">
        <v>96</v>
      </c>
      <c r="C37" s="267"/>
      <c r="D37" s="290">
        <f>逆行列係数表!I37</f>
        <v>4.213921697457399E-4</v>
      </c>
      <c r="E37" s="290"/>
      <c r="F37" s="290">
        <f t="shared" si="3"/>
        <v>3.8244037804444054E-4</v>
      </c>
      <c r="G37" s="286">
        <f t="shared" si="4"/>
        <v>0</v>
      </c>
      <c r="H37" s="290">
        <f>分析係数表!F40</f>
        <v>0.70623799726049996</v>
      </c>
      <c r="I37" s="288">
        <f t="shared" si="0"/>
        <v>0</v>
      </c>
      <c r="J37" s="292">
        <f>分析係数表!D40</f>
        <v>9.0697433955161888E-2</v>
      </c>
      <c r="K37" s="271">
        <f t="shared" si="1"/>
        <v>0</v>
      </c>
      <c r="L37" s="290">
        <f>分析係数表!E40</f>
        <v>9.0562666353757981E-2</v>
      </c>
      <c r="M37" s="272">
        <f t="shared" si="2"/>
        <v>0</v>
      </c>
    </row>
    <row r="38" spans="1:13">
      <c r="A38" s="258">
        <v>34</v>
      </c>
      <c r="B38" s="246" t="s">
        <v>97</v>
      </c>
      <c r="C38" s="267"/>
      <c r="D38" s="290">
        <f>逆行列係数表!I38</f>
        <v>4.5802539376554962E-5</v>
      </c>
      <c r="E38" s="290"/>
      <c r="F38" s="290">
        <f t="shared" si="3"/>
        <v>4.1568737466418335E-5</v>
      </c>
      <c r="G38" s="286">
        <f t="shared" si="4"/>
        <v>0</v>
      </c>
      <c r="H38" s="290">
        <f>分析係数表!F41</f>
        <v>0.58132099287543681</v>
      </c>
      <c r="I38" s="288">
        <f t="shared" si="0"/>
        <v>0</v>
      </c>
      <c r="J38" s="292">
        <f>分析係数表!D41</f>
        <v>0.12149342216939719</v>
      </c>
      <c r="K38" s="271">
        <f t="shared" si="1"/>
        <v>0</v>
      </c>
      <c r="L38" s="290">
        <f>分析係数表!E41</f>
        <v>0.11755967401821014</v>
      </c>
      <c r="M38" s="272">
        <f t="shared" si="2"/>
        <v>0</v>
      </c>
    </row>
    <row r="39" spans="1:13">
      <c r="A39" s="258">
        <v>35</v>
      </c>
      <c r="B39" s="246" t="s">
        <v>3</v>
      </c>
      <c r="C39" s="267"/>
      <c r="D39" s="290">
        <f>逆行列係数表!I39</f>
        <v>9.2817972039196191E-4</v>
      </c>
      <c r="E39" s="290"/>
      <c r="F39" s="290">
        <f t="shared" si="3"/>
        <v>8.4238253258020728E-4</v>
      </c>
      <c r="G39" s="286">
        <f t="shared" si="4"/>
        <v>0</v>
      </c>
      <c r="H39" s="290">
        <f>分析係数表!F42</f>
        <v>0.58706867988829459</v>
      </c>
      <c r="I39" s="288">
        <f t="shared" si="0"/>
        <v>0</v>
      </c>
      <c r="J39" s="292">
        <f>分析係数表!D42</f>
        <v>0.12536880137580664</v>
      </c>
      <c r="K39" s="271">
        <f t="shared" si="1"/>
        <v>0</v>
      </c>
      <c r="L39" s="290">
        <f>分析係数表!E42</f>
        <v>0.11770088827882173</v>
      </c>
      <c r="M39" s="272">
        <f t="shared" si="2"/>
        <v>0</v>
      </c>
    </row>
    <row r="40" spans="1:13">
      <c r="A40" s="258">
        <v>36</v>
      </c>
      <c r="B40" s="246" t="s">
        <v>98</v>
      </c>
      <c r="C40" s="267"/>
      <c r="D40" s="290">
        <f>逆行列係数表!I40</f>
        <v>3.2698788901692297E-2</v>
      </c>
      <c r="E40" s="290"/>
      <c r="F40" s="290">
        <f t="shared" si="3"/>
        <v>2.9676244807073759E-2</v>
      </c>
      <c r="G40" s="286">
        <f t="shared" si="4"/>
        <v>0</v>
      </c>
      <c r="H40" s="290">
        <f>分析係数表!F43</f>
        <v>0.62240825035949521</v>
      </c>
      <c r="I40" s="288">
        <f t="shared" si="0"/>
        <v>0</v>
      </c>
      <c r="J40" s="292">
        <f>分析係数表!D43</f>
        <v>0.13048156468325811</v>
      </c>
      <c r="K40" s="271">
        <f t="shared" si="1"/>
        <v>0</v>
      </c>
      <c r="L40" s="290">
        <f>分析係数表!E43</f>
        <v>0.11291103502841897</v>
      </c>
      <c r="M40" s="272">
        <f t="shared" si="2"/>
        <v>0</v>
      </c>
    </row>
    <row r="41" spans="1:13">
      <c r="A41" s="258">
        <v>37</v>
      </c>
      <c r="B41" s="246" t="s">
        <v>99</v>
      </c>
      <c r="C41" s="267"/>
      <c r="D41" s="290">
        <f>逆行列係数表!I41</f>
        <v>1.4088241162565383E-4</v>
      </c>
      <c r="E41" s="290"/>
      <c r="F41" s="290">
        <f t="shared" si="3"/>
        <v>1.2785981000652477E-4</v>
      </c>
      <c r="G41" s="286">
        <f t="shared" si="4"/>
        <v>0</v>
      </c>
      <c r="H41" s="290">
        <f>分析係数表!F44</f>
        <v>0.5344179716450459</v>
      </c>
      <c r="I41" s="288">
        <f t="shared" si="0"/>
        <v>0</v>
      </c>
      <c r="J41" s="292">
        <f>分析係数表!D44</f>
        <v>0.19836337849438287</v>
      </c>
      <c r="K41" s="271">
        <f t="shared" si="1"/>
        <v>0</v>
      </c>
      <c r="L41" s="290">
        <f>分析係数表!E44</f>
        <v>0.16230318686650563</v>
      </c>
      <c r="M41" s="272">
        <f t="shared" si="2"/>
        <v>0</v>
      </c>
    </row>
    <row r="42" spans="1:13">
      <c r="A42" s="258">
        <v>38</v>
      </c>
      <c r="B42" s="246" t="s">
        <v>4</v>
      </c>
      <c r="C42" s="267"/>
      <c r="D42" s="290">
        <f>逆行列係数表!I42</f>
        <v>1.0167134974834807E-3</v>
      </c>
      <c r="E42" s="290"/>
      <c r="F42" s="290">
        <f t="shared" si="3"/>
        <v>9.2273260458323591E-4</v>
      </c>
      <c r="G42" s="286">
        <f t="shared" si="4"/>
        <v>0</v>
      </c>
      <c r="H42" s="290">
        <f>分析係数表!F45</f>
        <v>0</v>
      </c>
      <c r="I42" s="288">
        <f t="shared" si="0"/>
        <v>0</v>
      </c>
      <c r="J42" s="292">
        <f>分析係数表!D45</f>
        <v>0</v>
      </c>
      <c r="K42" s="271">
        <f t="shared" si="1"/>
        <v>0</v>
      </c>
      <c r="L42" s="290">
        <f>分析係数表!E45</f>
        <v>0</v>
      </c>
      <c r="M42" s="272">
        <f t="shared" si="2"/>
        <v>0</v>
      </c>
    </row>
    <row r="43" spans="1:13">
      <c r="A43" s="258">
        <v>39</v>
      </c>
      <c r="B43" s="246" t="s">
        <v>5</v>
      </c>
      <c r="C43" s="267"/>
      <c r="D43" s="290">
        <f>逆行列係数表!I43</f>
        <v>2.7177285033734289E-3</v>
      </c>
      <c r="E43" s="290"/>
      <c r="F43" s="290">
        <f t="shared" si="3"/>
        <v>2.4665126475402269E-3</v>
      </c>
      <c r="G43" s="286">
        <f t="shared" si="4"/>
        <v>0</v>
      </c>
      <c r="H43" s="290">
        <f>分析係数表!F46</f>
        <v>0.64740426293918441</v>
      </c>
      <c r="I43" s="288">
        <f t="shared" si="0"/>
        <v>0</v>
      </c>
      <c r="J43" s="292">
        <f>分析係数表!D46</f>
        <v>3.6867524451068895E-3</v>
      </c>
      <c r="K43" s="271">
        <f t="shared" si="1"/>
        <v>0</v>
      </c>
      <c r="L43" s="290">
        <f>分析係数表!E46</f>
        <v>3.6024838177901608E-3</v>
      </c>
      <c r="M43" s="272">
        <f t="shared" si="2"/>
        <v>0</v>
      </c>
    </row>
    <row r="44" spans="1:13">
      <c r="A44" s="259">
        <v>40</v>
      </c>
      <c r="B44" s="256" t="s">
        <v>253</v>
      </c>
      <c r="C44" s="273">
        <f>SUM(C5:C43)</f>
        <v>0</v>
      </c>
      <c r="D44" s="291">
        <f>逆行列係数表!I44</f>
        <v>1.3261715947825043</v>
      </c>
      <c r="E44" s="291"/>
      <c r="F44" s="291">
        <f t="shared" si="3"/>
        <v>1.2035856441434196</v>
      </c>
      <c r="G44" s="287">
        <f>SUM(G5:G43)</f>
        <v>0</v>
      </c>
      <c r="H44" s="291">
        <f>分析係数表!F47</f>
        <v>0.52032812004185636</v>
      </c>
      <c r="I44" s="289">
        <f>SUM(I5:I43)</f>
        <v>0</v>
      </c>
      <c r="J44" s="293">
        <f>分析係数表!D47</f>
        <v>6.7043132898265148E-2</v>
      </c>
      <c r="K44" s="274">
        <f>SUM(K5:K43)</f>
        <v>0</v>
      </c>
      <c r="L44" s="291">
        <f>分析係数表!E47</f>
        <v>6.0489972943054145E-2</v>
      </c>
      <c r="M44" s="275">
        <f>SUM(M5:M43)</f>
        <v>0</v>
      </c>
    </row>
    <row r="45" spans="1:13">
      <c r="B45" s="276" t="s">
        <v>254</v>
      </c>
      <c r="C45" s="88"/>
      <c r="D45" s="88" t="s">
        <v>255</v>
      </c>
      <c r="E45" s="88"/>
      <c r="F45" s="88"/>
      <c r="G45" s="88"/>
      <c r="H45" s="88" t="s">
        <v>132</v>
      </c>
      <c r="I45" s="88"/>
      <c r="J45" s="88" t="s">
        <v>132</v>
      </c>
      <c r="K45" s="88"/>
      <c r="L45" s="88" t="s">
        <v>132</v>
      </c>
      <c r="M45" s="277"/>
    </row>
    <row r="46" spans="1:13">
      <c r="B46" s="76" t="s">
        <v>256</v>
      </c>
    </row>
    <row r="47" spans="1:13">
      <c r="B47" s="76" t="s">
        <v>289</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93F87A-1622-4739-8617-81723DFDDCDD}">
  <dimension ref="A1:M47"/>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76" customWidth="1"/>
    <col min="2" max="2" width="17.5" style="76" customWidth="1"/>
    <col min="3" max="3" width="8.58203125" style="76" customWidth="1"/>
    <col min="4" max="4" width="8.1640625" style="76" customWidth="1"/>
    <col min="5" max="5" width="8.25" style="76" bestFit="1" customWidth="1"/>
    <col min="6" max="16384" width="8.1640625" style="76"/>
  </cols>
  <sheetData>
    <row r="1" spans="1:13" ht="13">
      <c r="B1" s="268" t="s">
        <v>243</v>
      </c>
      <c r="F1" s="269"/>
      <c r="G1" s="76" t="s">
        <v>324</v>
      </c>
      <c r="I1" s="76" t="s">
        <v>324</v>
      </c>
    </row>
    <row r="2" spans="1:13">
      <c r="B2" s="76" t="s">
        <v>262</v>
      </c>
      <c r="C2" s="76" t="s">
        <v>324</v>
      </c>
      <c r="G2" s="76" t="s">
        <v>245</v>
      </c>
      <c r="I2" s="270" t="s">
        <v>236</v>
      </c>
      <c r="K2" s="76" t="s">
        <v>229</v>
      </c>
      <c r="M2" s="76" t="s">
        <v>246</v>
      </c>
    </row>
    <row r="3" spans="1:13" ht="60" customHeight="1">
      <c r="B3" s="39"/>
      <c r="C3" s="40" t="s">
        <v>308</v>
      </c>
      <c r="D3" s="40" t="s">
        <v>340</v>
      </c>
      <c r="E3" s="40" t="s">
        <v>341</v>
      </c>
      <c r="F3" s="40" t="s">
        <v>310</v>
      </c>
      <c r="G3" s="41" t="s">
        <v>330</v>
      </c>
      <c r="H3" s="40" t="s">
        <v>291</v>
      </c>
      <c r="I3" s="42" t="s">
        <v>236</v>
      </c>
      <c r="J3" s="43" t="s">
        <v>247</v>
      </c>
      <c r="K3" s="41" t="s">
        <v>248</v>
      </c>
      <c r="L3" s="40" t="s">
        <v>249</v>
      </c>
      <c r="M3" s="42" t="s">
        <v>250</v>
      </c>
    </row>
    <row r="4" spans="1:13">
      <c r="B4" s="44"/>
      <c r="C4" s="45" t="s">
        <v>41</v>
      </c>
      <c r="D4" s="45" t="s">
        <v>42</v>
      </c>
      <c r="E4" s="45" t="s">
        <v>50</v>
      </c>
      <c r="F4" s="45" t="s">
        <v>313</v>
      </c>
      <c r="G4" s="45" t="s">
        <v>311</v>
      </c>
      <c r="H4" s="47" t="s">
        <v>315</v>
      </c>
      <c r="I4" s="46" t="s">
        <v>316</v>
      </c>
      <c r="J4" s="45" t="s">
        <v>318</v>
      </c>
      <c r="K4" s="45" t="s">
        <v>319</v>
      </c>
      <c r="L4" s="45" t="s">
        <v>321</v>
      </c>
      <c r="M4" s="46" t="s">
        <v>322</v>
      </c>
    </row>
    <row r="5" spans="1:13">
      <c r="A5" s="257">
        <v>1</v>
      </c>
      <c r="B5" s="246" t="s">
        <v>73</v>
      </c>
      <c r="C5" s="267"/>
      <c r="D5" s="290">
        <f>逆行列係数表!J5</f>
        <v>3.0593882297995752E-4</v>
      </c>
      <c r="E5" s="290"/>
      <c r="F5" s="290">
        <f>D5/$E$12</f>
        <v>2.8392504240349492E-4</v>
      </c>
      <c r="G5" s="286">
        <f>$C$12*F5</f>
        <v>0</v>
      </c>
      <c r="H5" s="290">
        <f>分析係数表!F8</f>
        <v>0.42721038226158625</v>
      </c>
      <c r="I5" s="288">
        <f>G5*H5</f>
        <v>0</v>
      </c>
      <c r="J5" s="292">
        <f>分析係数表!D8</f>
        <v>0.32298797552049696</v>
      </c>
      <c r="K5" s="281">
        <f t="shared" ref="K5:K43" si="0">ROUND(G5*J5,0)</f>
        <v>0</v>
      </c>
      <c r="L5" s="290">
        <f>分析係数表!E8</f>
        <v>0.12265584155979949</v>
      </c>
      <c r="M5" s="282">
        <f t="shared" ref="M5:M43" si="1">ROUND(G5*L5,0)</f>
        <v>0</v>
      </c>
    </row>
    <row r="6" spans="1:13">
      <c r="A6" s="258">
        <v>2</v>
      </c>
      <c r="B6" s="246" t="s">
        <v>74</v>
      </c>
      <c r="C6" s="267"/>
      <c r="D6" s="290">
        <f>逆行列係数表!J6</f>
        <v>1.8956719910488329E-4</v>
      </c>
      <c r="E6" s="290"/>
      <c r="F6" s="290">
        <f t="shared" ref="F6:F44" si="2">D6/$E$12</f>
        <v>1.7592692068273976E-4</v>
      </c>
      <c r="G6" s="286">
        <f t="shared" ref="G6:G44" si="3">$C$12*F6</f>
        <v>0</v>
      </c>
      <c r="H6" s="290">
        <f>分析係数表!F9</f>
        <v>0.63987813845992225</v>
      </c>
      <c r="I6" s="288">
        <f>G6*H6</f>
        <v>0</v>
      </c>
      <c r="J6" s="292">
        <f>分析係数表!D9</f>
        <v>0.29572434079210003</v>
      </c>
      <c r="K6" s="281">
        <f t="shared" si="0"/>
        <v>0</v>
      </c>
      <c r="L6" s="290">
        <f>分析係数表!E9</f>
        <v>0.26862065342998215</v>
      </c>
      <c r="M6" s="282">
        <f t="shared" si="1"/>
        <v>0</v>
      </c>
    </row>
    <row r="7" spans="1:13">
      <c r="A7" s="258">
        <v>3</v>
      </c>
      <c r="B7" s="246" t="s">
        <v>75</v>
      </c>
      <c r="C7" s="267"/>
      <c r="D7" s="290">
        <f>逆行列係数表!J7</f>
        <v>1.1586817656777095E-5</v>
      </c>
      <c r="E7" s="290"/>
      <c r="F7" s="290">
        <f t="shared" si="2"/>
        <v>1.0753089988639718E-5</v>
      </c>
      <c r="G7" s="286">
        <f t="shared" si="3"/>
        <v>0</v>
      </c>
      <c r="H7" s="290">
        <f>分析係数表!F10</f>
        <v>0.47381340455197063</v>
      </c>
      <c r="I7" s="288">
        <f>G7*H7</f>
        <v>0</v>
      </c>
      <c r="J7" s="292">
        <f>分析係数表!D10</f>
        <v>9.5045460793747427E-2</v>
      </c>
      <c r="K7" s="281">
        <f t="shared" si="0"/>
        <v>0</v>
      </c>
      <c r="L7" s="290">
        <f>分析係数表!E10</f>
        <v>4.2279520059697977E-2</v>
      </c>
      <c r="M7" s="282">
        <f t="shared" si="1"/>
        <v>0</v>
      </c>
    </row>
    <row r="8" spans="1:13">
      <c r="A8" s="258">
        <v>4</v>
      </c>
      <c r="B8" s="246" t="s">
        <v>76</v>
      </c>
      <c r="C8" s="267"/>
      <c r="D8" s="290">
        <f>逆行列係数表!J8</f>
        <v>1.4607497090549998E-4</v>
      </c>
      <c r="E8" s="290"/>
      <c r="F8" s="290">
        <f t="shared" si="2"/>
        <v>1.3556416902064898E-4</v>
      </c>
      <c r="G8" s="286">
        <f t="shared" si="3"/>
        <v>0</v>
      </c>
      <c r="H8" s="290">
        <f>分析係数表!F11</f>
        <v>0.54360066960888753</v>
      </c>
      <c r="I8" s="288">
        <f>G8*H8</f>
        <v>0</v>
      </c>
      <c r="J8" s="292">
        <f>分析係数表!D11</f>
        <v>4.0785268604474206E-2</v>
      </c>
      <c r="K8" s="281">
        <f t="shared" si="0"/>
        <v>0</v>
      </c>
      <c r="L8" s="290">
        <f>分析係数表!E11</f>
        <v>3.926343022371024E-2</v>
      </c>
      <c r="M8" s="282">
        <f t="shared" si="1"/>
        <v>0</v>
      </c>
    </row>
    <row r="9" spans="1:13">
      <c r="A9" s="258">
        <v>5</v>
      </c>
      <c r="B9" s="246" t="s">
        <v>77</v>
      </c>
      <c r="C9" s="267"/>
      <c r="D9" s="290">
        <f>逆行列係数表!J9</f>
        <v>3.0320528732223967E-3</v>
      </c>
      <c r="E9" s="290"/>
      <c r="F9" s="290">
        <f t="shared" si="2"/>
        <v>2.8138819788023593E-3</v>
      </c>
      <c r="G9" s="286">
        <f t="shared" si="3"/>
        <v>0</v>
      </c>
      <c r="H9" s="290">
        <f>分析係数表!F12</f>
        <v>0.33651535386825859</v>
      </c>
      <c r="I9" s="288">
        <f t="shared" ref="I9:I43" si="4">G9*H9</f>
        <v>0</v>
      </c>
      <c r="J9" s="292">
        <f>分析係数表!D12</f>
        <v>3.4578030097235327E-2</v>
      </c>
      <c r="K9" s="281">
        <f t="shared" si="0"/>
        <v>0</v>
      </c>
      <c r="L9" s="290">
        <f>分析係数表!E12</f>
        <v>3.3355134693599395E-2</v>
      </c>
      <c r="M9" s="282">
        <f t="shared" si="1"/>
        <v>0</v>
      </c>
    </row>
    <row r="10" spans="1:13">
      <c r="A10" s="258">
        <v>6</v>
      </c>
      <c r="B10" s="246" t="s">
        <v>78</v>
      </c>
      <c r="C10" s="267"/>
      <c r="D10" s="290">
        <f>逆行列係数表!J10</f>
        <v>1.6380791018376169E-4</v>
      </c>
      <c r="E10" s="290"/>
      <c r="F10" s="290">
        <f t="shared" si="2"/>
        <v>1.5202113740236004E-4</v>
      </c>
      <c r="G10" s="286">
        <f t="shared" si="3"/>
        <v>0</v>
      </c>
      <c r="H10" s="290">
        <f>分析係数表!F13</f>
        <v>0.39077170920544851</v>
      </c>
      <c r="I10" s="288">
        <f t="shared" si="4"/>
        <v>0</v>
      </c>
      <c r="J10" s="292">
        <f>分析係数表!D13</f>
        <v>0.12720758845381647</v>
      </c>
      <c r="K10" s="281">
        <f t="shared" si="0"/>
        <v>0</v>
      </c>
      <c r="L10" s="290">
        <f>分析係数表!E13</f>
        <v>9.5492852763317662E-2</v>
      </c>
      <c r="M10" s="282">
        <f t="shared" si="1"/>
        <v>0</v>
      </c>
    </row>
    <row r="11" spans="1:13">
      <c r="A11" s="258">
        <v>7</v>
      </c>
      <c r="B11" s="246" t="s">
        <v>79</v>
      </c>
      <c r="C11" s="267"/>
      <c r="D11" s="290">
        <f>逆行列係数表!J11</f>
        <v>6.7331133879495238E-3</v>
      </c>
      <c r="E11" s="290"/>
      <c r="F11" s="290">
        <f t="shared" si="2"/>
        <v>6.2486332579842147E-3</v>
      </c>
      <c r="G11" s="286">
        <f t="shared" si="3"/>
        <v>0</v>
      </c>
      <c r="H11" s="290">
        <f>分析係数表!F14</f>
        <v>0.35598651785260127</v>
      </c>
      <c r="I11" s="288">
        <f t="shared" si="4"/>
        <v>0</v>
      </c>
      <c r="J11" s="292">
        <f>分析係数表!D14</f>
        <v>4.3833041969742803E-2</v>
      </c>
      <c r="K11" s="281">
        <f t="shared" si="0"/>
        <v>0</v>
      </c>
      <c r="L11" s="290">
        <f>分析係数表!E14</f>
        <v>3.8757158040430381E-2</v>
      </c>
      <c r="M11" s="282">
        <f t="shared" si="1"/>
        <v>0</v>
      </c>
    </row>
    <row r="12" spans="1:13">
      <c r="A12" s="258">
        <v>8</v>
      </c>
      <c r="B12" s="246" t="s">
        <v>80</v>
      </c>
      <c r="C12" s="266">
        <f>データ入力!C13</f>
        <v>0</v>
      </c>
      <c r="D12" s="290">
        <f>逆行列係数表!J12</f>
        <v>1.07753377578149</v>
      </c>
      <c r="E12" s="290">
        <f>D12</f>
        <v>1.07753377578149</v>
      </c>
      <c r="F12" s="290">
        <f t="shared" si="2"/>
        <v>1</v>
      </c>
      <c r="G12" s="286">
        <f t="shared" si="3"/>
        <v>0</v>
      </c>
      <c r="H12" s="290">
        <f>分析係数表!F15</f>
        <v>0.35842164855867914</v>
      </c>
      <c r="I12" s="288">
        <f t="shared" si="4"/>
        <v>0</v>
      </c>
      <c r="J12" s="292">
        <f>分析係数表!D15</f>
        <v>1.5678367482667734E-2</v>
      </c>
      <c r="K12" s="281">
        <f t="shared" si="0"/>
        <v>0</v>
      </c>
      <c r="L12" s="290">
        <f>分析係数表!E15</f>
        <v>1.5634458686506418E-2</v>
      </c>
      <c r="M12" s="282">
        <f t="shared" si="1"/>
        <v>0</v>
      </c>
    </row>
    <row r="13" spans="1:13">
      <c r="A13" s="258">
        <v>9</v>
      </c>
      <c r="B13" s="246" t="s">
        <v>81</v>
      </c>
      <c r="C13" s="267"/>
      <c r="D13" s="290">
        <f>逆行列係数表!J13</f>
        <v>2.1780590217241524E-3</v>
      </c>
      <c r="E13" s="290"/>
      <c r="F13" s="290">
        <f t="shared" si="2"/>
        <v>2.0213371224901953E-3</v>
      </c>
      <c r="G13" s="286">
        <f t="shared" si="3"/>
        <v>0</v>
      </c>
      <c r="H13" s="290">
        <f>分析係数表!F16</f>
        <v>0.2627694146106877</v>
      </c>
      <c r="I13" s="288">
        <f t="shared" si="4"/>
        <v>0</v>
      </c>
      <c r="J13" s="292">
        <f>分析係数表!D16</f>
        <v>1.0339400475073228E-2</v>
      </c>
      <c r="K13" s="281">
        <f t="shared" si="0"/>
        <v>0</v>
      </c>
      <c r="L13" s="290">
        <f>分析係数表!E16</f>
        <v>1.0339400475073228E-2</v>
      </c>
      <c r="M13" s="282">
        <f t="shared" si="1"/>
        <v>0</v>
      </c>
    </row>
    <row r="14" spans="1:13">
      <c r="A14" s="258">
        <v>10</v>
      </c>
      <c r="B14" s="246" t="s">
        <v>82</v>
      </c>
      <c r="C14" s="267"/>
      <c r="D14" s="290">
        <f>逆行列係数表!J14</f>
        <v>8.4060127623429536E-3</v>
      </c>
      <c r="E14" s="290"/>
      <c r="F14" s="290">
        <f t="shared" si="2"/>
        <v>7.8011594172502164E-3</v>
      </c>
      <c r="G14" s="286">
        <f t="shared" si="3"/>
        <v>0</v>
      </c>
      <c r="H14" s="290">
        <f>分析係数表!F17</f>
        <v>0.42825667105631338</v>
      </c>
      <c r="I14" s="288">
        <f t="shared" si="4"/>
        <v>0</v>
      </c>
      <c r="J14" s="292">
        <f>分析係数表!D17</f>
        <v>5.1560411778863557E-2</v>
      </c>
      <c r="K14" s="281">
        <f t="shared" si="0"/>
        <v>0</v>
      </c>
      <c r="L14" s="290">
        <f>分析係数表!E17</f>
        <v>4.9008807340167618E-2</v>
      </c>
      <c r="M14" s="282">
        <f t="shared" si="1"/>
        <v>0</v>
      </c>
    </row>
    <row r="15" spans="1:13">
      <c r="A15" s="258">
        <v>11</v>
      </c>
      <c r="B15" s="246" t="s">
        <v>83</v>
      </c>
      <c r="C15" s="267"/>
      <c r="D15" s="290">
        <f>逆行列係数表!J15</f>
        <v>3.9101214005326261E-3</v>
      </c>
      <c r="E15" s="290"/>
      <c r="F15" s="290">
        <f t="shared" si="2"/>
        <v>3.6287692213608611E-3</v>
      </c>
      <c r="G15" s="286">
        <f t="shared" si="3"/>
        <v>0</v>
      </c>
      <c r="H15" s="290">
        <f>分析係数表!F18</f>
        <v>0.48997194925916815</v>
      </c>
      <c r="I15" s="288">
        <f t="shared" si="4"/>
        <v>0</v>
      </c>
      <c r="J15" s="292">
        <f>分析係数表!D18</f>
        <v>3.8565313316438733E-2</v>
      </c>
      <c r="K15" s="281">
        <f t="shared" si="0"/>
        <v>0</v>
      </c>
      <c r="L15" s="290">
        <f>分析係数表!E18</f>
        <v>3.6576455199010559E-2</v>
      </c>
      <c r="M15" s="282">
        <f t="shared" si="1"/>
        <v>0</v>
      </c>
    </row>
    <row r="16" spans="1:13">
      <c r="A16" s="258">
        <v>12</v>
      </c>
      <c r="B16" s="246" t="s">
        <v>84</v>
      </c>
      <c r="C16" s="267"/>
      <c r="D16" s="290">
        <f>逆行列係数表!J16</f>
        <v>1.3565194127219472E-3</v>
      </c>
      <c r="E16" s="290"/>
      <c r="F16" s="290">
        <f t="shared" si="2"/>
        <v>1.2589112686867941E-3</v>
      </c>
      <c r="G16" s="286">
        <f t="shared" si="3"/>
        <v>0</v>
      </c>
      <c r="H16" s="290">
        <f>分析係数表!F19</f>
        <v>0.21331101927013058</v>
      </c>
      <c r="I16" s="288">
        <f t="shared" si="4"/>
        <v>0</v>
      </c>
      <c r="J16" s="292">
        <f>分析係数表!D19</f>
        <v>1.2736199640345095E-2</v>
      </c>
      <c r="K16" s="281">
        <f t="shared" si="0"/>
        <v>0</v>
      </c>
      <c r="L16" s="290">
        <f>分析係数表!E19</f>
        <v>1.2523714081279422E-2</v>
      </c>
      <c r="M16" s="282">
        <f t="shared" si="1"/>
        <v>0</v>
      </c>
    </row>
    <row r="17" spans="1:13">
      <c r="A17" s="258">
        <v>13</v>
      </c>
      <c r="B17" s="246" t="s">
        <v>85</v>
      </c>
      <c r="C17" s="267"/>
      <c r="D17" s="290">
        <f>逆行列係数表!J17</f>
        <v>3.8368764303397412E-4</v>
      </c>
      <c r="E17" s="290"/>
      <c r="F17" s="290">
        <f t="shared" si="2"/>
        <v>3.5607945816427109E-4</v>
      </c>
      <c r="G17" s="286">
        <f t="shared" si="3"/>
        <v>0</v>
      </c>
      <c r="H17" s="290">
        <f>分析係数表!F20</f>
        <v>0.2109583665362576</v>
      </c>
      <c r="I17" s="288">
        <f t="shared" si="4"/>
        <v>0</v>
      </c>
      <c r="J17" s="292">
        <f>分析係数表!D20</f>
        <v>3.0797631013066269E-2</v>
      </c>
      <c r="K17" s="281">
        <f t="shared" si="0"/>
        <v>0</v>
      </c>
      <c r="L17" s="290">
        <f>分析係数表!E20</f>
        <v>2.9972730221401771E-2</v>
      </c>
      <c r="M17" s="282">
        <f t="shared" si="1"/>
        <v>0</v>
      </c>
    </row>
    <row r="18" spans="1:13">
      <c r="A18" s="258">
        <v>14</v>
      </c>
      <c r="B18" s="246" t="s">
        <v>86</v>
      </c>
      <c r="C18" s="267"/>
      <c r="D18" s="290">
        <f>逆行列係数表!J18</f>
        <v>4.7526294897973801E-3</v>
      </c>
      <c r="E18" s="290"/>
      <c r="F18" s="290">
        <f t="shared" si="2"/>
        <v>4.4106547716803567E-3</v>
      </c>
      <c r="G18" s="286">
        <f t="shared" si="3"/>
        <v>0</v>
      </c>
      <c r="H18" s="290">
        <f>分析係数表!F21</f>
        <v>0.45791147145628314</v>
      </c>
      <c r="I18" s="288">
        <f t="shared" si="4"/>
        <v>0</v>
      </c>
      <c r="J18" s="292">
        <f>分析係数表!D21</f>
        <v>5.9847590028896828E-2</v>
      </c>
      <c r="K18" s="281">
        <f t="shared" si="0"/>
        <v>0</v>
      </c>
      <c r="L18" s="290">
        <f>分析係数表!E21</f>
        <v>5.4782163530779596E-2</v>
      </c>
      <c r="M18" s="282">
        <f t="shared" si="1"/>
        <v>0</v>
      </c>
    </row>
    <row r="19" spans="1:13">
      <c r="A19" s="258">
        <v>15</v>
      </c>
      <c r="B19" s="246" t="s">
        <v>70</v>
      </c>
      <c r="C19" s="267"/>
      <c r="D19" s="290">
        <f>逆行列係数表!J19</f>
        <v>2.082392175684613E-4</v>
      </c>
      <c r="E19" s="290"/>
      <c r="F19" s="290">
        <f t="shared" si="2"/>
        <v>1.9325539695257731E-4</v>
      </c>
      <c r="G19" s="286">
        <f t="shared" si="3"/>
        <v>0</v>
      </c>
      <c r="H19" s="290">
        <f>分析係数表!F22</f>
        <v>0.43073258580094059</v>
      </c>
      <c r="I19" s="288">
        <f t="shared" si="4"/>
        <v>0</v>
      </c>
      <c r="J19" s="292">
        <f>分析係数表!D22</f>
        <v>2.2938556731137788E-2</v>
      </c>
      <c r="K19" s="281">
        <f t="shared" si="0"/>
        <v>0</v>
      </c>
      <c r="L19" s="290">
        <f>分析係数表!E22</f>
        <v>2.2183368519679003E-2</v>
      </c>
      <c r="M19" s="282">
        <f t="shared" si="1"/>
        <v>0</v>
      </c>
    </row>
    <row r="20" spans="1:13">
      <c r="A20" s="258">
        <v>16</v>
      </c>
      <c r="B20" s="246" t="s">
        <v>71</v>
      </c>
      <c r="C20" s="267"/>
      <c r="D20" s="290">
        <f>逆行列係数表!J20</f>
        <v>2.7114100513224513E-4</v>
      </c>
      <c r="E20" s="290"/>
      <c r="F20" s="290">
        <f t="shared" si="2"/>
        <v>2.5163109614415377E-4</v>
      </c>
      <c r="G20" s="286">
        <f t="shared" si="3"/>
        <v>0</v>
      </c>
      <c r="H20" s="290">
        <f>分析係数表!F23</f>
        <v>0.43764444987651224</v>
      </c>
      <c r="I20" s="288">
        <f t="shared" si="4"/>
        <v>0</v>
      </c>
      <c r="J20" s="292">
        <f>分析係数表!D23</f>
        <v>3.7770855561684982E-2</v>
      </c>
      <c r="K20" s="281">
        <f t="shared" si="0"/>
        <v>0</v>
      </c>
      <c r="L20" s="290">
        <f>分析係数表!E23</f>
        <v>3.6503495425501575E-2</v>
      </c>
      <c r="M20" s="282">
        <f t="shared" si="1"/>
        <v>0</v>
      </c>
    </row>
    <row r="21" spans="1:13">
      <c r="A21" s="258">
        <v>17</v>
      </c>
      <c r="B21" s="246" t="s">
        <v>72</v>
      </c>
      <c r="C21" s="267"/>
      <c r="D21" s="290">
        <f>逆行列係数表!J21</f>
        <v>1.8965030740867089E-5</v>
      </c>
      <c r="E21" s="290"/>
      <c r="F21" s="290">
        <f t="shared" si="2"/>
        <v>1.7600404894141297E-5</v>
      </c>
      <c r="G21" s="286">
        <f t="shared" si="3"/>
        <v>0</v>
      </c>
      <c r="H21" s="290">
        <f>分析係数表!F24</f>
        <v>0.36721364788140759</v>
      </c>
      <c r="I21" s="288">
        <f t="shared" si="4"/>
        <v>0</v>
      </c>
      <c r="J21" s="292">
        <f>分析係数表!D24</f>
        <v>3.9309475738153632E-2</v>
      </c>
      <c r="K21" s="281">
        <f t="shared" si="0"/>
        <v>0</v>
      </c>
      <c r="L21" s="290">
        <f>分析係数表!E24</f>
        <v>3.8550657867992791E-2</v>
      </c>
      <c r="M21" s="282">
        <f t="shared" si="1"/>
        <v>0</v>
      </c>
    </row>
    <row r="22" spans="1:13">
      <c r="A22" s="258">
        <v>18</v>
      </c>
      <c r="B22" s="246" t="s">
        <v>87</v>
      </c>
      <c r="C22" s="267"/>
      <c r="D22" s="290">
        <f>逆行列係数表!J22</f>
        <v>1.2294160036028666E-4</v>
      </c>
      <c r="E22" s="290"/>
      <c r="F22" s="290">
        <f t="shared" si="2"/>
        <v>1.1409535656654686E-4</v>
      </c>
      <c r="G22" s="286">
        <f t="shared" si="3"/>
        <v>0</v>
      </c>
      <c r="H22" s="290">
        <f>分析係数表!F25</f>
        <v>0.33318683873123567</v>
      </c>
      <c r="I22" s="288">
        <f t="shared" si="4"/>
        <v>0</v>
      </c>
      <c r="J22" s="292">
        <f>分析係数表!D25</f>
        <v>4.284059086963312E-2</v>
      </c>
      <c r="K22" s="281">
        <f t="shared" si="0"/>
        <v>0</v>
      </c>
      <c r="L22" s="290">
        <f>分析係数表!E25</f>
        <v>4.249917369780222E-2</v>
      </c>
      <c r="M22" s="282">
        <f t="shared" si="1"/>
        <v>0</v>
      </c>
    </row>
    <row r="23" spans="1:13">
      <c r="A23" s="258">
        <v>19</v>
      </c>
      <c r="B23" s="246" t="s">
        <v>88</v>
      </c>
      <c r="C23" s="267"/>
      <c r="D23" s="290">
        <f>逆行列係数表!J23</f>
        <v>6.9188128156060622E-5</v>
      </c>
      <c r="E23" s="290"/>
      <c r="F23" s="290">
        <f t="shared" si="2"/>
        <v>6.4209707121135376E-5</v>
      </c>
      <c r="G23" s="286">
        <f t="shared" si="3"/>
        <v>0</v>
      </c>
      <c r="H23" s="290">
        <f>分析係数表!F26</f>
        <v>0.33811565690794865</v>
      </c>
      <c r="I23" s="288">
        <f t="shared" si="4"/>
        <v>0</v>
      </c>
      <c r="J23" s="292">
        <f>分析係数表!D26</f>
        <v>3.3929737559631502E-2</v>
      </c>
      <c r="K23" s="281">
        <f t="shared" si="0"/>
        <v>0</v>
      </c>
      <c r="L23" s="290">
        <f>分析係数表!E26</f>
        <v>3.3531988342571602E-2</v>
      </c>
      <c r="M23" s="282">
        <f t="shared" si="1"/>
        <v>0</v>
      </c>
    </row>
    <row r="24" spans="1:13">
      <c r="A24" s="258">
        <v>20</v>
      </c>
      <c r="B24" s="246" t="s">
        <v>89</v>
      </c>
      <c r="C24" s="267"/>
      <c r="D24" s="290">
        <f>逆行列係数表!J24</f>
        <v>2.4811669303024353E-5</v>
      </c>
      <c r="E24" s="290"/>
      <c r="F24" s="290">
        <f t="shared" si="2"/>
        <v>2.3026349484988989E-5</v>
      </c>
      <c r="G24" s="286">
        <f t="shared" si="3"/>
        <v>0</v>
      </c>
      <c r="H24" s="290">
        <f>分析係数表!F27</f>
        <v>0.29536956526946395</v>
      </c>
      <c r="I24" s="288">
        <f t="shared" si="4"/>
        <v>0</v>
      </c>
      <c r="J24" s="292">
        <f>分析係数表!D27</f>
        <v>2.042747265118797E-2</v>
      </c>
      <c r="K24" s="281">
        <f t="shared" si="0"/>
        <v>0</v>
      </c>
      <c r="L24" s="290">
        <f>分析係数表!E27</f>
        <v>2.035082172191522E-2</v>
      </c>
      <c r="M24" s="282">
        <f t="shared" si="1"/>
        <v>0</v>
      </c>
    </row>
    <row r="25" spans="1:13">
      <c r="A25" s="258">
        <v>21</v>
      </c>
      <c r="B25" s="246" t="s">
        <v>90</v>
      </c>
      <c r="C25" s="267"/>
      <c r="D25" s="290">
        <f>逆行列係数表!J25</f>
        <v>3.2134517156961535E-4</v>
      </c>
      <c r="E25" s="290"/>
      <c r="F25" s="290">
        <f t="shared" si="2"/>
        <v>2.9822282956889882E-4</v>
      </c>
      <c r="G25" s="286">
        <f t="shared" si="3"/>
        <v>0</v>
      </c>
      <c r="H25" s="290">
        <f>分析係数表!F28</f>
        <v>0.29628808224417325</v>
      </c>
      <c r="I25" s="288">
        <f t="shared" si="4"/>
        <v>0</v>
      </c>
      <c r="J25" s="292">
        <f>分析係数表!D28</f>
        <v>3.0551159487848582E-2</v>
      </c>
      <c r="K25" s="281">
        <f t="shared" si="0"/>
        <v>0</v>
      </c>
      <c r="L25" s="290">
        <f>分析係数表!E28</f>
        <v>3.018459578819983E-2</v>
      </c>
      <c r="M25" s="282">
        <f t="shared" si="1"/>
        <v>0</v>
      </c>
    </row>
    <row r="26" spans="1:13">
      <c r="A26" s="258">
        <v>22</v>
      </c>
      <c r="B26" s="246" t="s">
        <v>64</v>
      </c>
      <c r="C26" s="267"/>
      <c r="D26" s="290">
        <f>逆行列係数表!J26</f>
        <v>2.5884169239011831E-3</v>
      </c>
      <c r="E26" s="290"/>
      <c r="F26" s="290">
        <f t="shared" si="2"/>
        <v>2.4021677854356937E-3</v>
      </c>
      <c r="G26" s="286">
        <f t="shared" si="3"/>
        <v>0</v>
      </c>
      <c r="H26" s="290">
        <f>分析係数表!F29</f>
        <v>0.40202182464221792</v>
      </c>
      <c r="I26" s="288">
        <f t="shared" si="4"/>
        <v>0</v>
      </c>
      <c r="J26" s="292">
        <f>分析係数表!D29</f>
        <v>7.9194780809421356E-2</v>
      </c>
      <c r="K26" s="281">
        <f t="shared" si="0"/>
        <v>0</v>
      </c>
      <c r="L26" s="290">
        <f>分析係数表!E29</f>
        <v>6.5944675090492746E-2</v>
      </c>
      <c r="M26" s="282">
        <f t="shared" si="1"/>
        <v>0</v>
      </c>
    </row>
    <row r="27" spans="1:13">
      <c r="A27" s="258">
        <v>23</v>
      </c>
      <c r="B27" s="246" t="s">
        <v>91</v>
      </c>
      <c r="C27" s="267"/>
      <c r="D27" s="290">
        <f>逆行列係数表!J27</f>
        <v>5.9685543814780757E-3</v>
      </c>
      <c r="E27" s="290"/>
      <c r="F27" s="290">
        <f t="shared" si="2"/>
        <v>5.5390879762904268E-3</v>
      </c>
      <c r="G27" s="286">
        <f t="shared" si="3"/>
        <v>0</v>
      </c>
      <c r="H27" s="290">
        <f>分析係数表!F30</f>
        <v>0.46362091424568164</v>
      </c>
      <c r="I27" s="288">
        <f t="shared" si="4"/>
        <v>0</v>
      </c>
      <c r="J27" s="292">
        <f>分析係数表!D30</f>
        <v>7.3824536053885614E-2</v>
      </c>
      <c r="K27" s="281">
        <f t="shared" si="0"/>
        <v>0</v>
      </c>
      <c r="L27" s="290">
        <f>分析係数表!E30</f>
        <v>5.6949248710145881E-2</v>
      </c>
      <c r="M27" s="282">
        <f t="shared" si="1"/>
        <v>0</v>
      </c>
    </row>
    <row r="28" spans="1:13">
      <c r="A28" s="258">
        <v>24</v>
      </c>
      <c r="B28" s="246" t="s">
        <v>92</v>
      </c>
      <c r="C28" s="267"/>
      <c r="D28" s="290">
        <f>逆行列係数表!J28</f>
        <v>3.5971188419632004E-2</v>
      </c>
      <c r="E28" s="290"/>
      <c r="F28" s="290">
        <f t="shared" si="2"/>
        <v>3.3382887133671157E-2</v>
      </c>
      <c r="G28" s="286">
        <f t="shared" si="3"/>
        <v>0</v>
      </c>
      <c r="H28" s="290">
        <f>分析係数表!F31</f>
        <v>0.39948542779773355</v>
      </c>
      <c r="I28" s="288">
        <f t="shared" si="4"/>
        <v>0</v>
      </c>
      <c r="J28" s="292">
        <f>分析係数表!D31</f>
        <v>2.9145126840892164E-3</v>
      </c>
      <c r="K28" s="281">
        <f t="shared" si="0"/>
        <v>0</v>
      </c>
      <c r="L28" s="290">
        <f>分析係数表!E31</f>
        <v>2.9145126840892164E-3</v>
      </c>
      <c r="M28" s="282">
        <f t="shared" si="1"/>
        <v>0</v>
      </c>
    </row>
    <row r="29" spans="1:13">
      <c r="A29" s="258">
        <v>25</v>
      </c>
      <c r="B29" s="246" t="s">
        <v>1</v>
      </c>
      <c r="C29" s="267"/>
      <c r="D29" s="290">
        <f>逆行列係数表!J29</f>
        <v>3.2147071193387292E-3</v>
      </c>
      <c r="E29" s="290"/>
      <c r="F29" s="290">
        <f t="shared" si="2"/>
        <v>2.9833933669570936E-3</v>
      </c>
      <c r="G29" s="286">
        <f t="shared" si="3"/>
        <v>0</v>
      </c>
      <c r="H29" s="290">
        <f>分析係数表!F32</f>
        <v>0.44272670787830282</v>
      </c>
      <c r="I29" s="288">
        <f t="shared" si="4"/>
        <v>0</v>
      </c>
      <c r="J29" s="292">
        <f>分析係数表!D32</f>
        <v>2.1120085933633119E-2</v>
      </c>
      <c r="K29" s="281">
        <f t="shared" si="0"/>
        <v>0</v>
      </c>
      <c r="L29" s="290">
        <f>分析係数表!E32</f>
        <v>2.1120085933633119E-2</v>
      </c>
      <c r="M29" s="282">
        <f t="shared" si="1"/>
        <v>0</v>
      </c>
    </row>
    <row r="30" spans="1:13">
      <c r="A30" s="258">
        <v>26</v>
      </c>
      <c r="B30" s="246" t="s">
        <v>2</v>
      </c>
      <c r="C30" s="267"/>
      <c r="D30" s="290">
        <f>逆行列係数表!J30</f>
        <v>4.6386581983624544E-3</v>
      </c>
      <c r="E30" s="290"/>
      <c r="F30" s="290">
        <f t="shared" si="2"/>
        <v>4.3048842668511533E-3</v>
      </c>
      <c r="G30" s="286">
        <f t="shared" si="3"/>
        <v>0</v>
      </c>
      <c r="H30" s="290">
        <f>分析係数表!F33</f>
        <v>0.63278689994307047</v>
      </c>
      <c r="I30" s="288">
        <f t="shared" si="4"/>
        <v>0</v>
      </c>
      <c r="J30" s="292">
        <f>分析係数表!D33</f>
        <v>8.7702783269007503E-2</v>
      </c>
      <c r="K30" s="281">
        <f t="shared" si="0"/>
        <v>0</v>
      </c>
      <c r="L30" s="290">
        <f>分析係数表!E33</f>
        <v>8.4336323251883824E-2</v>
      </c>
      <c r="M30" s="282">
        <f t="shared" si="1"/>
        <v>0</v>
      </c>
    </row>
    <row r="31" spans="1:13">
      <c r="A31" s="258">
        <v>27</v>
      </c>
      <c r="B31" s="246" t="s">
        <v>65</v>
      </c>
      <c r="C31" s="267"/>
      <c r="D31" s="290">
        <f>逆行列係数表!J31</f>
        <v>1.4522508839579781E-2</v>
      </c>
      <c r="E31" s="290"/>
      <c r="F31" s="290">
        <f t="shared" si="2"/>
        <v>1.3477543967517134E-2</v>
      </c>
      <c r="G31" s="286">
        <f t="shared" si="3"/>
        <v>0</v>
      </c>
      <c r="H31" s="290">
        <f>分析係数表!F34</f>
        <v>0.68044247766447119</v>
      </c>
      <c r="I31" s="288">
        <f t="shared" si="4"/>
        <v>0</v>
      </c>
      <c r="J31" s="292">
        <f>分析係数表!D34</f>
        <v>0.15389009392691583</v>
      </c>
      <c r="K31" s="281">
        <f t="shared" si="0"/>
        <v>0</v>
      </c>
      <c r="L31" s="290">
        <f>分析係数表!E34</f>
        <v>0.1433320704064108</v>
      </c>
      <c r="M31" s="282">
        <f t="shared" si="1"/>
        <v>0</v>
      </c>
    </row>
    <row r="32" spans="1:13">
      <c r="A32" s="258">
        <v>28</v>
      </c>
      <c r="B32" s="246" t="s">
        <v>66</v>
      </c>
      <c r="C32" s="267"/>
      <c r="D32" s="290">
        <f>逆行列係数表!J32</f>
        <v>9.5624804910073476E-3</v>
      </c>
      <c r="E32" s="290"/>
      <c r="F32" s="290">
        <f t="shared" si="2"/>
        <v>8.874413689790913E-3</v>
      </c>
      <c r="G32" s="286">
        <f t="shared" si="3"/>
        <v>0</v>
      </c>
      <c r="H32" s="290">
        <f>分析係数表!F35</f>
        <v>0.60548890850388704</v>
      </c>
      <c r="I32" s="288">
        <f t="shared" si="4"/>
        <v>0</v>
      </c>
      <c r="J32" s="292">
        <f>分析係数表!D35</f>
        <v>4.0363234612300396E-2</v>
      </c>
      <c r="K32" s="281">
        <f t="shared" si="0"/>
        <v>0</v>
      </c>
      <c r="L32" s="290">
        <f>分析係数表!E35</f>
        <v>3.9154079363329694E-2</v>
      </c>
      <c r="M32" s="282">
        <f t="shared" si="1"/>
        <v>0</v>
      </c>
    </row>
    <row r="33" spans="1:13">
      <c r="A33" s="258">
        <v>29</v>
      </c>
      <c r="B33" s="246" t="s">
        <v>93</v>
      </c>
      <c r="C33" s="267"/>
      <c r="D33" s="290">
        <f>逆行列係数表!J33</f>
        <v>6.3640834130509289E-3</v>
      </c>
      <c r="E33" s="290"/>
      <c r="F33" s="290">
        <f t="shared" si="2"/>
        <v>5.9061567777170853E-3</v>
      </c>
      <c r="G33" s="286">
        <f t="shared" si="3"/>
        <v>0</v>
      </c>
      <c r="H33" s="290">
        <f>分析係数表!F36</f>
        <v>0.81306518983088305</v>
      </c>
      <c r="I33" s="288">
        <f t="shared" si="4"/>
        <v>0</v>
      </c>
      <c r="J33" s="292">
        <f>分析係数表!D36</f>
        <v>1.5774342104513773E-2</v>
      </c>
      <c r="K33" s="281">
        <f t="shared" si="0"/>
        <v>0</v>
      </c>
      <c r="L33" s="290">
        <f>分析係数表!E36</f>
        <v>1.3229670821596217E-2</v>
      </c>
      <c r="M33" s="282">
        <f t="shared" si="1"/>
        <v>0</v>
      </c>
    </row>
    <row r="34" spans="1:13">
      <c r="A34" s="258">
        <v>30</v>
      </c>
      <c r="B34" s="246" t="s">
        <v>94</v>
      </c>
      <c r="C34" s="267"/>
      <c r="D34" s="290">
        <f>逆行列係数表!J34</f>
        <v>1.9133503960475442E-2</v>
      </c>
      <c r="E34" s="290"/>
      <c r="F34" s="290">
        <f t="shared" si="2"/>
        <v>1.7756755649351887E-2</v>
      </c>
      <c r="G34" s="286">
        <f t="shared" si="3"/>
        <v>0</v>
      </c>
      <c r="H34" s="290">
        <f>分析係数表!F37</f>
        <v>0.63403708963374472</v>
      </c>
      <c r="I34" s="288">
        <f t="shared" si="4"/>
        <v>0</v>
      </c>
      <c r="J34" s="292">
        <f>分析係数表!D37</f>
        <v>7.9200513574427991E-2</v>
      </c>
      <c r="K34" s="281">
        <f t="shared" si="0"/>
        <v>0</v>
      </c>
      <c r="L34" s="290">
        <f>分析係数表!E37</f>
        <v>7.3600662533244779E-2</v>
      </c>
      <c r="M34" s="282">
        <f t="shared" si="1"/>
        <v>0</v>
      </c>
    </row>
    <row r="35" spans="1:13">
      <c r="A35" s="258">
        <v>31</v>
      </c>
      <c r="B35" s="246" t="s">
        <v>95</v>
      </c>
      <c r="C35" s="267"/>
      <c r="D35" s="290">
        <f>逆行列係数表!J35</f>
        <v>8.2836005890108404E-3</v>
      </c>
      <c r="E35" s="290"/>
      <c r="F35" s="290">
        <f t="shared" si="2"/>
        <v>7.6875553928721103E-3</v>
      </c>
      <c r="G35" s="286">
        <f t="shared" si="3"/>
        <v>0</v>
      </c>
      <c r="H35" s="290">
        <f>分析係数表!F38</f>
        <v>0.4997199825516766</v>
      </c>
      <c r="I35" s="288">
        <f t="shared" si="4"/>
        <v>0</v>
      </c>
      <c r="J35" s="292">
        <f>分析係数表!D38</f>
        <v>3.5590827435143364E-2</v>
      </c>
      <c r="K35" s="281">
        <f t="shared" si="0"/>
        <v>0</v>
      </c>
      <c r="L35" s="290">
        <f>分析係数表!E38</f>
        <v>3.1059891839156476E-2</v>
      </c>
      <c r="M35" s="282">
        <f t="shared" si="1"/>
        <v>0</v>
      </c>
    </row>
    <row r="36" spans="1:13">
      <c r="A36" s="258">
        <v>32</v>
      </c>
      <c r="B36" s="246" t="s">
        <v>67</v>
      </c>
      <c r="C36" s="267"/>
      <c r="D36" s="290">
        <f>逆行列係数表!J36</f>
        <v>1.323533413879003E-4</v>
      </c>
      <c r="E36" s="290"/>
      <c r="F36" s="290">
        <f t="shared" si="2"/>
        <v>1.2282987722766274E-4</v>
      </c>
      <c r="G36" s="286">
        <f t="shared" si="3"/>
        <v>0</v>
      </c>
      <c r="H36" s="290">
        <f>分析係数表!F39</f>
        <v>0.70859596344355691</v>
      </c>
      <c r="I36" s="288">
        <f t="shared" si="4"/>
        <v>0</v>
      </c>
      <c r="J36" s="292">
        <f>分析係数表!D39</f>
        <v>4.8027598057070089E-2</v>
      </c>
      <c r="K36" s="281">
        <f t="shared" si="0"/>
        <v>0</v>
      </c>
      <c r="L36" s="290">
        <f>分析係数表!E39</f>
        <v>4.8027598057070089E-2</v>
      </c>
      <c r="M36" s="282">
        <f t="shared" si="1"/>
        <v>0</v>
      </c>
    </row>
    <row r="37" spans="1:13">
      <c r="A37" s="258">
        <v>33</v>
      </c>
      <c r="B37" s="246" t="s">
        <v>96</v>
      </c>
      <c r="C37" s="267"/>
      <c r="D37" s="290">
        <f>逆行列係数表!J37</f>
        <v>8.5629841089318853E-4</v>
      </c>
      <c r="E37" s="290"/>
      <c r="F37" s="290">
        <f t="shared" si="2"/>
        <v>7.9468359149313086E-4</v>
      </c>
      <c r="G37" s="286">
        <f t="shared" si="3"/>
        <v>0</v>
      </c>
      <c r="H37" s="290">
        <f>分析係数表!F40</f>
        <v>0.70623799726049996</v>
      </c>
      <c r="I37" s="288">
        <f t="shared" si="4"/>
        <v>0</v>
      </c>
      <c r="J37" s="292">
        <f>分析係数表!D40</f>
        <v>9.0697433955161888E-2</v>
      </c>
      <c r="K37" s="281">
        <f t="shared" si="0"/>
        <v>0</v>
      </c>
      <c r="L37" s="290">
        <f>分析係数表!E40</f>
        <v>9.0562666353757981E-2</v>
      </c>
      <c r="M37" s="282">
        <f t="shared" si="1"/>
        <v>0</v>
      </c>
    </row>
    <row r="38" spans="1:13">
      <c r="A38" s="258">
        <v>34</v>
      </c>
      <c r="B38" s="246" t="s">
        <v>97</v>
      </c>
      <c r="C38" s="267"/>
      <c r="D38" s="290">
        <f>逆行列係数表!J38</f>
        <v>3.5768964843155065E-5</v>
      </c>
      <c r="E38" s="290"/>
      <c r="F38" s="290">
        <f t="shared" si="2"/>
        <v>3.3195214523287992E-5</v>
      </c>
      <c r="G38" s="286">
        <f t="shared" si="3"/>
        <v>0</v>
      </c>
      <c r="H38" s="290">
        <f>分析係数表!F41</f>
        <v>0.58132099287543681</v>
      </c>
      <c r="I38" s="288">
        <f t="shared" si="4"/>
        <v>0</v>
      </c>
      <c r="J38" s="292">
        <f>分析係数表!D41</f>
        <v>0.12149342216939719</v>
      </c>
      <c r="K38" s="281">
        <f t="shared" si="0"/>
        <v>0</v>
      </c>
      <c r="L38" s="290">
        <f>分析係数表!E41</f>
        <v>0.11755967401821014</v>
      </c>
      <c r="M38" s="282">
        <f t="shared" si="1"/>
        <v>0</v>
      </c>
    </row>
    <row r="39" spans="1:13">
      <c r="A39" s="258">
        <v>35</v>
      </c>
      <c r="B39" s="246" t="s">
        <v>3</v>
      </c>
      <c r="C39" s="267"/>
      <c r="D39" s="290">
        <f>逆行列係数表!J39</f>
        <v>1.4342956680954047E-3</v>
      </c>
      <c r="E39" s="290"/>
      <c r="F39" s="290">
        <f t="shared" si="2"/>
        <v>1.3310911456628543E-3</v>
      </c>
      <c r="G39" s="286">
        <f t="shared" si="3"/>
        <v>0</v>
      </c>
      <c r="H39" s="290">
        <f>分析係数表!F42</f>
        <v>0.58706867988829459</v>
      </c>
      <c r="I39" s="288">
        <f t="shared" si="4"/>
        <v>0</v>
      </c>
      <c r="J39" s="292">
        <f>分析係数表!D42</f>
        <v>0.12536880137580664</v>
      </c>
      <c r="K39" s="281">
        <f t="shared" si="0"/>
        <v>0</v>
      </c>
      <c r="L39" s="290">
        <f>分析係数表!E42</f>
        <v>0.11770088827882173</v>
      </c>
      <c r="M39" s="282">
        <f t="shared" si="1"/>
        <v>0</v>
      </c>
    </row>
    <row r="40" spans="1:13">
      <c r="A40" s="258">
        <v>36</v>
      </c>
      <c r="B40" s="246" t="s">
        <v>98</v>
      </c>
      <c r="C40" s="267"/>
      <c r="D40" s="290">
        <f>逆行列係数表!J40</f>
        <v>5.6554823413935987E-2</v>
      </c>
      <c r="E40" s="290"/>
      <c r="F40" s="290">
        <f t="shared" si="2"/>
        <v>5.2485429863132732E-2</v>
      </c>
      <c r="G40" s="286">
        <f t="shared" si="3"/>
        <v>0</v>
      </c>
      <c r="H40" s="290">
        <f>分析係数表!F43</f>
        <v>0.62240825035949521</v>
      </c>
      <c r="I40" s="288">
        <f t="shared" si="4"/>
        <v>0</v>
      </c>
      <c r="J40" s="292">
        <f>分析係数表!D43</f>
        <v>0.13048156468325811</v>
      </c>
      <c r="K40" s="281">
        <f t="shared" si="0"/>
        <v>0</v>
      </c>
      <c r="L40" s="290">
        <f>分析係数表!E43</f>
        <v>0.11291103502841897</v>
      </c>
      <c r="M40" s="282">
        <f t="shared" si="1"/>
        <v>0</v>
      </c>
    </row>
    <row r="41" spans="1:13">
      <c r="A41" s="258">
        <v>37</v>
      </c>
      <c r="B41" s="246" t="s">
        <v>99</v>
      </c>
      <c r="C41" s="267"/>
      <c r="D41" s="290">
        <f>逆行列係数表!J41</f>
        <v>2.8468524589709155E-4</v>
      </c>
      <c r="E41" s="290"/>
      <c r="F41" s="290">
        <f t="shared" si="2"/>
        <v>2.6420076316458971E-4</v>
      </c>
      <c r="G41" s="286">
        <f t="shared" si="3"/>
        <v>0</v>
      </c>
      <c r="H41" s="290">
        <f>分析係数表!F44</f>
        <v>0.5344179716450459</v>
      </c>
      <c r="I41" s="288">
        <f t="shared" si="4"/>
        <v>0</v>
      </c>
      <c r="J41" s="292">
        <f>分析係数表!D44</f>
        <v>0.19836337849438287</v>
      </c>
      <c r="K41" s="281">
        <f t="shared" si="0"/>
        <v>0</v>
      </c>
      <c r="L41" s="290">
        <f>分析係数表!E44</f>
        <v>0.16230318686650563</v>
      </c>
      <c r="M41" s="282">
        <f t="shared" si="1"/>
        <v>0</v>
      </c>
    </row>
    <row r="42" spans="1:13">
      <c r="A42" s="258">
        <v>38</v>
      </c>
      <c r="B42" s="246" t="s">
        <v>4</v>
      </c>
      <c r="C42" s="267"/>
      <c r="D42" s="290">
        <f>逆行列係数表!J42</f>
        <v>1.0058130843820132E-3</v>
      </c>
      <c r="E42" s="290"/>
      <c r="F42" s="290">
        <f t="shared" si="2"/>
        <v>9.3343995983099397E-4</v>
      </c>
      <c r="G42" s="286">
        <f t="shared" si="3"/>
        <v>0</v>
      </c>
      <c r="H42" s="290">
        <f>分析係数表!F45</f>
        <v>0</v>
      </c>
      <c r="I42" s="288">
        <f t="shared" si="4"/>
        <v>0</v>
      </c>
      <c r="J42" s="292">
        <f>分析係数表!D45</f>
        <v>0</v>
      </c>
      <c r="K42" s="281">
        <f t="shared" si="0"/>
        <v>0</v>
      </c>
      <c r="L42" s="290">
        <f>分析係数表!E45</f>
        <v>0</v>
      </c>
      <c r="M42" s="282">
        <f t="shared" si="1"/>
        <v>0</v>
      </c>
    </row>
    <row r="43" spans="1:13">
      <c r="A43" s="258">
        <v>39</v>
      </c>
      <c r="B43" s="246" t="s">
        <v>5</v>
      </c>
      <c r="C43" s="267"/>
      <c r="D43" s="290">
        <f>逆行列係数表!J43</f>
        <v>1.3040214091629516E-3</v>
      </c>
      <c r="E43" s="290"/>
      <c r="F43" s="290">
        <f t="shared" si="2"/>
        <v>1.2101907508348865E-3</v>
      </c>
      <c r="G43" s="286">
        <f t="shared" si="3"/>
        <v>0</v>
      </c>
      <c r="H43" s="290">
        <f>分析係数表!F46</f>
        <v>0.64740426293918441</v>
      </c>
      <c r="I43" s="288">
        <f t="shared" si="4"/>
        <v>0</v>
      </c>
      <c r="J43" s="292">
        <f>分析係数表!D46</f>
        <v>3.6867524451068895E-3</v>
      </c>
      <c r="K43" s="281">
        <f t="shared" si="0"/>
        <v>0</v>
      </c>
      <c r="L43" s="290">
        <f>分析係数表!E46</f>
        <v>3.6024838177901608E-3</v>
      </c>
      <c r="M43" s="282">
        <f t="shared" si="1"/>
        <v>0</v>
      </c>
    </row>
    <row r="44" spans="1:13">
      <c r="A44" s="259">
        <v>40</v>
      </c>
      <c r="B44" s="256" t="s">
        <v>253</v>
      </c>
      <c r="C44" s="273">
        <f>SUM(C5:C43)</f>
        <v>0</v>
      </c>
      <c r="D44" s="291">
        <f>逆行列係数表!J44</f>
        <v>1.2819953411909104</v>
      </c>
      <c r="E44" s="291"/>
      <c r="F44" s="291">
        <f t="shared" si="2"/>
        <v>1.189749565168974</v>
      </c>
      <c r="G44" s="287">
        <f t="shared" si="3"/>
        <v>0</v>
      </c>
      <c r="H44" s="291">
        <f>分析係数表!F47</f>
        <v>0.52032812004185636</v>
      </c>
      <c r="I44" s="289">
        <f>SUM(I5:I43)</f>
        <v>0</v>
      </c>
      <c r="J44" s="293">
        <f>分析係数表!D47</f>
        <v>6.7043132898265148E-2</v>
      </c>
      <c r="K44" s="284">
        <f>SUM(K5:K43)</f>
        <v>0</v>
      </c>
      <c r="L44" s="291">
        <f>分析係数表!E47</f>
        <v>6.0489972943054145E-2</v>
      </c>
      <c r="M44" s="285">
        <f>SUM(M5:M43)</f>
        <v>0</v>
      </c>
    </row>
    <row r="45" spans="1:13">
      <c r="B45" s="276" t="s">
        <v>254</v>
      </c>
      <c r="C45" s="88"/>
      <c r="D45" s="88" t="s">
        <v>255</v>
      </c>
      <c r="E45" s="88"/>
      <c r="F45" s="88"/>
      <c r="G45" s="88"/>
      <c r="H45" s="88" t="s">
        <v>132</v>
      </c>
      <c r="I45" s="88"/>
      <c r="J45" s="88" t="s">
        <v>132</v>
      </c>
      <c r="K45" s="88"/>
      <c r="L45" s="88" t="s">
        <v>132</v>
      </c>
      <c r="M45" s="277"/>
    </row>
    <row r="46" spans="1:13">
      <c r="B46" s="76" t="s">
        <v>256</v>
      </c>
    </row>
    <row r="47" spans="1:13">
      <c r="B47" s="76" t="s">
        <v>289</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EDC58-5E64-40C3-81AC-A2F11F2A1167}">
  <dimension ref="A1:M47"/>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76" customWidth="1"/>
    <col min="2" max="2" width="17.5" style="76" customWidth="1"/>
    <col min="3" max="3" width="8.58203125" style="76" customWidth="1"/>
    <col min="4" max="4" width="8.1640625" style="76" customWidth="1"/>
    <col min="5" max="6" width="8.25" style="76" bestFit="1" customWidth="1"/>
    <col min="7" max="16384" width="8.1640625" style="76"/>
  </cols>
  <sheetData>
    <row r="1" spans="1:13" ht="13">
      <c r="B1" s="268" t="s">
        <v>243</v>
      </c>
      <c r="F1" s="269"/>
      <c r="G1" s="76" t="s">
        <v>324</v>
      </c>
      <c r="I1" s="76" t="s">
        <v>324</v>
      </c>
    </row>
    <row r="2" spans="1:13">
      <c r="B2" s="76" t="s">
        <v>263</v>
      </c>
      <c r="C2" s="76" t="s">
        <v>324</v>
      </c>
      <c r="G2" s="76" t="s">
        <v>245</v>
      </c>
      <c r="I2" s="270" t="s">
        <v>236</v>
      </c>
      <c r="K2" s="76" t="s">
        <v>229</v>
      </c>
      <c r="M2" s="76" t="s">
        <v>246</v>
      </c>
    </row>
    <row r="3" spans="1:13" ht="60" customHeight="1">
      <c r="B3" s="39"/>
      <c r="C3" s="40" t="s">
        <v>308</v>
      </c>
      <c r="D3" s="40" t="s">
        <v>342</v>
      </c>
      <c r="E3" s="40" t="s">
        <v>343</v>
      </c>
      <c r="F3" s="40" t="s">
        <v>310</v>
      </c>
      <c r="G3" s="41" t="s">
        <v>330</v>
      </c>
      <c r="H3" s="40" t="s">
        <v>291</v>
      </c>
      <c r="I3" s="42" t="s">
        <v>236</v>
      </c>
      <c r="J3" s="43" t="s">
        <v>247</v>
      </c>
      <c r="K3" s="41" t="s">
        <v>248</v>
      </c>
      <c r="L3" s="40" t="s">
        <v>249</v>
      </c>
      <c r="M3" s="42" t="s">
        <v>250</v>
      </c>
    </row>
    <row r="4" spans="1:13">
      <c r="B4" s="44"/>
      <c r="C4" s="45" t="s">
        <v>41</v>
      </c>
      <c r="D4" s="45" t="s">
        <v>42</v>
      </c>
      <c r="E4" s="45" t="s">
        <v>50</v>
      </c>
      <c r="F4" s="45" t="s">
        <v>313</v>
      </c>
      <c r="G4" s="45" t="s">
        <v>311</v>
      </c>
      <c r="H4" s="47" t="s">
        <v>315</v>
      </c>
      <c r="I4" s="46" t="s">
        <v>316</v>
      </c>
      <c r="J4" s="45" t="s">
        <v>318</v>
      </c>
      <c r="K4" s="45" t="s">
        <v>319</v>
      </c>
      <c r="L4" s="45" t="s">
        <v>321</v>
      </c>
      <c r="M4" s="46" t="s">
        <v>322</v>
      </c>
    </row>
    <row r="5" spans="1:13">
      <c r="A5" s="257">
        <v>1</v>
      </c>
      <c r="B5" s="246" t="s">
        <v>73</v>
      </c>
      <c r="C5" s="267"/>
      <c r="D5" s="278">
        <f>逆行列係数表!K5</f>
        <v>4.5819891419889472E-6</v>
      </c>
      <c r="E5" s="290"/>
      <c r="F5" s="290">
        <f>D5/$E$13</f>
        <v>4.4974057761748108E-6</v>
      </c>
      <c r="G5" s="286">
        <f>$C$13*F5</f>
        <v>0</v>
      </c>
      <c r="H5" s="290">
        <f>分析係数表!F8</f>
        <v>0.42721038226158625</v>
      </c>
      <c r="I5" s="288">
        <f>G5*H5</f>
        <v>0</v>
      </c>
      <c r="J5" s="292">
        <f>分析係数表!D8</f>
        <v>0.32298797552049696</v>
      </c>
      <c r="K5" s="271">
        <f>ROUND(G5*J5,0)</f>
        <v>0</v>
      </c>
      <c r="L5" s="290">
        <f>分析係数表!E8</f>
        <v>0.12265584155979949</v>
      </c>
      <c r="M5" s="272">
        <f t="shared" ref="M5:M43" si="0">ROUND(G5*L5,0)</f>
        <v>0</v>
      </c>
    </row>
    <row r="6" spans="1:13">
      <c r="A6" s="258">
        <v>2</v>
      </c>
      <c r="B6" s="246" t="s">
        <v>74</v>
      </c>
      <c r="C6" s="267"/>
      <c r="D6" s="278">
        <f>逆行列係数表!K6</f>
        <v>3.701069742745454E-6</v>
      </c>
      <c r="E6" s="290"/>
      <c r="F6" s="290">
        <f t="shared" ref="F6:F44" si="1">D6/$E$13</f>
        <v>3.6327481194824222E-6</v>
      </c>
      <c r="G6" s="286">
        <f t="shared" ref="G6:G43" si="2">$C$13*F6</f>
        <v>0</v>
      </c>
      <c r="H6" s="290">
        <f>分析係数表!F9</f>
        <v>0.63987813845992225</v>
      </c>
      <c r="I6" s="288">
        <f t="shared" ref="I6:I43" si="3">G6*H6</f>
        <v>0</v>
      </c>
      <c r="J6" s="292">
        <f>分析係数表!D9</f>
        <v>0.29572434079210003</v>
      </c>
      <c r="K6" s="271">
        <f t="shared" ref="K6:K43" si="4">ROUND(G6*J6,0)</f>
        <v>0</v>
      </c>
      <c r="L6" s="290">
        <f>分析係数表!E9</f>
        <v>0.26862065342998215</v>
      </c>
      <c r="M6" s="272">
        <f t="shared" si="0"/>
        <v>0</v>
      </c>
    </row>
    <row r="7" spans="1:13">
      <c r="A7" s="258">
        <v>3</v>
      </c>
      <c r="B7" s="246" t="s">
        <v>75</v>
      </c>
      <c r="C7" s="267"/>
      <c r="D7" s="278">
        <f>逆行列係数表!K7</f>
        <v>9.753519063271788E-7</v>
      </c>
      <c r="E7" s="290"/>
      <c r="F7" s="290">
        <f t="shared" si="1"/>
        <v>9.5734694286395768E-7</v>
      </c>
      <c r="G7" s="286">
        <f t="shared" si="2"/>
        <v>0</v>
      </c>
      <c r="H7" s="290">
        <f>分析係数表!F10</f>
        <v>0.47381340455197063</v>
      </c>
      <c r="I7" s="288">
        <f t="shared" si="3"/>
        <v>0</v>
      </c>
      <c r="J7" s="292">
        <f>分析係数表!D10</f>
        <v>9.5045460793747427E-2</v>
      </c>
      <c r="K7" s="271">
        <f t="shared" si="4"/>
        <v>0</v>
      </c>
      <c r="L7" s="290">
        <f>分析係数表!E10</f>
        <v>4.2279520059697977E-2</v>
      </c>
      <c r="M7" s="272">
        <f t="shared" si="0"/>
        <v>0</v>
      </c>
    </row>
    <row r="8" spans="1:13">
      <c r="A8" s="258">
        <v>4</v>
      </c>
      <c r="B8" s="246" t="s">
        <v>76</v>
      </c>
      <c r="C8" s="267"/>
      <c r="D8" s="278">
        <f>逆行列係数表!K8</f>
        <v>5.0635926601941827E-3</v>
      </c>
      <c r="E8" s="290"/>
      <c r="F8" s="290">
        <f t="shared" si="1"/>
        <v>4.9701189095940086E-3</v>
      </c>
      <c r="G8" s="286">
        <f t="shared" si="2"/>
        <v>0</v>
      </c>
      <c r="H8" s="290">
        <f>分析係数表!F11</f>
        <v>0.54360066960888753</v>
      </c>
      <c r="I8" s="288">
        <f t="shared" si="3"/>
        <v>0</v>
      </c>
      <c r="J8" s="292">
        <f>分析係数表!D11</f>
        <v>4.0785268604474206E-2</v>
      </c>
      <c r="K8" s="271">
        <f t="shared" si="4"/>
        <v>0</v>
      </c>
      <c r="L8" s="290">
        <f>分析係数表!E11</f>
        <v>3.926343022371024E-2</v>
      </c>
      <c r="M8" s="272">
        <f t="shared" si="0"/>
        <v>0</v>
      </c>
    </row>
    <row r="9" spans="1:13">
      <c r="A9" s="258">
        <v>5</v>
      </c>
      <c r="B9" s="246" t="s">
        <v>77</v>
      </c>
      <c r="C9" s="267"/>
      <c r="D9" s="278">
        <f>逆行列係数表!K9</f>
        <v>1.4548992349225793E-5</v>
      </c>
      <c r="E9" s="290"/>
      <c r="F9" s="290">
        <f t="shared" si="1"/>
        <v>1.4280418438645231E-5</v>
      </c>
      <c r="G9" s="286">
        <f t="shared" si="2"/>
        <v>0</v>
      </c>
      <c r="H9" s="290">
        <f>分析係数表!F12</f>
        <v>0.33651535386825859</v>
      </c>
      <c r="I9" s="288">
        <f t="shared" si="3"/>
        <v>0</v>
      </c>
      <c r="J9" s="292">
        <f>分析係数表!D12</f>
        <v>3.4578030097235327E-2</v>
      </c>
      <c r="K9" s="271">
        <f t="shared" si="4"/>
        <v>0</v>
      </c>
      <c r="L9" s="290">
        <f>分析係数表!E12</f>
        <v>3.3355134693599395E-2</v>
      </c>
      <c r="M9" s="272">
        <f t="shared" si="0"/>
        <v>0</v>
      </c>
    </row>
    <row r="10" spans="1:13">
      <c r="A10" s="258">
        <v>6</v>
      </c>
      <c r="B10" s="246" t="s">
        <v>78</v>
      </c>
      <c r="C10" s="267"/>
      <c r="D10" s="278">
        <f>逆行列係数表!K10</f>
        <v>3.7678296667149079E-5</v>
      </c>
      <c r="E10" s="290"/>
      <c r="F10" s="290">
        <f t="shared" si="1"/>
        <v>3.6982756574955049E-5</v>
      </c>
      <c r="G10" s="286">
        <f t="shared" si="2"/>
        <v>0</v>
      </c>
      <c r="H10" s="290">
        <f>分析係数表!F13</f>
        <v>0.39077170920544851</v>
      </c>
      <c r="I10" s="288">
        <f t="shared" si="3"/>
        <v>0</v>
      </c>
      <c r="J10" s="292">
        <f>分析係数表!D13</f>
        <v>0.12720758845381647</v>
      </c>
      <c r="K10" s="271">
        <f t="shared" si="4"/>
        <v>0</v>
      </c>
      <c r="L10" s="290">
        <f>分析係数表!E13</f>
        <v>9.5492852763317662E-2</v>
      </c>
      <c r="M10" s="272">
        <f t="shared" si="0"/>
        <v>0</v>
      </c>
    </row>
    <row r="11" spans="1:13">
      <c r="A11" s="258">
        <v>7</v>
      </c>
      <c r="B11" s="246" t="s">
        <v>79</v>
      </c>
      <c r="C11" s="267"/>
      <c r="D11" s="278">
        <f>逆行列係数表!K11</f>
        <v>3.6220743208532918E-4</v>
      </c>
      <c r="E11" s="290"/>
      <c r="F11" s="290">
        <f t="shared" si="1"/>
        <v>3.5552109504277267E-4</v>
      </c>
      <c r="G11" s="286">
        <f t="shared" si="2"/>
        <v>0</v>
      </c>
      <c r="H11" s="290">
        <f>分析係数表!F14</f>
        <v>0.35598651785260127</v>
      </c>
      <c r="I11" s="288">
        <f t="shared" si="3"/>
        <v>0</v>
      </c>
      <c r="J11" s="292">
        <f>分析係数表!D14</f>
        <v>4.3833041969742803E-2</v>
      </c>
      <c r="K11" s="271">
        <f t="shared" si="4"/>
        <v>0</v>
      </c>
      <c r="L11" s="290">
        <f>分析係数表!E14</f>
        <v>3.8757158040430381E-2</v>
      </c>
      <c r="M11" s="272">
        <f t="shared" si="0"/>
        <v>0</v>
      </c>
    </row>
    <row r="12" spans="1:13">
      <c r="A12" s="258">
        <v>8</v>
      </c>
      <c r="B12" s="246" t="s">
        <v>80</v>
      </c>
      <c r="C12" s="267"/>
      <c r="D12" s="278">
        <f>逆行列係数表!K12</f>
        <v>1.6336663572164166E-3</v>
      </c>
      <c r="E12" s="290"/>
      <c r="F12" s="290">
        <f t="shared" si="1"/>
        <v>1.603508931079282E-3</v>
      </c>
      <c r="G12" s="286">
        <f t="shared" si="2"/>
        <v>0</v>
      </c>
      <c r="H12" s="290">
        <f>分析係数表!F15</f>
        <v>0.35842164855867914</v>
      </c>
      <c r="I12" s="288">
        <f t="shared" si="3"/>
        <v>0</v>
      </c>
      <c r="J12" s="292">
        <f>分析係数表!D15</f>
        <v>1.5678367482667734E-2</v>
      </c>
      <c r="K12" s="271">
        <f t="shared" si="4"/>
        <v>0</v>
      </c>
      <c r="L12" s="290">
        <f>分析係数表!E15</f>
        <v>1.5634458686506418E-2</v>
      </c>
      <c r="M12" s="272">
        <f t="shared" si="0"/>
        <v>0</v>
      </c>
    </row>
    <row r="13" spans="1:13">
      <c r="A13" s="258">
        <v>9</v>
      </c>
      <c r="B13" s="246" t="s">
        <v>81</v>
      </c>
      <c r="C13" s="266">
        <f>データ入力!C14</f>
        <v>0</v>
      </c>
      <c r="D13" s="278">
        <f>逆行列係数表!K13</f>
        <v>1.0188071457243686</v>
      </c>
      <c r="E13" s="290">
        <f>D13</f>
        <v>1.0188071457243686</v>
      </c>
      <c r="F13" s="290">
        <f t="shared" si="1"/>
        <v>1</v>
      </c>
      <c r="G13" s="286">
        <f t="shared" si="2"/>
        <v>0</v>
      </c>
      <c r="H13" s="290">
        <f>分析係数表!F16</f>
        <v>0.2627694146106877</v>
      </c>
      <c r="I13" s="288">
        <f t="shared" si="3"/>
        <v>0</v>
      </c>
      <c r="J13" s="292">
        <f>分析係数表!D16</f>
        <v>1.0339400475073228E-2</v>
      </c>
      <c r="K13" s="271">
        <f t="shared" si="4"/>
        <v>0</v>
      </c>
      <c r="L13" s="290">
        <f>分析係数表!E16</f>
        <v>1.0339400475073228E-2</v>
      </c>
      <c r="M13" s="272">
        <f t="shared" si="0"/>
        <v>0</v>
      </c>
    </row>
    <row r="14" spans="1:13">
      <c r="A14" s="258">
        <v>10</v>
      </c>
      <c r="B14" s="246" t="s">
        <v>82</v>
      </c>
      <c r="C14" s="267"/>
      <c r="D14" s="278">
        <f>逆行列係数表!K14</f>
        <v>2.2531607437321953E-4</v>
      </c>
      <c r="E14" s="290"/>
      <c r="F14" s="290">
        <f t="shared" si="1"/>
        <v>2.2115674720068882E-4</v>
      </c>
      <c r="G14" s="286">
        <f t="shared" si="2"/>
        <v>0</v>
      </c>
      <c r="H14" s="290">
        <f>分析係数表!F17</f>
        <v>0.42825667105631338</v>
      </c>
      <c r="I14" s="288">
        <f t="shared" si="3"/>
        <v>0</v>
      </c>
      <c r="J14" s="292">
        <f>分析係数表!D17</f>
        <v>5.1560411778863557E-2</v>
      </c>
      <c r="K14" s="271">
        <f t="shared" si="4"/>
        <v>0</v>
      </c>
      <c r="L14" s="290">
        <f>分析係数表!E17</f>
        <v>4.9008807340167618E-2</v>
      </c>
      <c r="M14" s="272">
        <f t="shared" si="0"/>
        <v>0</v>
      </c>
    </row>
    <row r="15" spans="1:13">
      <c r="A15" s="258">
        <v>11</v>
      </c>
      <c r="B15" s="246" t="s">
        <v>83</v>
      </c>
      <c r="C15" s="267"/>
      <c r="D15" s="278">
        <f>逆行列係数表!K15</f>
        <v>2.2153618929446634E-3</v>
      </c>
      <c r="E15" s="290"/>
      <c r="F15" s="290">
        <f t="shared" si="1"/>
        <v>2.1744663867365676E-3</v>
      </c>
      <c r="G15" s="286">
        <f t="shared" si="2"/>
        <v>0</v>
      </c>
      <c r="H15" s="290">
        <f>分析係数表!F18</f>
        <v>0.48997194925916815</v>
      </c>
      <c r="I15" s="288">
        <f t="shared" si="3"/>
        <v>0</v>
      </c>
      <c r="J15" s="292">
        <f>分析係数表!D18</f>
        <v>3.8565313316438733E-2</v>
      </c>
      <c r="K15" s="271">
        <f t="shared" si="4"/>
        <v>0</v>
      </c>
      <c r="L15" s="290">
        <f>分析係数表!E18</f>
        <v>3.6576455199010559E-2</v>
      </c>
      <c r="M15" s="272">
        <f t="shared" si="0"/>
        <v>0</v>
      </c>
    </row>
    <row r="16" spans="1:13">
      <c r="A16" s="258">
        <v>12</v>
      </c>
      <c r="B16" s="246" t="s">
        <v>84</v>
      </c>
      <c r="C16" s="267"/>
      <c r="D16" s="278">
        <f>逆行列係数表!K16</f>
        <v>2.7140749318815219E-4</v>
      </c>
      <c r="E16" s="290"/>
      <c r="F16" s="290">
        <f t="shared" si="1"/>
        <v>2.6639731997087865E-4</v>
      </c>
      <c r="G16" s="286">
        <f t="shared" si="2"/>
        <v>0</v>
      </c>
      <c r="H16" s="290">
        <f>分析係数表!F19</f>
        <v>0.21331101927013058</v>
      </c>
      <c r="I16" s="288">
        <f t="shared" si="3"/>
        <v>0</v>
      </c>
      <c r="J16" s="292">
        <f>分析係数表!D19</f>
        <v>1.2736199640345095E-2</v>
      </c>
      <c r="K16" s="271">
        <f t="shared" si="4"/>
        <v>0</v>
      </c>
      <c r="L16" s="290">
        <f>分析係数表!E19</f>
        <v>1.2523714081279422E-2</v>
      </c>
      <c r="M16" s="272">
        <f t="shared" si="0"/>
        <v>0</v>
      </c>
    </row>
    <row r="17" spans="1:13">
      <c r="A17" s="258">
        <v>13</v>
      </c>
      <c r="B17" s="246" t="s">
        <v>85</v>
      </c>
      <c r="C17" s="267"/>
      <c r="D17" s="278">
        <f>逆行列係数表!K17</f>
        <v>9.5420651661180829E-6</v>
      </c>
      <c r="E17" s="290"/>
      <c r="F17" s="290">
        <f t="shared" si="1"/>
        <v>9.3659189633320689E-6</v>
      </c>
      <c r="G17" s="286">
        <f t="shared" si="2"/>
        <v>0</v>
      </c>
      <c r="H17" s="290">
        <f>分析係数表!F20</f>
        <v>0.2109583665362576</v>
      </c>
      <c r="I17" s="288">
        <f t="shared" si="3"/>
        <v>0</v>
      </c>
      <c r="J17" s="292">
        <f>分析係数表!D20</f>
        <v>3.0797631013066269E-2</v>
      </c>
      <c r="K17" s="271">
        <f t="shared" si="4"/>
        <v>0</v>
      </c>
      <c r="L17" s="290">
        <f>分析係数表!E20</f>
        <v>2.9972730221401771E-2</v>
      </c>
      <c r="M17" s="272">
        <f t="shared" si="0"/>
        <v>0</v>
      </c>
    </row>
    <row r="18" spans="1:13">
      <c r="A18" s="258">
        <v>14</v>
      </c>
      <c r="B18" s="246" t="s">
        <v>86</v>
      </c>
      <c r="C18" s="267"/>
      <c r="D18" s="278">
        <f>逆行列係数表!K18</f>
        <v>4.4381653350261088E-4</v>
      </c>
      <c r="E18" s="290"/>
      <c r="F18" s="290">
        <f t="shared" si="1"/>
        <v>4.3562369518625508E-4</v>
      </c>
      <c r="G18" s="286">
        <f t="shared" si="2"/>
        <v>0</v>
      </c>
      <c r="H18" s="290">
        <f>分析係数表!F21</f>
        <v>0.45791147145628314</v>
      </c>
      <c r="I18" s="288">
        <f t="shared" si="3"/>
        <v>0</v>
      </c>
      <c r="J18" s="292">
        <f>分析係数表!D21</f>
        <v>5.9847590028896828E-2</v>
      </c>
      <c r="K18" s="271">
        <f t="shared" si="4"/>
        <v>0</v>
      </c>
      <c r="L18" s="290">
        <f>分析係数表!E21</f>
        <v>5.4782163530779596E-2</v>
      </c>
      <c r="M18" s="272">
        <f t="shared" si="0"/>
        <v>0</v>
      </c>
    </row>
    <row r="19" spans="1:13">
      <c r="A19" s="258">
        <v>15</v>
      </c>
      <c r="B19" s="246" t="s">
        <v>70</v>
      </c>
      <c r="C19" s="267"/>
      <c r="D19" s="278">
        <f>逆行列係数表!K19</f>
        <v>6.7377959371986125E-5</v>
      </c>
      <c r="E19" s="290"/>
      <c r="F19" s="290">
        <f t="shared" si="1"/>
        <v>6.6134164502822186E-5</v>
      </c>
      <c r="G19" s="286">
        <f t="shared" si="2"/>
        <v>0</v>
      </c>
      <c r="H19" s="290">
        <f>分析係数表!F22</f>
        <v>0.43073258580094059</v>
      </c>
      <c r="I19" s="288">
        <f t="shared" si="3"/>
        <v>0</v>
      </c>
      <c r="J19" s="292">
        <f>分析係数表!D22</f>
        <v>2.2938556731137788E-2</v>
      </c>
      <c r="K19" s="271">
        <f t="shared" si="4"/>
        <v>0</v>
      </c>
      <c r="L19" s="290">
        <f>分析係数表!E22</f>
        <v>2.2183368519679003E-2</v>
      </c>
      <c r="M19" s="272">
        <f t="shared" si="0"/>
        <v>0</v>
      </c>
    </row>
    <row r="20" spans="1:13">
      <c r="A20" s="258">
        <v>16</v>
      </c>
      <c r="B20" s="246" t="s">
        <v>71</v>
      </c>
      <c r="C20" s="267"/>
      <c r="D20" s="278">
        <f>逆行列係数表!K20</f>
        <v>8.0968733030115558E-5</v>
      </c>
      <c r="E20" s="290"/>
      <c r="F20" s="290">
        <f t="shared" si="1"/>
        <v>7.947405293525601E-5</v>
      </c>
      <c r="G20" s="286">
        <f t="shared" si="2"/>
        <v>0</v>
      </c>
      <c r="H20" s="290">
        <f>分析係数表!F23</f>
        <v>0.43764444987651224</v>
      </c>
      <c r="I20" s="288">
        <f t="shared" si="3"/>
        <v>0</v>
      </c>
      <c r="J20" s="292">
        <f>分析係数表!D23</f>
        <v>3.7770855561684982E-2</v>
      </c>
      <c r="K20" s="271">
        <f t="shared" si="4"/>
        <v>0</v>
      </c>
      <c r="L20" s="290">
        <f>分析係数表!E23</f>
        <v>3.6503495425501575E-2</v>
      </c>
      <c r="M20" s="272">
        <f t="shared" si="0"/>
        <v>0</v>
      </c>
    </row>
    <row r="21" spans="1:13">
      <c r="A21" s="258">
        <v>17</v>
      </c>
      <c r="B21" s="246" t="s">
        <v>72</v>
      </c>
      <c r="C21" s="267"/>
      <c r="D21" s="278">
        <f>逆行列係数表!K21</f>
        <v>5.1741943358962632E-6</v>
      </c>
      <c r="E21" s="290"/>
      <c r="F21" s="290">
        <f t="shared" si="1"/>
        <v>5.078678882073827E-6</v>
      </c>
      <c r="G21" s="286">
        <f t="shared" si="2"/>
        <v>0</v>
      </c>
      <c r="H21" s="290">
        <f>分析係数表!F24</f>
        <v>0.36721364788140759</v>
      </c>
      <c r="I21" s="288">
        <f t="shared" si="3"/>
        <v>0</v>
      </c>
      <c r="J21" s="292">
        <f>分析係数表!D24</f>
        <v>3.9309475738153632E-2</v>
      </c>
      <c r="K21" s="271">
        <f t="shared" si="4"/>
        <v>0</v>
      </c>
      <c r="L21" s="290">
        <f>分析係数表!E24</f>
        <v>3.8550657867992791E-2</v>
      </c>
      <c r="M21" s="272">
        <f t="shared" si="0"/>
        <v>0</v>
      </c>
    </row>
    <row r="22" spans="1:13">
      <c r="A22" s="258">
        <v>18</v>
      </c>
      <c r="B22" s="246" t="s">
        <v>87</v>
      </c>
      <c r="C22" s="267"/>
      <c r="D22" s="278">
        <f>逆行列係数表!K22</f>
        <v>3.2861816708735447E-5</v>
      </c>
      <c r="E22" s="290"/>
      <c r="F22" s="290">
        <f t="shared" si="1"/>
        <v>3.2255188674958498E-5</v>
      </c>
      <c r="G22" s="286">
        <f t="shared" si="2"/>
        <v>0</v>
      </c>
      <c r="H22" s="290">
        <f>分析係数表!F25</f>
        <v>0.33318683873123567</v>
      </c>
      <c r="I22" s="288">
        <f t="shared" si="3"/>
        <v>0</v>
      </c>
      <c r="J22" s="292">
        <f>分析係数表!D25</f>
        <v>4.284059086963312E-2</v>
      </c>
      <c r="K22" s="271">
        <f t="shared" si="4"/>
        <v>0</v>
      </c>
      <c r="L22" s="290">
        <f>分析係数表!E25</f>
        <v>4.249917369780222E-2</v>
      </c>
      <c r="M22" s="272">
        <f t="shared" si="0"/>
        <v>0</v>
      </c>
    </row>
    <row r="23" spans="1:13">
      <c r="A23" s="258">
        <v>19</v>
      </c>
      <c r="B23" s="246" t="s">
        <v>88</v>
      </c>
      <c r="C23" s="267"/>
      <c r="D23" s="278">
        <f>逆行列係数表!K23</f>
        <v>2.2070435614541496E-5</v>
      </c>
      <c r="E23" s="290"/>
      <c r="F23" s="290">
        <f t="shared" si="1"/>
        <v>2.16630161136625E-5</v>
      </c>
      <c r="G23" s="286">
        <f t="shared" si="2"/>
        <v>0</v>
      </c>
      <c r="H23" s="290">
        <f>分析係数表!F26</f>
        <v>0.33811565690794865</v>
      </c>
      <c r="I23" s="288">
        <f t="shared" si="3"/>
        <v>0</v>
      </c>
      <c r="J23" s="292">
        <f>分析係数表!D26</f>
        <v>3.3929737559631502E-2</v>
      </c>
      <c r="K23" s="271">
        <f t="shared" si="4"/>
        <v>0</v>
      </c>
      <c r="L23" s="290">
        <f>分析係数表!E26</f>
        <v>3.3531988342571602E-2</v>
      </c>
      <c r="M23" s="272">
        <f t="shared" si="0"/>
        <v>0</v>
      </c>
    </row>
    <row r="24" spans="1:13">
      <c r="A24" s="258">
        <v>20</v>
      </c>
      <c r="B24" s="246" t="s">
        <v>89</v>
      </c>
      <c r="C24" s="267"/>
      <c r="D24" s="278">
        <f>逆行列係数表!K24</f>
        <v>1.3091464158980102E-5</v>
      </c>
      <c r="E24" s="290"/>
      <c r="F24" s="290">
        <f t="shared" si="1"/>
        <v>1.2849796169884647E-5</v>
      </c>
      <c r="G24" s="286">
        <f t="shared" si="2"/>
        <v>0</v>
      </c>
      <c r="H24" s="290">
        <f>分析係数表!F27</f>
        <v>0.29536956526946395</v>
      </c>
      <c r="I24" s="288">
        <f t="shared" si="3"/>
        <v>0</v>
      </c>
      <c r="J24" s="292">
        <f>分析係数表!D27</f>
        <v>2.042747265118797E-2</v>
      </c>
      <c r="K24" s="271">
        <f t="shared" si="4"/>
        <v>0</v>
      </c>
      <c r="L24" s="290">
        <f>分析係数表!E27</f>
        <v>2.035082172191522E-2</v>
      </c>
      <c r="M24" s="272">
        <f t="shared" si="0"/>
        <v>0</v>
      </c>
    </row>
    <row r="25" spans="1:13">
      <c r="A25" s="258">
        <v>21</v>
      </c>
      <c r="B25" s="246" t="s">
        <v>90</v>
      </c>
      <c r="C25" s="267"/>
      <c r="D25" s="278">
        <f>逆行列係数表!K25</f>
        <v>1.6779006005923115E-4</v>
      </c>
      <c r="E25" s="290"/>
      <c r="F25" s="290">
        <f t="shared" si="1"/>
        <v>1.646926611806722E-4</v>
      </c>
      <c r="G25" s="286">
        <f t="shared" si="2"/>
        <v>0</v>
      </c>
      <c r="H25" s="290">
        <f>分析係数表!F28</f>
        <v>0.29628808224417325</v>
      </c>
      <c r="I25" s="288">
        <f t="shared" si="3"/>
        <v>0</v>
      </c>
      <c r="J25" s="292">
        <f>分析係数表!D28</f>
        <v>3.0551159487848582E-2</v>
      </c>
      <c r="K25" s="271">
        <f t="shared" si="4"/>
        <v>0</v>
      </c>
      <c r="L25" s="290">
        <f>分析係数表!E28</f>
        <v>3.018459578819983E-2</v>
      </c>
      <c r="M25" s="272">
        <f t="shared" si="0"/>
        <v>0</v>
      </c>
    </row>
    <row r="26" spans="1:13">
      <c r="A26" s="258">
        <v>22</v>
      </c>
      <c r="B26" s="246" t="s">
        <v>64</v>
      </c>
      <c r="C26" s="267"/>
      <c r="D26" s="278">
        <f>逆行列係数表!K26</f>
        <v>3.3341968677115964E-3</v>
      </c>
      <c r="E26" s="290"/>
      <c r="F26" s="290">
        <f t="shared" si="1"/>
        <v>3.2726477054114034E-3</v>
      </c>
      <c r="G26" s="286">
        <f t="shared" si="2"/>
        <v>0</v>
      </c>
      <c r="H26" s="290">
        <f>分析係数表!F29</f>
        <v>0.40202182464221792</v>
      </c>
      <c r="I26" s="288">
        <f t="shared" si="3"/>
        <v>0</v>
      </c>
      <c r="J26" s="292">
        <f>分析係数表!D29</f>
        <v>7.9194780809421356E-2</v>
      </c>
      <c r="K26" s="271">
        <f t="shared" si="4"/>
        <v>0</v>
      </c>
      <c r="L26" s="290">
        <f>分析係数表!E29</f>
        <v>6.5944675090492746E-2</v>
      </c>
      <c r="M26" s="272">
        <f t="shared" si="0"/>
        <v>0</v>
      </c>
    </row>
    <row r="27" spans="1:13">
      <c r="A27" s="258">
        <v>23</v>
      </c>
      <c r="B27" s="246" t="s">
        <v>91</v>
      </c>
      <c r="C27" s="267"/>
      <c r="D27" s="278">
        <f>逆行列係数表!K27</f>
        <v>3.1085930772256202E-3</v>
      </c>
      <c r="E27" s="290"/>
      <c r="F27" s="290">
        <f t="shared" si="1"/>
        <v>3.0512085533277453E-3</v>
      </c>
      <c r="G27" s="286">
        <f t="shared" si="2"/>
        <v>0</v>
      </c>
      <c r="H27" s="290">
        <f>分析係数表!F30</f>
        <v>0.46362091424568164</v>
      </c>
      <c r="I27" s="288">
        <f t="shared" si="3"/>
        <v>0</v>
      </c>
      <c r="J27" s="292">
        <f>分析係数表!D30</f>
        <v>7.3824536053885614E-2</v>
      </c>
      <c r="K27" s="271">
        <f t="shared" si="4"/>
        <v>0</v>
      </c>
      <c r="L27" s="290">
        <f>分析係数表!E30</f>
        <v>5.6949248710145881E-2</v>
      </c>
      <c r="M27" s="272">
        <f t="shared" si="0"/>
        <v>0</v>
      </c>
    </row>
    <row r="28" spans="1:13">
      <c r="A28" s="258">
        <v>24</v>
      </c>
      <c r="B28" s="246" t="s">
        <v>92</v>
      </c>
      <c r="C28" s="267"/>
      <c r="D28" s="278">
        <f>逆行列係数表!K28</f>
        <v>1.2556113316467296E-2</v>
      </c>
      <c r="E28" s="290"/>
      <c r="F28" s="290">
        <f t="shared" si="1"/>
        <v>1.2324327885961125E-2</v>
      </c>
      <c r="G28" s="286">
        <f t="shared" si="2"/>
        <v>0</v>
      </c>
      <c r="H28" s="290">
        <f>分析係数表!F31</f>
        <v>0.39948542779773355</v>
      </c>
      <c r="I28" s="288">
        <f t="shared" si="3"/>
        <v>0</v>
      </c>
      <c r="J28" s="292">
        <f>分析係数表!D31</f>
        <v>2.9145126840892164E-3</v>
      </c>
      <c r="K28" s="271">
        <f t="shared" si="4"/>
        <v>0</v>
      </c>
      <c r="L28" s="290">
        <f>分析係数表!E31</f>
        <v>2.9145126840892164E-3</v>
      </c>
      <c r="M28" s="272">
        <f t="shared" si="0"/>
        <v>0</v>
      </c>
    </row>
    <row r="29" spans="1:13">
      <c r="A29" s="258">
        <v>25</v>
      </c>
      <c r="B29" s="246" t="s">
        <v>1</v>
      </c>
      <c r="C29" s="267"/>
      <c r="D29" s="278">
        <f>逆行列係数表!K29</f>
        <v>1.836491635845928E-3</v>
      </c>
      <c r="E29" s="290"/>
      <c r="F29" s="290">
        <f t="shared" si="1"/>
        <v>1.8025900618710211E-3</v>
      </c>
      <c r="G29" s="286">
        <f t="shared" si="2"/>
        <v>0</v>
      </c>
      <c r="H29" s="290">
        <f>分析係数表!F32</f>
        <v>0.44272670787830282</v>
      </c>
      <c r="I29" s="288">
        <f t="shared" si="3"/>
        <v>0</v>
      </c>
      <c r="J29" s="292">
        <f>分析係数表!D32</f>
        <v>2.1120085933633119E-2</v>
      </c>
      <c r="K29" s="271">
        <f t="shared" si="4"/>
        <v>0</v>
      </c>
      <c r="L29" s="290">
        <f>分析係数表!E32</f>
        <v>2.1120085933633119E-2</v>
      </c>
      <c r="M29" s="272">
        <f t="shared" si="0"/>
        <v>0</v>
      </c>
    </row>
    <row r="30" spans="1:13">
      <c r="A30" s="258">
        <v>26</v>
      </c>
      <c r="B30" s="246" t="s">
        <v>2</v>
      </c>
      <c r="C30" s="267"/>
      <c r="D30" s="278">
        <f>逆行列係数表!K30</f>
        <v>7.3916036204051616E-4</v>
      </c>
      <c r="E30" s="290"/>
      <c r="F30" s="290">
        <f t="shared" si="1"/>
        <v>7.255154865595054E-4</v>
      </c>
      <c r="G30" s="286">
        <f t="shared" si="2"/>
        <v>0</v>
      </c>
      <c r="H30" s="290">
        <f>分析係数表!F33</f>
        <v>0.63278689994307047</v>
      </c>
      <c r="I30" s="288">
        <f t="shared" si="3"/>
        <v>0</v>
      </c>
      <c r="J30" s="292">
        <f>分析係数表!D33</f>
        <v>8.7702783269007503E-2</v>
      </c>
      <c r="K30" s="271">
        <f t="shared" si="4"/>
        <v>0</v>
      </c>
      <c r="L30" s="290">
        <f>分析係数表!E33</f>
        <v>8.4336323251883824E-2</v>
      </c>
      <c r="M30" s="272">
        <f t="shared" si="0"/>
        <v>0</v>
      </c>
    </row>
    <row r="31" spans="1:13">
      <c r="A31" s="258">
        <v>27</v>
      </c>
      <c r="B31" s="246" t="s">
        <v>65</v>
      </c>
      <c r="C31" s="267"/>
      <c r="D31" s="278">
        <f>逆行列係数表!K31</f>
        <v>3.5322131291446999E-3</v>
      </c>
      <c r="E31" s="290"/>
      <c r="F31" s="290">
        <f t="shared" si="1"/>
        <v>3.4670085933028159E-3</v>
      </c>
      <c r="G31" s="286">
        <f t="shared" si="2"/>
        <v>0</v>
      </c>
      <c r="H31" s="290">
        <f>分析係数表!F34</f>
        <v>0.68044247766447119</v>
      </c>
      <c r="I31" s="288">
        <f t="shared" si="3"/>
        <v>0</v>
      </c>
      <c r="J31" s="292">
        <f>分析係数表!D34</f>
        <v>0.15389009392691583</v>
      </c>
      <c r="K31" s="271">
        <f t="shared" si="4"/>
        <v>0</v>
      </c>
      <c r="L31" s="290">
        <f>分析係数表!E34</f>
        <v>0.1433320704064108</v>
      </c>
      <c r="M31" s="272">
        <f t="shared" si="0"/>
        <v>0</v>
      </c>
    </row>
    <row r="32" spans="1:13">
      <c r="A32" s="258">
        <v>28</v>
      </c>
      <c r="B32" s="246" t="s">
        <v>66</v>
      </c>
      <c r="C32" s="267"/>
      <c r="D32" s="278">
        <f>逆行列係数表!K32</f>
        <v>5.1560593882002612E-3</v>
      </c>
      <c r="E32" s="290"/>
      <c r="F32" s="290">
        <f t="shared" si="1"/>
        <v>5.0608787049037816E-3</v>
      </c>
      <c r="G32" s="286">
        <f t="shared" si="2"/>
        <v>0</v>
      </c>
      <c r="H32" s="290">
        <f>分析係数表!F35</f>
        <v>0.60548890850388704</v>
      </c>
      <c r="I32" s="288">
        <f t="shared" si="3"/>
        <v>0</v>
      </c>
      <c r="J32" s="292">
        <f>分析係数表!D35</f>
        <v>4.0363234612300396E-2</v>
      </c>
      <c r="K32" s="271">
        <f t="shared" si="4"/>
        <v>0</v>
      </c>
      <c r="L32" s="290">
        <f>分析係数表!E35</f>
        <v>3.9154079363329694E-2</v>
      </c>
      <c r="M32" s="272">
        <f t="shared" si="0"/>
        <v>0</v>
      </c>
    </row>
    <row r="33" spans="1:13">
      <c r="A33" s="258">
        <v>29</v>
      </c>
      <c r="B33" s="246" t="s">
        <v>93</v>
      </c>
      <c r="C33" s="267"/>
      <c r="D33" s="278">
        <f>逆行列係数表!K33</f>
        <v>2.6379754108844431E-3</v>
      </c>
      <c r="E33" s="290"/>
      <c r="F33" s="290">
        <f t="shared" si="1"/>
        <v>2.5892784733158218E-3</v>
      </c>
      <c r="G33" s="286">
        <f t="shared" si="2"/>
        <v>0</v>
      </c>
      <c r="H33" s="290">
        <f>分析係数表!F36</f>
        <v>0.81306518983088305</v>
      </c>
      <c r="I33" s="288">
        <f t="shared" si="3"/>
        <v>0</v>
      </c>
      <c r="J33" s="292">
        <f>分析係数表!D36</f>
        <v>1.5774342104513773E-2</v>
      </c>
      <c r="K33" s="271">
        <f t="shared" si="4"/>
        <v>0</v>
      </c>
      <c r="L33" s="290">
        <f>分析係数表!E36</f>
        <v>1.3229670821596217E-2</v>
      </c>
      <c r="M33" s="272">
        <f t="shared" si="0"/>
        <v>0</v>
      </c>
    </row>
    <row r="34" spans="1:13">
      <c r="A34" s="258">
        <v>30</v>
      </c>
      <c r="B34" s="246" t="s">
        <v>94</v>
      </c>
      <c r="C34" s="267"/>
      <c r="D34" s="278">
        <f>逆行列係数表!K34</f>
        <v>2.5029863604329954E-2</v>
      </c>
      <c r="E34" s="290"/>
      <c r="F34" s="290">
        <f t="shared" si="1"/>
        <v>2.4567813162061993E-2</v>
      </c>
      <c r="G34" s="286">
        <f t="shared" si="2"/>
        <v>0</v>
      </c>
      <c r="H34" s="290">
        <f>分析係数表!F37</f>
        <v>0.63403708963374472</v>
      </c>
      <c r="I34" s="288">
        <f t="shared" si="3"/>
        <v>0</v>
      </c>
      <c r="J34" s="292">
        <f>分析係数表!D37</f>
        <v>7.9200513574427991E-2</v>
      </c>
      <c r="K34" s="271">
        <f t="shared" si="4"/>
        <v>0</v>
      </c>
      <c r="L34" s="290">
        <f>分析係数表!E37</f>
        <v>7.3600662533244779E-2</v>
      </c>
      <c r="M34" s="272">
        <f t="shared" si="0"/>
        <v>0</v>
      </c>
    </row>
    <row r="35" spans="1:13">
      <c r="A35" s="258">
        <v>31</v>
      </c>
      <c r="B35" s="246" t="s">
        <v>95</v>
      </c>
      <c r="C35" s="267"/>
      <c r="D35" s="278">
        <f>逆行列係数表!K35</f>
        <v>1.6227310636808831E-3</v>
      </c>
      <c r="E35" s="290"/>
      <c r="F35" s="290">
        <f t="shared" si="1"/>
        <v>1.5927755026954847E-3</v>
      </c>
      <c r="G35" s="286">
        <f t="shared" si="2"/>
        <v>0</v>
      </c>
      <c r="H35" s="290">
        <f>分析係数表!F38</f>
        <v>0.4997199825516766</v>
      </c>
      <c r="I35" s="288">
        <f t="shared" si="3"/>
        <v>0</v>
      </c>
      <c r="J35" s="292">
        <f>分析係数表!D38</f>
        <v>3.5590827435143364E-2</v>
      </c>
      <c r="K35" s="271">
        <f t="shared" si="4"/>
        <v>0</v>
      </c>
      <c r="L35" s="290">
        <f>分析係数表!E38</f>
        <v>3.1059891839156476E-2</v>
      </c>
      <c r="M35" s="272">
        <f t="shared" si="0"/>
        <v>0</v>
      </c>
    </row>
    <row r="36" spans="1:13">
      <c r="A36" s="258">
        <v>32</v>
      </c>
      <c r="B36" s="246" t="s">
        <v>67</v>
      </c>
      <c r="C36" s="267"/>
      <c r="D36" s="278">
        <f>逆行列係数表!K36</f>
        <v>2.817383702072034E-4</v>
      </c>
      <c r="E36" s="290"/>
      <c r="F36" s="290">
        <f t="shared" si="1"/>
        <v>2.7653748934680698E-4</v>
      </c>
      <c r="G36" s="286">
        <f t="shared" si="2"/>
        <v>0</v>
      </c>
      <c r="H36" s="290">
        <f>分析係数表!F39</f>
        <v>0.70859596344355691</v>
      </c>
      <c r="I36" s="288">
        <f t="shared" si="3"/>
        <v>0</v>
      </c>
      <c r="J36" s="292">
        <f>分析係数表!D39</f>
        <v>4.8027598057070089E-2</v>
      </c>
      <c r="K36" s="271">
        <f t="shared" si="4"/>
        <v>0</v>
      </c>
      <c r="L36" s="290">
        <f>分析係数表!E39</f>
        <v>4.8027598057070089E-2</v>
      </c>
      <c r="M36" s="272">
        <f t="shared" si="0"/>
        <v>0</v>
      </c>
    </row>
    <row r="37" spans="1:13">
      <c r="A37" s="258">
        <v>33</v>
      </c>
      <c r="B37" s="246" t="s">
        <v>96</v>
      </c>
      <c r="C37" s="267"/>
      <c r="D37" s="278">
        <f>逆行列係数表!K37</f>
        <v>1.4651740150555057E-4</v>
      </c>
      <c r="E37" s="290"/>
      <c r="F37" s="290">
        <f t="shared" si="1"/>
        <v>1.4381269519009624E-4</v>
      </c>
      <c r="G37" s="286">
        <f t="shared" si="2"/>
        <v>0</v>
      </c>
      <c r="H37" s="290">
        <f>分析係数表!F40</f>
        <v>0.70623799726049996</v>
      </c>
      <c r="I37" s="288">
        <f t="shared" si="3"/>
        <v>0</v>
      </c>
      <c r="J37" s="292">
        <f>分析係数表!D40</f>
        <v>9.0697433955161888E-2</v>
      </c>
      <c r="K37" s="271">
        <f t="shared" si="4"/>
        <v>0</v>
      </c>
      <c r="L37" s="290">
        <f>分析係数表!E40</f>
        <v>9.0562666353757981E-2</v>
      </c>
      <c r="M37" s="272">
        <f t="shared" si="0"/>
        <v>0</v>
      </c>
    </row>
    <row r="38" spans="1:13">
      <c r="A38" s="258">
        <v>34</v>
      </c>
      <c r="B38" s="246" t="s">
        <v>97</v>
      </c>
      <c r="C38" s="267"/>
      <c r="D38" s="278">
        <f>逆行列係数表!K38</f>
        <v>3.4516346795135875E-5</v>
      </c>
      <c r="E38" s="290"/>
      <c r="F38" s="290">
        <f t="shared" si="1"/>
        <v>3.3879176191481129E-5</v>
      </c>
      <c r="G38" s="286">
        <f t="shared" si="2"/>
        <v>0</v>
      </c>
      <c r="H38" s="290">
        <f>分析係数表!F41</f>
        <v>0.58132099287543681</v>
      </c>
      <c r="I38" s="288">
        <f t="shared" si="3"/>
        <v>0</v>
      </c>
      <c r="J38" s="292">
        <f>分析係数表!D41</f>
        <v>0.12149342216939719</v>
      </c>
      <c r="K38" s="271">
        <f t="shared" si="4"/>
        <v>0</v>
      </c>
      <c r="L38" s="290">
        <f>分析係数表!E41</f>
        <v>0.11755967401821014</v>
      </c>
      <c r="M38" s="272">
        <f t="shared" si="0"/>
        <v>0</v>
      </c>
    </row>
    <row r="39" spans="1:13">
      <c r="A39" s="258">
        <v>35</v>
      </c>
      <c r="B39" s="246" t="s">
        <v>3</v>
      </c>
      <c r="C39" s="267"/>
      <c r="D39" s="278">
        <f>逆行列係数表!K39</f>
        <v>4.5212917082923266E-4</v>
      </c>
      <c r="E39" s="290"/>
      <c r="F39" s="290">
        <f t="shared" si="1"/>
        <v>4.4378288150675489E-4</v>
      </c>
      <c r="G39" s="286">
        <f t="shared" si="2"/>
        <v>0</v>
      </c>
      <c r="H39" s="290">
        <f>分析係数表!F42</f>
        <v>0.58706867988829459</v>
      </c>
      <c r="I39" s="288">
        <f t="shared" si="3"/>
        <v>0</v>
      </c>
      <c r="J39" s="292">
        <f>分析係数表!D42</f>
        <v>0.12536880137580664</v>
      </c>
      <c r="K39" s="271">
        <f t="shared" si="4"/>
        <v>0</v>
      </c>
      <c r="L39" s="290">
        <f>分析係数表!E42</f>
        <v>0.11770088827882173</v>
      </c>
      <c r="M39" s="272">
        <f t="shared" si="0"/>
        <v>0</v>
      </c>
    </row>
    <row r="40" spans="1:13">
      <c r="A40" s="258">
        <v>36</v>
      </c>
      <c r="B40" s="246" t="s">
        <v>98</v>
      </c>
      <c r="C40" s="267"/>
      <c r="D40" s="278">
        <f>逆行列係数表!K40</f>
        <v>1.527896755366156E-2</v>
      </c>
      <c r="E40" s="290"/>
      <c r="F40" s="290">
        <f t="shared" si="1"/>
        <v>1.4996918325301168E-2</v>
      </c>
      <c r="G40" s="286">
        <f t="shared" si="2"/>
        <v>0</v>
      </c>
      <c r="H40" s="290">
        <f>分析係数表!F43</f>
        <v>0.62240825035949521</v>
      </c>
      <c r="I40" s="288">
        <f t="shared" si="3"/>
        <v>0</v>
      </c>
      <c r="J40" s="292">
        <f>分析係数表!D43</f>
        <v>0.13048156468325811</v>
      </c>
      <c r="K40" s="271">
        <f t="shared" si="4"/>
        <v>0</v>
      </c>
      <c r="L40" s="290">
        <f>分析係数表!E43</f>
        <v>0.11291103502841897</v>
      </c>
      <c r="M40" s="272">
        <f t="shared" si="0"/>
        <v>0</v>
      </c>
    </row>
    <row r="41" spans="1:13">
      <c r="A41" s="258">
        <v>37</v>
      </c>
      <c r="B41" s="246" t="s">
        <v>99</v>
      </c>
      <c r="C41" s="267"/>
      <c r="D41" s="278">
        <f>逆行列係数表!K41</f>
        <v>7.7093026682780377E-5</v>
      </c>
      <c r="E41" s="290"/>
      <c r="F41" s="290">
        <f t="shared" si="1"/>
        <v>7.5669891997044719E-5</v>
      </c>
      <c r="G41" s="286">
        <f t="shared" si="2"/>
        <v>0</v>
      </c>
      <c r="H41" s="290">
        <f>分析係数表!F44</f>
        <v>0.5344179716450459</v>
      </c>
      <c r="I41" s="288">
        <f t="shared" si="3"/>
        <v>0</v>
      </c>
      <c r="J41" s="292">
        <f>分析係数表!D44</f>
        <v>0.19836337849438287</v>
      </c>
      <c r="K41" s="271">
        <f t="shared" si="4"/>
        <v>0</v>
      </c>
      <c r="L41" s="290">
        <f>分析係数表!E44</f>
        <v>0.16230318686650563</v>
      </c>
      <c r="M41" s="272">
        <f t="shared" si="0"/>
        <v>0</v>
      </c>
    </row>
    <row r="42" spans="1:13">
      <c r="A42" s="258">
        <v>38</v>
      </c>
      <c r="B42" s="246" t="s">
        <v>4</v>
      </c>
      <c r="C42" s="267"/>
      <c r="D42" s="278">
        <f>逆行列係数表!K42</f>
        <v>2.1622220070321126E-4</v>
      </c>
      <c r="E42" s="290"/>
      <c r="F42" s="290">
        <f t="shared" si="1"/>
        <v>2.1223074613348729E-4</v>
      </c>
      <c r="G42" s="286">
        <f t="shared" si="2"/>
        <v>0</v>
      </c>
      <c r="H42" s="290">
        <f>分析係数表!F45</f>
        <v>0</v>
      </c>
      <c r="I42" s="288">
        <f t="shared" si="3"/>
        <v>0</v>
      </c>
      <c r="J42" s="292">
        <f>分析係数表!D45</f>
        <v>0</v>
      </c>
      <c r="K42" s="271">
        <f t="shared" si="4"/>
        <v>0</v>
      </c>
      <c r="L42" s="290">
        <f>分析係数表!E45</f>
        <v>0</v>
      </c>
      <c r="M42" s="272">
        <f t="shared" si="0"/>
        <v>0</v>
      </c>
    </row>
    <row r="43" spans="1:13">
      <c r="A43" s="258">
        <v>39</v>
      </c>
      <c r="B43" s="246" t="s">
        <v>5</v>
      </c>
      <c r="C43" s="267"/>
      <c r="D43" s="278">
        <f>逆行列係数表!K43</f>
        <v>2.7758488201375902E-3</v>
      </c>
      <c r="E43" s="290"/>
      <c r="F43" s="290">
        <f t="shared" si="1"/>
        <v>2.7246067440604479E-3</v>
      </c>
      <c r="G43" s="286">
        <f t="shared" si="2"/>
        <v>0</v>
      </c>
      <c r="H43" s="290">
        <f>分析係数表!F46</f>
        <v>0.64740426293918441</v>
      </c>
      <c r="I43" s="288">
        <f t="shared" si="3"/>
        <v>0</v>
      </c>
      <c r="J43" s="292">
        <f>分析係数表!D46</f>
        <v>3.6867524451068895E-3</v>
      </c>
      <c r="K43" s="271">
        <f t="shared" si="4"/>
        <v>0</v>
      </c>
      <c r="L43" s="290">
        <f>分析係数表!E46</f>
        <v>3.6024838177901608E-3</v>
      </c>
      <c r="M43" s="272">
        <f t="shared" si="0"/>
        <v>0</v>
      </c>
    </row>
    <row r="44" spans="1:13">
      <c r="A44" s="259">
        <v>40</v>
      </c>
      <c r="B44" s="256" t="s">
        <v>253</v>
      </c>
      <c r="C44" s="273">
        <f>SUM(C5:C43)</f>
        <v>0</v>
      </c>
      <c r="D44" s="280">
        <f>逆行列係数表!K44</f>
        <v>1.1082993073421799</v>
      </c>
      <c r="E44" s="291"/>
      <c r="F44" s="291">
        <f t="shared" si="1"/>
        <v>1.0878401393172235</v>
      </c>
      <c r="G44" s="287">
        <f>SUM(G5:G43)</f>
        <v>0</v>
      </c>
      <c r="H44" s="291">
        <f>分析係数表!F47</f>
        <v>0.52032812004185636</v>
      </c>
      <c r="I44" s="289">
        <f>SUM(I5:I43)</f>
        <v>0</v>
      </c>
      <c r="J44" s="293">
        <f>分析係数表!D47</f>
        <v>6.7043132898265148E-2</v>
      </c>
      <c r="K44" s="274">
        <f>SUM(K5:K43)</f>
        <v>0</v>
      </c>
      <c r="L44" s="291">
        <f>分析係数表!E47</f>
        <v>6.0489972943054145E-2</v>
      </c>
      <c r="M44" s="275">
        <f>SUM(M5:M43)</f>
        <v>0</v>
      </c>
    </row>
    <row r="45" spans="1:13">
      <c r="B45" s="276" t="s">
        <v>254</v>
      </c>
      <c r="C45" s="88"/>
      <c r="D45" s="88" t="s">
        <v>255</v>
      </c>
      <c r="E45" s="88"/>
      <c r="F45" s="88"/>
      <c r="G45" s="88"/>
      <c r="H45" s="88" t="s">
        <v>132</v>
      </c>
      <c r="I45" s="88"/>
      <c r="J45" s="88" t="s">
        <v>132</v>
      </c>
      <c r="K45" s="88"/>
      <c r="L45" s="88" t="s">
        <v>132</v>
      </c>
      <c r="M45" s="277"/>
    </row>
    <row r="46" spans="1:13">
      <c r="B46" s="76" t="s">
        <v>256</v>
      </c>
    </row>
    <row r="47" spans="1:13">
      <c r="B47" s="76" t="s">
        <v>289</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DAA0C-E9EA-49E0-AF48-CF855EAA0DEF}">
  <dimension ref="A1:M47"/>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76" customWidth="1"/>
    <col min="2" max="2" width="17.5" style="76" customWidth="1"/>
    <col min="3" max="3" width="8.58203125" style="76" customWidth="1"/>
    <col min="4" max="4" width="8.1640625" style="76" customWidth="1"/>
    <col min="5" max="5" width="8.25" style="76" bestFit="1" customWidth="1"/>
    <col min="6" max="16384" width="8.1640625" style="76"/>
  </cols>
  <sheetData>
    <row r="1" spans="1:13" ht="13">
      <c r="B1" s="268" t="s">
        <v>243</v>
      </c>
      <c r="F1" s="269"/>
      <c r="G1" s="76" t="s">
        <v>324</v>
      </c>
      <c r="I1" s="76" t="s">
        <v>324</v>
      </c>
    </row>
    <row r="2" spans="1:13">
      <c r="B2" s="76" t="s">
        <v>114</v>
      </c>
      <c r="C2" s="76" t="s">
        <v>324</v>
      </c>
      <c r="G2" s="76" t="s">
        <v>245</v>
      </c>
      <c r="I2" s="270" t="s">
        <v>236</v>
      </c>
      <c r="K2" s="76" t="s">
        <v>229</v>
      </c>
      <c r="M2" s="76" t="s">
        <v>246</v>
      </c>
    </row>
    <row r="3" spans="1:13" ht="60" customHeight="1">
      <c r="B3" s="39"/>
      <c r="C3" s="40" t="s">
        <v>308</v>
      </c>
      <c r="D3" s="40" t="s">
        <v>344</v>
      </c>
      <c r="E3" s="40" t="s">
        <v>345</v>
      </c>
      <c r="F3" s="40" t="s">
        <v>310</v>
      </c>
      <c r="G3" s="41" t="s">
        <v>330</v>
      </c>
      <c r="H3" s="40" t="s">
        <v>291</v>
      </c>
      <c r="I3" s="42" t="s">
        <v>236</v>
      </c>
      <c r="J3" s="43" t="s">
        <v>247</v>
      </c>
      <c r="K3" s="41" t="s">
        <v>248</v>
      </c>
      <c r="L3" s="40" t="s">
        <v>249</v>
      </c>
      <c r="M3" s="42" t="s">
        <v>250</v>
      </c>
    </row>
    <row r="4" spans="1:13">
      <c r="B4" s="44"/>
      <c r="C4" s="45" t="s">
        <v>41</v>
      </c>
      <c r="D4" s="45" t="s">
        <v>42</v>
      </c>
      <c r="E4" s="45" t="s">
        <v>50</v>
      </c>
      <c r="F4" s="45" t="s">
        <v>313</v>
      </c>
      <c r="G4" s="45" t="s">
        <v>311</v>
      </c>
      <c r="H4" s="47" t="s">
        <v>315</v>
      </c>
      <c r="I4" s="46" t="s">
        <v>316</v>
      </c>
      <c r="J4" s="45" t="s">
        <v>318</v>
      </c>
      <c r="K4" s="45" t="s">
        <v>319</v>
      </c>
      <c r="L4" s="45" t="s">
        <v>321</v>
      </c>
      <c r="M4" s="46" t="s">
        <v>322</v>
      </c>
    </row>
    <row r="5" spans="1:13">
      <c r="A5" s="257">
        <v>1</v>
      </c>
      <c r="B5" s="246" t="s">
        <v>73</v>
      </c>
      <c r="C5" s="267"/>
      <c r="D5" s="290">
        <f>逆行列係数表!L5</f>
        <v>9.8155002074567328E-4</v>
      </c>
      <c r="E5" s="290"/>
      <c r="F5" s="290">
        <f>D5/$E$14</f>
        <v>9.3442629084584494E-4</v>
      </c>
      <c r="G5" s="286">
        <f>$C$14*F5</f>
        <v>0</v>
      </c>
      <c r="H5" s="290">
        <f>分析係数表!F8</f>
        <v>0.42721038226158625</v>
      </c>
      <c r="I5" s="288">
        <f>G5*H5</f>
        <v>0</v>
      </c>
      <c r="J5" s="292">
        <f>分析係数表!D8</f>
        <v>0.32298797552049696</v>
      </c>
      <c r="K5" s="271">
        <f>ROUND(G5*J5,0)</f>
        <v>0</v>
      </c>
      <c r="L5" s="290">
        <f>分析係数表!E8</f>
        <v>0.12265584155979949</v>
      </c>
      <c r="M5" s="272">
        <f>ROUND(G5*L5,0)</f>
        <v>0</v>
      </c>
    </row>
    <row r="6" spans="1:13">
      <c r="A6" s="258">
        <v>2</v>
      </c>
      <c r="B6" s="246" t="s">
        <v>74</v>
      </c>
      <c r="C6" s="267"/>
      <c r="D6" s="290">
        <f>逆行列係数表!L6</f>
        <v>2.6743126543213643E-5</v>
      </c>
      <c r="E6" s="290"/>
      <c r="F6" s="290">
        <f t="shared" ref="F6:F44" si="0">D6/$E$14</f>
        <v>2.545920229558137E-5</v>
      </c>
      <c r="G6" s="286">
        <f t="shared" ref="G6:G43" si="1">$C$14*F6</f>
        <v>0</v>
      </c>
      <c r="H6" s="290">
        <f>分析係数表!F9</f>
        <v>0.63987813845992225</v>
      </c>
      <c r="I6" s="288">
        <f>G6*H6</f>
        <v>0</v>
      </c>
      <c r="J6" s="292">
        <f>分析係数表!D9</f>
        <v>0.29572434079210003</v>
      </c>
      <c r="K6" s="271">
        <f t="shared" ref="K6:K43" si="2">ROUND(G6*J6,0)</f>
        <v>0</v>
      </c>
      <c r="L6" s="290">
        <f>分析係数表!E9</f>
        <v>0.26862065342998215</v>
      </c>
      <c r="M6" s="272">
        <f t="shared" ref="M6:M43" si="3">ROUND(G6*L6,0)</f>
        <v>0</v>
      </c>
    </row>
    <row r="7" spans="1:13">
      <c r="A7" s="258">
        <v>3</v>
      </c>
      <c r="B7" s="246" t="s">
        <v>75</v>
      </c>
      <c r="C7" s="267"/>
      <c r="D7" s="290">
        <f>逆行列係数表!L7</f>
        <v>1.2162059082613484E-6</v>
      </c>
      <c r="E7" s="290"/>
      <c r="F7" s="290">
        <f t="shared" si="0"/>
        <v>1.1578164655308151E-6</v>
      </c>
      <c r="G7" s="286">
        <f t="shared" si="1"/>
        <v>0</v>
      </c>
      <c r="H7" s="290">
        <f>分析係数表!F10</f>
        <v>0.47381340455197063</v>
      </c>
      <c r="I7" s="288">
        <f>G7*H7</f>
        <v>0</v>
      </c>
      <c r="J7" s="292">
        <f>分析係数表!D10</f>
        <v>9.5045460793747427E-2</v>
      </c>
      <c r="K7" s="271">
        <f t="shared" si="2"/>
        <v>0</v>
      </c>
      <c r="L7" s="290">
        <f>分析係数表!E10</f>
        <v>4.2279520059697977E-2</v>
      </c>
      <c r="M7" s="272">
        <f t="shared" si="3"/>
        <v>0</v>
      </c>
    </row>
    <row r="8" spans="1:13">
      <c r="A8" s="258">
        <v>4</v>
      </c>
      <c r="B8" s="246" t="s">
        <v>76</v>
      </c>
      <c r="C8" s="267"/>
      <c r="D8" s="290">
        <f>逆行列係数表!L8</f>
        <v>9.2530114696071661E-5</v>
      </c>
      <c r="E8" s="290"/>
      <c r="F8" s="290">
        <f t="shared" si="0"/>
        <v>8.8087789760634045E-5</v>
      </c>
      <c r="G8" s="286">
        <f t="shared" si="1"/>
        <v>0</v>
      </c>
      <c r="H8" s="290">
        <f>分析係数表!F11</f>
        <v>0.54360066960888753</v>
      </c>
      <c r="I8" s="288">
        <f t="shared" ref="I8:I43" si="4">G8*H8</f>
        <v>0</v>
      </c>
      <c r="J8" s="292">
        <f>分析係数表!D11</f>
        <v>4.0785268604474206E-2</v>
      </c>
      <c r="K8" s="271">
        <f t="shared" si="2"/>
        <v>0</v>
      </c>
      <c r="L8" s="290">
        <f>分析係数表!E11</f>
        <v>3.926343022371024E-2</v>
      </c>
      <c r="M8" s="272">
        <f t="shared" si="3"/>
        <v>0</v>
      </c>
    </row>
    <row r="9" spans="1:13">
      <c r="A9" s="258">
        <v>5</v>
      </c>
      <c r="B9" s="246" t="s">
        <v>77</v>
      </c>
      <c r="C9" s="267"/>
      <c r="D9" s="290">
        <f>逆行列係数表!L9</f>
        <v>1.6114733286204456E-4</v>
      </c>
      <c r="E9" s="290"/>
      <c r="F9" s="290">
        <f t="shared" si="0"/>
        <v>1.5341072929893758E-4</v>
      </c>
      <c r="G9" s="286">
        <f t="shared" si="1"/>
        <v>0</v>
      </c>
      <c r="H9" s="290">
        <f>分析係数表!F12</f>
        <v>0.33651535386825859</v>
      </c>
      <c r="I9" s="288">
        <f t="shared" si="4"/>
        <v>0</v>
      </c>
      <c r="J9" s="292">
        <f>分析係数表!D12</f>
        <v>3.4578030097235327E-2</v>
      </c>
      <c r="K9" s="271">
        <f t="shared" si="2"/>
        <v>0</v>
      </c>
      <c r="L9" s="290">
        <f>分析係数表!E12</f>
        <v>3.3355134693599395E-2</v>
      </c>
      <c r="M9" s="272">
        <f t="shared" si="3"/>
        <v>0</v>
      </c>
    </row>
    <row r="10" spans="1:13">
      <c r="A10" s="258">
        <v>6</v>
      </c>
      <c r="B10" s="246" t="s">
        <v>78</v>
      </c>
      <c r="C10" s="267"/>
      <c r="D10" s="290">
        <f>逆行列係数表!L10</f>
        <v>3.2766345775451334E-4</v>
      </c>
      <c r="E10" s="290"/>
      <c r="F10" s="290">
        <f t="shared" si="0"/>
        <v>3.1193249758445769E-4</v>
      </c>
      <c r="G10" s="286">
        <f t="shared" si="1"/>
        <v>0</v>
      </c>
      <c r="H10" s="290">
        <f>分析係数表!F13</f>
        <v>0.39077170920544851</v>
      </c>
      <c r="I10" s="288">
        <f t="shared" si="4"/>
        <v>0</v>
      </c>
      <c r="J10" s="292">
        <f>分析係数表!D13</f>
        <v>0.12720758845381647</v>
      </c>
      <c r="K10" s="271">
        <f t="shared" si="2"/>
        <v>0</v>
      </c>
      <c r="L10" s="290">
        <f>分析係数表!E13</f>
        <v>9.5492852763317662E-2</v>
      </c>
      <c r="M10" s="272">
        <f t="shared" si="3"/>
        <v>0</v>
      </c>
    </row>
    <row r="11" spans="1:13">
      <c r="A11" s="258">
        <v>7</v>
      </c>
      <c r="B11" s="246" t="s">
        <v>79</v>
      </c>
      <c r="C11" s="267"/>
      <c r="D11" s="290">
        <f>逆行列係数表!L11</f>
        <v>2.6547868120319219E-3</v>
      </c>
      <c r="E11" s="290"/>
      <c r="F11" s="290">
        <f t="shared" si="0"/>
        <v>2.5273318132772189E-3</v>
      </c>
      <c r="G11" s="286">
        <f t="shared" si="1"/>
        <v>0</v>
      </c>
      <c r="H11" s="290">
        <f>分析係数表!F14</f>
        <v>0.35598651785260127</v>
      </c>
      <c r="I11" s="288">
        <f t="shared" si="4"/>
        <v>0</v>
      </c>
      <c r="J11" s="292">
        <f>分析係数表!D14</f>
        <v>4.3833041969742803E-2</v>
      </c>
      <c r="K11" s="271">
        <f t="shared" si="2"/>
        <v>0</v>
      </c>
      <c r="L11" s="290">
        <f>分析係数表!E14</f>
        <v>3.8757158040430381E-2</v>
      </c>
      <c r="M11" s="272">
        <f t="shared" si="3"/>
        <v>0</v>
      </c>
    </row>
    <row r="12" spans="1:13">
      <c r="A12" s="258">
        <v>8</v>
      </c>
      <c r="B12" s="246" t="s">
        <v>80</v>
      </c>
      <c r="C12" s="267"/>
      <c r="D12" s="290">
        <f>逆行列係数表!L12</f>
        <v>3.845968003560768E-2</v>
      </c>
      <c r="E12" s="290"/>
      <c r="F12" s="290">
        <f t="shared" si="0"/>
        <v>3.6613249863200407E-2</v>
      </c>
      <c r="G12" s="286">
        <f t="shared" si="1"/>
        <v>0</v>
      </c>
      <c r="H12" s="290">
        <f>分析係数表!F15</f>
        <v>0.35842164855867914</v>
      </c>
      <c r="I12" s="288">
        <f t="shared" si="4"/>
        <v>0</v>
      </c>
      <c r="J12" s="292">
        <f>分析係数表!D15</f>
        <v>1.5678367482667734E-2</v>
      </c>
      <c r="K12" s="271">
        <f t="shared" si="2"/>
        <v>0</v>
      </c>
      <c r="L12" s="290">
        <f>分析係数表!E15</f>
        <v>1.5634458686506418E-2</v>
      </c>
      <c r="M12" s="272">
        <f t="shared" si="3"/>
        <v>0</v>
      </c>
    </row>
    <row r="13" spans="1:13">
      <c r="A13" s="258">
        <v>9</v>
      </c>
      <c r="B13" s="246" t="s">
        <v>81</v>
      </c>
      <c r="C13" s="267"/>
      <c r="D13" s="290">
        <f>逆行列係数表!L13</f>
        <v>8.4068876351372222E-4</v>
      </c>
      <c r="E13" s="290"/>
      <c r="F13" s="290">
        <f t="shared" si="0"/>
        <v>8.0032771274267216E-4</v>
      </c>
      <c r="G13" s="286">
        <f t="shared" si="1"/>
        <v>0</v>
      </c>
      <c r="H13" s="290">
        <f>分析係数表!F16</f>
        <v>0.2627694146106877</v>
      </c>
      <c r="I13" s="288">
        <f t="shared" si="4"/>
        <v>0</v>
      </c>
      <c r="J13" s="292">
        <f>分析係数表!D16</f>
        <v>1.0339400475073228E-2</v>
      </c>
      <c r="K13" s="271">
        <f t="shared" si="2"/>
        <v>0</v>
      </c>
      <c r="L13" s="290">
        <f>分析係数表!E16</f>
        <v>1.0339400475073228E-2</v>
      </c>
      <c r="M13" s="272">
        <f t="shared" si="3"/>
        <v>0</v>
      </c>
    </row>
    <row r="14" spans="1:13">
      <c r="A14" s="258">
        <v>10</v>
      </c>
      <c r="B14" s="246" t="s">
        <v>82</v>
      </c>
      <c r="C14" s="266">
        <f>データ入力!C15</f>
        <v>0</v>
      </c>
      <c r="D14" s="290">
        <f>逆行列係数表!L14</f>
        <v>1.0504306550034801</v>
      </c>
      <c r="E14" s="290">
        <f>D14</f>
        <v>1.0504306550034801</v>
      </c>
      <c r="F14" s="290">
        <f t="shared" si="0"/>
        <v>1</v>
      </c>
      <c r="G14" s="286">
        <f t="shared" si="1"/>
        <v>0</v>
      </c>
      <c r="H14" s="290">
        <f>分析係数表!F17</f>
        <v>0.42825667105631338</v>
      </c>
      <c r="I14" s="288">
        <f t="shared" si="4"/>
        <v>0</v>
      </c>
      <c r="J14" s="292">
        <f>分析係数表!D17</f>
        <v>5.1560411778863557E-2</v>
      </c>
      <c r="K14" s="271">
        <f t="shared" si="2"/>
        <v>0</v>
      </c>
      <c r="L14" s="290">
        <f>分析係数表!E17</f>
        <v>4.9008807340167618E-2</v>
      </c>
      <c r="M14" s="272">
        <f t="shared" si="3"/>
        <v>0</v>
      </c>
    </row>
    <row r="15" spans="1:13">
      <c r="A15" s="258">
        <v>11</v>
      </c>
      <c r="B15" s="246" t="s">
        <v>83</v>
      </c>
      <c r="C15" s="267"/>
      <c r="D15" s="290">
        <f>逆行列係数表!L15</f>
        <v>1.5562013507915806E-3</v>
      </c>
      <c r="E15" s="290"/>
      <c r="F15" s="290">
        <f t="shared" si="0"/>
        <v>1.4814888954153998E-3</v>
      </c>
      <c r="G15" s="286">
        <f t="shared" si="1"/>
        <v>0</v>
      </c>
      <c r="H15" s="290">
        <f>分析係数表!F18</f>
        <v>0.48997194925916815</v>
      </c>
      <c r="I15" s="288">
        <f t="shared" si="4"/>
        <v>0</v>
      </c>
      <c r="J15" s="292">
        <f>分析係数表!D18</f>
        <v>3.8565313316438733E-2</v>
      </c>
      <c r="K15" s="271">
        <f t="shared" si="2"/>
        <v>0</v>
      </c>
      <c r="L15" s="290">
        <f>分析係数表!E18</f>
        <v>3.6576455199010559E-2</v>
      </c>
      <c r="M15" s="272">
        <f t="shared" si="3"/>
        <v>0</v>
      </c>
    </row>
    <row r="16" spans="1:13">
      <c r="A16" s="258">
        <v>12</v>
      </c>
      <c r="B16" s="246" t="s">
        <v>84</v>
      </c>
      <c r="C16" s="267"/>
      <c r="D16" s="290">
        <f>逆行列係数表!L16</f>
        <v>3.5292972143788444E-3</v>
      </c>
      <c r="E16" s="290"/>
      <c r="F16" s="290">
        <f t="shared" si="0"/>
        <v>3.359857404739537E-3</v>
      </c>
      <c r="G16" s="286">
        <f t="shared" si="1"/>
        <v>0</v>
      </c>
      <c r="H16" s="290">
        <f>分析係数表!F19</f>
        <v>0.21331101927013058</v>
      </c>
      <c r="I16" s="288">
        <f t="shared" si="4"/>
        <v>0</v>
      </c>
      <c r="J16" s="292">
        <f>分析係数表!D19</f>
        <v>1.2736199640345095E-2</v>
      </c>
      <c r="K16" s="271">
        <f t="shared" si="2"/>
        <v>0</v>
      </c>
      <c r="L16" s="290">
        <f>分析係数表!E19</f>
        <v>1.2523714081279422E-2</v>
      </c>
      <c r="M16" s="272">
        <f t="shared" si="3"/>
        <v>0</v>
      </c>
    </row>
    <row r="17" spans="1:13">
      <c r="A17" s="258">
        <v>13</v>
      </c>
      <c r="B17" s="246" t="s">
        <v>85</v>
      </c>
      <c r="C17" s="267"/>
      <c r="D17" s="290">
        <f>逆行列係数表!L17</f>
        <v>1.5961557113696817E-4</v>
      </c>
      <c r="E17" s="290"/>
      <c r="F17" s="290">
        <f t="shared" si="0"/>
        <v>1.5195250669492252E-4</v>
      </c>
      <c r="G17" s="286">
        <f t="shared" si="1"/>
        <v>0</v>
      </c>
      <c r="H17" s="290">
        <f>分析係数表!F20</f>
        <v>0.2109583665362576</v>
      </c>
      <c r="I17" s="288">
        <f t="shared" si="4"/>
        <v>0</v>
      </c>
      <c r="J17" s="292">
        <f>分析係数表!D20</f>
        <v>3.0797631013066269E-2</v>
      </c>
      <c r="K17" s="271">
        <f t="shared" si="2"/>
        <v>0</v>
      </c>
      <c r="L17" s="290">
        <f>分析係数表!E20</f>
        <v>2.9972730221401771E-2</v>
      </c>
      <c r="M17" s="272">
        <f t="shared" si="3"/>
        <v>0</v>
      </c>
    </row>
    <row r="18" spans="1:13">
      <c r="A18" s="258">
        <v>14</v>
      </c>
      <c r="B18" s="246" t="s">
        <v>86</v>
      </c>
      <c r="C18" s="267"/>
      <c r="D18" s="290">
        <f>逆行列係数表!L18</f>
        <v>2.734690330676269E-3</v>
      </c>
      <c r="E18" s="290"/>
      <c r="F18" s="290">
        <f t="shared" si="0"/>
        <v>2.60339920360303E-3</v>
      </c>
      <c r="G18" s="286">
        <f t="shared" si="1"/>
        <v>0</v>
      </c>
      <c r="H18" s="290">
        <f>分析係数表!F21</f>
        <v>0.45791147145628314</v>
      </c>
      <c r="I18" s="288">
        <f t="shared" si="4"/>
        <v>0</v>
      </c>
      <c r="J18" s="292">
        <f>分析係数表!D21</f>
        <v>5.9847590028896828E-2</v>
      </c>
      <c r="K18" s="271">
        <f t="shared" si="2"/>
        <v>0</v>
      </c>
      <c r="L18" s="290">
        <f>分析係数表!E21</f>
        <v>5.4782163530779596E-2</v>
      </c>
      <c r="M18" s="272">
        <f t="shared" si="3"/>
        <v>0</v>
      </c>
    </row>
    <row r="19" spans="1:13">
      <c r="A19" s="258">
        <v>15</v>
      </c>
      <c r="B19" s="246" t="s">
        <v>70</v>
      </c>
      <c r="C19" s="267"/>
      <c r="D19" s="290">
        <f>逆行列係数表!L19</f>
        <v>2.7056367067334117E-4</v>
      </c>
      <c r="E19" s="290"/>
      <c r="F19" s="290">
        <f t="shared" si="0"/>
        <v>2.5757404297425496E-4</v>
      </c>
      <c r="G19" s="286">
        <f t="shared" si="1"/>
        <v>0</v>
      </c>
      <c r="H19" s="290">
        <f>分析係数表!F22</f>
        <v>0.43073258580094059</v>
      </c>
      <c r="I19" s="288">
        <f t="shared" si="4"/>
        <v>0</v>
      </c>
      <c r="J19" s="292">
        <f>分析係数表!D22</f>
        <v>2.2938556731137788E-2</v>
      </c>
      <c r="K19" s="271">
        <f t="shared" si="2"/>
        <v>0</v>
      </c>
      <c r="L19" s="290">
        <f>分析係数表!E22</f>
        <v>2.2183368519679003E-2</v>
      </c>
      <c r="M19" s="272">
        <f t="shared" si="3"/>
        <v>0</v>
      </c>
    </row>
    <row r="20" spans="1:13">
      <c r="A20" s="258">
        <v>16</v>
      </c>
      <c r="B20" s="246" t="s">
        <v>71</v>
      </c>
      <c r="C20" s="267"/>
      <c r="D20" s="290">
        <f>逆行列係数表!L20</f>
        <v>1.1589853961074946E-3</v>
      </c>
      <c r="E20" s="290"/>
      <c r="F20" s="290">
        <f t="shared" si="0"/>
        <v>1.1033430817988217E-3</v>
      </c>
      <c r="G20" s="286">
        <f t="shared" si="1"/>
        <v>0</v>
      </c>
      <c r="H20" s="290">
        <f>分析係数表!F23</f>
        <v>0.43764444987651224</v>
      </c>
      <c r="I20" s="288">
        <f t="shared" si="4"/>
        <v>0</v>
      </c>
      <c r="J20" s="292">
        <f>分析係数表!D23</f>
        <v>3.7770855561684982E-2</v>
      </c>
      <c r="K20" s="271">
        <f t="shared" si="2"/>
        <v>0</v>
      </c>
      <c r="L20" s="290">
        <f>分析係数表!E23</f>
        <v>3.6503495425501575E-2</v>
      </c>
      <c r="M20" s="272">
        <f t="shared" si="3"/>
        <v>0</v>
      </c>
    </row>
    <row r="21" spans="1:13">
      <c r="A21" s="258">
        <v>17</v>
      </c>
      <c r="B21" s="246" t="s">
        <v>72</v>
      </c>
      <c r="C21" s="267"/>
      <c r="D21" s="290">
        <f>逆行列係数表!L21</f>
        <v>1.4726615860697596E-5</v>
      </c>
      <c r="E21" s="290"/>
      <c r="F21" s="290">
        <f t="shared" si="0"/>
        <v>1.4019598333836521E-5</v>
      </c>
      <c r="G21" s="286">
        <f t="shared" si="1"/>
        <v>0</v>
      </c>
      <c r="H21" s="290">
        <f>分析係数表!F24</f>
        <v>0.36721364788140759</v>
      </c>
      <c r="I21" s="288">
        <f t="shared" si="4"/>
        <v>0</v>
      </c>
      <c r="J21" s="292">
        <f>分析係数表!D24</f>
        <v>3.9309475738153632E-2</v>
      </c>
      <c r="K21" s="271">
        <f t="shared" si="2"/>
        <v>0</v>
      </c>
      <c r="L21" s="290">
        <f>分析係数表!E24</f>
        <v>3.8550657867992791E-2</v>
      </c>
      <c r="M21" s="272">
        <f t="shared" si="3"/>
        <v>0</v>
      </c>
    </row>
    <row r="22" spans="1:13">
      <c r="A22" s="258">
        <v>18</v>
      </c>
      <c r="B22" s="246" t="s">
        <v>87</v>
      </c>
      <c r="C22" s="267"/>
      <c r="D22" s="290">
        <f>逆行列係数表!L22</f>
        <v>9.4075913762266559E-5</v>
      </c>
      <c r="E22" s="290"/>
      <c r="F22" s="290">
        <f t="shared" si="0"/>
        <v>8.9559375779979387E-5</v>
      </c>
      <c r="G22" s="286">
        <f t="shared" si="1"/>
        <v>0</v>
      </c>
      <c r="H22" s="290">
        <f>分析係数表!F25</f>
        <v>0.33318683873123567</v>
      </c>
      <c r="I22" s="288">
        <f t="shared" si="4"/>
        <v>0</v>
      </c>
      <c r="J22" s="292">
        <f>分析係数表!D25</f>
        <v>4.284059086963312E-2</v>
      </c>
      <c r="K22" s="271">
        <f t="shared" si="2"/>
        <v>0</v>
      </c>
      <c r="L22" s="290">
        <f>分析係数表!E25</f>
        <v>4.249917369780222E-2</v>
      </c>
      <c r="M22" s="272">
        <f t="shared" si="3"/>
        <v>0</v>
      </c>
    </row>
    <row r="23" spans="1:13">
      <c r="A23" s="258">
        <v>19</v>
      </c>
      <c r="B23" s="246" t="s">
        <v>88</v>
      </c>
      <c r="C23" s="267"/>
      <c r="D23" s="290">
        <f>逆行列係数表!L23</f>
        <v>6.3975823899540683E-5</v>
      </c>
      <c r="E23" s="290"/>
      <c r="F23" s="290">
        <f t="shared" si="0"/>
        <v>6.09043763096658E-5</v>
      </c>
      <c r="G23" s="286">
        <f t="shared" si="1"/>
        <v>0</v>
      </c>
      <c r="H23" s="290">
        <f>分析係数表!F26</f>
        <v>0.33811565690794865</v>
      </c>
      <c r="I23" s="288">
        <f t="shared" si="4"/>
        <v>0</v>
      </c>
      <c r="J23" s="292">
        <f>分析係数表!D26</f>
        <v>3.3929737559631502E-2</v>
      </c>
      <c r="K23" s="271">
        <f t="shared" si="2"/>
        <v>0</v>
      </c>
      <c r="L23" s="290">
        <f>分析係数表!E26</f>
        <v>3.3531988342571602E-2</v>
      </c>
      <c r="M23" s="272">
        <f t="shared" si="3"/>
        <v>0</v>
      </c>
    </row>
    <row r="24" spans="1:13">
      <c r="A24" s="258">
        <v>20</v>
      </c>
      <c r="B24" s="246" t="s">
        <v>89</v>
      </c>
      <c r="C24" s="267"/>
      <c r="D24" s="290">
        <f>逆行列係数表!L24</f>
        <v>1.5840724757298251E-5</v>
      </c>
      <c r="E24" s="290"/>
      <c r="F24" s="290">
        <f t="shared" si="0"/>
        <v>1.5080219414622635E-5</v>
      </c>
      <c r="G24" s="286">
        <f t="shared" si="1"/>
        <v>0</v>
      </c>
      <c r="H24" s="290">
        <f>分析係数表!F27</f>
        <v>0.29536956526946395</v>
      </c>
      <c r="I24" s="288">
        <f t="shared" si="4"/>
        <v>0</v>
      </c>
      <c r="J24" s="292">
        <f>分析係数表!D27</f>
        <v>2.042747265118797E-2</v>
      </c>
      <c r="K24" s="271">
        <f t="shared" si="2"/>
        <v>0</v>
      </c>
      <c r="L24" s="290">
        <f>分析係数表!E27</f>
        <v>2.035082172191522E-2</v>
      </c>
      <c r="M24" s="272">
        <f t="shared" si="3"/>
        <v>0</v>
      </c>
    </row>
    <row r="25" spans="1:13">
      <c r="A25" s="258">
        <v>21</v>
      </c>
      <c r="B25" s="246" t="s">
        <v>90</v>
      </c>
      <c r="C25" s="267"/>
      <c r="D25" s="290">
        <f>逆行列係数表!L25</f>
        <v>2.472391602693314E-4</v>
      </c>
      <c r="E25" s="290"/>
      <c r="F25" s="290">
        <f t="shared" si="0"/>
        <v>2.3536933075178797E-4</v>
      </c>
      <c r="G25" s="286">
        <f t="shared" si="1"/>
        <v>0</v>
      </c>
      <c r="H25" s="290">
        <f>分析係数表!F28</f>
        <v>0.29628808224417325</v>
      </c>
      <c r="I25" s="288">
        <f t="shared" si="4"/>
        <v>0</v>
      </c>
      <c r="J25" s="292">
        <f>分析係数表!D28</f>
        <v>3.0551159487848582E-2</v>
      </c>
      <c r="K25" s="271">
        <f t="shared" si="2"/>
        <v>0</v>
      </c>
      <c r="L25" s="290">
        <f>分析係数表!E28</f>
        <v>3.018459578819983E-2</v>
      </c>
      <c r="M25" s="272">
        <f t="shared" si="3"/>
        <v>0</v>
      </c>
    </row>
    <row r="26" spans="1:13">
      <c r="A26" s="258">
        <v>22</v>
      </c>
      <c r="B26" s="246" t="s">
        <v>64</v>
      </c>
      <c r="C26" s="267"/>
      <c r="D26" s="290">
        <f>逆行列係数表!L26</f>
        <v>2.5282629552203142E-3</v>
      </c>
      <c r="E26" s="290"/>
      <c r="F26" s="290">
        <f t="shared" si="0"/>
        <v>2.406882304107869E-3</v>
      </c>
      <c r="G26" s="286">
        <f t="shared" si="1"/>
        <v>0</v>
      </c>
      <c r="H26" s="290">
        <f>分析係数表!F29</f>
        <v>0.40202182464221792</v>
      </c>
      <c r="I26" s="288">
        <f t="shared" si="4"/>
        <v>0</v>
      </c>
      <c r="J26" s="292">
        <f>分析係数表!D29</f>
        <v>7.9194780809421356E-2</v>
      </c>
      <c r="K26" s="271">
        <f t="shared" si="2"/>
        <v>0</v>
      </c>
      <c r="L26" s="290">
        <f>分析係数表!E29</f>
        <v>6.5944675090492746E-2</v>
      </c>
      <c r="M26" s="272">
        <f t="shared" si="3"/>
        <v>0</v>
      </c>
    </row>
    <row r="27" spans="1:13">
      <c r="A27" s="258">
        <v>23</v>
      </c>
      <c r="B27" s="246" t="s">
        <v>91</v>
      </c>
      <c r="C27" s="267"/>
      <c r="D27" s="290">
        <f>逆行列係数表!L27</f>
        <v>6.8014184251789832E-3</v>
      </c>
      <c r="E27" s="290"/>
      <c r="F27" s="290">
        <f t="shared" si="0"/>
        <v>6.4748856983390781E-3</v>
      </c>
      <c r="G27" s="286">
        <f t="shared" si="1"/>
        <v>0</v>
      </c>
      <c r="H27" s="290">
        <f>分析係数表!F30</f>
        <v>0.46362091424568164</v>
      </c>
      <c r="I27" s="288">
        <f t="shared" si="4"/>
        <v>0</v>
      </c>
      <c r="J27" s="292">
        <f>分析係数表!D30</f>
        <v>7.3824536053885614E-2</v>
      </c>
      <c r="K27" s="271">
        <f t="shared" si="2"/>
        <v>0</v>
      </c>
      <c r="L27" s="290">
        <f>分析係数表!E30</f>
        <v>5.6949248710145881E-2</v>
      </c>
      <c r="M27" s="272">
        <f t="shared" si="3"/>
        <v>0</v>
      </c>
    </row>
    <row r="28" spans="1:13">
      <c r="A28" s="258">
        <v>24</v>
      </c>
      <c r="B28" s="246" t="s">
        <v>92</v>
      </c>
      <c r="C28" s="267"/>
      <c r="D28" s="290">
        <f>逆行列係数表!L28</f>
        <v>3.4721140950078604E-2</v>
      </c>
      <c r="E28" s="290"/>
      <c r="F28" s="290">
        <f t="shared" si="0"/>
        <v>3.3054196185814448E-2</v>
      </c>
      <c r="G28" s="286">
        <f t="shared" si="1"/>
        <v>0</v>
      </c>
      <c r="H28" s="290">
        <f>分析係数表!F31</f>
        <v>0.39948542779773355</v>
      </c>
      <c r="I28" s="288">
        <f t="shared" si="4"/>
        <v>0</v>
      </c>
      <c r="J28" s="292">
        <f>分析係数表!D31</f>
        <v>2.9145126840892164E-3</v>
      </c>
      <c r="K28" s="271">
        <f t="shared" si="2"/>
        <v>0</v>
      </c>
      <c r="L28" s="290">
        <f>分析係数表!E31</f>
        <v>2.9145126840892164E-3</v>
      </c>
      <c r="M28" s="272">
        <f t="shared" si="3"/>
        <v>0</v>
      </c>
    </row>
    <row r="29" spans="1:13">
      <c r="A29" s="258">
        <v>25</v>
      </c>
      <c r="B29" s="246" t="s">
        <v>1</v>
      </c>
      <c r="C29" s="267"/>
      <c r="D29" s="290">
        <f>逆行列係数表!L29</f>
        <v>1.0927590688409837E-3</v>
      </c>
      <c r="E29" s="290"/>
      <c r="F29" s="290">
        <f t="shared" si="0"/>
        <v>1.0402962476731635E-3</v>
      </c>
      <c r="G29" s="286">
        <f t="shared" si="1"/>
        <v>0</v>
      </c>
      <c r="H29" s="290">
        <f>分析係数表!F32</f>
        <v>0.44272670787830282</v>
      </c>
      <c r="I29" s="288">
        <f t="shared" si="4"/>
        <v>0</v>
      </c>
      <c r="J29" s="292">
        <f>分析係数表!D32</f>
        <v>2.1120085933633119E-2</v>
      </c>
      <c r="K29" s="271">
        <f t="shared" si="2"/>
        <v>0</v>
      </c>
      <c r="L29" s="290">
        <f>分析係数表!E32</f>
        <v>2.1120085933633119E-2</v>
      </c>
      <c r="M29" s="272">
        <f t="shared" si="3"/>
        <v>0</v>
      </c>
    </row>
    <row r="30" spans="1:13">
      <c r="A30" s="258">
        <v>26</v>
      </c>
      <c r="B30" s="246" t="s">
        <v>2</v>
      </c>
      <c r="C30" s="267"/>
      <c r="D30" s="290">
        <f>逆行列係数表!L30</f>
        <v>1.1017698710150069E-3</v>
      </c>
      <c r="E30" s="290"/>
      <c r="F30" s="290">
        <f t="shared" si="0"/>
        <v>1.0488744457018504E-3</v>
      </c>
      <c r="G30" s="286">
        <f t="shared" si="1"/>
        <v>0</v>
      </c>
      <c r="H30" s="290">
        <f>分析係数表!F33</f>
        <v>0.63278689994307047</v>
      </c>
      <c r="I30" s="288">
        <f t="shared" si="4"/>
        <v>0</v>
      </c>
      <c r="J30" s="292">
        <f>分析係数表!D33</f>
        <v>8.7702783269007503E-2</v>
      </c>
      <c r="K30" s="271">
        <f t="shared" si="2"/>
        <v>0</v>
      </c>
      <c r="L30" s="290">
        <f>分析係数表!E33</f>
        <v>8.4336323251883824E-2</v>
      </c>
      <c r="M30" s="272">
        <f t="shared" si="3"/>
        <v>0</v>
      </c>
    </row>
    <row r="31" spans="1:13">
      <c r="A31" s="258">
        <v>27</v>
      </c>
      <c r="B31" s="246" t="s">
        <v>65</v>
      </c>
      <c r="C31" s="267"/>
      <c r="D31" s="290">
        <f>逆行列係数表!L31</f>
        <v>1.551516227366065E-2</v>
      </c>
      <c r="E31" s="290"/>
      <c r="F31" s="290">
        <f t="shared" si="0"/>
        <v>1.4770287024429278E-2</v>
      </c>
      <c r="G31" s="286">
        <f t="shared" si="1"/>
        <v>0</v>
      </c>
      <c r="H31" s="290">
        <f>分析係数表!F34</f>
        <v>0.68044247766447119</v>
      </c>
      <c r="I31" s="288">
        <f t="shared" si="4"/>
        <v>0</v>
      </c>
      <c r="J31" s="292">
        <f>分析係数表!D34</f>
        <v>0.15389009392691583</v>
      </c>
      <c r="K31" s="271">
        <f t="shared" si="2"/>
        <v>0</v>
      </c>
      <c r="L31" s="290">
        <f>分析係数表!E34</f>
        <v>0.1433320704064108</v>
      </c>
      <c r="M31" s="272">
        <f t="shared" si="3"/>
        <v>0</v>
      </c>
    </row>
    <row r="32" spans="1:13">
      <c r="A32" s="258">
        <v>28</v>
      </c>
      <c r="B32" s="246" t="s">
        <v>66</v>
      </c>
      <c r="C32" s="267"/>
      <c r="D32" s="290">
        <f>逆行列係数表!L32</f>
        <v>6.6308328712503823E-3</v>
      </c>
      <c r="E32" s="290"/>
      <c r="F32" s="290">
        <f t="shared" si="0"/>
        <v>6.3124898722880613E-3</v>
      </c>
      <c r="G32" s="286">
        <f t="shared" si="1"/>
        <v>0</v>
      </c>
      <c r="H32" s="290">
        <f>分析係数表!F35</f>
        <v>0.60548890850388704</v>
      </c>
      <c r="I32" s="288">
        <f t="shared" si="4"/>
        <v>0</v>
      </c>
      <c r="J32" s="292">
        <f>分析係数表!D35</f>
        <v>4.0363234612300396E-2</v>
      </c>
      <c r="K32" s="271">
        <f t="shared" si="2"/>
        <v>0</v>
      </c>
      <c r="L32" s="290">
        <f>分析係数表!E35</f>
        <v>3.9154079363329694E-2</v>
      </c>
      <c r="M32" s="272">
        <f t="shared" si="3"/>
        <v>0</v>
      </c>
    </row>
    <row r="33" spans="1:13">
      <c r="A33" s="258">
        <v>29</v>
      </c>
      <c r="B33" s="246" t="s">
        <v>93</v>
      </c>
      <c r="C33" s="267"/>
      <c r="D33" s="290">
        <f>逆行列係数表!L33</f>
        <v>7.1706388011251228E-3</v>
      </c>
      <c r="E33" s="290"/>
      <c r="F33" s="290">
        <f t="shared" si="0"/>
        <v>6.8263799870743169E-3</v>
      </c>
      <c r="G33" s="286">
        <f t="shared" si="1"/>
        <v>0</v>
      </c>
      <c r="H33" s="290">
        <f>分析係数表!F36</f>
        <v>0.81306518983088305</v>
      </c>
      <c r="I33" s="288">
        <f t="shared" si="4"/>
        <v>0</v>
      </c>
      <c r="J33" s="292">
        <f>分析係数表!D36</f>
        <v>1.5774342104513773E-2</v>
      </c>
      <c r="K33" s="271">
        <f t="shared" si="2"/>
        <v>0</v>
      </c>
      <c r="L33" s="290">
        <f>分析係数表!E36</f>
        <v>1.3229670821596217E-2</v>
      </c>
      <c r="M33" s="272">
        <f t="shared" si="3"/>
        <v>0</v>
      </c>
    </row>
    <row r="34" spans="1:13">
      <c r="A34" s="258">
        <v>30</v>
      </c>
      <c r="B34" s="246" t="s">
        <v>94</v>
      </c>
      <c r="C34" s="267"/>
      <c r="D34" s="290">
        <f>逆行列係数表!L34</f>
        <v>1.3883527929242606E-2</v>
      </c>
      <c r="E34" s="290"/>
      <c r="F34" s="290">
        <f t="shared" si="0"/>
        <v>1.3216986636016073E-2</v>
      </c>
      <c r="G34" s="286">
        <f t="shared" si="1"/>
        <v>0</v>
      </c>
      <c r="H34" s="290">
        <f>分析係数表!F37</f>
        <v>0.63403708963374472</v>
      </c>
      <c r="I34" s="288">
        <f t="shared" si="4"/>
        <v>0</v>
      </c>
      <c r="J34" s="292">
        <f>分析係数表!D37</f>
        <v>7.9200513574427991E-2</v>
      </c>
      <c r="K34" s="271">
        <f t="shared" si="2"/>
        <v>0</v>
      </c>
      <c r="L34" s="290">
        <f>分析係数表!E37</f>
        <v>7.3600662533244779E-2</v>
      </c>
      <c r="M34" s="272">
        <f t="shared" si="3"/>
        <v>0</v>
      </c>
    </row>
    <row r="35" spans="1:13">
      <c r="A35" s="258">
        <v>31</v>
      </c>
      <c r="B35" s="246" t="s">
        <v>95</v>
      </c>
      <c r="C35" s="267"/>
      <c r="D35" s="290">
        <f>逆行列係数表!L35</f>
        <v>4.1887791002988926E-3</v>
      </c>
      <c r="E35" s="290"/>
      <c r="F35" s="290">
        <f t="shared" si="0"/>
        <v>3.9876778922498368E-3</v>
      </c>
      <c r="G35" s="286">
        <f t="shared" si="1"/>
        <v>0</v>
      </c>
      <c r="H35" s="290">
        <f>分析係数表!F38</f>
        <v>0.4997199825516766</v>
      </c>
      <c r="I35" s="288">
        <f t="shared" si="4"/>
        <v>0</v>
      </c>
      <c r="J35" s="292">
        <f>分析係数表!D38</f>
        <v>3.5590827435143364E-2</v>
      </c>
      <c r="K35" s="271">
        <f t="shared" si="2"/>
        <v>0</v>
      </c>
      <c r="L35" s="290">
        <f>分析係数表!E38</f>
        <v>3.1059891839156476E-2</v>
      </c>
      <c r="M35" s="272">
        <f t="shared" si="3"/>
        <v>0</v>
      </c>
    </row>
    <row r="36" spans="1:13">
      <c r="A36" s="258">
        <v>32</v>
      </c>
      <c r="B36" s="246" t="s">
        <v>67</v>
      </c>
      <c r="C36" s="267"/>
      <c r="D36" s="290">
        <f>逆行列係数表!L36</f>
        <v>2.023856552434582E-4</v>
      </c>
      <c r="E36" s="290"/>
      <c r="F36" s="290">
        <f t="shared" si="0"/>
        <v>1.926692202664132E-4</v>
      </c>
      <c r="G36" s="286">
        <f t="shared" si="1"/>
        <v>0</v>
      </c>
      <c r="H36" s="290">
        <f>分析係数表!F39</f>
        <v>0.70859596344355691</v>
      </c>
      <c r="I36" s="288">
        <f t="shared" si="4"/>
        <v>0</v>
      </c>
      <c r="J36" s="292">
        <f>分析係数表!D39</f>
        <v>4.8027598057070089E-2</v>
      </c>
      <c r="K36" s="271">
        <f t="shared" si="2"/>
        <v>0</v>
      </c>
      <c r="L36" s="290">
        <f>分析係数表!E39</f>
        <v>4.8027598057070089E-2</v>
      </c>
      <c r="M36" s="272">
        <f t="shared" si="3"/>
        <v>0</v>
      </c>
    </row>
    <row r="37" spans="1:13">
      <c r="A37" s="258">
        <v>33</v>
      </c>
      <c r="B37" s="246" t="s">
        <v>96</v>
      </c>
      <c r="C37" s="267"/>
      <c r="D37" s="290">
        <f>逆行列係数表!L37</f>
        <v>4.2826860856947453E-4</v>
      </c>
      <c r="E37" s="290"/>
      <c r="F37" s="290">
        <f t="shared" si="0"/>
        <v>4.0770764498305285E-4</v>
      </c>
      <c r="G37" s="286">
        <f t="shared" si="1"/>
        <v>0</v>
      </c>
      <c r="H37" s="290">
        <f>分析係数表!F40</f>
        <v>0.70623799726049996</v>
      </c>
      <c r="I37" s="288">
        <f t="shared" si="4"/>
        <v>0</v>
      </c>
      <c r="J37" s="292">
        <f>分析係数表!D40</f>
        <v>9.0697433955161888E-2</v>
      </c>
      <c r="K37" s="271">
        <f t="shared" si="2"/>
        <v>0</v>
      </c>
      <c r="L37" s="290">
        <f>分析係数表!E40</f>
        <v>9.0562666353757981E-2</v>
      </c>
      <c r="M37" s="272">
        <f t="shared" si="3"/>
        <v>0</v>
      </c>
    </row>
    <row r="38" spans="1:13">
      <c r="A38" s="258">
        <v>34</v>
      </c>
      <c r="B38" s="246" t="s">
        <v>97</v>
      </c>
      <c r="C38" s="267"/>
      <c r="D38" s="290">
        <f>逆行列係数表!L38</f>
        <v>2.2310887093234076E-5</v>
      </c>
      <c r="E38" s="290"/>
      <c r="F38" s="290">
        <f t="shared" si="0"/>
        <v>2.1239752464345361E-5</v>
      </c>
      <c r="G38" s="286">
        <f t="shared" si="1"/>
        <v>0</v>
      </c>
      <c r="H38" s="290">
        <f>分析係数表!F41</f>
        <v>0.58132099287543681</v>
      </c>
      <c r="I38" s="288">
        <f t="shared" si="4"/>
        <v>0</v>
      </c>
      <c r="J38" s="292">
        <f>分析係数表!D41</f>
        <v>0.12149342216939719</v>
      </c>
      <c r="K38" s="271">
        <f t="shared" si="2"/>
        <v>0</v>
      </c>
      <c r="L38" s="290">
        <f>分析係数表!E41</f>
        <v>0.11755967401821014</v>
      </c>
      <c r="M38" s="272">
        <f t="shared" si="3"/>
        <v>0</v>
      </c>
    </row>
    <row r="39" spans="1:13">
      <c r="A39" s="258">
        <v>35</v>
      </c>
      <c r="B39" s="246" t="s">
        <v>3</v>
      </c>
      <c r="C39" s="267"/>
      <c r="D39" s="290">
        <f>逆行列係数表!L39</f>
        <v>7.33229381506467E-4</v>
      </c>
      <c r="E39" s="290"/>
      <c r="F39" s="290">
        <f t="shared" si="0"/>
        <v>6.9802740239339057E-4</v>
      </c>
      <c r="G39" s="286">
        <f t="shared" si="1"/>
        <v>0</v>
      </c>
      <c r="H39" s="290">
        <f>分析係数表!F42</f>
        <v>0.58706867988829459</v>
      </c>
      <c r="I39" s="288">
        <f t="shared" si="4"/>
        <v>0</v>
      </c>
      <c r="J39" s="292">
        <f>分析係数表!D42</f>
        <v>0.12536880137580664</v>
      </c>
      <c r="K39" s="271">
        <f t="shared" si="2"/>
        <v>0</v>
      </c>
      <c r="L39" s="290">
        <f>分析係数表!E42</f>
        <v>0.11770088827882173</v>
      </c>
      <c r="M39" s="272">
        <f t="shared" si="3"/>
        <v>0</v>
      </c>
    </row>
    <row r="40" spans="1:13">
      <c r="A40" s="258">
        <v>36</v>
      </c>
      <c r="B40" s="246" t="s">
        <v>98</v>
      </c>
      <c r="C40" s="267"/>
      <c r="D40" s="290">
        <f>逆行列係数表!L40</f>
        <v>4.4223139737275978E-2</v>
      </c>
      <c r="E40" s="290"/>
      <c r="F40" s="290">
        <f t="shared" si="0"/>
        <v>4.2100008721784175E-2</v>
      </c>
      <c r="G40" s="286">
        <f t="shared" si="1"/>
        <v>0</v>
      </c>
      <c r="H40" s="290">
        <f>分析係数表!F43</f>
        <v>0.62240825035949521</v>
      </c>
      <c r="I40" s="288">
        <f t="shared" si="4"/>
        <v>0</v>
      </c>
      <c r="J40" s="292">
        <f>分析係数表!D43</f>
        <v>0.13048156468325811</v>
      </c>
      <c r="K40" s="271">
        <f t="shared" si="2"/>
        <v>0</v>
      </c>
      <c r="L40" s="290">
        <f>分析係数表!E43</f>
        <v>0.11291103502841897</v>
      </c>
      <c r="M40" s="272">
        <f t="shared" si="3"/>
        <v>0</v>
      </c>
    </row>
    <row r="41" spans="1:13">
      <c r="A41" s="258">
        <v>37</v>
      </c>
      <c r="B41" s="246" t="s">
        <v>99</v>
      </c>
      <c r="C41" s="267"/>
      <c r="D41" s="290">
        <f>逆行列係数表!L41</f>
        <v>1.4773334420543685E-4</v>
      </c>
      <c r="E41" s="290"/>
      <c r="F41" s="290">
        <f t="shared" si="0"/>
        <v>1.4064073958784781E-4</v>
      </c>
      <c r="G41" s="286">
        <f t="shared" si="1"/>
        <v>0</v>
      </c>
      <c r="H41" s="290">
        <f>分析係数表!F44</f>
        <v>0.5344179716450459</v>
      </c>
      <c r="I41" s="288">
        <f t="shared" si="4"/>
        <v>0</v>
      </c>
      <c r="J41" s="292">
        <f>分析係数表!D44</f>
        <v>0.19836337849438287</v>
      </c>
      <c r="K41" s="271">
        <f t="shared" si="2"/>
        <v>0</v>
      </c>
      <c r="L41" s="290">
        <f>分析係数表!E44</f>
        <v>0.16230318686650563</v>
      </c>
      <c r="M41" s="272">
        <f t="shared" si="3"/>
        <v>0</v>
      </c>
    </row>
    <row r="42" spans="1:13">
      <c r="A42" s="258">
        <v>38</v>
      </c>
      <c r="B42" s="246" t="s">
        <v>4</v>
      </c>
      <c r="C42" s="267"/>
      <c r="D42" s="290">
        <f>逆行列係数表!L42</f>
        <v>4.0415837638478299E-4</v>
      </c>
      <c r="E42" s="290"/>
      <c r="F42" s="290">
        <f t="shared" si="0"/>
        <v>3.8475493309307889E-4</v>
      </c>
      <c r="G42" s="286">
        <f t="shared" si="1"/>
        <v>0</v>
      </c>
      <c r="H42" s="290">
        <f>分析係数表!F45</f>
        <v>0</v>
      </c>
      <c r="I42" s="288">
        <f t="shared" si="4"/>
        <v>0</v>
      </c>
      <c r="J42" s="292">
        <f>分析係数表!D45</f>
        <v>0</v>
      </c>
      <c r="K42" s="271">
        <f t="shared" si="2"/>
        <v>0</v>
      </c>
      <c r="L42" s="290">
        <f>分析係数表!E45</f>
        <v>0</v>
      </c>
      <c r="M42" s="272">
        <f t="shared" si="3"/>
        <v>0</v>
      </c>
    </row>
    <row r="43" spans="1:13">
      <c r="A43" s="258">
        <v>39</v>
      </c>
      <c r="B43" s="246" t="s">
        <v>5</v>
      </c>
      <c r="C43" s="267"/>
      <c r="D43" s="290">
        <f>逆行列係数表!L43</f>
        <v>1.99402013260444E-3</v>
      </c>
      <c r="E43" s="290"/>
      <c r="F43" s="290">
        <f t="shared" si="0"/>
        <v>1.8982882145588504E-3</v>
      </c>
      <c r="G43" s="286">
        <f t="shared" si="1"/>
        <v>0</v>
      </c>
      <c r="H43" s="290">
        <f>分析係数表!F46</f>
        <v>0.64740426293918441</v>
      </c>
      <c r="I43" s="288">
        <f t="shared" si="4"/>
        <v>0</v>
      </c>
      <c r="J43" s="292">
        <f>分析係数表!D46</f>
        <v>3.6867524451068895E-3</v>
      </c>
      <c r="K43" s="271">
        <f t="shared" si="2"/>
        <v>0</v>
      </c>
      <c r="L43" s="290">
        <f>分析係数表!E46</f>
        <v>3.6024838177901608E-3</v>
      </c>
      <c r="M43" s="272">
        <f t="shared" si="3"/>
        <v>0</v>
      </c>
    </row>
    <row r="44" spans="1:13">
      <c r="A44" s="259">
        <v>40</v>
      </c>
      <c r="B44" s="256" t="s">
        <v>253</v>
      </c>
      <c r="C44" s="273">
        <f>SUM(C5:C43)</f>
        <v>0</v>
      </c>
      <c r="D44" s="291">
        <f>逆行列係数表!L44</f>
        <v>1.2456114110142513</v>
      </c>
      <c r="E44" s="291"/>
      <c r="F44" s="291">
        <f t="shared" si="0"/>
        <v>1.185810224674112</v>
      </c>
      <c r="G44" s="287">
        <f>SUM(G5:G43)</f>
        <v>0</v>
      </c>
      <c r="H44" s="291">
        <f>分析係数表!F47</f>
        <v>0.52032812004185636</v>
      </c>
      <c r="I44" s="289">
        <f>SUM(I5:I43)</f>
        <v>0</v>
      </c>
      <c r="J44" s="293">
        <f>分析係数表!D47</f>
        <v>6.7043132898265148E-2</v>
      </c>
      <c r="K44" s="274">
        <f>SUM(K5:K43)</f>
        <v>0</v>
      </c>
      <c r="L44" s="291">
        <f>分析係数表!E47</f>
        <v>6.0489972943054145E-2</v>
      </c>
      <c r="M44" s="275">
        <f>SUM(M5:M43)</f>
        <v>0</v>
      </c>
    </row>
    <row r="45" spans="1:13">
      <c r="B45" s="276" t="s">
        <v>254</v>
      </c>
      <c r="C45" s="88"/>
      <c r="D45" s="88" t="s">
        <v>255</v>
      </c>
      <c r="E45" s="88"/>
      <c r="F45" s="88"/>
      <c r="G45" s="88"/>
      <c r="H45" s="88" t="s">
        <v>132</v>
      </c>
      <c r="I45" s="88"/>
      <c r="J45" s="88" t="s">
        <v>132</v>
      </c>
      <c r="K45" s="88"/>
      <c r="L45" s="88" t="s">
        <v>132</v>
      </c>
      <c r="M45" s="277"/>
    </row>
    <row r="46" spans="1:13">
      <c r="B46" s="76" t="s">
        <v>256</v>
      </c>
    </row>
    <row r="47" spans="1:13">
      <c r="B47" s="76" t="s">
        <v>289</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FD939-3BBC-4A97-ADB2-7414E5C662C5}">
  <dimension ref="A1:M47"/>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76" customWidth="1"/>
    <col min="2" max="2" width="17.5" style="76" customWidth="1"/>
    <col min="3" max="3" width="8.58203125" style="76" customWidth="1"/>
    <col min="4" max="4" width="8.1640625" style="76" customWidth="1"/>
    <col min="5" max="5" width="8.25" style="76" bestFit="1" customWidth="1"/>
    <col min="6" max="16384" width="8.1640625" style="76"/>
  </cols>
  <sheetData>
    <row r="1" spans="1:13" ht="13">
      <c r="B1" s="268" t="s">
        <v>243</v>
      </c>
      <c r="F1" s="269"/>
      <c r="G1" s="76" t="s">
        <v>324</v>
      </c>
      <c r="I1" s="76" t="s">
        <v>324</v>
      </c>
    </row>
    <row r="2" spans="1:13">
      <c r="B2" s="76" t="s">
        <v>264</v>
      </c>
      <c r="C2" s="76" t="s">
        <v>324</v>
      </c>
      <c r="G2" s="76" t="s">
        <v>245</v>
      </c>
      <c r="I2" s="270" t="s">
        <v>236</v>
      </c>
      <c r="K2" s="76" t="s">
        <v>229</v>
      </c>
      <c r="M2" s="76" t="s">
        <v>246</v>
      </c>
    </row>
    <row r="3" spans="1:13" ht="60" customHeight="1">
      <c r="B3" s="39"/>
      <c r="C3" s="40" t="s">
        <v>308</v>
      </c>
      <c r="D3" s="40" t="s">
        <v>346</v>
      </c>
      <c r="E3" s="40" t="s">
        <v>347</v>
      </c>
      <c r="F3" s="40" t="s">
        <v>310</v>
      </c>
      <c r="G3" s="41" t="s">
        <v>330</v>
      </c>
      <c r="H3" s="40" t="s">
        <v>291</v>
      </c>
      <c r="I3" s="42" t="s">
        <v>236</v>
      </c>
      <c r="J3" s="43" t="s">
        <v>247</v>
      </c>
      <c r="K3" s="41" t="s">
        <v>248</v>
      </c>
      <c r="L3" s="40" t="s">
        <v>249</v>
      </c>
      <c r="M3" s="42" t="s">
        <v>250</v>
      </c>
    </row>
    <row r="4" spans="1:13">
      <c r="B4" s="44"/>
      <c r="C4" s="45" t="s">
        <v>41</v>
      </c>
      <c r="D4" s="45" t="s">
        <v>42</v>
      </c>
      <c r="E4" s="45" t="s">
        <v>50</v>
      </c>
      <c r="F4" s="45" t="s">
        <v>313</v>
      </c>
      <c r="G4" s="45" t="s">
        <v>311</v>
      </c>
      <c r="H4" s="47" t="s">
        <v>315</v>
      </c>
      <c r="I4" s="46" t="s">
        <v>316</v>
      </c>
      <c r="J4" s="45" t="s">
        <v>318</v>
      </c>
      <c r="K4" s="45" t="s">
        <v>319</v>
      </c>
      <c r="L4" s="45" t="s">
        <v>321</v>
      </c>
      <c r="M4" s="46" t="s">
        <v>322</v>
      </c>
    </row>
    <row r="5" spans="1:13">
      <c r="A5" s="257">
        <v>1</v>
      </c>
      <c r="B5" s="246" t="s">
        <v>73</v>
      </c>
      <c r="C5" s="267"/>
      <c r="D5" s="290">
        <f>逆行列係数表!M5</f>
        <v>2.5921722875266581E-5</v>
      </c>
      <c r="E5" s="290"/>
      <c r="F5" s="290">
        <f>D5/$E$15</f>
        <v>2.4925630906187115E-5</v>
      </c>
      <c r="G5" s="286">
        <f>$C$15*F5</f>
        <v>0</v>
      </c>
      <c r="H5" s="290">
        <f>分析係数表!F8</f>
        <v>0.42721038226158625</v>
      </c>
      <c r="I5" s="288">
        <f t="shared" ref="I5:I43" si="0">G5*H5</f>
        <v>0</v>
      </c>
      <c r="J5" s="292">
        <f>分析係数表!D8</f>
        <v>0.32298797552049696</v>
      </c>
      <c r="K5" s="271">
        <f>ROUND(G5*J5,0)</f>
        <v>0</v>
      </c>
      <c r="L5" s="290">
        <f>分析係数表!E8</f>
        <v>0.12265584155979949</v>
      </c>
      <c r="M5" s="272">
        <f>ROUND(G5*L5,0)</f>
        <v>0</v>
      </c>
    </row>
    <row r="6" spans="1:13">
      <c r="A6" s="258">
        <v>2</v>
      </c>
      <c r="B6" s="246" t="s">
        <v>74</v>
      </c>
      <c r="C6" s="267"/>
      <c r="D6" s="290">
        <f>逆行列係数表!M6</f>
        <v>5.3904036108471679E-5</v>
      </c>
      <c r="E6" s="290"/>
      <c r="F6" s="290">
        <f t="shared" ref="F6:F44" si="1">D6/$E$15</f>
        <v>5.1832670029643247E-5</v>
      </c>
      <c r="G6" s="286">
        <f t="shared" ref="G6:G43" si="2">$C$15*F6</f>
        <v>0</v>
      </c>
      <c r="H6" s="290">
        <f>分析係数表!F9</f>
        <v>0.63987813845992225</v>
      </c>
      <c r="I6" s="288">
        <f t="shared" si="0"/>
        <v>0</v>
      </c>
      <c r="J6" s="292">
        <f>分析係数表!D9</f>
        <v>0.29572434079210003</v>
      </c>
      <c r="K6" s="271">
        <f t="shared" ref="K6:K43" si="3">ROUND(G6*J6,0)</f>
        <v>0</v>
      </c>
      <c r="L6" s="290">
        <f>分析係数表!E9</f>
        <v>0.26862065342998215</v>
      </c>
      <c r="M6" s="272">
        <f t="shared" ref="M6:M43" si="4">ROUND(G6*L6,0)</f>
        <v>0</v>
      </c>
    </row>
    <row r="7" spans="1:13">
      <c r="A7" s="258">
        <v>3</v>
      </c>
      <c r="B7" s="246" t="s">
        <v>75</v>
      </c>
      <c r="C7" s="267"/>
      <c r="D7" s="290">
        <f>逆行列係数表!M7</f>
        <v>1.7519740040287564E-6</v>
      </c>
      <c r="E7" s="290"/>
      <c r="F7" s="290">
        <f t="shared" si="1"/>
        <v>1.6846510392765113E-6</v>
      </c>
      <c r="G7" s="286">
        <f t="shared" si="2"/>
        <v>0</v>
      </c>
      <c r="H7" s="290">
        <f>分析係数表!F10</f>
        <v>0.47381340455197063</v>
      </c>
      <c r="I7" s="288">
        <f>G7*H7</f>
        <v>0</v>
      </c>
      <c r="J7" s="292">
        <f>分析係数表!D10</f>
        <v>9.5045460793747427E-2</v>
      </c>
      <c r="K7" s="271">
        <f t="shared" si="3"/>
        <v>0</v>
      </c>
      <c r="L7" s="290">
        <f>分析係数表!E10</f>
        <v>4.2279520059697977E-2</v>
      </c>
      <c r="M7" s="272">
        <f t="shared" si="4"/>
        <v>0</v>
      </c>
    </row>
    <row r="8" spans="1:13">
      <c r="A8" s="258">
        <v>4</v>
      </c>
      <c r="B8" s="246" t="s">
        <v>76</v>
      </c>
      <c r="C8" s="267"/>
      <c r="D8" s="290">
        <f>逆行列係数表!M8</f>
        <v>6.5035636315849562E-4</v>
      </c>
      <c r="E8" s="290"/>
      <c r="F8" s="290">
        <f t="shared" si="1"/>
        <v>6.253651712728658E-4</v>
      </c>
      <c r="G8" s="286">
        <f t="shared" si="2"/>
        <v>0</v>
      </c>
      <c r="H8" s="290">
        <f>分析係数表!F11</f>
        <v>0.54360066960888753</v>
      </c>
      <c r="I8" s="288">
        <f t="shared" si="0"/>
        <v>0</v>
      </c>
      <c r="J8" s="292">
        <f>分析係数表!D11</f>
        <v>4.0785268604474206E-2</v>
      </c>
      <c r="K8" s="271">
        <f t="shared" si="3"/>
        <v>0</v>
      </c>
      <c r="L8" s="290">
        <f>分析係数表!E11</f>
        <v>3.926343022371024E-2</v>
      </c>
      <c r="M8" s="272">
        <f t="shared" si="4"/>
        <v>0</v>
      </c>
    </row>
    <row r="9" spans="1:13">
      <c r="A9" s="258">
        <v>5</v>
      </c>
      <c r="B9" s="246" t="s">
        <v>77</v>
      </c>
      <c r="C9" s="267"/>
      <c r="D9" s="290">
        <f>逆行列係数表!M9</f>
        <v>1.3040369549877746E-4</v>
      </c>
      <c r="E9" s="290"/>
      <c r="F9" s="290">
        <f t="shared" si="1"/>
        <v>1.2539268313475918E-4</v>
      </c>
      <c r="G9" s="286">
        <f t="shared" si="2"/>
        <v>0</v>
      </c>
      <c r="H9" s="290">
        <f>分析係数表!F12</f>
        <v>0.33651535386825859</v>
      </c>
      <c r="I9" s="288">
        <f t="shared" si="0"/>
        <v>0</v>
      </c>
      <c r="J9" s="292">
        <f>分析係数表!D12</f>
        <v>3.4578030097235327E-2</v>
      </c>
      <c r="K9" s="271">
        <f t="shared" si="3"/>
        <v>0</v>
      </c>
      <c r="L9" s="290">
        <f>分析係数表!E12</f>
        <v>3.3355134693599395E-2</v>
      </c>
      <c r="M9" s="272">
        <f t="shared" si="4"/>
        <v>0</v>
      </c>
    </row>
    <row r="10" spans="1:13">
      <c r="A10" s="258">
        <v>6</v>
      </c>
      <c r="B10" s="246" t="s">
        <v>78</v>
      </c>
      <c r="C10" s="267"/>
      <c r="D10" s="290">
        <f>逆行列係数表!M10</f>
        <v>3.4548705196091008E-4</v>
      </c>
      <c r="E10" s="290"/>
      <c r="F10" s="290">
        <f t="shared" si="1"/>
        <v>3.3221104868230228E-4</v>
      </c>
      <c r="G10" s="286">
        <f t="shared" si="2"/>
        <v>0</v>
      </c>
      <c r="H10" s="290">
        <f>分析係数表!F13</f>
        <v>0.39077170920544851</v>
      </c>
      <c r="I10" s="288">
        <f t="shared" si="0"/>
        <v>0</v>
      </c>
      <c r="J10" s="292">
        <f>分析係数表!D13</f>
        <v>0.12720758845381647</v>
      </c>
      <c r="K10" s="271">
        <f t="shared" si="3"/>
        <v>0</v>
      </c>
      <c r="L10" s="290">
        <f>分析係数表!E13</f>
        <v>9.5492852763317662E-2</v>
      </c>
      <c r="M10" s="272">
        <f t="shared" si="4"/>
        <v>0</v>
      </c>
    </row>
    <row r="11" spans="1:13">
      <c r="A11" s="258">
        <v>7</v>
      </c>
      <c r="B11" s="246" t="s">
        <v>79</v>
      </c>
      <c r="C11" s="267"/>
      <c r="D11" s="290">
        <f>逆行列係数表!M11</f>
        <v>6.5281226661334582E-3</v>
      </c>
      <c r="E11" s="290"/>
      <c r="F11" s="290">
        <f t="shared" si="1"/>
        <v>6.2772670192232875E-3</v>
      </c>
      <c r="G11" s="286">
        <f t="shared" si="2"/>
        <v>0</v>
      </c>
      <c r="H11" s="290">
        <f>分析係数表!F14</f>
        <v>0.35598651785260127</v>
      </c>
      <c r="I11" s="288">
        <f t="shared" si="0"/>
        <v>0</v>
      </c>
      <c r="J11" s="292">
        <f>分析係数表!D14</f>
        <v>4.3833041969742803E-2</v>
      </c>
      <c r="K11" s="271">
        <f t="shared" si="3"/>
        <v>0</v>
      </c>
      <c r="L11" s="290">
        <f>分析係数表!E14</f>
        <v>3.8757158040430381E-2</v>
      </c>
      <c r="M11" s="272">
        <f t="shared" si="4"/>
        <v>0</v>
      </c>
    </row>
    <row r="12" spans="1:13">
      <c r="A12" s="258">
        <v>8</v>
      </c>
      <c r="B12" s="246" t="s">
        <v>80</v>
      </c>
      <c r="C12" s="267"/>
      <c r="D12" s="290">
        <f>逆行列係数表!M12</f>
        <v>6.6266465066889867E-3</v>
      </c>
      <c r="E12" s="290"/>
      <c r="F12" s="290">
        <f t="shared" si="1"/>
        <v>6.3720048920477175E-3</v>
      </c>
      <c r="G12" s="286">
        <f t="shared" si="2"/>
        <v>0</v>
      </c>
      <c r="H12" s="290">
        <f>分析係数表!F15</f>
        <v>0.35842164855867914</v>
      </c>
      <c r="I12" s="288">
        <f t="shared" si="0"/>
        <v>0</v>
      </c>
      <c r="J12" s="292">
        <f>分析係数表!D15</f>
        <v>1.5678367482667734E-2</v>
      </c>
      <c r="K12" s="271">
        <f t="shared" si="3"/>
        <v>0</v>
      </c>
      <c r="L12" s="290">
        <f>分析係数表!E15</f>
        <v>1.5634458686506418E-2</v>
      </c>
      <c r="M12" s="272">
        <f t="shared" si="4"/>
        <v>0</v>
      </c>
    </row>
    <row r="13" spans="1:13">
      <c r="A13" s="258">
        <v>9</v>
      </c>
      <c r="B13" s="246" t="s">
        <v>81</v>
      </c>
      <c r="C13" s="267"/>
      <c r="D13" s="290">
        <f>逆行列係数表!M13</f>
        <v>5.344260783660966E-3</v>
      </c>
      <c r="E13" s="290"/>
      <c r="F13" s="290">
        <f t="shared" si="1"/>
        <v>5.1388973025032238E-3</v>
      </c>
      <c r="G13" s="286">
        <f t="shared" si="2"/>
        <v>0</v>
      </c>
      <c r="H13" s="290">
        <f>分析係数表!F16</f>
        <v>0.2627694146106877</v>
      </c>
      <c r="I13" s="288">
        <f t="shared" si="0"/>
        <v>0</v>
      </c>
      <c r="J13" s="292">
        <f>分析係数表!D16</f>
        <v>1.0339400475073228E-2</v>
      </c>
      <c r="K13" s="271">
        <f t="shared" si="3"/>
        <v>0</v>
      </c>
      <c r="L13" s="290">
        <f>分析係数表!E16</f>
        <v>1.0339400475073228E-2</v>
      </c>
      <c r="M13" s="272">
        <f t="shared" si="4"/>
        <v>0</v>
      </c>
    </row>
    <row r="14" spans="1:13">
      <c r="A14" s="258">
        <v>10</v>
      </c>
      <c r="B14" s="246" t="s">
        <v>82</v>
      </c>
      <c r="C14" s="267"/>
      <c r="D14" s="290">
        <f>逆行列係数表!M14</f>
        <v>3.1458534533873013E-3</v>
      </c>
      <c r="E14" s="290"/>
      <c r="F14" s="290">
        <f t="shared" si="1"/>
        <v>3.0249679946584025E-3</v>
      </c>
      <c r="G14" s="286">
        <f t="shared" si="2"/>
        <v>0</v>
      </c>
      <c r="H14" s="290">
        <f>分析係数表!F17</f>
        <v>0.42825667105631338</v>
      </c>
      <c r="I14" s="288">
        <f t="shared" si="0"/>
        <v>0</v>
      </c>
      <c r="J14" s="292">
        <f>分析係数表!D17</f>
        <v>5.1560411778863557E-2</v>
      </c>
      <c r="K14" s="271">
        <f t="shared" si="3"/>
        <v>0</v>
      </c>
      <c r="L14" s="290">
        <f>分析係数表!E17</f>
        <v>4.9008807340167618E-2</v>
      </c>
      <c r="M14" s="272">
        <f t="shared" si="4"/>
        <v>0</v>
      </c>
    </row>
    <row r="15" spans="1:13">
      <c r="A15" s="258">
        <v>11</v>
      </c>
      <c r="B15" s="246" t="s">
        <v>83</v>
      </c>
      <c r="C15" s="266">
        <f>データ入力!C16</f>
        <v>0</v>
      </c>
      <c r="D15" s="290">
        <f>逆行列係数表!M15</f>
        <v>1.0399625579319725</v>
      </c>
      <c r="E15" s="290">
        <f>D15</f>
        <v>1.0399625579319725</v>
      </c>
      <c r="F15" s="290">
        <f t="shared" si="1"/>
        <v>1</v>
      </c>
      <c r="G15" s="286">
        <f t="shared" si="2"/>
        <v>0</v>
      </c>
      <c r="H15" s="290">
        <f>分析係数表!F18</f>
        <v>0.48997194925916815</v>
      </c>
      <c r="I15" s="288">
        <f t="shared" si="0"/>
        <v>0</v>
      </c>
      <c r="J15" s="292">
        <f>分析係数表!D18</f>
        <v>3.8565313316438733E-2</v>
      </c>
      <c r="K15" s="271">
        <f t="shared" si="3"/>
        <v>0</v>
      </c>
      <c r="L15" s="290">
        <f>分析係数表!E18</f>
        <v>3.6576455199010559E-2</v>
      </c>
      <c r="M15" s="272">
        <f t="shared" si="4"/>
        <v>0</v>
      </c>
    </row>
    <row r="16" spans="1:13">
      <c r="A16" s="258">
        <v>12</v>
      </c>
      <c r="B16" s="246" t="s">
        <v>84</v>
      </c>
      <c r="C16" s="267"/>
      <c r="D16" s="290">
        <f>逆行列係数表!M16</f>
        <v>8.3625656230699053E-3</v>
      </c>
      <c r="E16" s="290"/>
      <c r="F16" s="290">
        <f t="shared" si="1"/>
        <v>8.041217983558337E-3</v>
      </c>
      <c r="G16" s="286">
        <f t="shared" si="2"/>
        <v>0</v>
      </c>
      <c r="H16" s="290">
        <f>分析係数表!F19</f>
        <v>0.21331101927013058</v>
      </c>
      <c r="I16" s="288">
        <f t="shared" si="0"/>
        <v>0</v>
      </c>
      <c r="J16" s="292">
        <f>分析係数表!D19</f>
        <v>1.2736199640345095E-2</v>
      </c>
      <c r="K16" s="271">
        <f t="shared" si="3"/>
        <v>0</v>
      </c>
      <c r="L16" s="290">
        <f>分析係数表!E19</f>
        <v>1.2523714081279422E-2</v>
      </c>
      <c r="M16" s="272">
        <f t="shared" si="4"/>
        <v>0</v>
      </c>
    </row>
    <row r="17" spans="1:13">
      <c r="A17" s="258">
        <v>13</v>
      </c>
      <c r="B17" s="246" t="s">
        <v>85</v>
      </c>
      <c r="C17" s="267"/>
      <c r="D17" s="290">
        <f>逆行列係数表!M17</f>
        <v>5.1344147520643443E-4</v>
      </c>
      <c r="E17" s="290"/>
      <c r="F17" s="290">
        <f t="shared" si="1"/>
        <v>4.9371150075579976E-4</v>
      </c>
      <c r="G17" s="286">
        <f t="shared" si="2"/>
        <v>0</v>
      </c>
      <c r="H17" s="290">
        <f>分析係数表!F20</f>
        <v>0.2109583665362576</v>
      </c>
      <c r="I17" s="288">
        <f t="shared" si="0"/>
        <v>0</v>
      </c>
      <c r="J17" s="292">
        <f>分析係数表!D20</f>
        <v>3.0797631013066269E-2</v>
      </c>
      <c r="K17" s="271">
        <f t="shared" si="3"/>
        <v>0</v>
      </c>
      <c r="L17" s="290">
        <f>分析係数表!E20</f>
        <v>2.9972730221401771E-2</v>
      </c>
      <c r="M17" s="272">
        <f t="shared" si="4"/>
        <v>0</v>
      </c>
    </row>
    <row r="18" spans="1:13">
      <c r="A18" s="258">
        <v>14</v>
      </c>
      <c r="B18" s="246" t="s">
        <v>86</v>
      </c>
      <c r="C18" s="267"/>
      <c r="D18" s="290">
        <f>逆行列係数表!M18</f>
        <v>3.0905592523707494E-3</v>
      </c>
      <c r="E18" s="290"/>
      <c r="F18" s="290">
        <f t="shared" si="1"/>
        <v>2.9717985794762754E-3</v>
      </c>
      <c r="G18" s="286">
        <f t="shared" si="2"/>
        <v>0</v>
      </c>
      <c r="H18" s="290">
        <f>分析係数表!F21</f>
        <v>0.45791147145628314</v>
      </c>
      <c r="I18" s="288">
        <f t="shared" si="0"/>
        <v>0</v>
      </c>
      <c r="J18" s="292">
        <f>分析係数表!D21</f>
        <v>5.9847590028896828E-2</v>
      </c>
      <c r="K18" s="271">
        <f t="shared" si="3"/>
        <v>0</v>
      </c>
      <c r="L18" s="290">
        <f>分析係数表!E21</f>
        <v>5.4782163530779596E-2</v>
      </c>
      <c r="M18" s="272">
        <f t="shared" si="4"/>
        <v>0</v>
      </c>
    </row>
    <row r="19" spans="1:13">
      <c r="A19" s="258">
        <v>15</v>
      </c>
      <c r="B19" s="246" t="s">
        <v>70</v>
      </c>
      <c r="C19" s="267"/>
      <c r="D19" s="290">
        <f>逆行列係数表!M19</f>
        <v>4.8420795140376513E-4</v>
      </c>
      <c r="E19" s="290"/>
      <c r="F19" s="290">
        <f t="shared" si="1"/>
        <v>4.6560133123123347E-4</v>
      </c>
      <c r="G19" s="286">
        <f t="shared" si="2"/>
        <v>0</v>
      </c>
      <c r="H19" s="290">
        <f>分析係数表!F22</f>
        <v>0.43073258580094059</v>
      </c>
      <c r="I19" s="288">
        <f t="shared" si="0"/>
        <v>0</v>
      </c>
      <c r="J19" s="292">
        <f>分析係数表!D22</f>
        <v>2.2938556731137788E-2</v>
      </c>
      <c r="K19" s="271">
        <f t="shared" si="3"/>
        <v>0</v>
      </c>
      <c r="L19" s="290">
        <f>分析係数表!E22</f>
        <v>2.2183368519679003E-2</v>
      </c>
      <c r="M19" s="272">
        <f t="shared" si="4"/>
        <v>0</v>
      </c>
    </row>
    <row r="20" spans="1:13">
      <c r="A20" s="258">
        <v>16</v>
      </c>
      <c r="B20" s="246" t="s">
        <v>71</v>
      </c>
      <c r="C20" s="267"/>
      <c r="D20" s="290">
        <f>逆行列係数表!M20</f>
        <v>6.5833341315979597E-4</v>
      </c>
      <c r="E20" s="290"/>
      <c r="F20" s="290">
        <f t="shared" si="1"/>
        <v>6.3303568781257968E-4</v>
      </c>
      <c r="G20" s="286">
        <f t="shared" si="2"/>
        <v>0</v>
      </c>
      <c r="H20" s="290">
        <f>分析係数表!F23</f>
        <v>0.43764444987651224</v>
      </c>
      <c r="I20" s="288">
        <f t="shared" si="0"/>
        <v>0</v>
      </c>
      <c r="J20" s="292">
        <f>分析係数表!D23</f>
        <v>3.7770855561684982E-2</v>
      </c>
      <c r="K20" s="271">
        <f t="shared" si="3"/>
        <v>0</v>
      </c>
      <c r="L20" s="290">
        <f>分析係数表!E23</f>
        <v>3.6503495425501575E-2</v>
      </c>
      <c r="M20" s="272">
        <f t="shared" si="4"/>
        <v>0</v>
      </c>
    </row>
    <row r="21" spans="1:13">
      <c r="A21" s="258">
        <v>17</v>
      </c>
      <c r="B21" s="246" t="s">
        <v>72</v>
      </c>
      <c r="C21" s="267"/>
      <c r="D21" s="290">
        <f>逆行列係数表!M21</f>
        <v>2.1339781525470743E-5</v>
      </c>
      <c r="E21" s="290"/>
      <c r="F21" s="290">
        <f t="shared" si="1"/>
        <v>2.0519759449711507E-5</v>
      </c>
      <c r="G21" s="286">
        <f t="shared" si="2"/>
        <v>0</v>
      </c>
      <c r="H21" s="290">
        <f>分析係数表!F24</f>
        <v>0.36721364788140759</v>
      </c>
      <c r="I21" s="288">
        <f t="shared" si="0"/>
        <v>0</v>
      </c>
      <c r="J21" s="292">
        <f>分析係数表!D24</f>
        <v>3.9309475738153632E-2</v>
      </c>
      <c r="K21" s="271">
        <f t="shared" si="3"/>
        <v>0</v>
      </c>
      <c r="L21" s="290">
        <f>分析係数表!E24</f>
        <v>3.8550657867992791E-2</v>
      </c>
      <c r="M21" s="272">
        <f t="shared" si="4"/>
        <v>0</v>
      </c>
    </row>
    <row r="22" spans="1:13">
      <c r="A22" s="258">
        <v>18</v>
      </c>
      <c r="B22" s="246" t="s">
        <v>87</v>
      </c>
      <c r="C22" s="267"/>
      <c r="D22" s="290">
        <f>逆行列係数表!M22</f>
        <v>1.3541634923459127E-4</v>
      </c>
      <c r="E22" s="290"/>
      <c r="F22" s="290">
        <f t="shared" si="1"/>
        <v>1.302127160268873E-4</v>
      </c>
      <c r="G22" s="286">
        <f t="shared" si="2"/>
        <v>0</v>
      </c>
      <c r="H22" s="290">
        <f>分析係数表!F25</f>
        <v>0.33318683873123567</v>
      </c>
      <c r="I22" s="288">
        <f t="shared" si="0"/>
        <v>0</v>
      </c>
      <c r="J22" s="292">
        <f>分析係数表!D25</f>
        <v>4.284059086963312E-2</v>
      </c>
      <c r="K22" s="271">
        <f t="shared" si="3"/>
        <v>0</v>
      </c>
      <c r="L22" s="290">
        <f>分析係数表!E25</f>
        <v>4.249917369780222E-2</v>
      </c>
      <c r="M22" s="272">
        <f t="shared" si="4"/>
        <v>0</v>
      </c>
    </row>
    <row r="23" spans="1:13">
      <c r="A23" s="258">
        <v>19</v>
      </c>
      <c r="B23" s="246" t="s">
        <v>88</v>
      </c>
      <c r="C23" s="267"/>
      <c r="D23" s="290">
        <f>逆行列係数表!M23</f>
        <v>8.5444672358463681E-5</v>
      </c>
      <c r="E23" s="290"/>
      <c r="F23" s="290">
        <f t="shared" si="1"/>
        <v>8.2161296776275784E-5</v>
      </c>
      <c r="G23" s="286">
        <f t="shared" si="2"/>
        <v>0</v>
      </c>
      <c r="H23" s="290">
        <f>分析係数表!F26</f>
        <v>0.33811565690794865</v>
      </c>
      <c r="I23" s="288">
        <f t="shared" si="0"/>
        <v>0</v>
      </c>
      <c r="J23" s="292">
        <f>分析係数表!D26</f>
        <v>3.3929737559631502E-2</v>
      </c>
      <c r="K23" s="271">
        <f t="shared" si="3"/>
        <v>0</v>
      </c>
      <c r="L23" s="290">
        <f>分析係数表!E26</f>
        <v>3.3531988342571602E-2</v>
      </c>
      <c r="M23" s="272">
        <f t="shared" si="4"/>
        <v>0</v>
      </c>
    </row>
    <row r="24" spans="1:13">
      <c r="A24" s="258">
        <v>20</v>
      </c>
      <c r="B24" s="246" t="s">
        <v>89</v>
      </c>
      <c r="C24" s="267"/>
      <c r="D24" s="290">
        <f>逆行列係数表!M24</f>
        <v>2.9392295527668193E-5</v>
      </c>
      <c r="E24" s="290"/>
      <c r="F24" s="290">
        <f t="shared" si="1"/>
        <v>2.8262840141203282E-5</v>
      </c>
      <c r="G24" s="286">
        <f t="shared" si="2"/>
        <v>0</v>
      </c>
      <c r="H24" s="290">
        <f>分析係数表!F27</f>
        <v>0.29536956526946395</v>
      </c>
      <c r="I24" s="288">
        <f t="shared" si="0"/>
        <v>0</v>
      </c>
      <c r="J24" s="292">
        <f>分析係数表!D27</f>
        <v>2.042747265118797E-2</v>
      </c>
      <c r="K24" s="271">
        <f t="shared" si="3"/>
        <v>0</v>
      </c>
      <c r="L24" s="290">
        <f>分析係数表!E27</f>
        <v>2.035082172191522E-2</v>
      </c>
      <c r="M24" s="272">
        <f t="shared" si="4"/>
        <v>0</v>
      </c>
    </row>
    <row r="25" spans="1:13">
      <c r="A25" s="258">
        <v>21</v>
      </c>
      <c r="B25" s="246" t="s">
        <v>90</v>
      </c>
      <c r="C25" s="267"/>
      <c r="D25" s="290">
        <f>逆行列係数表!M25</f>
        <v>4.1002935483820538E-4</v>
      </c>
      <c r="E25" s="290"/>
      <c r="F25" s="290">
        <f t="shared" si="1"/>
        <v>3.9427318965557108E-4</v>
      </c>
      <c r="G25" s="286">
        <f t="shared" si="2"/>
        <v>0</v>
      </c>
      <c r="H25" s="290">
        <f>分析係数表!F28</f>
        <v>0.29628808224417325</v>
      </c>
      <c r="I25" s="288">
        <f t="shared" si="0"/>
        <v>0</v>
      </c>
      <c r="J25" s="292">
        <f>分析係数表!D28</f>
        <v>3.0551159487848582E-2</v>
      </c>
      <c r="K25" s="271">
        <f t="shared" si="3"/>
        <v>0</v>
      </c>
      <c r="L25" s="290">
        <f>分析係数表!E28</f>
        <v>3.018459578819983E-2</v>
      </c>
      <c r="M25" s="272">
        <f t="shared" si="4"/>
        <v>0</v>
      </c>
    </row>
    <row r="26" spans="1:13">
      <c r="A26" s="258">
        <v>22</v>
      </c>
      <c r="B26" s="246" t="s">
        <v>64</v>
      </c>
      <c r="C26" s="267"/>
      <c r="D26" s="290">
        <f>逆行列係数表!M26</f>
        <v>5.154685695193101E-3</v>
      </c>
      <c r="E26" s="290"/>
      <c r="F26" s="290">
        <f t="shared" si="1"/>
        <v>4.9566070007784711E-3</v>
      </c>
      <c r="G26" s="286">
        <f t="shared" si="2"/>
        <v>0</v>
      </c>
      <c r="H26" s="290">
        <f>分析係数表!F29</f>
        <v>0.40202182464221792</v>
      </c>
      <c r="I26" s="288">
        <f t="shared" si="0"/>
        <v>0</v>
      </c>
      <c r="J26" s="292">
        <f>分析係数表!D29</f>
        <v>7.9194780809421356E-2</v>
      </c>
      <c r="K26" s="271">
        <f t="shared" si="3"/>
        <v>0</v>
      </c>
      <c r="L26" s="290">
        <f>分析係数表!E29</f>
        <v>6.5944675090492746E-2</v>
      </c>
      <c r="M26" s="272">
        <f t="shared" si="4"/>
        <v>0</v>
      </c>
    </row>
    <row r="27" spans="1:13">
      <c r="A27" s="258">
        <v>23</v>
      </c>
      <c r="B27" s="246" t="s">
        <v>91</v>
      </c>
      <c r="C27" s="267"/>
      <c r="D27" s="290">
        <f>逆行列係数表!M27</f>
        <v>9.6482434776377669E-3</v>
      </c>
      <c r="E27" s="290"/>
      <c r="F27" s="290">
        <f t="shared" si="1"/>
        <v>9.2774911981676287E-3</v>
      </c>
      <c r="G27" s="286">
        <f t="shared" si="2"/>
        <v>0</v>
      </c>
      <c r="H27" s="290">
        <f>分析係数表!F30</f>
        <v>0.46362091424568164</v>
      </c>
      <c r="I27" s="288">
        <f t="shared" si="0"/>
        <v>0</v>
      </c>
      <c r="J27" s="292">
        <f>分析係数表!D30</f>
        <v>7.3824536053885614E-2</v>
      </c>
      <c r="K27" s="271">
        <f t="shared" si="3"/>
        <v>0</v>
      </c>
      <c r="L27" s="290">
        <f>分析係数表!E30</f>
        <v>5.6949248710145881E-2</v>
      </c>
      <c r="M27" s="272">
        <f t="shared" si="4"/>
        <v>0</v>
      </c>
    </row>
    <row r="28" spans="1:13">
      <c r="A28" s="258">
        <v>24</v>
      </c>
      <c r="B28" s="246" t="s">
        <v>92</v>
      </c>
      <c r="C28" s="267"/>
      <c r="D28" s="290">
        <f>逆行列係数表!M28</f>
        <v>5.9130878460994435E-2</v>
      </c>
      <c r="E28" s="290"/>
      <c r="F28" s="290">
        <f t="shared" si="1"/>
        <v>5.6858660929658578E-2</v>
      </c>
      <c r="G28" s="286">
        <f t="shared" si="2"/>
        <v>0</v>
      </c>
      <c r="H28" s="290">
        <f>分析係数表!F31</f>
        <v>0.39948542779773355</v>
      </c>
      <c r="I28" s="288">
        <f t="shared" si="0"/>
        <v>0</v>
      </c>
      <c r="J28" s="292">
        <f>分析係数表!D31</f>
        <v>2.9145126840892164E-3</v>
      </c>
      <c r="K28" s="271">
        <f t="shared" si="3"/>
        <v>0</v>
      </c>
      <c r="L28" s="290">
        <f>分析係数表!E31</f>
        <v>2.9145126840892164E-3</v>
      </c>
      <c r="M28" s="272">
        <f t="shared" si="4"/>
        <v>0</v>
      </c>
    </row>
    <row r="29" spans="1:13">
      <c r="A29" s="258">
        <v>25</v>
      </c>
      <c r="B29" s="246" t="s">
        <v>1</v>
      </c>
      <c r="C29" s="267"/>
      <c r="D29" s="290">
        <f>逆行列係数表!M29</f>
        <v>1.6269822997922699E-3</v>
      </c>
      <c r="E29" s="290"/>
      <c r="F29" s="290">
        <f t="shared" si="1"/>
        <v>1.5644623812492069E-3</v>
      </c>
      <c r="G29" s="286">
        <f t="shared" si="2"/>
        <v>0</v>
      </c>
      <c r="H29" s="290">
        <f>分析係数表!F32</f>
        <v>0.44272670787830282</v>
      </c>
      <c r="I29" s="288">
        <f t="shared" si="0"/>
        <v>0</v>
      </c>
      <c r="J29" s="292">
        <f>分析係数表!D32</f>
        <v>2.1120085933633119E-2</v>
      </c>
      <c r="K29" s="271">
        <f t="shared" si="3"/>
        <v>0</v>
      </c>
      <c r="L29" s="290">
        <f>分析係数表!E32</f>
        <v>2.1120085933633119E-2</v>
      </c>
      <c r="M29" s="272">
        <f t="shared" si="4"/>
        <v>0</v>
      </c>
    </row>
    <row r="30" spans="1:13">
      <c r="A30" s="258">
        <v>26</v>
      </c>
      <c r="B30" s="246" t="s">
        <v>2</v>
      </c>
      <c r="C30" s="267"/>
      <c r="D30" s="290">
        <f>逆行列係数表!M30</f>
        <v>4.6854229082241355E-3</v>
      </c>
      <c r="E30" s="290"/>
      <c r="F30" s="290">
        <f t="shared" si="1"/>
        <v>4.5053765373451312E-3</v>
      </c>
      <c r="G30" s="286">
        <f t="shared" si="2"/>
        <v>0</v>
      </c>
      <c r="H30" s="290">
        <f>分析係数表!F33</f>
        <v>0.63278689994307047</v>
      </c>
      <c r="I30" s="288">
        <f t="shared" si="0"/>
        <v>0</v>
      </c>
      <c r="J30" s="292">
        <f>分析係数表!D33</f>
        <v>8.7702783269007503E-2</v>
      </c>
      <c r="K30" s="271">
        <f t="shared" si="3"/>
        <v>0</v>
      </c>
      <c r="L30" s="290">
        <f>分析係数表!E33</f>
        <v>8.4336323251883824E-2</v>
      </c>
      <c r="M30" s="272">
        <f t="shared" si="4"/>
        <v>0</v>
      </c>
    </row>
    <row r="31" spans="1:13">
      <c r="A31" s="258">
        <v>27</v>
      </c>
      <c r="B31" s="246" t="s">
        <v>65</v>
      </c>
      <c r="C31" s="267"/>
      <c r="D31" s="290">
        <f>逆行列係数表!M31</f>
        <v>1.0004724671642998E-2</v>
      </c>
      <c r="E31" s="290"/>
      <c r="F31" s="290">
        <f t="shared" si="1"/>
        <v>9.6202739178783414E-3</v>
      </c>
      <c r="G31" s="286">
        <f t="shared" si="2"/>
        <v>0</v>
      </c>
      <c r="H31" s="290">
        <f>分析係数表!F34</f>
        <v>0.68044247766447119</v>
      </c>
      <c r="I31" s="288">
        <f t="shared" si="0"/>
        <v>0</v>
      </c>
      <c r="J31" s="292">
        <f>分析係数表!D34</f>
        <v>0.15389009392691583</v>
      </c>
      <c r="K31" s="271">
        <f t="shared" si="3"/>
        <v>0</v>
      </c>
      <c r="L31" s="290">
        <f>分析係数表!E34</f>
        <v>0.1433320704064108</v>
      </c>
      <c r="M31" s="272">
        <f t="shared" si="4"/>
        <v>0</v>
      </c>
    </row>
    <row r="32" spans="1:13">
      <c r="A32" s="258">
        <v>28</v>
      </c>
      <c r="B32" s="246" t="s">
        <v>66</v>
      </c>
      <c r="C32" s="267"/>
      <c r="D32" s="290">
        <f>逆行列係数表!M32</f>
        <v>1.2982212206344008E-2</v>
      </c>
      <c r="E32" s="290"/>
      <c r="F32" s="290">
        <f t="shared" si="1"/>
        <v>1.2483345777524827E-2</v>
      </c>
      <c r="G32" s="286">
        <f t="shared" si="2"/>
        <v>0</v>
      </c>
      <c r="H32" s="290">
        <f>分析係数表!F35</f>
        <v>0.60548890850388704</v>
      </c>
      <c r="I32" s="288">
        <f t="shared" si="0"/>
        <v>0</v>
      </c>
      <c r="J32" s="292">
        <f>分析係数表!D35</f>
        <v>4.0363234612300396E-2</v>
      </c>
      <c r="K32" s="271">
        <f t="shared" si="3"/>
        <v>0</v>
      </c>
      <c r="L32" s="290">
        <f>分析係数表!E35</f>
        <v>3.9154079363329694E-2</v>
      </c>
      <c r="M32" s="272">
        <f t="shared" si="4"/>
        <v>0</v>
      </c>
    </row>
    <row r="33" spans="1:13">
      <c r="A33" s="258">
        <v>29</v>
      </c>
      <c r="B33" s="246" t="s">
        <v>93</v>
      </c>
      <c r="C33" s="267"/>
      <c r="D33" s="290">
        <f>逆行列係数表!M33</f>
        <v>7.9980865147120123E-3</v>
      </c>
      <c r="E33" s="290"/>
      <c r="F33" s="290">
        <f t="shared" si="1"/>
        <v>7.6907446847093077E-3</v>
      </c>
      <c r="G33" s="286">
        <f t="shared" si="2"/>
        <v>0</v>
      </c>
      <c r="H33" s="290">
        <f>分析係数表!F36</f>
        <v>0.81306518983088305</v>
      </c>
      <c r="I33" s="288">
        <f t="shared" si="0"/>
        <v>0</v>
      </c>
      <c r="J33" s="292">
        <f>分析係数表!D36</f>
        <v>1.5774342104513773E-2</v>
      </c>
      <c r="K33" s="271">
        <f t="shared" si="3"/>
        <v>0</v>
      </c>
      <c r="L33" s="290">
        <f>分析係数表!E36</f>
        <v>1.3229670821596217E-2</v>
      </c>
      <c r="M33" s="272">
        <f t="shared" si="4"/>
        <v>0</v>
      </c>
    </row>
    <row r="34" spans="1:13">
      <c r="A34" s="258">
        <v>30</v>
      </c>
      <c r="B34" s="246" t="s">
        <v>94</v>
      </c>
      <c r="C34" s="267"/>
      <c r="D34" s="290">
        <f>逆行列係数表!M34</f>
        <v>3.4217790466657343E-2</v>
      </c>
      <c r="E34" s="290"/>
      <c r="F34" s="290">
        <f t="shared" si="1"/>
        <v>3.2902906172604385E-2</v>
      </c>
      <c r="G34" s="286">
        <f t="shared" si="2"/>
        <v>0</v>
      </c>
      <c r="H34" s="290">
        <f>分析係数表!F37</f>
        <v>0.63403708963374472</v>
      </c>
      <c r="I34" s="288">
        <f t="shared" si="0"/>
        <v>0</v>
      </c>
      <c r="J34" s="292">
        <f>分析係数表!D37</f>
        <v>7.9200513574427991E-2</v>
      </c>
      <c r="K34" s="271">
        <f t="shared" si="3"/>
        <v>0</v>
      </c>
      <c r="L34" s="290">
        <f>分析係数表!E37</f>
        <v>7.3600662533244779E-2</v>
      </c>
      <c r="M34" s="272">
        <f t="shared" si="4"/>
        <v>0</v>
      </c>
    </row>
    <row r="35" spans="1:13">
      <c r="A35" s="258">
        <v>31</v>
      </c>
      <c r="B35" s="246" t="s">
        <v>95</v>
      </c>
      <c r="C35" s="267"/>
      <c r="D35" s="290">
        <f>逆行列係数表!M35</f>
        <v>5.6897053046872847E-3</v>
      </c>
      <c r="E35" s="290"/>
      <c r="F35" s="290">
        <f t="shared" si="1"/>
        <v>5.4710674545837522E-3</v>
      </c>
      <c r="G35" s="286">
        <f t="shared" si="2"/>
        <v>0</v>
      </c>
      <c r="H35" s="290">
        <f>分析係数表!F38</f>
        <v>0.4997199825516766</v>
      </c>
      <c r="I35" s="288">
        <f t="shared" si="0"/>
        <v>0</v>
      </c>
      <c r="J35" s="292">
        <f>分析係数表!D38</f>
        <v>3.5590827435143364E-2</v>
      </c>
      <c r="K35" s="271">
        <f t="shared" si="3"/>
        <v>0</v>
      </c>
      <c r="L35" s="290">
        <f>分析係数表!E38</f>
        <v>3.1059891839156476E-2</v>
      </c>
      <c r="M35" s="272">
        <f t="shared" si="4"/>
        <v>0</v>
      </c>
    </row>
    <row r="36" spans="1:13">
      <c r="A36" s="258">
        <v>32</v>
      </c>
      <c r="B36" s="246" t="s">
        <v>67</v>
      </c>
      <c r="C36" s="267"/>
      <c r="D36" s="290">
        <f>逆行列係数表!M36</f>
        <v>8.3215259035591699E-4</v>
      </c>
      <c r="E36" s="290"/>
      <c r="F36" s="290">
        <f t="shared" si="1"/>
        <v>8.0017552940627216E-4</v>
      </c>
      <c r="G36" s="286">
        <f t="shared" si="2"/>
        <v>0</v>
      </c>
      <c r="H36" s="290">
        <f>分析係数表!F39</f>
        <v>0.70859596344355691</v>
      </c>
      <c r="I36" s="288">
        <f t="shared" si="0"/>
        <v>0</v>
      </c>
      <c r="J36" s="292">
        <f>分析係数表!D39</f>
        <v>4.8027598057070089E-2</v>
      </c>
      <c r="K36" s="271">
        <f t="shared" si="3"/>
        <v>0</v>
      </c>
      <c r="L36" s="290">
        <f>分析係数表!E39</f>
        <v>4.8027598057070089E-2</v>
      </c>
      <c r="M36" s="272">
        <f t="shared" si="4"/>
        <v>0</v>
      </c>
    </row>
    <row r="37" spans="1:13">
      <c r="A37" s="258">
        <v>33</v>
      </c>
      <c r="B37" s="246" t="s">
        <v>96</v>
      </c>
      <c r="C37" s="267"/>
      <c r="D37" s="290">
        <f>逆行列係数表!M37</f>
        <v>8.4590066207996888E-4</v>
      </c>
      <c r="E37" s="290"/>
      <c r="F37" s="290">
        <f t="shared" si="1"/>
        <v>8.1339530507914897E-4</v>
      </c>
      <c r="G37" s="286">
        <f t="shared" si="2"/>
        <v>0</v>
      </c>
      <c r="H37" s="290">
        <f>分析係数表!F40</f>
        <v>0.70623799726049996</v>
      </c>
      <c r="I37" s="288">
        <f t="shared" si="0"/>
        <v>0</v>
      </c>
      <c r="J37" s="292">
        <f>分析係数表!D40</f>
        <v>9.0697433955161888E-2</v>
      </c>
      <c r="K37" s="271">
        <f t="shared" si="3"/>
        <v>0</v>
      </c>
      <c r="L37" s="290">
        <f>分析係数表!E40</f>
        <v>9.0562666353757981E-2</v>
      </c>
      <c r="M37" s="272">
        <f t="shared" si="4"/>
        <v>0</v>
      </c>
    </row>
    <row r="38" spans="1:13">
      <c r="A38" s="258">
        <v>34</v>
      </c>
      <c r="B38" s="246" t="s">
        <v>97</v>
      </c>
      <c r="C38" s="267"/>
      <c r="D38" s="290">
        <f>逆行列係数表!M38</f>
        <v>5.093645996188841E-5</v>
      </c>
      <c r="E38" s="290"/>
      <c r="F38" s="290">
        <f t="shared" si="1"/>
        <v>4.8979128693997021E-5</v>
      </c>
      <c r="G38" s="286">
        <f t="shared" si="2"/>
        <v>0</v>
      </c>
      <c r="H38" s="290">
        <f>分析係数表!F41</f>
        <v>0.58132099287543681</v>
      </c>
      <c r="I38" s="288">
        <f t="shared" si="0"/>
        <v>0</v>
      </c>
      <c r="J38" s="292">
        <f>分析係数表!D41</f>
        <v>0.12149342216939719</v>
      </c>
      <c r="K38" s="271">
        <f t="shared" si="3"/>
        <v>0</v>
      </c>
      <c r="L38" s="290">
        <f>分析係数表!E41</f>
        <v>0.11755967401821014</v>
      </c>
      <c r="M38" s="272">
        <f t="shared" si="4"/>
        <v>0</v>
      </c>
    </row>
    <row r="39" spans="1:13">
      <c r="A39" s="258">
        <v>35</v>
      </c>
      <c r="B39" s="246" t="s">
        <v>3</v>
      </c>
      <c r="C39" s="267"/>
      <c r="D39" s="290">
        <f>逆行列係数表!M39</f>
        <v>1.182412654939255E-3</v>
      </c>
      <c r="E39" s="290"/>
      <c r="F39" s="290">
        <f t="shared" si="1"/>
        <v>1.1369761785371899E-3</v>
      </c>
      <c r="G39" s="286">
        <f t="shared" si="2"/>
        <v>0</v>
      </c>
      <c r="H39" s="290">
        <f>分析係数表!F42</f>
        <v>0.58706867988829459</v>
      </c>
      <c r="I39" s="288">
        <f t="shared" si="0"/>
        <v>0</v>
      </c>
      <c r="J39" s="292">
        <f>分析係数表!D42</f>
        <v>0.12536880137580664</v>
      </c>
      <c r="K39" s="271">
        <f t="shared" si="3"/>
        <v>0</v>
      </c>
      <c r="L39" s="290">
        <f>分析係数表!E42</f>
        <v>0.11770088827882173</v>
      </c>
      <c r="M39" s="272">
        <f t="shared" si="4"/>
        <v>0</v>
      </c>
    </row>
    <row r="40" spans="1:13">
      <c r="A40" s="258">
        <v>36</v>
      </c>
      <c r="B40" s="246" t="s">
        <v>98</v>
      </c>
      <c r="C40" s="267"/>
      <c r="D40" s="290">
        <f>逆行列係数表!M40</f>
        <v>6.2501080574853388E-2</v>
      </c>
      <c r="E40" s="290"/>
      <c r="F40" s="290">
        <f t="shared" si="1"/>
        <v>6.0099356556778845E-2</v>
      </c>
      <c r="G40" s="286">
        <f t="shared" si="2"/>
        <v>0</v>
      </c>
      <c r="H40" s="290">
        <f>分析係数表!F43</f>
        <v>0.62240825035949521</v>
      </c>
      <c r="I40" s="288">
        <f t="shared" si="0"/>
        <v>0</v>
      </c>
      <c r="J40" s="292">
        <f>分析係数表!D43</f>
        <v>0.13048156468325811</v>
      </c>
      <c r="K40" s="271">
        <f t="shared" si="3"/>
        <v>0</v>
      </c>
      <c r="L40" s="290">
        <f>分析係数表!E43</f>
        <v>0.11291103502841897</v>
      </c>
      <c r="M40" s="272">
        <f t="shared" si="4"/>
        <v>0</v>
      </c>
    </row>
    <row r="41" spans="1:13">
      <c r="A41" s="258">
        <v>37</v>
      </c>
      <c r="B41" s="246" t="s">
        <v>99</v>
      </c>
      <c r="C41" s="267"/>
      <c r="D41" s="290">
        <f>逆行列係数表!M41</f>
        <v>2.5932899915194138E-4</v>
      </c>
      <c r="E41" s="290"/>
      <c r="F41" s="290">
        <f t="shared" si="1"/>
        <v>2.4936378446896451E-4</v>
      </c>
      <c r="G41" s="286">
        <f t="shared" si="2"/>
        <v>0</v>
      </c>
      <c r="H41" s="290">
        <f>分析係数表!F44</f>
        <v>0.5344179716450459</v>
      </c>
      <c r="I41" s="288">
        <f t="shared" si="0"/>
        <v>0</v>
      </c>
      <c r="J41" s="292">
        <f>分析係数表!D44</f>
        <v>0.19836337849438287</v>
      </c>
      <c r="K41" s="271">
        <f t="shared" si="3"/>
        <v>0</v>
      </c>
      <c r="L41" s="290">
        <f>分析係数表!E44</f>
        <v>0.16230318686650563</v>
      </c>
      <c r="M41" s="272">
        <f t="shared" si="4"/>
        <v>0</v>
      </c>
    </row>
    <row r="42" spans="1:13">
      <c r="A42" s="258">
        <v>38</v>
      </c>
      <c r="B42" s="246" t="s">
        <v>4</v>
      </c>
      <c r="C42" s="267"/>
      <c r="D42" s="290">
        <f>逆行列係数表!M42</f>
        <v>1.4491167174445797E-3</v>
      </c>
      <c r="E42" s="290"/>
      <c r="F42" s="290">
        <f t="shared" si="1"/>
        <v>1.3934316253906627E-3</v>
      </c>
      <c r="G42" s="286">
        <f t="shared" si="2"/>
        <v>0</v>
      </c>
      <c r="H42" s="290">
        <f>分析係数表!F45</f>
        <v>0</v>
      </c>
      <c r="I42" s="288">
        <f t="shared" si="0"/>
        <v>0</v>
      </c>
      <c r="J42" s="292">
        <f>分析係数表!D45</f>
        <v>0</v>
      </c>
      <c r="K42" s="271">
        <f t="shared" si="3"/>
        <v>0</v>
      </c>
      <c r="L42" s="290">
        <f>分析係数表!E45</f>
        <v>0</v>
      </c>
      <c r="M42" s="272">
        <f t="shared" si="4"/>
        <v>0</v>
      </c>
    </row>
    <row r="43" spans="1:13">
      <c r="A43" s="258">
        <v>39</v>
      </c>
      <c r="B43" s="246" t="s">
        <v>5</v>
      </c>
      <c r="C43" s="267"/>
      <c r="D43" s="290">
        <f>逆行列係数表!M43</f>
        <v>8.1988469813858954E-3</v>
      </c>
      <c r="E43" s="290"/>
      <c r="F43" s="290">
        <f t="shared" si="1"/>
        <v>7.8837905450074974E-3</v>
      </c>
      <c r="G43" s="286">
        <f t="shared" si="2"/>
        <v>0</v>
      </c>
      <c r="H43" s="290">
        <f>分析係数表!F46</f>
        <v>0.64740426293918441</v>
      </c>
      <c r="I43" s="288">
        <f t="shared" si="0"/>
        <v>0</v>
      </c>
      <c r="J43" s="292">
        <f>分析係数表!D46</f>
        <v>3.6867524451068895E-3</v>
      </c>
      <c r="K43" s="271">
        <f t="shared" si="3"/>
        <v>0</v>
      </c>
      <c r="L43" s="290">
        <f>分析係数表!E46</f>
        <v>3.6024838177901608E-3</v>
      </c>
      <c r="M43" s="272">
        <f t="shared" si="4"/>
        <v>0</v>
      </c>
    </row>
    <row r="44" spans="1:13">
      <c r="A44" s="259">
        <v>40</v>
      </c>
      <c r="B44" s="256" t="s">
        <v>253</v>
      </c>
      <c r="C44" s="273">
        <f>SUM(C5:C43)</f>
        <v>0</v>
      </c>
      <c r="D44" s="291">
        <f>逆行列係数表!M44</f>
        <v>1.3030645040002025</v>
      </c>
      <c r="E44" s="291"/>
      <c r="F44" s="291">
        <f t="shared" si="1"/>
        <v>1.2529917486562439</v>
      </c>
      <c r="G44" s="287">
        <f>SUM(G5:G43)</f>
        <v>0</v>
      </c>
      <c r="H44" s="291">
        <f>分析係数表!F47</f>
        <v>0.52032812004185636</v>
      </c>
      <c r="I44" s="289">
        <f>SUM(I5:I43)</f>
        <v>0</v>
      </c>
      <c r="J44" s="293">
        <f>分析係数表!D47</f>
        <v>6.7043132898265148E-2</v>
      </c>
      <c r="K44" s="274">
        <f>SUM(K5:K43)</f>
        <v>0</v>
      </c>
      <c r="L44" s="291">
        <f>分析係数表!E47</f>
        <v>6.0489972943054145E-2</v>
      </c>
      <c r="M44" s="285">
        <f>SUM(M5:M43)</f>
        <v>0</v>
      </c>
    </row>
    <row r="45" spans="1:13">
      <c r="B45" s="276" t="s">
        <v>254</v>
      </c>
      <c r="C45" s="88"/>
      <c r="D45" s="88" t="s">
        <v>255</v>
      </c>
      <c r="E45" s="88"/>
      <c r="F45" s="88"/>
      <c r="G45" s="88"/>
      <c r="H45" s="88" t="s">
        <v>132</v>
      </c>
      <c r="I45" s="88"/>
      <c r="J45" s="88" t="s">
        <v>132</v>
      </c>
      <c r="K45" s="88"/>
      <c r="L45" s="88" t="s">
        <v>132</v>
      </c>
      <c r="M45" s="277"/>
    </row>
    <row r="46" spans="1:13">
      <c r="B46" s="76" t="s">
        <v>256</v>
      </c>
    </row>
    <row r="47" spans="1:13">
      <c r="B47" s="76" t="s">
        <v>289</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20D7D5-1165-4D89-8F3B-3C66CCE40DD1}">
  <dimension ref="A1:M47"/>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76" customWidth="1"/>
    <col min="2" max="2" width="17.5" style="76" customWidth="1"/>
    <col min="3" max="3" width="8.58203125" style="76" customWidth="1"/>
    <col min="4" max="4" width="8.1640625" style="76" customWidth="1"/>
    <col min="5" max="5" width="8.25" style="76" bestFit="1" customWidth="1"/>
    <col min="6" max="16384" width="8.1640625" style="76"/>
  </cols>
  <sheetData>
    <row r="1" spans="1:13" ht="13">
      <c r="B1" s="268" t="s">
        <v>243</v>
      </c>
      <c r="F1" s="269"/>
      <c r="G1" s="76" t="s">
        <v>324</v>
      </c>
      <c r="I1" s="76" t="s">
        <v>324</v>
      </c>
    </row>
    <row r="2" spans="1:13">
      <c r="B2" s="76" t="s">
        <v>265</v>
      </c>
      <c r="C2" s="76" t="s">
        <v>324</v>
      </c>
      <c r="G2" s="76" t="s">
        <v>245</v>
      </c>
      <c r="I2" s="270" t="s">
        <v>236</v>
      </c>
      <c r="K2" s="76" t="s">
        <v>229</v>
      </c>
      <c r="M2" s="76" t="s">
        <v>246</v>
      </c>
    </row>
    <row r="3" spans="1:13" ht="60" customHeight="1">
      <c r="B3" s="39"/>
      <c r="C3" s="40" t="s">
        <v>308</v>
      </c>
      <c r="D3" s="40" t="s">
        <v>348</v>
      </c>
      <c r="E3" s="40" t="s">
        <v>349</v>
      </c>
      <c r="F3" s="40" t="s">
        <v>310</v>
      </c>
      <c r="G3" s="41" t="s">
        <v>330</v>
      </c>
      <c r="H3" s="40" t="s">
        <v>291</v>
      </c>
      <c r="I3" s="42" t="s">
        <v>236</v>
      </c>
      <c r="J3" s="43" t="s">
        <v>247</v>
      </c>
      <c r="K3" s="41" t="s">
        <v>248</v>
      </c>
      <c r="L3" s="40" t="s">
        <v>249</v>
      </c>
      <c r="M3" s="42" t="s">
        <v>250</v>
      </c>
    </row>
    <row r="4" spans="1:13">
      <c r="B4" s="44"/>
      <c r="C4" s="45" t="s">
        <v>41</v>
      </c>
      <c r="D4" s="45" t="s">
        <v>42</v>
      </c>
      <c r="E4" s="45" t="s">
        <v>50</v>
      </c>
      <c r="F4" s="45" t="s">
        <v>313</v>
      </c>
      <c r="G4" s="45" t="s">
        <v>311</v>
      </c>
      <c r="H4" s="47" t="s">
        <v>315</v>
      </c>
      <c r="I4" s="46" t="s">
        <v>316</v>
      </c>
      <c r="J4" s="45" t="s">
        <v>318</v>
      </c>
      <c r="K4" s="45" t="s">
        <v>319</v>
      </c>
      <c r="L4" s="45" t="s">
        <v>321</v>
      </c>
      <c r="M4" s="46" t="s">
        <v>322</v>
      </c>
    </row>
    <row r="5" spans="1:13">
      <c r="A5" s="257">
        <v>1</v>
      </c>
      <c r="B5" s="246" t="s">
        <v>73</v>
      </c>
      <c r="C5" s="267"/>
      <c r="D5" s="290">
        <f>逆行列係数表!N5</f>
        <v>9.7428050325008164E-6</v>
      </c>
      <c r="E5" s="290"/>
      <c r="F5" s="290">
        <f>D5/$E$16</f>
        <v>5.9120705294697601E-6</v>
      </c>
      <c r="G5" s="286">
        <f>$C$16*F5</f>
        <v>0</v>
      </c>
      <c r="H5" s="290">
        <f>分析係数表!F8</f>
        <v>0.42721038226158625</v>
      </c>
      <c r="I5" s="288">
        <f t="shared" ref="I5:I38" si="0">G5*H5</f>
        <v>0</v>
      </c>
      <c r="J5" s="292">
        <f>分析係数表!D8</f>
        <v>0.32298797552049696</v>
      </c>
      <c r="K5" s="271">
        <f>ROUND(G5*J5,0)</f>
        <v>0</v>
      </c>
      <c r="L5" s="290">
        <f>分析係数表!E8</f>
        <v>0.12265584155979949</v>
      </c>
      <c r="M5" s="272">
        <f>ROUND(G5*L5,0)</f>
        <v>0</v>
      </c>
    </row>
    <row r="6" spans="1:13">
      <c r="A6" s="258">
        <v>2</v>
      </c>
      <c r="B6" s="246" t="s">
        <v>74</v>
      </c>
      <c r="C6" s="267"/>
      <c r="D6" s="290">
        <f>逆行列係数表!N6</f>
        <v>8.0009093253313192E-6</v>
      </c>
      <c r="E6" s="290"/>
      <c r="F6" s="290">
        <f t="shared" ref="F6:F44" si="1">D6/$E$16</f>
        <v>4.8550638212976172E-6</v>
      </c>
      <c r="G6" s="286">
        <f t="shared" ref="G6:G43" si="2">$C$16*F6</f>
        <v>0</v>
      </c>
      <c r="H6" s="290">
        <f>分析係数表!F9</f>
        <v>0.63987813845992225</v>
      </c>
      <c r="I6" s="288">
        <f t="shared" si="0"/>
        <v>0</v>
      </c>
      <c r="J6" s="292">
        <f>分析係数表!D9</f>
        <v>0.29572434079210003</v>
      </c>
      <c r="K6" s="271">
        <f t="shared" ref="K6:K38" si="3">ROUND(G6*J6,0)</f>
        <v>0</v>
      </c>
      <c r="L6" s="290">
        <f>分析係数表!E9</f>
        <v>0.26862065342998215</v>
      </c>
      <c r="M6" s="272">
        <f t="shared" ref="M6:M38" si="4">ROUND(G6*L6,0)</f>
        <v>0</v>
      </c>
    </row>
    <row r="7" spans="1:13">
      <c r="A7" s="258">
        <v>3</v>
      </c>
      <c r="B7" s="246" t="s">
        <v>75</v>
      </c>
      <c r="C7" s="267"/>
      <c r="D7" s="290">
        <f>逆行列係数表!N7</f>
        <v>1.8145697221034274E-6</v>
      </c>
      <c r="E7" s="290"/>
      <c r="F7" s="290">
        <f t="shared" si="1"/>
        <v>1.1011063181423574E-6</v>
      </c>
      <c r="G7" s="286">
        <f t="shared" si="2"/>
        <v>0</v>
      </c>
      <c r="H7" s="290">
        <f>分析係数表!F10</f>
        <v>0.47381340455197063</v>
      </c>
      <c r="I7" s="288">
        <f t="shared" si="0"/>
        <v>0</v>
      </c>
      <c r="J7" s="292">
        <f>分析係数表!D10</f>
        <v>9.5045460793747427E-2</v>
      </c>
      <c r="K7" s="271">
        <f t="shared" si="3"/>
        <v>0</v>
      </c>
      <c r="L7" s="290">
        <f>分析係数表!E10</f>
        <v>4.2279520059697977E-2</v>
      </c>
      <c r="M7" s="272">
        <f t="shared" si="4"/>
        <v>0</v>
      </c>
    </row>
    <row r="8" spans="1:13">
      <c r="A8" s="258">
        <v>4</v>
      </c>
      <c r="B8" s="246" t="s">
        <v>76</v>
      </c>
      <c r="C8" s="267"/>
      <c r="D8" s="290">
        <f>逆行列係数表!N8</f>
        <v>1.1262827704622523E-3</v>
      </c>
      <c r="E8" s="290"/>
      <c r="F8" s="290">
        <f t="shared" si="1"/>
        <v>6.8344415729217024E-4</v>
      </c>
      <c r="G8" s="286">
        <f t="shared" si="2"/>
        <v>0</v>
      </c>
      <c r="H8" s="290">
        <f>分析係数表!F11</f>
        <v>0.54360066960888753</v>
      </c>
      <c r="I8" s="288">
        <f t="shared" si="0"/>
        <v>0</v>
      </c>
      <c r="J8" s="292">
        <f>分析係数表!D11</f>
        <v>4.0785268604474206E-2</v>
      </c>
      <c r="K8" s="271">
        <f t="shared" si="3"/>
        <v>0</v>
      </c>
      <c r="L8" s="290">
        <f>分析係数表!E11</f>
        <v>3.926343022371024E-2</v>
      </c>
      <c r="M8" s="272">
        <f t="shared" si="4"/>
        <v>0</v>
      </c>
    </row>
    <row r="9" spans="1:13">
      <c r="A9" s="258">
        <v>5</v>
      </c>
      <c r="B9" s="246" t="s">
        <v>77</v>
      </c>
      <c r="C9" s="267"/>
      <c r="D9" s="290">
        <f>逆行列係数表!N9</f>
        <v>2.7217655463799584E-5</v>
      </c>
      <c r="E9" s="290"/>
      <c r="F9" s="290">
        <f t="shared" si="1"/>
        <v>1.651605448451507E-5</v>
      </c>
      <c r="G9" s="286">
        <f t="shared" si="2"/>
        <v>0</v>
      </c>
      <c r="H9" s="290">
        <f>分析係数表!F12</f>
        <v>0.33651535386825859</v>
      </c>
      <c r="I9" s="288">
        <f t="shared" si="0"/>
        <v>0</v>
      </c>
      <c r="J9" s="292">
        <f>分析係数表!D12</f>
        <v>3.4578030097235327E-2</v>
      </c>
      <c r="K9" s="271">
        <f t="shared" si="3"/>
        <v>0</v>
      </c>
      <c r="L9" s="290">
        <f>分析係数表!E12</f>
        <v>3.3355134693599395E-2</v>
      </c>
      <c r="M9" s="272">
        <f t="shared" si="4"/>
        <v>0</v>
      </c>
    </row>
    <row r="10" spans="1:13">
      <c r="A10" s="258">
        <v>6</v>
      </c>
      <c r="B10" s="246" t="s">
        <v>78</v>
      </c>
      <c r="C10" s="267"/>
      <c r="D10" s="290">
        <f>逆行列係数表!N10</f>
        <v>8.3817706684330941E-5</v>
      </c>
      <c r="E10" s="290"/>
      <c r="F10" s="290">
        <f t="shared" si="1"/>
        <v>5.0861758177765517E-5</v>
      </c>
      <c r="G10" s="286">
        <f t="shared" si="2"/>
        <v>0</v>
      </c>
      <c r="H10" s="290">
        <f>分析係数表!F13</f>
        <v>0.39077170920544851</v>
      </c>
      <c r="I10" s="288">
        <f t="shared" si="0"/>
        <v>0</v>
      </c>
      <c r="J10" s="292">
        <f>分析係数表!D13</f>
        <v>0.12720758845381647</v>
      </c>
      <c r="K10" s="271">
        <f t="shared" si="3"/>
        <v>0</v>
      </c>
      <c r="L10" s="290">
        <f>分析係数表!E13</f>
        <v>9.5492852763317662E-2</v>
      </c>
      <c r="M10" s="272">
        <f t="shared" si="4"/>
        <v>0</v>
      </c>
    </row>
    <row r="11" spans="1:13">
      <c r="A11" s="258">
        <v>7</v>
      </c>
      <c r="B11" s="246" t="s">
        <v>79</v>
      </c>
      <c r="C11" s="267"/>
      <c r="D11" s="290">
        <f>逆行列係数表!N11</f>
        <v>8.2011593604700624E-4</v>
      </c>
      <c r="E11" s="290"/>
      <c r="F11" s="290">
        <f t="shared" si="1"/>
        <v>4.9765783468700504E-4</v>
      </c>
      <c r="G11" s="286">
        <f t="shared" si="2"/>
        <v>0</v>
      </c>
      <c r="H11" s="290">
        <f>分析係数表!F14</f>
        <v>0.35598651785260127</v>
      </c>
      <c r="I11" s="288">
        <f t="shared" si="0"/>
        <v>0</v>
      </c>
      <c r="J11" s="292">
        <f>分析係数表!D14</f>
        <v>4.3833041969742803E-2</v>
      </c>
      <c r="K11" s="271">
        <f t="shared" si="3"/>
        <v>0</v>
      </c>
      <c r="L11" s="290">
        <f>分析係数表!E14</f>
        <v>3.8757158040430381E-2</v>
      </c>
      <c r="M11" s="272">
        <f t="shared" si="4"/>
        <v>0</v>
      </c>
    </row>
    <row r="12" spans="1:13">
      <c r="A12" s="258">
        <v>8</v>
      </c>
      <c r="B12" s="246" t="s">
        <v>80</v>
      </c>
      <c r="C12" s="267"/>
      <c r="D12" s="290">
        <f>逆行列係数表!N12</f>
        <v>2.1187812390909676E-3</v>
      </c>
      <c r="E12" s="290"/>
      <c r="F12" s="290">
        <f t="shared" si="1"/>
        <v>1.285706126750626E-3</v>
      </c>
      <c r="G12" s="286">
        <f t="shared" si="2"/>
        <v>0</v>
      </c>
      <c r="H12" s="290">
        <f>分析係数表!F15</f>
        <v>0.35842164855867914</v>
      </c>
      <c r="I12" s="288">
        <f t="shared" si="0"/>
        <v>0</v>
      </c>
      <c r="J12" s="292">
        <f>分析係数表!D15</f>
        <v>1.5678367482667734E-2</v>
      </c>
      <c r="K12" s="271">
        <f t="shared" si="3"/>
        <v>0</v>
      </c>
      <c r="L12" s="290">
        <f>分析係数表!E15</f>
        <v>1.5634458686506418E-2</v>
      </c>
      <c r="M12" s="272">
        <f t="shared" si="4"/>
        <v>0</v>
      </c>
    </row>
    <row r="13" spans="1:13">
      <c r="A13" s="258">
        <v>9</v>
      </c>
      <c r="B13" s="246" t="s">
        <v>81</v>
      </c>
      <c r="C13" s="267"/>
      <c r="D13" s="290">
        <f>逆行列係数表!N13</f>
        <v>9.8148646402036327E-3</v>
      </c>
      <c r="E13" s="290"/>
      <c r="F13" s="290">
        <f t="shared" si="1"/>
        <v>5.9557973085281333E-3</v>
      </c>
      <c r="G13" s="286">
        <f t="shared" si="2"/>
        <v>0</v>
      </c>
      <c r="H13" s="290">
        <f>分析係数表!F16</f>
        <v>0.2627694146106877</v>
      </c>
      <c r="I13" s="288">
        <f t="shared" si="0"/>
        <v>0</v>
      </c>
      <c r="J13" s="292">
        <f>分析係数表!D16</f>
        <v>1.0339400475073228E-2</v>
      </c>
      <c r="K13" s="271">
        <f t="shared" si="3"/>
        <v>0</v>
      </c>
      <c r="L13" s="290">
        <f>分析係数表!E16</f>
        <v>1.0339400475073228E-2</v>
      </c>
      <c r="M13" s="272">
        <f t="shared" si="4"/>
        <v>0</v>
      </c>
    </row>
    <row r="14" spans="1:13">
      <c r="A14" s="258">
        <v>10</v>
      </c>
      <c r="B14" s="246" t="s">
        <v>82</v>
      </c>
      <c r="C14" s="267"/>
      <c r="D14" s="290">
        <f>逆行列係数表!N14</f>
        <v>7.2297778054902567E-4</v>
      </c>
      <c r="E14" s="290"/>
      <c r="F14" s="290">
        <f t="shared" si="1"/>
        <v>4.3871304163296072E-4</v>
      </c>
      <c r="G14" s="286">
        <f t="shared" si="2"/>
        <v>0</v>
      </c>
      <c r="H14" s="290">
        <f>分析係数表!F17</f>
        <v>0.42825667105631338</v>
      </c>
      <c r="I14" s="288">
        <f t="shared" si="0"/>
        <v>0</v>
      </c>
      <c r="J14" s="292">
        <f>分析係数表!D17</f>
        <v>5.1560411778863557E-2</v>
      </c>
      <c r="K14" s="271">
        <f t="shared" si="3"/>
        <v>0</v>
      </c>
      <c r="L14" s="290">
        <f>分析係数表!E17</f>
        <v>4.9008807340167618E-2</v>
      </c>
      <c r="M14" s="272">
        <f t="shared" si="4"/>
        <v>0</v>
      </c>
    </row>
    <row r="15" spans="1:13">
      <c r="A15" s="258">
        <v>11</v>
      </c>
      <c r="B15" s="246" t="s">
        <v>83</v>
      </c>
      <c r="C15" s="267"/>
      <c r="D15" s="290">
        <f>逆行列係数表!N15</f>
        <v>3.2960322985300301E-3</v>
      </c>
      <c r="E15" s="290"/>
      <c r="F15" s="290">
        <f t="shared" si="1"/>
        <v>2.0000785555407993E-3</v>
      </c>
      <c r="G15" s="286">
        <f t="shared" si="2"/>
        <v>0</v>
      </c>
      <c r="H15" s="290">
        <f>分析係数表!F18</f>
        <v>0.48997194925916815</v>
      </c>
      <c r="I15" s="288">
        <f t="shared" si="0"/>
        <v>0</v>
      </c>
      <c r="J15" s="292">
        <f>分析係数表!D18</f>
        <v>3.8565313316438733E-2</v>
      </c>
      <c r="K15" s="271">
        <f t="shared" si="3"/>
        <v>0</v>
      </c>
      <c r="L15" s="290">
        <f>分析係数表!E18</f>
        <v>3.6576455199010559E-2</v>
      </c>
      <c r="M15" s="272">
        <f t="shared" si="4"/>
        <v>0</v>
      </c>
    </row>
    <row r="16" spans="1:13">
      <c r="A16" s="258">
        <v>12</v>
      </c>
      <c r="B16" s="246" t="s">
        <v>84</v>
      </c>
      <c r="C16" s="266">
        <f>データ入力!C17</f>
        <v>0</v>
      </c>
      <c r="D16" s="290">
        <f>逆行列係数表!N16</f>
        <v>1.6479514214074551</v>
      </c>
      <c r="E16" s="290">
        <f>D16</f>
        <v>1.6479514214074551</v>
      </c>
      <c r="F16" s="290">
        <f t="shared" si="1"/>
        <v>1</v>
      </c>
      <c r="G16" s="286">
        <f t="shared" si="2"/>
        <v>0</v>
      </c>
      <c r="H16" s="290">
        <f>分析係数表!F19</f>
        <v>0.21331101927013058</v>
      </c>
      <c r="I16" s="288">
        <f t="shared" si="0"/>
        <v>0</v>
      </c>
      <c r="J16" s="292">
        <f>分析係数表!D19</f>
        <v>1.2736199640345095E-2</v>
      </c>
      <c r="K16" s="271">
        <f t="shared" si="3"/>
        <v>0</v>
      </c>
      <c r="L16" s="290">
        <f>分析係数表!E19</f>
        <v>1.2523714081279422E-2</v>
      </c>
      <c r="M16" s="272">
        <f t="shared" si="4"/>
        <v>0</v>
      </c>
    </row>
    <row r="17" spans="1:13">
      <c r="A17" s="258">
        <v>13</v>
      </c>
      <c r="B17" s="246" t="s">
        <v>85</v>
      </c>
      <c r="C17" s="267"/>
      <c r="D17" s="290">
        <f>逆行列係数表!N17</f>
        <v>1.0203533080575451E-3</v>
      </c>
      <c r="E17" s="290"/>
      <c r="F17" s="290">
        <f t="shared" si="1"/>
        <v>6.1916467609591218E-4</v>
      </c>
      <c r="G17" s="286">
        <f t="shared" si="2"/>
        <v>0</v>
      </c>
      <c r="H17" s="290">
        <f>分析係数表!F20</f>
        <v>0.2109583665362576</v>
      </c>
      <c r="I17" s="288">
        <f t="shared" si="0"/>
        <v>0</v>
      </c>
      <c r="J17" s="292">
        <f>分析係数表!D20</f>
        <v>3.0797631013066269E-2</v>
      </c>
      <c r="K17" s="271">
        <f t="shared" si="3"/>
        <v>0</v>
      </c>
      <c r="L17" s="290">
        <f>分析係数表!E20</f>
        <v>2.9972730221401771E-2</v>
      </c>
      <c r="M17" s="272">
        <f t="shared" si="4"/>
        <v>0</v>
      </c>
    </row>
    <row r="18" spans="1:13">
      <c r="A18" s="258">
        <v>14</v>
      </c>
      <c r="B18" s="246" t="s">
        <v>86</v>
      </c>
      <c r="C18" s="267"/>
      <c r="D18" s="290">
        <f>逆行列係数表!N18</f>
        <v>6.9383040248036858E-4</v>
      </c>
      <c r="E18" s="290"/>
      <c r="F18" s="290">
        <f t="shared" si="1"/>
        <v>4.2102600444847665E-4</v>
      </c>
      <c r="G18" s="286">
        <f t="shared" si="2"/>
        <v>0</v>
      </c>
      <c r="H18" s="290">
        <f>分析係数表!F21</f>
        <v>0.45791147145628314</v>
      </c>
      <c r="I18" s="288">
        <f t="shared" si="0"/>
        <v>0</v>
      </c>
      <c r="J18" s="292">
        <f>分析係数表!D21</f>
        <v>5.9847590028896828E-2</v>
      </c>
      <c r="K18" s="271">
        <f t="shared" si="3"/>
        <v>0</v>
      </c>
      <c r="L18" s="290">
        <f>分析係数表!E21</f>
        <v>5.4782163530779596E-2</v>
      </c>
      <c r="M18" s="272">
        <f t="shared" si="4"/>
        <v>0</v>
      </c>
    </row>
    <row r="19" spans="1:13">
      <c r="A19" s="258">
        <v>15</v>
      </c>
      <c r="B19" s="246" t="s">
        <v>70</v>
      </c>
      <c r="C19" s="267"/>
      <c r="D19" s="290">
        <f>逆行列係数表!N19</f>
        <v>1.4933469289797325E-4</v>
      </c>
      <c r="E19" s="290"/>
      <c r="F19" s="290">
        <f t="shared" si="1"/>
        <v>9.0618382895311288E-5</v>
      </c>
      <c r="G19" s="286">
        <f t="shared" si="2"/>
        <v>0</v>
      </c>
      <c r="H19" s="290">
        <f>分析係数表!F22</f>
        <v>0.43073258580094059</v>
      </c>
      <c r="I19" s="288">
        <f t="shared" si="0"/>
        <v>0</v>
      </c>
      <c r="J19" s="292">
        <f>分析係数表!D22</f>
        <v>2.2938556731137788E-2</v>
      </c>
      <c r="K19" s="271">
        <f t="shared" si="3"/>
        <v>0</v>
      </c>
      <c r="L19" s="290">
        <f>分析係数表!E22</f>
        <v>2.2183368519679003E-2</v>
      </c>
      <c r="M19" s="272">
        <f t="shared" si="4"/>
        <v>0</v>
      </c>
    </row>
    <row r="20" spans="1:13">
      <c r="A20" s="258">
        <v>16</v>
      </c>
      <c r="B20" s="246" t="s">
        <v>71</v>
      </c>
      <c r="C20" s="267"/>
      <c r="D20" s="290">
        <f>逆行列係数表!N20</f>
        <v>1.7136186206824283E-4</v>
      </c>
      <c r="E20" s="290"/>
      <c r="F20" s="290">
        <f t="shared" si="1"/>
        <v>1.0398477761067066E-4</v>
      </c>
      <c r="G20" s="286">
        <f t="shared" si="2"/>
        <v>0</v>
      </c>
      <c r="H20" s="290">
        <f>分析係数表!F23</f>
        <v>0.43764444987651224</v>
      </c>
      <c r="I20" s="288">
        <f t="shared" si="0"/>
        <v>0</v>
      </c>
      <c r="J20" s="292">
        <f>分析係数表!D23</f>
        <v>3.7770855561684982E-2</v>
      </c>
      <c r="K20" s="271">
        <f t="shared" si="3"/>
        <v>0</v>
      </c>
      <c r="L20" s="290">
        <f>分析係数表!E23</f>
        <v>3.6503495425501575E-2</v>
      </c>
      <c r="M20" s="272">
        <f t="shared" si="4"/>
        <v>0</v>
      </c>
    </row>
    <row r="21" spans="1:13">
      <c r="A21" s="258">
        <v>17</v>
      </c>
      <c r="B21" s="246" t="s">
        <v>72</v>
      </c>
      <c r="C21" s="267"/>
      <c r="D21" s="290">
        <f>逆行列係数表!N21</f>
        <v>9.8662195918086345E-6</v>
      </c>
      <c r="E21" s="290"/>
      <c r="F21" s="290">
        <f t="shared" si="1"/>
        <v>5.9869602123236476E-6</v>
      </c>
      <c r="G21" s="286">
        <f t="shared" si="2"/>
        <v>0</v>
      </c>
      <c r="H21" s="290">
        <f>分析係数表!F24</f>
        <v>0.36721364788140759</v>
      </c>
      <c r="I21" s="288">
        <f t="shared" si="0"/>
        <v>0</v>
      </c>
      <c r="J21" s="292">
        <f>分析係数表!D24</f>
        <v>3.9309475738153632E-2</v>
      </c>
      <c r="K21" s="271">
        <f t="shared" si="3"/>
        <v>0</v>
      </c>
      <c r="L21" s="290">
        <f>分析係数表!E24</f>
        <v>3.8550657867992791E-2</v>
      </c>
      <c r="M21" s="272">
        <f t="shared" si="4"/>
        <v>0</v>
      </c>
    </row>
    <row r="22" spans="1:13">
      <c r="A22" s="258">
        <v>18</v>
      </c>
      <c r="B22" s="246" t="s">
        <v>87</v>
      </c>
      <c r="C22" s="267"/>
      <c r="D22" s="290">
        <f>逆行列係数表!N22</f>
        <v>6.1589782297647935E-5</v>
      </c>
      <c r="E22" s="290"/>
      <c r="F22" s="290">
        <f t="shared" si="1"/>
        <v>3.7373542385761802E-5</v>
      </c>
      <c r="G22" s="286">
        <f t="shared" si="2"/>
        <v>0</v>
      </c>
      <c r="H22" s="290">
        <f>分析係数表!F25</f>
        <v>0.33318683873123567</v>
      </c>
      <c r="I22" s="288">
        <f t="shared" si="0"/>
        <v>0</v>
      </c>
      <c r="J22" s="292">
        <f>分析係数表!D25</f>
        <v>4.284059086963312E-2</v>
      </c>
      <c r="K22" s="271">
        <f t="shared" si="3"/>
        <v>0</v>
      </c>
      <c r="L22" s="290">
        <f>分析係数表!E25</f>
        <v>4.249917369780222E-2</v>
      </c>
      <c r="M22" s="272">
        <f t="shared" si="4"/>
        <v>0</v>
      </c>
    </row>
    <row r="23" spans="1:13">
      <c r="A23" s="258">
        <v>19</v>
      </c>
      <c r="B23" s="246" t="s">
        <v>88</v>
      </c>
      <c r="C23" s="267"/>
      <c r="D23" s="290">
        <f>逆行列係数表!N23</f>
        <v>4.7157862994642303E-5</v>
      </c>
      <c r="E23" s="290"/>
      <c r="F23" s="290">
        <f t="shared" si="1"/>
        <v>2.8616051651793531E-5</v>
      </c>
      <c r="G23" s="286">
        <f t="shared" si="2"/>
        <v>0</v>
      </c>
      <c r="H23" s="290">
        <f>分析係数表!F26</f>
        <v>0.33811565690794865</v>
      </c>
      <c r="I23" s="288">
        <f t="shared" si="0"/>
        <v>0</v>
      </c>
      <c r="J23" s="292">
        <f>分析係数表!D26</f>
        <v>3.3929737559631502E-2</v>
      </c>
      <c r="K23" s="271">
        <f t="shared" si="3"/>
        <v>0</v>
      </c>
      <c r="L23" s="290">
        <f>分析係数表!E26</f>
        <v>3.3531988342571602E-2</v>
      </c>
      <c r="M23" s="272">
        <f t="shared" si="4"/>
        <v>0</v>
      </c>
    </row>
    <row r="24" spans="1:13">
      <c r="A24" s="258">
        <v>20</v>
      </c>
      <c r="B24" s="246" t="s">
        <v>89</v>
      </c>
      <c r="C24" s="267"/>
      <c r="D24" s="290">
        <f>逆行列係数表!N24</f>
        <v>1.3817970701608095E-5</v>
      </c>
      <c r="E24" s="290"/>
      <c r="F24" s="290">
        <f t="shared" si="1"/>
        <v>8.3849381250611576E-6</v>
      </c>
      <c r="G24" s="286">
        <f t="shared" si="2"/>
        <v>0</v>
      </c>
      <c r="H24" s="290">
        <f>分析係数表!F27</f>
        <v>0.29536956526946395</v>
      </c>
      <c r="I24" s="288">
        <f t="shared" si="0"/>
        <v>0</v>
      </c>
      <c r="J24" s="292">
        <f>分析係数表!D27</f>
        <v>2.042747265118797E-2</v>
      </c>
      <c r="K24" s="271">
        <f t="shared" si="3"/>
        <v>0</v>
      </c>
      <c r="L24" s="290">
        <f>分析係数表!E27</f>
        <v>2.035082172191522E-2</v>
      </c>
      <c r="M24" s="272">
        <f t="shared" si="4"/>
        <v>0</v>
      </c>
    </row>
    <row r="25" spans="1:13">
      <c r="A25" s="258">
        <v>21</v>
      </c>
      <c r="B25" s="246" t="s">
        <v>90</v>
      </c>
      <c r="C25" s="267"/>
      <c r="D25" s="290">
        <f>逆行列係数表!N25</f>
        <v>2.2075124669555552E-4</v>
      </c>
      <c r="E25" s="290"/>
      <c r="F25" s="290">
        <f t="shared" si="1"/>
        <v>1.3395494783882643E-4</v>
      </c>
      <c r="G25" s="286">
        <f t="shared" si="2"/>
        <v>0</v>
      </c>
      <c r="H25" s="290">
        <f>分析係数表!F28</f>
        <v>0.29628808224417325</v>
      </c>
      <c r="I25" s="288">
        <f t="shared" si="0"/>
        <v>0</v>
      </c>
      <c r="J25" s="292">
        <f>分析係数表!D28</f>
        <v>3.0551159487848582E-2</v>
      </c>
      <c r="K25" s="271">
        <f t="shared" si="3"/>
        <v>0</v>
      </c>
      <c r="L25" s="290">
        <f>分析係数表!E28</f>
        <v>3.018459578819983E-2</v>
      </c>
      <c r="M25" s="272">
        <f t="shared" si="4"/>
        <v>0</v>
      </c>
    </row>
    <row r="26" spans="1:13">
      <c r="A26" s="258">
        <v>22</v>
      </c>
      <c r="B26" s="246" t="s">
        <v>64</v>
      </c>
      <c r="C26" s="267"/>
      <c r="D26" s="290">
        <f>逆行列係数表!N26</f>
        <v>6.238666726659234E-3</v>
      </c>
      <c r="E26" s="290"/>
      <c r="F26" s="290">
        <f t="shared" si="1"/>
        <v>3.7857103344290433E-3</v>
      </c>
      <c r="G26" s="286">
        <f t="shared" si="2"/>
        <v>0</v>
      </c>
      <c r="H26" s="290">
        <f>分析係数表!F29</f>
        <v>0.40202182464221792</v>
      </c>
      <c r="I26" s="288">
        <f t="shared" si="0"/>
        <v>0</v>
      </c>
      <c r="J26" s="292">
        <f>分析係数表!D29</f>
        <v>7.9194780809421356E-2</v>
      </c>
      <c r="K26" s="271">
        <f t="shared" si="3"/>
        <v>0</v>
      </c>
      <c r="L26" s="290">
        <f>分析係数表!E29</f>
        <v>6.5944675090492746E-2</v>
      </c>
      <c r="M26" s="272">
        <f t="shared" si="4"/>
        <v>0</v>
      </c>
    </row>
    <row r="27" spans="1:13">
      <c r="A27" s="258">
        <v>23</v>
      </c>
      <c r="B27" s="246" t="s">
        <v>91</v>
      </c>
      <c r="C27" s="267"/>
      <c r="D27" s="290">
        <f>逆行列係数表!N27</f>
        <v>1.1003131457440694E-2</v>
      </c>
      <c r="E27" s="290"/>
      <c r="F27" s="290">
        <f t="shared" si="1"/>
        <v>6.6768542534119853E-3</v>
      </c>
      <c r="G27" s="286">
        <f t="shared" si="2"/>
        <v>0</v>
      </c>
      <c r="H27" s="290">
        <f>分析係数表!F30</f>
        <v>0.46362091424568164</v>
      </c>
      <c r="I27" s="288">
        <f t="shared" si="0"/>
        <v>0</v>
      </c>
      <c r="J27" s="292">
        <f>分析係数表!D30</f>
        <v>7.3824536053885614E-2</v>
      </c>
      <c r="K27" s="271">
        <f t="shared" si="3"/>
        <v>0</v>
      </c>
      <c r="L27" s="290">
        <f>分析係数表!E30</f>
        <v>5.6949248710145881E-2</v>
      </c>
      <c r="M27" s="272">
        <f t="shared" si="4"/>
        <v>0</v>
      </c>
    </row>
    <row r="28" spans="1:13">
      <c r="A28" s="258">
        <v>24</v>
      </c>
      <c r="B28" s="246" t="s">
        <v>92</v>
      </c>
      <c r="C28" s="267"/>
      <c r="D28" s="290">
        <f>逆行列係数表!N28</f>
        <v>8.3744018563807393E-2</v>
      </c>
      <c r="E28" s="290"/>
      <c r="F28" s="290">
        <f t="shared" si="1"/>
        <v>5.0817043194322252E-2</v>
      </c>
      <c r="G28" s="286">
        <f t="shared" si="2"/>
        <v>0</v>
      </c>
      <c r="H28" s="290">
        <f>分析係数表!F31</f>
        <v>0.39948542779773355</v>
      </c>
      <c r="I28" s="288">
        <f t="shared" si="0"/>
        <v>0</v>
      </c>
      <c r="J28" s="292">
        <f>分析係数表!D31</f>
        <v>2.9145126840892164E-3</v>
      </c>
      <c r="K28" s="271">
        <f t="shared" si="3"/>
        <v>0</v>
      </c>
      <c r="L28" s="290">
        <f>分析係数表!E31</f>
        <v>2.9145126840892164E-3</v>
      </c>
      <c r="M28" s="272">
        <f t="shared" si="4"/>
        <v>0</v>
      </c>
    </row>
    <row r="29" spans="1:13">
      <c r="A29" s="258">
        <v>25</v>
      </c>
      <c r="B29" s="246" t="s">
        <v>1</v>
      </c>
      <c r="C29" s="267"/>
      <c r="D29" s="290">
        <f>逆行列係数表!N29</f>
        <v>3.7480672146612106E-3</v>
      </c>
      <c r="E29" s="290"/>
      <c r="F29" s="290">
        <f t="shared" si="1"/>
        <v>2.2743796728304788E-3</v>
      </c>
      <c r="G29" s="286">
        <f t="shared" si="2"/>
        <v>0</v>
      </c>
      <c r="H29" s="290">
        <f>分析係数表!F32</f>
        <v>0.44272670787830282</v>
      </c>
      <c r="I29" s="288">
        <f t="shared" si="0"/>
        <v>0</v>
      </c>
      <c r="J29" s="292">
        <f>分析係数表!D32</f>
        <v>2.1120085933633119E-2</v>
      </c>
      <c r="K29" s="271">
        <f t="shared" si="3"/>
        <v>0</v>
      </c>
      <c r="L29" s="290">
        <f>分析係数表!E32</f>
        <v>2.1120085933633119E-2</v>
      </c>
      <c r="M29" s="272">
        <f t="shared" si="4"/>
        <v>0</v>
      </c>
    </row>
    <row r="30" spans="1:13">
      <c r="A30" s="258">
        <v>26</v>
      </c>
      <c r="B30" s="246" t="s">
        <v>2</v>
      </c>
      <c r="C30" s="267"/>
      <c r="D30" s="290">
        <f>逆行列係数表!N30</f>
        <v>2.0785009050492717E-3</v>
      </c>
      <c r="E30" s="290"/>
      <c r="F30" s="290">
        <f t="shared" si="1"/>
        <v>1.2612634559786356E-3</v>
      </c>
      <c r="G30" s="286">
        <f t="shared" si="2"/>
        <v>0</v>
      </c>
      <c r="H30" s="290">
        <f>分析係数表!F33</f>
        <v>0.63278689994307047</v>
      </c>
      <c r="I30" s="288">
        <f t="shared" si="0"/>
        <v>0</v>
      </c>
      <c r="J30" s="292">
        <f>分析係数表!D33</f>
        <v>8.7702783269007503E-2</v>
      </c>
      <c r="K30" s="271">
        <f t="shared" si="3"/>
        <v>0</v>
      </c>
      <c r="L30" s="290">
        <f>分析係数表!E33</f>
        <v>8.4336323251883824E-2</v>
      </c>
      <c r="M30" s="272">
        <f t="shared" si="4"/>
        <v>0</v>
      </c>
    </row>
    <row r="31" spans="1:13">
      <c r="A31" s="258">
        <v>27</v>
      </c>
      <c r="B31" s="246" t="s">
        <v>65</v>
      </c>
      <c r="C31" s="267"/>
      <c r="D31" s="290">
        <f>逆行列係数表!N31</f>
        <v>8.0027487919857986E-3</v>
      </c>
      <c r="E31" s="290"/>
      <c r="F31" s="290">
        <f t="shared" si="1"/>
        <v>4.8561800354229761E-3</v>
      </c>
      <c r="G31" s="286">
        <f t="shared" si="2"/>
        <v>0</v>
      </c>
      <c r="H31" s="290">
        <f>分析係数表!F34</f>
        <v>0.68044247766447119</v>
      </c>
      <c r="I31" s="288">
        <f t="shared" si="0"/>
        <v>0</v>
      </c>
      <c r="J31" s="292">
        <f>分析係数表!D34</f>
        <v>0.15389009392691583</v>
      </c>
      <c r="K31" s="271">
        <f t="shared" si="3"/>
        <v>0</v>
      </c>
      <c r="L31" s="290">
        <f>分析係数表!E34</f>
        <v>0.1433320704064108</v>
      </c>
      <c r="M31" s="272">
        <f t="shared" si="4"/>
        <v>0</v>
      </c>
    </row>
    <row r="32" spans="1:13">
      <c r="A32" s="258">
        <v>28</v>
      </c>
      <c r="B32" s="246" t="s">
        <v>66</v>
      </c>
      <c r="C32" s="267"/>
      <c r="D32" s="290">
        <f>逆行列係数表!N32</f>
        <v>1.0348576689885036E-2</v>
      </c>
      <c r="E32" s="290"/>
      <c r="F32" s="290">
        <f t="shared" si="1"/>
        <v>6.2796612542417637E-3</v>
      </c>
      <c r="G32" s="286">
        <f t="shared" si="2"/>
        <v>0</v>
      </c>
      <c r="H32" s="290">
        <f>分析係数表!F35</f>
        <v>0.60548890850388704</v>
      </c>
      <c r="I32" s="288">
        <f t="shared" si="0"/>
        <v>0</v>
      </c>
      <c r="J32" s="292">
        <f>分析係数表!D35</f>
        <v>4.0363234612300396E-2</v>
      </c>
      <c r="K32" s="271">
        <f t="shared" si="3"/>
        <v>0</v>
      </c>
      <c r="L32" s="290">
        <f>分析係数表!E35</f>
        <v>3.9154079363329694E-2</v>
      </c>
      <c r="M32" s="272">
        <f t="shared" si="4"/>
        <v>0</v>
      </c>
    </row>
    <row r="33" spans="1:13">
      <c r="A33" s="258">
        <v>29</v>
      </c>
      <c r="B33" s="246" t="s">
        <v>93</v>
      </c>
      <c r="C33" s="267"/>
      <c r="D33" s="290">
        <f>逆行列係数表!N33</f>
        <v>5.4507044164156812E-3</v>
      </c>
      <c r="E33" s="290"/>
      <c r="F33" s="290">
        <f t="shared" si="1"/>
        <v>3.3075637701507209E-3</v>
      </c>
      <c r="G33" s="286">
        <f t="shared" si="2"/>
        <v>0</v>
      </c>
      <c r="H33" s="290">
        <f>分析係数表!F36</f>
        <v>0.81306518983088305</v>
      </c>
      <c r="I33" s="288">
        <f t="shared" si="0"/>
        <v>0</v>
      </c>
      <c r="J33" s="292">
        <f>分析係数表!D36</f>
        <v>1.5774342104513773E-2</v>
      </c>
      <c r="K33" s="271">
        <f t="shared" si="3"/>
        <v>0</v>
      </c>
      <c r="L33" s="290">
        <f>分析係数表!E36</f>
        <v>1.3229670821596217E-2</v>
      </c>
      <c r="M33" s="272">
        <f t="shared" si="4"/>
        <v>0</v>
      </c>
    </row>
    <row r="34" spans="1:13">
      <c r="A34" s="258">
        <v>30</v>
      </c>
      <c r="B34" s="246" t="s">
        <v>94</v>
      </c>
      <c r="C34" s="267"/>
      <c r="D34" s="290">
        <f>逆行列係数表!N34</f>
        <v>2.3843602100457814E-2</v>
      </c>
      <c r="E34" s="290"/>
      <c r="F34" s="290">
        <f t="shared" si="1"/>
        <v>1.4468631654259484E-2</v>
      </c>
      <c r="G34" s="286">
        <f t="shared" si="2"/>
        <v>0</v>
      </c>
      <c r="H34" s="290">
        <f>分析係数表!F37</f>
        <v>0.63403708963374472</v>
      </c>
      <c r="I34" s="288">
        <f t="shared" si="0"/>
        <v>0</v>
      </c>
      <c r="J34" s="292">
        <f>分析係数表!D37</f>
        <v>7.9200513574427991E-2</v>
      </c>
      <c r="K34" s="271">
        <f t="shared" si="3"/>
        <v>0</v>
      </c>
      <c r="L34" s="290">
        <f>分析係数表!E37</f>
        <v>7.3600662533244779E-2</v>
      </c>
      <c r="M34" s="272">
        <f t="shared" si="4"/>
        <v>0</v>
      </c>
    </row>
    <row r="35" spans="1:13">
      <c r="A35" s="258">
        <v>31</v>
      </c>
      <c r="B35" s="246" t="s">
        <v>95</v>
      </c>
      <c r="C35" s="267"/>
      <c r="D35" s="290">
        <f>逆行列係数表!N35</f>
        <v>4.2655363044918748E-3</v>
      </c>
      <c r="E35" s="290"/>
      <c r="F35" s="290">
        <f t="shared" si="1"/>
        <v>2.5883871630444275E-3</v>
      </c>
      <c r="G35" s="286">
        <f t="shared" si="2"/>
        <v>0</v>
      </c>
      <c r="H35" s="290">
        <f>分析係数表!F38</f>
        <v>0.4997199825516766</v>
      </c>
      <c r="I35" s="288">
        <f t="shared" si="0"/>
        <v>0</v>
      </c>
      <c r="J35" s="292">
        <f>分析係数表!D38</f>
        <v>3.5590827435143364E-2</v>
      </c>
      <c r="K35" s="271">
        <f t="shared" si="3"/>
        <v>0</v>
      </c>
      <c r="L35" s="290">
        <f>分析係数表!E38</f>
        <v>3.1059891839156476E-2</v>
      </c>
      <c r="M35" s="272">
        <f t="shared" si="4"/>
        <v>0</v>
      </c>
    </row>
    <row r="36" spans="1:13">
      <c r="A36" s="258">
        <v>32</v>
      </c>
      <c r="B36" s="246" t="s">
        <v>67</v>
      </c>
      <c r="C36" s="267"/>
      <c r="D36" s="290">
        <f>逆行列係数表!N36</f>
        <v>7.2949600741411538E-4</v>
      </c>
      <c r="E36" s="290"/>
      <c r="F36" s="290">
        <f t="shared" si="1"/>
        <v>4.4266839297427802E-4</v>
      </c>
      <c r="G36" s="286">
        <f t="shared" si="2"/>
        <v>0</v>
      </c>
      <c r="H36" s="290">
        <f>分析係数表!F39</f>
        <v>0.70859596344355691</v>
      </c>
      <c r="I36" s="288">
        <f t="shared" si="0"/>
        <v>0</v>
      </c>
      <c r="J36" s="292">
        <f>分析係数表!D39</f>
        <v>4.8027598057070089E-2</v>
      </c>
      <c r="K36" s="271">
        <f t="shared" si="3"/>
        <v>0</v>
      </c>
      <c r="L36" s="290">
        <f>分析係数表!E39</f>
        <v>4.8027598057070089E-2</v>
      </c>
      <c r="M36" s="272">
        <f t="shared" si="4"/>
        <v>0</v>
      </c>
    </row>
    <row r="37" spans="1:13">
      <c r="A37" s="258">
        <v>33</v>
      </c>
      <c r="B37" s="246" t="s">
        <v>96</v>
      </c>
      <c r="C37" s="267"/>
      <c r="D37" s="290">
        <f>逆行列係数表!N37</f>
        <v>3.6815993530873233E-4</v>
      </c>
      <c r="E37" s="290"/>
      <c r="F37" s="290">
        <f t="shared" si="1"/>
        <v>2.2340460436285215E-4</v>
      </c>
      <c r="G37" s="286">
        <f t="shared" si="2"/>
        <v>0</v>
      </c>
      <c r="H37" s="290">
        <f>分析係数表!F40</f>
        <v>0.70623799726049996</v>
      </c>
      <c r="I37" s="288">
        <f t="shared" si="0"/>
        <v>0</v>
      </c>
      <c r="J37" s="292">
        <f>分析係数表!D40</f>
        <v>9.0697433955161888E-2</v>
      </c>
      <c r="K37" s="271">
        <f t="shared" si="3"/>
        <v>0</v>
      </c>
      <c r="L37" s="290">
        <f>分析係数表!E40</f>
        <v>9.0562666353757981E-2</v>
      </c>
      <c r="M37" s="272">
        <f t="shared" si="4"/>
        <v>0</v>
      </c>
    </row>
    <row r="38" spans="1:13">
      <c r="A38" s="258">
        <v>34</v>
      </c>
      <c r="B38" s="246" t="s">
        <v>97</v>
      </c>
      <c r="C38" s="267"/>
      <c r="D38" s="290">
        <f>逆行列係数表!N38</f>
        <v>3.9002953262279216E-5</v>
      </c>
      <c r="E38" s="290"/>
      <c r="F38" s="290">
        <f t="shared" si="1"/>
        <v>2.3667538226926748E-5</v>
      </c>
      <c r="G38" s="286">
        <f t="shared" si="2"/>
        <v>0</v>
      </c>
      <c r="H38" s="290">
        <f>分析係数表!F41</f>
        <v>0.58132099287543681</v>
      </c>
      <c r="I38" s="288">
        <f t="shared" si="0"/>
        <v>0</v>
      </c>
      <c r="J38" s="292">
        <f>分析係数表!D41</f>
        <v>0.12149342216939719</v>
      </c>
      <c r="K38" s="271">
        <f t="shared" si="3"/>
        <v>0</v>
      </c>
      <c r="L38" s="290">
        <f>分析係数表!E41</f>
        <v>0.11755967401821014</v>
      </c>
      <c r="M38" s="272">
        <f t="shared" si="4"/>
        <v>0</v>
      </c>
    </row>
    <row r="39" spans="1:13">
      <c r="A39" s="258">
        <v>35</v>
      </c>
      <c r="B39" s="246" t="s">
        <v>3</v>
      </c>
      <c r="C39" s="267"/>
      <c r="D39" s="290">
        <f>逆行列係数表!N39</f>
        <v>1.4091137275227508E-3</v>
      </c>
      <c r="E39" s="290"/>
      <c r="F39" s="290">
        <f t="shared" si="1"/>
        <v>8.5506994272882043E-4</v>
      </c>
      <c r="G39" s="286">
        <f t="shared" si="2"/>
        <v>0</v>
      </c>
      <c r="H39" s="290">
        <f>分析係数表!F42</f>
        <v>0.58706867988829459</v>
      </c>
      <c r="I39" s="288">
        <f>G39*H39</f>
        <v>0</v>
      </c>
      <c r="J39" s="292">
        <f>分析係数表!D42</f>
        <v>0.12536880137580664</v>
      </c>
      <c r="K39" s="271">
        <f>ROUND(G39*J39,0)</f>
        <v>0</v>
      </c>
      <c r="L39" s="290">
        <f>分析係数表!E42</f>
        <v>0.11770088827882173</v>
      </c>
      <c r="M39" s="272">
        <f>ROUND(G39*L39,0)</f>
        <v>0</v>
      </c>
    </row>
    <row r="40" spans="1:13">
      <c r="A40" s="258">
        <v>36</v>
      </c>
      <c r="B40" s="246" t="s">
        <v>98</v>
      </c>
      <c r="C40" s="267"/>
      <c r="D40" s="290">
        <f>逆行列係数表!N40</f>
        <v>2.8549049461271778E-2</v>
      </c>
      <c r="E40" s="290"/>
      <c r="F40" s="290">
        <f t="shared" si="1"/>
        <v>1.7323963006682003E-2</v>
      </c>
      <c r="G40" s="286">
        <f t="shared" si="2"/>
        <v>0</v>
      </c>
      <c r="H40" s="290">
        <f>分析係数表!F43</f>
        <v>0.62240825035949521</v>
      </c>
      <c r="I40" s="288">
        <f>G40*H40</f>
        <v>0</v>
      </c>
      <c r="J40" s="292">
        <f>分析係数表!D43</f>
        <v>0.13048156468325811</v>
      </c>
      <c r="K40" s="271">
        <f>ROUND(G40*J40,0)</f>
        <v>0</v>
      </c>
      <c r="L40" s="290">
        <f>分析係数表!E43</f>
        <v>0.11291103502841897</v>
      </c>
      <c r="M40" s="272">
        <f>ROUND(G40*L40,0)</f>
        <v>0</v>
      </c>
    </row>
    <row r="41" spans="1:13">
      <c r="A41" s="258">
        <v>37</v>
      </c>
      <c r="B41" s="246" t="s">
        <v>99</v>
      </c>
      <c r="C41" s="267"/>
      <c r="D41" s="290">
        <f>逆行列係数表!N41</f>
        <v>1.5111828094507211E-4</v>
      </c>
      <c r="E41" s="290"/>
      <c r="F41" s="290">
        <f t="shared" si="1"/>
        <v>9.1700689099201427E-5</v>
      </c>
      <c r="G41" s="286">
        <f t="shared" si="2"/>
        <v>0</v>
      </c>
      <c r="H41" s="290">
        <f>分析係数表!F44</f>
        <v>0.5344179716450459</v>
      </c>
      <c r="I41" s="288">
        <f>G41*H41</f>
        <v>0</v>
      </c>
      <c r="J41" s="292">
        <f>分析係数表!D44</f>
        <v>0.19836337849438287</v>
      </c>
      <c r="K41" s="271">
        <f>ROUND(G41*J41,0)</f>
        <v>0</v>
      </c>
      <c r="L41" s="290">
        <f>分析係数表!E44</f>
        <v>0.16230318686650563</v>
      </c>
      <c r="M41" s="272">
        <f>ROUND(G41*L41,0)</f>
        <v>0</v>
      </c>
    </row>
    <row r="42" spans="1:13">
      <c r="A42" s="258">
        <v>38</v>
      </c>
      <c r="B42" s="246" t="s">
        <v>4</v>
      </c>
      <c r="C42" s="267"/>
      <c r="D42" s="290">
        <f>逆行列係数表!N42</f>
        <v>4.6109129403851446E-4</v>
      </c>
      <c r="E42" s="290"/>
      <c r="F42" s="290">
        <f t="shared" si="1"/>
        <v>2.7979665422704831E-4</v>
      </c>
      <c r="G42" s="286">
        <f t="shared" si="2"/>
        <v>0</v>
      </c>
      <c r="H42" s="290">
        <f>分析係数表!F45</f>
        <v>0</v>
      </c>
      <c r="I42" s="288">
        <f>G42*H42</f>
        <v>0</v>
      </c>
      <c r="J42" s="292">
        <f>分析係数表!D45</f>
        <v>0</v>
      </c>
      <c r="K42" s="271">
        <f>ROUND(G42*J42,0)</f>
        <v>0</v>
      </c>
      <c r="L42" s="290">
        <f>分析係数表!E45</f>
        <v>0</v>
      </c>
      <c r="M42" s="272">
        <f>ROUND(G42*L42,0)</f>
        <v>0</v>
      </c>
    </row>
    <row r="43" spans="1:13">
      <c r="A43" s="258">
        <v>39</v>
      </c>
      <c r="B43" s="246" t="s">
        <v>5</v>
      </c>
      <c r="C43" s="267"/>
      <c r="D43" s="290">
        <f>逆行列係数表!N43</f>
        <v>7.1874151539468977E-3</v>
      </c>
      <c r="E43" s="290"/>
      <c r="F43" s="290">
        <f t="shared" si="1"/>
        <v>4.3614241661373669E-3</v>
      </c>
      <c r="G43" s="286">
        <f t="shared" si="2"/>
        <v>0</v>
      </c>
      <c r="H43" s="290">
        <f>分析係数表!F46</f>
        <v>0.64740426293918441</v>
      </c>
      <c r="I43" s="288">
        <f>G43*H43</f>
        <v>0</v>
      </c>
      <c r="J43" s="292">
        <f>分析係数表!D46</f>
        <v>3.6867524451068895E-3</v>
      </c>
      <c r="K43" s="271">
        <f>ROUND(G43*J43,0)</f>
        <v>0</v>
      </c>
      <c r="L43" s="290">
        <f>分析係数表!E46</f>
        <v>3.6024838177901608E-3</v>
      </c>
      <c r="M43" s="272">
        <f>ROUND(G43*L43,0)</f>
        <v>0</v>
      </c>
    </row>
    <row r="44" spans="1:13">
      <c r="A44" s="259">
        <v>40</v>
      </c>
      <c r="B44" s="256" t="s">
        <v>253</v>
      </c>
      <c r="C44" s="273">
        <f>SUM(C5:C43)</f>
        <v>0</v>
      </c>
      <c r="D44" s="291">
        <f>逆行列係数表!N44</f>
        <v>1.8659871330509152</v>
      </c>
      <c r="E44" s="291"/>
      <c r="F44" s="291">
        <f t="shared" si="1"/>
        <v>1.1323071231415571</v>
      </c>
      <c r="G44" s="287">
        <f>SUM(G5:G43)</f>
        <v>0</v>
      </c>
      <c r="H44" s="291">
        <f>分析係数表!F47</f>
        <v>0.52032812004185636</v>
      </c>
      <c r="I44" s="289">
        <f>SUM(I5:I43)</f>
        <v>0</v>
      </c>
      <c r="J44" s="293">
        <f>分析係数表!D47</f>
        <v>6.7043132898265148E-2</v>
      </c>
      <c r="K44" s="274">
        <f>SUM(K5:K43)</f>
        <v>0</v>
      </c>
      <c r="L44" s="291">
        <f>分析係数表!E47</f>
        <v>6.0489972943054145E-2</v>
      </c>
      <c r="M44" s="275">
        <f>SUM(M5:M43)</f>
        <v>0</v>
      </c>
    </row>
    <row r="45" spans="1:13">
      <c r="B45" s="276" t="s">
        <v>254</v>
      </c>
      <c r="C45" s="88"/>
      <c r="D45" s="88" t="s">
        <v>255</v>
      </c>
      <c r="E45" s="88"/>
      <c r="F45" s="88"/>
      <c r="G45" s="88"/>
      <c r="H45" s="88" t="s">
        <v>132</v>
      </c>
      <c r="I45" s="88"/>
      <c r="J45" s="88" t="s">
        <v>132</v>
      </c>
      <c r="K45" s="88"/>
      <c r="L45" s="88" t="s">
        <v>132</v>
      </c>
      <c r="M45" s="277"/>
    </row>
    <row r="46" spans="1:13">
      <c r="B46" s="76" t="s">
        <v>256</v>
      </c>
    </row>
    <row r="47" spans="1:13">
      <c r="B47" s="76" t="s">
        <v>289</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4CF0C2-D0A8-48B1-B26D-425ECDCEB55F}">
  <dimension ref="A1:M47"/>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76" customWidth="1"/>
    <col min="2" max="2" width="17.5" style="76" customWidth="1"/>
    <col min="3" max="3" width="8.58203125" style="76" customWidth="1"/>
    <col min="4" max="4" width="8.1640625" style="76" customWidth="1"/>
    <col min="5" max="5" width="8.25" style="76" bestFit="1" customWidth="1"/>
    <col min="6" max="16384" width="8.1640625" style="76"/>
  </cols>
  <sheetData>
    <row r="1" spans="1:13" ht="13">
      <c r="B1" s="268" t="s">
        <v>243</v>
      </c>
      <c r="F1" s="269"/>
      <c r="G1" s="76" t="s">
        <v>324</v>
      </c>
      <c r="I1" s="76" t="s">
        <v>324</v>
      </c>
    </row>
    <row r="2" spans="1:13">
      <c r="B2" s="76" t="s">
        <v>266</v>
      </c>
      <c r="C2" s="76" t="s">
        <v>324</v>
      </c>
      <c r="G2" s="76" t="s">
        <v>245</v>
      </c>
      <c r="I2" s="270" t="s">
        <v>236</v>
      </c>
      <c r="K2" s="76" t="s">
        <v>229</v>
      </c>
      <c r="M2" s="76" t="s">
        <v>246</v>
      </c>
    </row>
    <row r="3" spans="1:13" ht="60" customHeight="1">
      <c r="B3" s="39"/>
      <c r="C3" s="40" t="s">
        <v>308</v>
      </c>
      <c r="D3" s="40" t="s">
        <v>350</v>
      </c>
      <c r="E3" s="40" t="s">
        <v>351</v>
      </c>
      <c r="F3" s="40" t="s">
        <v>310</v>
      </c>
      <c r="G3" s="41" t="s">
        <v>330</v>
      </c>
      <c r="H3" s="40" t="s">
        <v>291</v>
      </c>
      <c r="I3" s="42" t="s">
        <v>236</v>
      </c>
      <c r="J3" s="43" t="s">
        <v>247</v>
      </c>
      <c r="K3" s="41" t="s">
        <v>248</v>
      </c>
      <c r="L3" s="40" t="s">
        <v>249</v>
      </c>
      <c r="M3" s="42" t="s">
        <v>250</v>
      </c>
    </row>
    <row r="4" spans="1:13">
      <c r="B4" s="44"/>
      <c r="C4" s="45" t="s">
        <v>41</v>
      </c>
      <c r="D4" s="45" t="s">
        <v>42</v>
      </c>
      <c r="E4" s="45" t="s">
        <v>50</v>
      </c>
      <c r="F4" s="45" t="s">
        <v>313</v>
      </c>
      <c r="G4" s="45" t="s">
        <v>311</v>
      </c>
      <c r="H4" s="47" t="s">
        <v>315</v>
      </c>
      <c r="I4" s="46" t="s">
        <v>316</v>
      </c>
      <c r="J4" s="45" t="s">
        <v>318</v>
      </c>
      <c r="K4" s="45" t="s">
        <v>319</v>
      </c>
      <c r="L4" s="45" t="s">
        <v>321</v>
      </c>
      <c r="M4" s="46" t="s">
        <v>322</v>
      </c>
    </row>
    <row r="5" spans="1:13">
      <c r="A5" s="257">
        <v>1</v>
      </c>
      <c r="B5" s="246" t="s">
        <v>73</v>
      </c>
      <c r="C5" s="267"/>
      <c r="D5" s="290">
        <f>逆行列係数表!O5</f>
        <v>1.2315963407826339E-5</v>
      </c>
      <c r="E5" s="290"/>
      <c r="F5" s="290">
        <f>D5/$E$17</f>
        <v>1.2004174664321769E-5</v>
      </c>
      <c r="G5" s="286">
        <f>$C$17*F5</f>
        <v>0</v>
      </c>
      <c r="H5" s="290">
        <f>分析係数表!F8</f>
        <v>0.42721038226158625</v>
      </c>
      <c r="I5" s="288">
        <f>G5*H5</f>
        <v>0</v>
      </c>
      <c r="J5" s="292">
        <f>分析係数表!D8</f>
        <v>0.32298797552049696</v>
      </c>
      <c r="K5" s="271">
        <f>ROUND(G5*J5,0)</f>
        <v>0</v>
      </c>
      <c r="L5" s="290">
        <f>分析係数表!E8</f>
        <v>0.12265584155979949</v>
      </c>
      <c r="M5" s="272">
        <f>ROUND(G5*L5,0)</f>
        <v>0</v>
      </c>
    </row>
    <row r="6" spans="1:13">
      <c r="A6" s="258">
        <v>2</v>
      </c>
      <c r="B6" s="246" t="s">
        <v>74</v>
      </c>
      <c r="C6" s="267"/>
      <c r="D6" s="290">
        <f>逆行列係数表!O6</f>
        <v>9.2773667180796728E-6</v>
      </c>
      <c r="E6" s="290"/>
      <c r="F6" s="290">
        <f t="shared" ref="F6:F44" si="0">D6/$E$17</f>
        <v>9.042502549010848E-6</v>
      </c>
      <c r="G6" s="286">
        <f t="shared" ref="G6:G43" si="1">$C$17*F6</f>
        <v>0</v>
      </c>
      <c r="H6" s="290">
        <f>分析係数表!F9</f>
        <v>0.63987813845992225</v>
      </c>
      <c r="I6" s="288">
        <f t="shared" ref="I6:I38" si="2">G6*H6</f>
        <v>0</v>
      </c>
      <c r="J6" s="292">
        <f>分析係数表!D9</f>
        <v>0.29572434079210003</v>
      </c>
      <c r="K6" s="271">
        <f t="shared" ref="K6:K38" si="3">ROUND(G6*J6,0)</f>
        <v>0</v>
      </c>
      <c r="L6" s="290">
        <f>分析係数表!E9</f>
        <v>0.26862065342998215</v>
      </c>
      <c r="M6" s="272">
        <f t="shared" ref="M6:M38" si="4">ROUND(G6*L6,0)</f>
        <v>0</v>
      </c>
    </row>
    <row r="7" spans="1:13">
      <c r="A7" s="258">
        <v>3</v>
      </c>
      <c r="B7" s="246" t="s">
        <v>75</v>
      </c>
      <c r="C7" s="267"/>
      <c r="D7" s="290">
        <f>逆行列係数表!O7</f>
        <v>3.1912398432988233E-6</v>
      </c>
      <c r="E7" s="290"/>
      <c r="F7" s="290">
        <f t="shared" si="0"/>
        <v>3.1104509818824619E-6</v>
      </c>
      <c r="G7" s="286">
        <f t="shared" si="1"/>
        <v>0</v>
      </c>
      <c r="H7" s="290">
        <f>分析係数表!F10</f>
        <v>0.47381340455197063</v>
      </c>
      <c r="I7" s="288">
        <f t="shared" si="2"/>
        <v>0</v>
      </c>
      <c r="J7" s="292">
        <f>分析係数表!D10</f>
        <v>9.5045460793747427E-2</v>
      </c>
      <c r="K7" s="271">
        <f t="shared" si="3"/>
        <v>0</v>
      </c>
      <c r="L7" s="290">
        <f>分析係数表!E10</f>
        <v>4.2279520059697977E-2</v>
      </c>
      <c r="M7" s="272">
        <f t="shared" si="4"/>
        <v>0</v>
      </c>
    </row>
    <row r="8" spans="1:13">
      <c r="A8" s="258">
        <v>4</v>
      </c>
      <c r="B8" s="246" t="s">
        <v>76</v>
      </c>
      <c r="C8" s="267"/>
      <c r="D8" s="290">
        <f>逆行列係数表!O8</f>
        <v>1.141715636484247E-3</v>
      </c>
      <c r="E8" s="290"/>
      <c r="F8" s="290">
        <f t="shared" si="0"/>
        <v>1.1128121660896584E-3</v>
      </c>
      <c r="G8" s="286">
        <f t="shared" si="1"/>
        <v>0</v>
      </c>
      <c r="H8" s="290">
        <f>分析係数表!F11</f>
        <v>0.54360066960888753</v>
      </c>
      <c r="I8" s="288">
        <f t="shared" si="2"/>
        <v>0</v>
      </c>
      <c r="J8" s="292">
        <f>分析係数表!D11</f>
        <v>4.0785268604474206E-2</v>
      </c>
      <c r="K8" s="271">
        <f t="shared" si="3"/>
        <v>0</v>
      </c>
      <c r="L8" s="290">
        <f>分析係数表!E11</f>
        <v>3.926343022371024E-2</v>
      </c>
      <c r="M8" s="272">
        <f t="shared" si="4"/>
        <v>0</v>
      </c>
    </row>
    <row r="9" spans="1:13">
      <c r="A9" s="258">
        <v>5</v>
      </c>
      <c r="B9" s="246" t="s">
        <v>77</v>
      </c>
      <c r="C9" s="267"/>
      <c r="D9" s="290">
        <f>逆行列係数表!O9</f>
        <v>2.2935236936028855E-5</v>
      </c>
      <c r="E9" s="290"/>
      <c r="F9" s="290">
        <f t="shared" si="0"/>
        <v>2.2354612548843693E-5</v>
      </c>
      <c r="G9" s="286">
        <f t="shared" si="1"/>
        <v>0</v>
      </c>
      <c r="H9" s="290">
        <f>分析係数表!F12</f>
        <v>0.33651535386825859</v>
      </c>
      <c r="I9" s="288">
        <f t="shared" si="2"/>
        <v>0</v>
      </c>
      <c r="J9" s="292">
        <f>分析係数表!D12</f>
        <v>3.4578030097235327E-2</v>
      </c>
      <c r="K9" s="271">
        <f t="shared" si="3"/>
        <v>0</v>
      </c>
      <c r="L9" s="290">
        <f>分析係数表!E12</f>
        <v>3.3355134693599395E-2</v>
      </c>
      <c r="M9" s="272">
        <f t="shared" si="4"/>
        <v>0</v>
      </c>
    </row>
    <row r="10" spans="1:13">
      <c r="A10" s="258">
        <v>6</v>
      </c>
      <c r="B10" s="246" t="s">
        <v>78</v>
      </c>
      <c r="C10" s="267"/>
      <c r="D10" s="290">
        <f>逆行列係数表!O10</f>
        <v>8.8270791197117039E-5</v>
      </c>
      <c r="E10" s="290"/>
      <c r="F10" s="290">
        <f t="shared" si="0"/>
        <v>8.6036143515554896E-5</v>
      </c>
      <c r="G10" s="286">
        <f t="shared" si="1"/>
        <v>0</v>
      </c>
      <c r="H10" s="290">
        <f>分析係数表!F13</f>
        <v>0.39077170920544851</v>
      </c>
      <c r="I10" s="288">
        <f t="shared" si="2"/>
        <v>0</v>
      </c>
      <c r="J10" s="292">
        <f>分析係数表!D13</f>
        <v>0.12720758845381647</v>
      </c>
      <c r="K10" s="271">
        <f t="shared" si="3"/>
        <v>0</v>
      </c>
      <c r="L10" s="290">
        <f>分析係数表!E13</f>
        <v>9.5492852763317662E-2</v>
      </c>
      <c r="M10" s="272">
        <f t="shared" si="4"/>
        <v>0</v>
      </c>
    </row>
    <row r="11" spans="1:13">
      <c r="A11" s="258">
        <v>7</v>
      </c>
      <c r="B11" s="246" t="s">
        <v>79</v>
      </c>
      <c r="C11" s="267"/>
      <c r="D11" s="290">
        <f>逆行列係数表!O11</f>
        <v>8.979902100967566E-4</v>
      </c>
      <c r="E11" s="290"/>
      <c r="F11" s="290">
        <f t="shared" si="0"/>
        <v>8.752568493344509E-4</v>
      </c>
      <c r="G11" s="286">
        <f t="shared" si="1"/>
        <v>0</v>
      </c>
      <c r="H11" s="290">
        <f>分析係数表!F14</f>
        <v>0.35598651785260127</v>
      </c>
      <c r="I11" s="288">
        <f t="shared" si="2"/>
        <v>0</v>
      </c>
      <c r="J11" s="292">
        <f>分析係数表!D14</f>
        <v>4.3833041969742803E-2</v>
      </c>
      <c r="K11" s="271">
        <f t="shared" si="3"/>
        <v>0</v>
      </c>
      <c r="L11" s="290">
        <f>分析係数表!E14</f>
        <v>3.8757158040430381E-2</v>
      </c>
      <c r="M11" s="272">
        <f t="shared" si="4"/>
        <v>0</v>
      </c>
    </row>
    <row r="12" spans="1:13">
      <c r="A12" s="258">
        <v>8</v>
      </c>
      <c r="B12" s="246" t="s">
        <v>80</v>
      </c>
      <c r="C12" s="267"/>
      <c r="D12" s="290">
        <f>逆行列係数表!O12</f>
        <v>1.4201716747298421E-3</v>
      </c>
      <c r="E12" s="290"/>
      <c r="F12" s="290">
        <f t="shared" si="0"/>
        <v>1.3842188606979801E-3</v>
      </c>
      <c r="G12" s="286">
        <f t="shared" si="1"/>
        <v>0</v>
      </c>
      <c r="H12" s="290">
        <f>分析係数表!F15</f>
        <v>0.35842164855867914</v>
      </c>
      <c r="I12" s="288">
        <f t="shared" si="2"/>
        <v>0</v>
      </c>
      <c r="J12" s="292">
        <f>分析係数表!D15</f>
        <v>1.5678367482667734E-2</v>
      </c>
      <c r="K12" s="271">
        <f t="shared" si="3"/>
        <v>0</v>
      </c>
      <c r="L12" s="290">
        <f>分析係数表!E15</f>
        <v>1.5634458686506418E-2</v>
      </c>
      <c r="M12" s="272">
        <f t="shared" si="4"/>
        <v>0</v>
      </c>
    </row>
    <row r="13" spans="1:13">
      <c r="A13" s="258">
        <v>9</v>
      </c>
      <c r="B13" s="246" t="s">
        <v>81</v>
      </c>
      <c r="C13" s="267"/>
      <c r="D13" s="290">
        <f>逆行列係数表!O13</f>
        <v>1.2215759451340007E-3</v>
      </c>
      <c r="E13" s="290"/>
      <c r="F13" s="290">
        <f t="shared" si="0"/>
        <v>1.1906507453411281E-3</v>
      </c>
      <c r="G13" s="286">
        <f t="shared" si="1"/>
        <v>0</v>
      </c>
      <c r="H13" s="290">
        <f>分析係数表!F16</f>
        <v>0.2627694146106877</v>
      </c>
      <c r="I13" s="288">
        <f t="shared" si="2"/>
        <v>0</v>
      </c>
      <c r="J13" s="292">
        <f>分析係数表!D16</f>
        <v>1.0339400475073228E-2</v>
      </c>
      <c r="K13" s="271">
        <f t="shared" si="3"/>
        <v>0</v>
      </c>
      <c r="L13" s="290">
        <f>分析係数表!E16</f>
        <v>1.0339400475073228E-2</v>
      </c>
      <c r="M13" s="272">
        <f t="shared" si="4"/>
        <v>0</v>
      </c>
    </row>
    <row r="14" spans="1:13">
      <c r="A14" s="258">
        <v>10</v>
      </c>
      <c r="B14" s="246" t="s">
        <v>82</v>
      </c>
      <c r="C14" s="267"/>
      <c r="D14" s="290">
        <f>逆行列係数表!O14</f>
        <v>1.0585632135007696E-3</v>
      </c>
      <c r="E14" s="290"/>
      <c r="F14" s="290">
        <f t="shared" si="0"/>
        <v>1.0317648150865756E-3</v>
      </c>
      <c r="G14" s="286">
        <f t="shared" si="1"/>
        <v>0</v>
      </c>
      <c r="H14" s="290">
        <f>分析係数表!F17</f>
        <v>0.42825667105631338</v>
      </c>
      <c r="I14" s="288">
        <f t="shared" si="2"/>
        <v>0</v>
      </c>
      <c r="J14" s="292">
        <f>分析係数表!D17</f>
        <v>5.1560411778863557E-2</v>
      </c>
      <c r="K14" s="271">
        <f t="shared" si="3"/>
        <v>0</v>
      </c>
      <c r="L14" s="290">
        <f>分析係数表!E17</f>
        <v>4.9008807340167618E-2</v>
      </c>
      <c r="M14" s="272">
        <f t="shared" si="4"/>
        <v>0</v>
      </c>
    </row>
    <row r="15" spans="1:13">
      <c r="A15" s="258">
        <v>11</v>
      </c>
      <c r="B15" s="246" t="s">
        <v>83</v>
      </c>
      <c r="C15" s="267"/>
      <c r="D15" s="290">
        <f>逆行列係数表!O15</f>
        <v>2.9237179354391781E-3</v>
      </c>
      <c r="E15" s="290"/>
      <c r="F15" s="290">
        <f t="shared" si="0"/>
        <v>2.8497016111560872E-3</v>
      </c>
      <c r="G15" s="286">
        <f t="shared" si="1"/>
        <v>0</v>
      </c>
      <c r="H15" s="290">
        <f>分析係数表!F18</f>
        <v>0.48997194925916815</v>
      </c>
      <c r="I15" s="288">
        <f t="shared" si="2"/>
        <v>0</v>
      </c>
      <c r="J15" s="292">
        <f>分析係数表!D18</f>
        <v>3.8565313316438733E-2</v>
      </c>
      <c r="K15" s="271">
        <f t="shared" si="3"/>
        <v>0</v>
      </c>
      <c r="L15" s="290">
        <f>分析係数表!E18</f>
        <v>3.6576455199010559E-2</v>
      </c>
      <c r="M15" s="272">
        <f t="shared" si="4"/>
        <v>0</v>
      </c>
    </row>
    <row r="16" spans="1:13">
      <c r="A16" s="258">
        <v>12</v>
      </c>
      <c r="B16" s="246" t="s">
        <v>84</v>
      </c>
      <c r="C16" s="267"/>
      <c r="D16" s="290">
        <f>逆行列係数表!O16</f>
        <v>1.1835955325728974E-3</v>
      </c>
      <c r="E16" s="290"/>
      <c r="F16" s="290">
        <f t="shared" si="0"/>
        <v>1.1536318381627614E-3</v>
      </c>
      <c r="G16" s="286">
        <f t="shared" si="1"/>
        <v>0</v>
      </c>
      <c r="H16" s="290">
        <f>分析係数表!F19</f>
        <v>0.21331101927013058</v>
      </c>
      <c r="I16" s="288">
        <f t="shared" si="2"/>
        <v>0</v>
      </c>
      <c r="J16" s="292">
        <f>分析係数表!D19</f>
        <v>1.2736199640345095E-2</v>
      </c>
      <c r="K16" s="271">
        <f t="shared" si="3"/>
        <v>0</v>
      </c>
      <c r="L16" s="290">
        <f>分析係数表!E19</f>
        <v>1.2523714081279422E-2</v>
      </c>
      <c r="M16" s="272">
        <f t="shared" si="4"/>
        <v>0</v>
      </c>
    </row>
    <row r="17" spans="1:13">
      <c r="A17" s="258">
        <v>13</v>
      </c>
      <c r="B17" s="246" t="s">
        <v>85</v>
      </c>
      <c r="C17" s="266">
        <f>データ入力!C18</f>
        <v>0</v>
      </c>
      <c r="D17" s="290">
        <f>逆行列係数表!O17</f>
        <v>1.0259733594539617</v>
      </c>
      <c r="E17" s="290">
        <f>D17</f>
        <v>1.0259733594539617</v>
      </c>
      <c r="F17" s="290">
        <f t="shared" si="0"/>
        <v>1</v>
      </c>
      <c r="G17" s="286">
        <f t="shared" si="1"/>
        <v>0</v>
      </c>
      <c r="H17" s="290">
        <f>分析係数表!F20</f>
        <v>0.2109583665362576</v>
      </c>
      <c r="I17" s="288">
        <f t="shared" si="2"/>
        <v>0</v>
      </c>
      <c r="J17" s="292">
        <f>分析係数表!D20</f>
        <v>3.0797631013066269E-2</v>
      </c>
      <c r="K17" s="271">
        <f t="shared" si="3"/>
        <v>0</v>
      </c>
      <c r="L17" s="290">
        <f>分析係数表!E20</f>
        <v>2.9972730221401771E-2</v>
      </c>
      <c r="M17" s="272">
        <f t="shared" si="4"/>
        <v>0</v>
      </c>
    </row>
    <row r="18" spans="1:13">
      <c r="A18" s="258">
        <v>14</v>
      </c>
      <c r="B18" s="246" t="s">
        <v>86</v>
      </c>
      <c r="C18" s="267"/>
      <c r="D18" s="290">
        <f>逆行列係数表!O18</f>
        <v>8.0509815899234942E-4</v>
      </c>
      <c r="E18" s="290"/>
      <c r="F18" s="290">
        <f t="shared" si="0"/>
        <v>7.847164369071285E-4</v>
      </c>
      <c r="G18" s="286">
        <f t="shared" si="1"/>
        <v>0</v>
      </c>
      <c r="H18" s="290">
        <f>分析係数表!F21</f>
        <v>0.45791147145628314</v>
      </c>
      <c r="I18" s="288">
        <f t="shared" si="2"/>
        <v>0</v>
      </c>
      <c r="J18" s="292">
        <f>分析係数表!D21</f>
        <v>5.9847590028896828E-2</v>
      </c>
      <c r="K18" s="271">
        <f t="shared" si="3"/>
        <v>0</v>
      </c>
      <c r="L18" s="290">
        <f>分析係数表!E21</f>
        <v>5.4782163530779596E-2</v>
      </c>
      <c r="M18" s="272">
        <f t="shared" si="4"/>
        <v>0</v>
      </c>
    </row>
    <row r="19" spans="1:13">
      <c r="A19" s="258">
        <v>15</v>
      </c>
      <c r="B19" s="246" t="s">
        <v>70</v>
      </c>
      <c r="C19" s="267"/>
      <c r="D19" s="290">
        <f>逆行列係数表!O19</f>
        <v>7.73063594249894E-5</v>
      </c>
      <c r="E19" s="290"/>
      <c r="F19" s="290">
        <f t="shared" si="0"/>
        <v>7.5349285351944222E-5</v>
      </c>
      <c r="G19" s="286">
        <f t="shared" si="1"/>
        <v>0</v>
      </c>
      <c r="H19" s="290">
        <f>分析係数表!F22</f>
        <v>0.43073258580094059</v>
      </c>
      <c r="I19" s="288">
        <f t="shared" si="2"/>
        <v>0</v>
      </c>
      <c r="J19" s="292">
        <f>分析係数表!D22</f>
        <v>2.2938556731137788E-2</v>
      </c>
      <c r="K19" s="271">
        <f t="shared" si="3"/>
        <v>0</v>
      </c>
      <c r="L19" s="290">
        <f>分析係数表!E22</f>
        <v>2.2183368519679003E-2</v>
      </c>
      <c r="M19" s="272">
        <f t="shared" si="4"/>
        <v>0</v>
      </c>
    </row>
    <row r="20" spans="1:13">
      <c r="A20" s="258">
        <v>16</v>
      </c>
      <c r="B20" s="246" t="s">
        <v>71</v>
      </c>
      <c r="C20" s="267"/>
      <c r="D20" s="290">
        <f>逆行列係数表!O20</f>
        <v>1.4280705770248255E-4</v>
      </c>
      <c r="E20" s="290"/>
      <c r="F20" s="290">
        <f t="shared" si="0"/>
        <v>1.3919177957845473E-4</v>
      </c>
      <c r="G20" s="286">
        <f t="shared" si="1"/>
        <v>0</v>
      </c>
      <c r="H20" s="290">
        <f>分析係数表!F23</f>
        <v>0.43764444987651224</v>
      </c>
      <c r="I20" s="288">
        <f t="shared" si="2"/>
        <v>0</v>
      </c>
      <c r="J20" s="292">
        <f>分析係数表!D23</f>
        <v>3.7770855561684982E-2</v>
      </c>
      <c r="K20" s="271">
        <f t="shared" si="3"/>
        <v>0</v>
      </c>
      <c r="L20" s="290">
        <f>分析係数表!E23</f>
        <v>3.6503495425501575E-2</v>
      </c>
      <c r="M20" s="272">
        <f t="shared" si="4"/>
        <v>0</v>
      </c>
    </row>
    <row r="21" spans="1:13">
      <c r="A21" s="258">
        <v>17</v>
      </c>
      <c r="B21" s="246" t="s">
        <v>72</v>
      </c>
      <c r="C21" s="267"/>
      <c r="D21" s="290">
        <f>逆行列係数表!O21</f>
        <v>7.0016753409393419E-6</v>
      </c>
      <c r="E21" s="290"/>
      <c r="F21" s="290">
        <f t="shared" si="0"/>
        <v>6.8244221708307682E-6</v>
      </c>
      <c r="G21" s="286">
        <f t="shared" si="1"/>
        <v>0</v>
      </c>
      <c r="H21" s="290">
        <f>分析係数表!F24</f>
        <v>0.36721364788140759</v>
      </c>
      <c r="I21" s="288">
        <f t="shared" si="2"/>
        <v>0</v>
      </c>
      <c r="J21" s="292">
        <f>分析係数表!D24</f>
        <v>3.9309475738153632E-2</v>
      </c>
      <c r="K21" s="271">
        <f t="shared" si="3"/>
        <v>0</v>
      </c>
      <c r="L21" s="290">
        <f>分析係数表!E24</f>
        <v>3.8550657867992791E-2</v>
      </c>
      <c r="M21" s="272">
        <f t="shared" si="4"/>
        <v>0</v>
      </c>
    </row>
    <row r="22" spans="1:13">
      <c r="A22" s="258">
        <v>18</v>
      </c>
      <c r="B22" s="246" t="s">
        <v>87</v>
      </c>
      <c r="C22" s="267"/>
      <c r="D22" s="290">
        <f>逆行列係数表!O22</f>
        <v>5.0480181019550855E-5</v>
      </c>
      <c r="E22" s="290"/>
      <c r="F22" s="290">
        <f t="shared" si="0"/>
        <v>4.9202233717274254E-5</v>
      </c>
      <c r="G22" s="286">
        <f t="shared" si="1"/>
        <v>0</v>
      </c>
      <c r="H22" s="290">
        <f>分析係数表!F25</f>
        <v>0.33318683873123567</v>
      </c>
      <c r="I22" s="288">
        <f t="shared" si="2"/>
        <v>0</v>
      </c>
      <c r="J22" s="292">
        <f>分析係数表!D25</f>
        <v>4.284059086963312E-2</v>
      </c>
      <c r="K22" s="271">
        <f t="shared" si="3"/>
        <v>0</v>
      </c>
      <c r="L22" s="290">
        <f>分析係数表!E25</f>
        <v>4.249917369780222E-2</v>
      </c>
      <c r="M22" s="272">
        <f t="shared" si="4"/>
        <v>0</v>
      </c>
    </row>
    <row r="23" spans="1:13">
      <c r="A23" s="258">
        <v>19</v>
      </c>
      <c r="B23" s="246" t="s">
        <v>88</v>
      </c>
      <c r="C23" s="267"/>
      <c r="D23" s="290">
        <f>逆行列係数表!O23</f>
        <v>3.0785425863833744E-5</v>
      </c>
      <c r="E23" s="290"/>
      <c r="F23" s="290">
        <f t="shared" si="0"/>
        <v>3.0006067487189147E-5</v>
      </c>
      <c r="G23" s="286">
        <f t="shared" si="1"/>
        <v>0</v>
      </c>
      <c r="H23" s="290">
        <f>分析係数表!F26</f>
        <v>0.33811565690794865</v>
      </c>
      <c r="I23" s="288">
        <f t="shared" si="2"/>
        <v>0</v>
      </c>
      <c r="J23" s="292">
        <f>分析係数表!D26</f>
        <v>3.3929737559631502E-2</v>
      </c>
      <c r="K23" s="271">
        <f t="shared" si="3"/>
        <v>0</v>
      </c>
      <c r="L23" s="290">
        <f>分析係数表!E26</f>
        <v>3.3531988342571602E-2</v>
      </c>
      <c r="M23" s="272">
        <f t="shared" si="4"/>
        <v>0</v>
      </c>
    </row>
    <row r="24" spans="1:13">
      <c r="A24" s="258">
        <v>20</v>
      </c>
      <c r="B24" s="246" t="s">
        <v>89</v>
      </c>
      <c r="C24" s="267"/>
      <c r="D24" s="290">
        <f>逆行列係数表!O24</f>
        <v>7.9400508164203434E-6</v>
      </c>
      <c r="E24" s="290"/>
      <c r="F24" s="290">
        <f t="shared" si="0"/>
        <v>7.7390418993395276E-6</v>
      </c>
      <c r="G24" s="286">
        <f t="shared" si="1"/>
        <v>0</v>
      </c>
      <c r="H24" s="290">
        <f>分析係数表!F27</f>
        <v>0.29536956526946395</v>
      </c>
      <c r="I24" s="288">
        <f t="shared" si="2"/>
        <v>0</v>
      </c>
      <c r="J24" s="292">
        <f>分析係数表!D27</f>
        <v>2.042747265118797E-2</v>
      </c>
      <c r="K24" s="271">
        <f t="shared" si="3"/>
        <v>0</v>
      </c>
      <c r="L24" s="290">
        <f>分析係数表!E27</f>
        <v>2.035082172191522E-2</v>
      </c>
      <c r="M24" s="272">
        <f t="shared" si="4"/>
        <v>0</v>
      </c>
    </row>
    <row r="25" spans="1:13">
      <c r="A25" s="258">
        <v>21</v>
      </c>
      <c r="B25" s="246" t="s">
        <v>90</v>
      </c>
      <c r="C25" s="267"/>
      <c r="D25" s="290">
        <f>逆行列係数表!O25</f>
        <v>1.5643756676549472E-4</v>
      </c>
      <c r="E25" s="290"/>
      <c r="F25" s="290">
        <f t="shared" si="0"/>
        <v>1.5247722109349224E-4</v>
      </c>
      <c r="G25" s="286">
        <f t="shared" si="1"/>
        <v>0</v>
      </c>
      <c r="H25" s="290">
        <f>分析係数表!F28</f>
        <v>0.29628808224417325</v>
      </c>
      <c r="I25" s="288">
        <f t="shared" si="2"/>
        <v>0</v>
      </c>
      <c r="J25" s="292">
        <f>分析係数表!D28</f>
        <v>3.0551159487848582E-2</v>
      </c>
      <c r="K25" s="271">
        <f t="shared" si="3"/>
        <v>0</v>
      </c>
      <c r="L25" s="290">
        <f>分析係数表!E28</f>
        <v>3.018459578819983E-2</v>
      </c>
      <c r="M25" s="272">
        <f t="shared" si="4"/>
        <v>0</v>
      </c>
    </row>
    <row r="26" spans="1:13">
      <c r="A26" s="258">
        <v>22</v>
      </c>
      <c r="B26" s="246" t="s">
        <v>64</v>
      </c>
      <c r="C26" s="267"/>
      <c r="D26" s="290">
        <f>逆行列係数表!O26</f>
        <v>1.1547316519326367E-2</v>
      </c>
      <c r="E26" s="290"/>
      <c r="F26" s="290">
        <f t="shared" si="0"/>
        <v>1.1254986704013465E-2</v>
      </c>
      <c r="G26" s="286">
        <f t="shared" si="1"/>
        <v>0</v>
      </c>
      <c r="H26" s="290">
        <f>分析係数表!F29</f>
        <v>0.40202182464221792</v>
      </c>
      <c r="I26" s="288">
        <f t="shared" si="2"/>
        <v>0</v>
      </c>
      <c r="J26" s="292">
        <f>分析係数表!D29</f>
        <v>7.9194780809421356E-2</v>
      </c>
      <c r="K26" s="271">
        <f t="shared" si="3"/>
        <v>0</v>
      </c>
      <c r="L26" s="290">
        <f>分析係数表!E29</f>
        <v>6.5944675090492746E-2</v>
      </c>
      <c r="M26" s="272">
        <f t="shared" si="4"/>
        <v>0</v>
      </c>
    </row>
    <row r="27" spans="1:13">
      <c r="A27" s="258">
        <v>23</v>
      </c>
      <c r="B27" s="246" t="s">
        <v>91</v>
      </c>
      <c r="C27" s="267"/>
      <c r="D27" s="290">
        <f>逆行列係数表!O27</f>
        <v>4.6782900096906162E-3</v>
      </c>
      <c r="E27" s="290"/>
      <c r="F27" s="290">
        <f t="shared" si="0"/>
        <v>4.5598552502186529E-3</v>
      </c>
      <c r="G27" s="286">
        <f t="shared" si="1"/>
        <v>0</v>
      </c>
      <c r="H27" s="290">
        <f>分析係数表!F30</f>
        <v>0.46362091424568164</v>
      </c>
      <c r="I27" s="288">
        <f t="shared" si="2"/>
        <v>0</v>
      </c>
      <c r="J27" s="292">
        <f>分析係数表!D30</f>
        <v>7.3824536053885614E-2</v>
      </c>
      <c r="K27" s="271">
        <f t="shared" si="3"/>
        <v>0</v>
      </c>
      <c r="L27" s="290">
        <f>分析係数表!E30</f>
        <v>5.6949248710145881E-2</v>
      </c>
      <c r="M27" s="272">
        <f t="shared" si="4"/>
        <v>0</v>
      </c>
    </row>
    <row r="28" spans="1:13">
      <c r="A28" s="258">
        <v>24</v>
      </c>
      <c r="B28" s="246" t="s">
        <v>92</v>
      </c>
      <c r="C28" s="267"/>
      <c r="D28" s="290">
        <f>逆行列係数表!O28</f>
        <v>3.678570524450453E-2</v>
      </c>
      <c r="E28" s="290"/>
      <c r="F28" s="290">
        <f t="shared" si="0"/>
        <v>3.5854444860130119E-2</v>
      </c>
      <c r="G28" s="286">
        <f t="shared" si="1"/>
        <v>0</v>
      </c>
      <c r="H28" s="290">
        <f>分析係数表!F31</f>
        <v>0.39948542779773355</v>
      </c>
      <c r="I28" s="288">
        <f t="shared" si="2"/>
        <v>0</v>
      </c>
      <c r="J28" s="292">
        <f>分析係数表!D31</f>
        <v>2.9145126840892164E-3</v>
      </c>
      <c r="K28" s="271">
        <f t="shared" si="3"/>
        <v>0</v>
      </c>
      <c r="L28" s="290">
        <f>分析係数表!E31</f>
        <v>2.9145126840892164E-3</v>
      </c>
      <c r="M28" s="272">
        <f t="shared" si="4"/>
        <v>0</v>
      </c>
    </row>
    <row r="29" spans="1:13">
      <c r="A29" s="258">
        <v>25</v>
      </c>
      <c r="B29" s="246" t="s">
        <v>1</v>
      </c>
      <c r="C29" s="267"/>
      <c r="D29" s="290">
        <f>逆行列係数表!O29</f>
        <v>1.010192373586298E-3</v>
      </c>
      <c r="E29" s="290"/>
      <c r="F29" s="290">
        <f t="shared" si="0"/>
        <v>9.8461852276938012E-4</v>
      </c>
      <c r="G29" s="286">
        <f t="shared" si="1"/>
        <v>0</v>
      </c>
      <c r="H29" s="290">
        <f>分析係数表!F32</f>
        <v>0.44272670787830282</v>
      </c>
      <c r="I29" s="288">
        <f t="shared" si="2"/>
        <v>0</v>
      </c>
      <c r="J29" s="292">
        <f>分析係数表!D32</f>
        <v>2.1120085933633119E-2</v>
      </c>
      <c r="K29" s="271">
        <f t="shared" si="3"/>
        <v>0</v>
      </c>
      <c r="L29" s="290">
        <f>分析係数表!E32</f>
        <v>2.1120085933633119E-2</v>
      </c>
      <c r="M29" s="272">
        <f t="shared" si="4"/>
        <v>0</v>
      </c>
    </row>
    <row r="30" spans="1:13">
      <c r="A30" s="258">
        <v>26</v>
      </c>
      <c r="B30" s="246" t="s">
        <v>2</v>
      </c>
      <c r="C30" s="267"/>
      <c r="D30" s="290">
        <f>逆行列係数表!O30</f>
        <v>9.7660944355157939E-4</v>
      </c>
      <c r="E30" s="290"/>
      <c r="F30" s="290">
        <f t="shared" si="0"/>
        <v>9.5188577223032913E-4</v>
      </c>
      <c r="G30" s="286">
        <f t="shared" si="1"/>
        <v>0</v>
      </c>
      <c r="H30" s="290">
        <f>分析係数表!F33</f>
        <v>0.63278689994307047</v>
      </c>
      <c r="I30" s="288">
        <f t="shared" si="2"/>
        <v>0</v>
      </c>
      <c r="J30" s="292">
        <f>分析係数表!D33</f>
        <v>8.7702783269007503E-2</v>
      </c>
      <c r="K30" s="271">
        <f t="shared" si="3"/>
        <v>0</v>
      </c>
      <c r="L30" s="290">
        <f>分析係数表!E33</f>
        <v>8.4336323251883824E-2</v>
      </c>
      <c r="M30" s="272">
        <f t="shared" si="4"/>
        <v>0</v>
      </c>
    </row>
    <row r="31" spans="1:13">
      <c r="A31" s="258">
        <v>27</v>
      </c>
      <c r="B31" s="246" t="s">
        <v>65</v>
      </c>
      <c r="C31" s="267"/>
      <c r="D31" s="290">
        <f>逆行列係数表!O31</f>
        <v>6.9388260909822837E-3</v>
      </c>
      <c r="E31" s="290"/>
      <c r="F31" s="290">
        <f t="shared" si="0"/>
        <v>6.7631640013296546E-3</v>
      </c>
      <c r="G31" s="286">
        <f t="shared" si="1"/>
        <v>0</v>
      </c>
      <c r="H31" s="290">
        <f>分析係数表!F34</f>
        <v>0.68044247766447119</v>
      </c>
      <c r="I31" s="288">
        <f t="shared" si="2"/>
        <v>0</v>
      </c>
      <c r="J31" s="292">
        <f>分析係数表!D34</f>
        <v>0.15389009392691583</v>
      </c>
      <c r="K31" s="271">
        <f t="shared" si="3"/>
        <v>0</v>
      </c>
      <c r="L31" s="290">
        <f>分析係数表!E34</f>
        <v>0.1433320704064108</v>
      </c>
      <c r="M31" s="272">
        <f t="shared" si="4"/>
        <v>0</v>
      </c>
    </row>
    <row r="32" spans="1:13">
      <c r="A32" s="258">
        <v>28</v>
      </c>
      <c r="B32" s="246" t="s">
        <v>66</v>
      </c>
      <c r="C32" s="267"/>
      <c r="D32" s="290">
        <f>逆行列係数表!O32</f>
        <v>7.839126247466523E-3</v>
      </c>
      <c r="E32" s="290"/>
      <c r="F32" s="290">
        <f t="shared" si="0"/>
        <v>7.6406723188588667E-3</v>
      </c>
      <c r="G32" s="286">
        <f t="shared" si="1"/>
        <v>0</v>
      </c>
      <c r="H32" s="290">
        <f>分析係数表!F35</f>
        <v>0.60548890850388704</v>
      </c>
      <c r="I32" s="288">
        <f t="shared" si="2"/>
        <v>0</v>
      </c>
      <c r="J32" s="292">
        <f>分析係数表!D35</f>
        <v>4.0363234612300396E-2</v>
      </c>
      <c r="K32" s="271">
        <f t="shared" si="3"/>
        <v>0</v>
      </c>
      <c r="L32" s="290">
        <f>分析係数表!E35</f>
        <v>3.9154079363329694E-2</v>
      </c>
      <c r="M32" s="272">
        <f t="shared" si="4"/>
        <v>0</v>
      </c>
    </row>
    <row r="33" spans="1:13">
      <c r="A33" s="258">
        <v>29</v>
      </c>
      <c r="B33" s="246" t="s">
        <v>93</v>
      </c>
      <c r="C33" s="267"/>
      <c r="D33" s="290">
        <f>逆行列係数表!O33</f>
        <v>2.9755759207931282E-3</v>
      </c>
      <c r="E33" s="290"/>
      <c r="F33" s="290">
        <f t="shared" si="0"/>
        <v>2.9002467689577963E-3</v>
      </c>
      <c r="G33" s="286">
        <f t="shared" si="1"/>
        <v>0</v>
      </c>
      <c r="H33" s="290">
        <f>分析係数表!F36</f>
        <v>0.81306518983088305</v>
      </c>
      <c r="I33" s="288">
        <f t="shared" si="2"/>
        <v>0</v>
      </c>
      <c r="J33" s="292">
        <f>分析係数表!D36</f>
        <v>1.5774342104513773E-2</v>
      </c>
      <c r="K33" s="271">
        <f t="shared" si="3"/>
        <v>0</v>
      </c>
      <c r="L33" s="290">
        <f>分析係数表!E36</f>
        <v>1.3229670821596217E-2</v>
      </c>
      <c r="M33" s="272">
        <f t="shared" si="4"/>
        <v>0</v>
      </c>
    </row>
    <row r="34" spans="1:13">
      <c r="A34" s="258">
        <v>30</v>
      </c>
      <c r="B34" s="246" t="s">
        <v>94</v>
      </c>
      <c r="C34" s="267"/>
      <c r="D34" s="290">
        <f>逆行列係数表!O34</f>
        <v>1.7491617230716936E-2</v>
      </c>
      <c r="E34" s="290"/>
      <c r="F34" s="290">
        <f t="shared" si="0"/>
        <v>1.7048802553729304E-2</v>
      </c>
      <c r="G34" s="286">
        <f t="shared" si="1"/>
        <v>0</v>
      </c>
      <c r="H34" s="290">
        <f>分析係数表!F37</f>
        <v>0.63403708963374472</v>
      </c>
      <c r="I34" s="288">
        <f t="shared" si="2"/>
        <v>0</v>
      </c>
      <c r="J34" s="292">
        <f>分析係数表!D37</f>
        <v>7.9200513574427991E-2</v>
      </c>
      <c r="K34" s="271">
        <f t="shared" si="3"/>
        <v>0</v>
      </c>
      <c r="L34" s="290">
        <f>分析係数表!E37</f>
        <v>7.3600662533244779E-2</v>
      </c>
      <c r="M34" s="272">
        <f t="shared" si="4"/>
        <v>0</v>
      </c>
    </row>
    <row r="35" spans="1:13">
      <c r="A35" s="258">
        <v>31</v>
      </c>
      <c r="B35" s="246" t="s">
        <v>95</v>
      </c>
      <c r="C35" s="267"/>
      <c r="D35" s="290">
        <f>逆行列係数表!O35</f>
        <v>2.2761004181332646E-3</v>
      </c>
      <c r="E35" s="290"/>
      <c r="F35" s="290">
        <f t="shared" si="0"/>
        <v>2.2184790639638431E-3</v>
      </c>
      <c r="G35" s="286">
        <f t="shared" si="1"/>
        <v>0</v>
      </c>
      <c r="H35" s="290">
        <f>分析係数表!F38</f>
        <v>0.4997199825516766</v>
      </c>
      <c r="I35" s="288">
        <f t="shared" si="2"/>
        <v>0</v>
      </c>
      <c r="J35" s="292">
        <f>分析係数表!D38</f>
        <v>3.5590827435143364E-2</v>
      </c>
      <c r="K35" s="271">
        <f t="shared" si="3"/>
        <v>0</v>
      </c>
      <c r="L35" s="290">
        <f>分析係数表!E38</f>
        <v>3.1059891839156476E-2</v>
      </c>
      <c r="M35" s="272">
        <f t="shared" si="4"/>
        <v>0</v>
      </c>
    </row>
    <row r="36" spans="1:13">
      <c r="A36" s="258">
        <v>32</v>
      </c>
      <c r="B36" s="246" t="s">
        <v>67</v>
      </c>
      <c r="C36" s="267"/>
      <c r="D36" s="290">
        <f>逆行列係数表!O36</f>
        <v>3.514923416610339E-4</v>
      </c>
      <c r="E36" s="290"/>
      <c r="F36" s="290">
        <f t="shared" si="0"/>
        <v>3.4259402393070257E-4</v>
      </c>
      <c r="G36" s="286">
        <f t="shared" si="1"/>
        <v>0</v>
      </c>
      <c r="H36" s="290">
        <f>分析係数表!F39</f>
        <v>0.70859596344355691</v>
      </c>
      <c r="I36" s="288">
        <f t="shared" si="2"/>
        <v>0</v>
      </c>
      <c r="J36" s="292">
        <f>分析係数表!D39</f>
        <v>4.8027598057070089E-2</v>
      </c>
      <c r="K36" s="271">
        <f t="shared" si="3"/>
        <v>0</v>
      </c>
      <c r="L36" s="290">
        <f>分析係数表!E39</f>
        <v>4.8027598057070089E-2</v>
      </c>
      <c r="M36" s="272">
        <f t="shared" si="4"/>
        <v>0</v>
      </c>
    </row>
    <row r="37" spans="1:13">
      <c r="A37" s="258">
        <v>33</v>
      </c>
      <c r="B37" s="246" t="s">
        <v>96</v>
      </c>
      <c r="C37" s="267"/>
      <c r="D37" s="290">
        <f>逆行列係数表!O37</f>
        <v>1.5572347933552139E-4</v>
      </c>
      <c r="E37" s="290"/>
      <c r="F37" s="290">
        <f t="shared" si="0"/>
        <v>1.5178121137414302E-4</v>
      </c>
      <c r="G37" s="286">
        <f t="shared" si="1"/>
        <v>0</v>
      </c>
      <c r="H37" s="290">
        <f>分析係数表!F40</f>
        <v>0.70623799726049996</v>
      </c>
      <c r="I37" s="288">
        <f t="shared" si="2"/>
        <v>0</v>
      </c>
      <c r="J37" s="292">
        <f>分析係数表!D40</f>
        <v>9.0697433955161888E-2</v>
      </c>
      <c r="K37" s="271">
        <f t="shared" si="3"/>
        <v>0</v>
      </c>
      <c r="L37" s="290">
        <f>分析係数表!E40</f>
        <v>9.0562666353757981E-2</v>
      </c>
      <c r="M37" s="272">
        <f t="shared" si="4"/>
        <v>0</v>
      </c>
    </row>
    <row r="38" spans="1:13">
      <c r="A38" s="258">
        <v>34</v>
      </c>
      <c r="B38" s="246" t="s">
        <v>97</v>
      </c>
      <c r="C38" s="267"/>
      <c r="D38" s="290">
        <f>逆行列係数表!O38</f>
        <v>2.558352722017024E-5</v>
      </c>
      <c r="E38" s="290"/>
      <c r="F38" s="290">
        <f t="shared" si="0"/>
        <v>2.4935859186232842E-5</v>
      </c>
      <c r="G38" s="286">
        <f t="shared" si="1"/>
        <v>0</v>
      </c>
      <c r="H38" s="290">
        <f>分析係数表!F41</f>
        <v>0.58132099287543681</v>
      </c>
      <c r="I38" s="288">
        <f t="shared" si="2"/>
        <v>0</v>
      </c>
      <c r="J38" s="292">
        <f>分析係数表!D41</f>
        <v>0.12149342216939719</v>
      </c>
      <c r="K38" s="271">
        <f t="shared" si="3"/>
        <v>0</v>
      </c>
      <c r="L38" s="290">
        <f>分析係数表!E41</f>
        <v>0.11755967401821014</v>
      </c>
      <c r="M38" s="272">
        <f t="shared" si="4"/>
        <v>0</v>
      </c>
    </row>
    <row r="39" spans="1:13">
      <c r="A39" s="258">
        <v>35</v>
      </c>
      <c r="B39" s="246" t="s">
        <v>3</v>
      </c>
      <c r="C39" s="267"/>
      <c r="D39" s="290">
        <f>逆行列係数表!O39</f>
        <v>1.4321268976804644E-3</v>
      </c>
      <c r="E39" s="290"/>
      <c r="F39" s="290">
        <f t="shared" si="0"/>
        <v>1.3958714273464797E-3</v>
      </c>
      <c r="G39" s="286">
        <f t="shared" si="1"/>
        <v>0</v>
      </c>
      <c r="H39" s="290">
        <f>分析係数表!F42</f>
        <v>0.58706867988829459</v>
      </c>
      <c r="I39" s="288">
        <f>G39*H39</f>
        <v>0</v>
      </c>
      <c r="J39" s="292">
        <f>分析係数表!D42</f>
        <v>0.12536880137580664</v>
      </c>
      <c r="K39" s="271">
        <f>ROUND(G39*J39,0)</f>
        <v>0</v>
      </c>
      <c r="L39" s="290">
        <f>分析係数表!E42</f>
        <v>0.11770088827882173</v>
      </c>
      <c r="M39" s="272">
        <f>ROUND(G39*L39,0)</f>
        <v>0</v>
      </c>
    </row>
    <row r="40" spans="1:13">
      <c r="A40" s="258">
        <v>36</v>
      </c>
      <c r="B40" s="246" t="s">
        <v>98</v>
      </c>
      <c r="C40" s="267"/>
      <c r="D40" s="290">
        <f>逆行列係数表!O40</f>
        <v>1.9727074801085133E-2</v>
      </c>
      <c r="E40" s="290"/>
      <c r="F40" s="290">
        <f t="shared" si="0"/>
        <v>1.9227667677047849E-2</v>
      </c>
      <c r="G40" s="286">
        <f t="shared" si="1"/>
        <v>0</v>
      </c>
      <c r="H40" s="290">
        <f>分析係数表!F43</f>
        <v>0.62240825035949521</v>
      </c>
      <c r="I40" s="288">
        <f>G40*H40</f>
        <v>0</v>
      </c>
      <c r="J40" s="292">
        <f>分析係数表!D43</f>
        <v>0.13048156468325811</v>
      </c>
      <c r="K40" s="271">
        <f>ROUND(G40*J40,0)</f>
        <v>0</v>
      </c>
      <c r="L40" s="290">
        <f>分析係数表!E43</f>
        <v>0.11291103502841897</v>
      </c>
      <c r="M40" s="272">
        <f>ROUND(G40*L40,0)</f>
        <v>0</v>
      </c>
    </row>
    <row r="41" spans="1:13">
      <c r="A41" s="258">
        <v>37</v>
      </c>
      <c r="B41" s="246" t="s">
        <v>99</v>
      </c>
      <c r="C41" s="267"/>
      <c r="D41" s="290">
        <f>逆行列係数表!O41</f>
        <v>7.4388098905445323E-5</v>
      </c>
      <c r="E41" s="290"/>
      <c r="F41" s="290">
        <f t="shared" si="0"/>
        <v>7.2504902997711147E-5</v>
      </c>
      <c r="G41" s="286">
        <f t="shared" si="1"/>
        <v>0</v>
      </c>
      <c r="H41" s="290">
        <f>分析係数表!F44</f>
        <v>0.5344179716450459</v>
      </c>
      <c r="I41" s="288">
        <f>G41*H41</f>
        <v>0</v>
      </c>
      <c r="J41" s="292">
        <f>分析係数表!D44</f>
        <v>0.19836337849438287</v>
      </c>
      <c r="K41" s="271">
        <f>ROUND(G41*J41,0)</f>
        <v>0</v>
      </c>
      <c r="L41" s="290">
        <f>分析係数表!E44</f>
        <v>0.16230318686650563</v>
      </c>
      <c r="M41" s="272">
        <f>ROUND(G41*L41,0)</f>
        <v>0</v>
      </c>
    </row>
    <row r="42" spans="1:13">
      <c r="A42" s="258">
        <v>38</v>
      </c>
      <c r="B42" s="246" t="s">
        <v>4</v>
      </c>
      <c r="C42" s="267"/>
      <c r="D42" s="290">
        <f>逆行列係数表!O42</f>
        <v>3.9048520004273638E-4</v>
      </c>
      <c r="E42" s="290"/>
      <c r="F42" s="290">
        <f t="shared" si="0"/>
        <v>3.8059974603098701E-4</v>
      </c>
      <c r="G42" s="286">
        <f t="shared" si="1"/>
        <v>0</v>
      </c>
      <c r="H42" s="290">
        <f>分析係数表!F45</f>
        <v>0</v>
      </c>
      <c r="I42" s="288">
        <f>G42*H42</f>
        <v>0</v>
      </c>
      <c r="J42" s="292">
        <f>分析係数表!D45</f>
        <v>0</v>
      </c>
      <c r="K42" s="271">
        <f>ROUND(G42*J42,0)</f>
        <v>0</v>
      </c>
      <c r="L42" s="290">
        <f>分析係数表!E45</f>
        <v>0</v>
      </c>
      <c r="M42" s="272">
        <f>ROUND(G42*L42,0)</f>
        <v>0</v>
      </c>
    </row>
    <row r="43" spans="1:13">
      <c r="A43" s="258">
        <v>39</v>
      </c>
      <c r="B43" s="246" t="s">
        <v>5</v>
      </c>
      <c r="C43" s="267"/>
      <c r="D43" s="290">
        <f>逆行列係数表!O43</f>
        <v>3.4631051537978748E-3</v>
      </c>
      <c r="E43" s="290"/>
      <c r="F43" s="290">
        <f t="shared" si="0"/>
        <v>3.3754337984379934E-3</v>
      </c>
      <c r="G43" s="286">
        <f t="shared" si="1"/>
        <v>0</v>
      </c>
      <c r="H43" s="290">
        <f>分析係数表!F46</f>
        <v>0.64740426293918441</v>
      </c>
      <c r="I43" s="288">
        <f>G43*H43</f>
        <v>0</v>
      </c>
      <c r="J43" s="292">
        <f>分析係数表!D46</f>
        <v>3.6867524451068895E-3</v>
      </c>
      <c r="K43" s="271">
        <f>ROUND(G43*J43,0)</f>
        <v>0</v>
      </c>
      <c r="L43" s="290">
        <f>分析係数表!E46</f>
        <v>3.6024838177901608E-3</v>
      </c>
      <c r="M43" s="272">
        <f>ROUND(G43*L43,0)</f>
        <v>0</v>
      </c>
    </row>
    <row r="44" spans="1:13">
      <c r="A44" s="259">
        <v>40</v>
      </c>
      <c r="B44" s="256" t="s">
        <v>253</v>
      </c>
      <c r="C44" s="273">
        <f>SUM(C5:C43)</f>
        <v>0</v>
      </c>
      <c r="D44" s="291">
        <f>逆行列係数表!O44</f>
        <v>1.1553738756744276</v>
      </c>
      <c r="E44" s="291"/>
      <c r="F44" s="291">
        <f t="shared" si="0"/>
        <v>1.1261246357208874</v>
      </c>
      <c r="G44" s="287">
        <f>SUM(G5:G43)</f>
        <v>0</v>
      </c>
      <c r="H44" s="291">
        <f>分析係数表!F47</f>
        <v>0.52032812004185636</v>
      </c>
      <c r="I44" s="289">
        <f>SUM(I5:I43)</f>
        <v>0</v>
      </c>
      <c r="J44" s="293">
        <f>分析係数表!D47</f>
        <v>6.7043132898265148E-2</v>
      </c>
      <c r="K44" s="274">
        <f>SUM(K5:K43)</f>
        <v>0</v>
      </c>
      <c r="L44" s="291">
        <f>分析係数表!E47</f>
        <v>6.0489972943054145E-2</v>
      </c>
      <c r="M44" s="275">
        <f>SUM(M5:M43)</f>
        <v>0</v>
      </c>
    </row>
    <row r="45" spans="1:13">
      <c r="B45" s="276" t="s">
        <v>254</v>
      </c>
      <c r="C45" s="88"/>
      <c r="D45" s="88" t="s">
        <v>255</v>
      </c>
      <c r="E45" s="88"/>
      <c r="F45" s="88"/>
      <c r="G45" s="88"/>
      <c r="H45" s="88" t="s">
        <v>132</v>
      </c>
      <c r="I45" s="88"/>
      <c r="J45" s="88" t="s">
        <v>132</v>
      </c>
      <c r="K45" s="88"/>
      <c r="L45" s="88" t="s">
        <v>132</v>
      </c>
      <c r="M45" s="277"/>
    </row>
    <row r="46" spans="1:13">
      <c r="B46" s="76" t="s">
        <v>256</v>
      </c>
    </row>
    <row r="47" spans="1:13">
      <c r="B47" s="76" t="s">
        <v>289</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1D4F0-FFDA-4C45-AD13-F366444E6271}">
  <dimension ref="A1:M47"/>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76" customWidth="1"/>
    <col min="2" max="2" width="17.5" style="76" customWidth="1"/>
    <col min="3" max="3" width="8.58203125" style="76" customWidth="1"/>
    <col min="4" max="4" width="8.1640625" style="76" customWidth="1"/>
    <col min="5" max="5" width="8.25" style="76" bestFit="1" customWidth="1"/>
    <col min="6" max="16384" width="8.1640625" style="76"/>
  </cols>
  <sheetData>
    <row r="1" spans="1:13" ht="13">
      <c r="B1" s="268" t="s">
        <v>243</v>
      </c>
      <c r="F1" s="269"/>
      <c r="G1" s="76" t="s">
        <v>324</v>
      </c>
      <c r="I1" s="76" t="s">
        <v>324</v>
      </c>
    </row>
    <row r="2" spans="1:13">
      <c r="B2" s="76" t="s">
        <v>267</v>
      </c>
      <c r="C2" s="76" t="s">
        <v>324</v>
      </c>
      <c r="G2" s="76" t="s">
        <v>245</v>
      </c>
      <c r="I2" s="270" t="s">
        <v>236</v>
      </c>
      <c r="K2" s="76" t="s">
        <v>229</v>
      </c>
      <c r="M2" s="76" t="s">
        <v>246</v>
      </c>
    </row>
    <row r="3" spans="1:13" ht="60" customHeight="1">
      <c r="B3" s="39"/>
      <c r="C3" s="40" t="s">
        <v>308</v>
      </c>
      <c r="D3" s="40" t="s">
        <v>352</v>
      </c>
      <c r="E3" s="40" t="s">
        <v>353</v>
      </c>
      <c r="F3" s="40" t="s">
        <v>310</v>
      </c>
      <c r="G3" s="41" t="s">
        <v>330</v>
      </c>
      <c r="H3" s="40" t="s">
        <v>291</v>
      </c>
      <c r="I3" s="42" t="s">
        <v>236</v>
      </c>
      <c r="J3" s="43" t="s">
        <v>247</v>
      </c>
      <c r="K3" s="41" t="s">
        <v>248</v>
      </c>
      <c r="L3" s="40" t="s">
        <v>249</v>
      </c>
      <c r="M3" s="42" t="s">
        <v>250</v>
      </c>
    </row>
    <row r="4" spans="1:13">
      <c r="B4" s="44"/>
      <c r="C4" s="45" t="s">
        <v>41</v>
      </c>
      <c r="D4" s="45" t="s">
        <v>42</v>
      </c>
      <c r="E4" s="45" t="s">
        <v>50</v>
      </c>
      <c r="F4" s="45" t="s">
        <v>313</v>
      </c>
      <c r="G4" s="45" t="s">
        <v>311</v>
      </c>
      <c r="H4" s="47" t="s">
        <v>315</v>
      </c>
      <c r="I4" s="46" t="s">
        <v>316</v>
      </c>
      <c r="J4" s="45" t="s">
        <v>318</v>
      </c>
      <c r="K4" s="45" t="s">
        <v>319</v>
      </c>
      <c r="L4" s="45" t="s">
        <v>321</v>
      </c>
      <c r="M4" s="46" t="s">
        <v>322</v>
      </c>
    </row>
    <row r="5" spans="1:13">
      <c r="A5" s="257">
        <v>1</v>
      </c>
      <c r="B5" s="246" t="s">
        <v>73</v>
      </c>
      <c r="C5" s="267"/>
      <c r="D5" s="290">
        <f>逆行列係数表!P5</f>
        <v>8.8807018527374979E-6</v>
      </c>
      <c r="E5" s="290"/>
      <c r="F5" s="290">
        <f>D5/$E$18</f>
        <v>8.6327519716281775E-6</v>
      </c>
      <c r="G5" s="286">
        <f>$C$18*F5</f>
        <v>0</v>
      </c>
      <c r="H5" s="290">
        <f>分析係数表!F8</f>
        <v>0.42721038226158625</v>
      </c>
      <c r="I5" s="288">
        <f>G5*H5</f>
        <v>0</v>
      </c>
      <c r="J5" s="292">
        <f>分析係数表!D8</f>
        <v>0.32298797552049696</v>
      </c>
      <c r="K5" s="281">
        <f>ROUND(G5*J5,0)</f>
        <v>0</v>
      </c>
      <c r="L5" s="290">
        <f>分析係数表!E8</f>
        <v>0.12265584155979949</v>
      </c>
      <c r="M5" s="282">
        <f>ROUND(G5*L5,0)</f>
        <v>0</v>
      </c>
    </row>
    <row r="6" spans="1:13">
      <c r="A6" s="258">
        <v>2</v>
      </c>
      <c r="B6" s="246" t="s">
        <v>74</v>
      </c>
      <c r="C6" s="267"/>
      <c r="D6" s="290">
        <f>逆行列係数表!P6</f>
        <v>2.0585182625420402E-5</v>
      </c>
      <c r="E6" s="290"/>
      <c r="F6" s="290">
        <f t="shared" ref="F6:F44" si="0">D6/$E$18</f>
        <v>2.0010442737827699E-5</v>
      </c>
      <c r="G6" s="286">
        <f t="shared" ref="G6:G43" si="1">$C$18*F6</f>
        <v>0</v>
      </c>
      <c r="H6" s="290">
        <f>分析係数表!F9</f>
        <v>0.63987813845992225</v>
      </c>
      <c r="I6" s="288">
        <f t="shared" ref="I6:I38" si="2">G6*H6</f>
        <v>0</v>
      </c>
      <c r="J6" s="292">
        <f>分析係数表!D9</f>
        <v>0.29572434079210003</v>
      </c>
      <c r="K6" s="281">
        <f t="shared" ref="K6:K38" si="3">ROUND(G6*J6,0)</f>
        <v>0</v>
      </c>
      <c r="L6" s="290">
        <f>分析係数表!E9</f>
        <v>0.26862065342998215</v>
      </c>
      <c r="M6" s="282">
        <f t="shared" ref="M6:M38" si="4">ROUND(G6*L6,0)</f>
        <v>0</v>
      </c>
    </row>
    <row r="7" spans="1:13">
      <c r="A7" s="258">
        <v>3</v>
      </c>
      <c r="B7" s="246" t="s">
        <v>75</v>
      </c>
      <c r="C7" s="267"/>
      <c r="D7" s="290">
        <f>逆行列係数表!P7</f>
        <v>1.0358427730308216E-6</v>
      </c>
      <c r="E7" s="290"/>
      <c r="F7" s="290">
        <f t="shared" si="0"/>
        <v>1.0069219628651509E-6</v>
      </c>
      <c r="G7" s="286">
        <f t="shared" si="1"/>
        <v>0</v>
      </c>
      <c r="H7" s="290">
        <f>分析係数表!F10</f>
        <v>0.47381340455197063</v>
      </c>
      <c r="I7" s="288">
        <f t="shared" si="2"/>
        <v>0</v>
      </c>
      <c r="J7" s="292">
        <f>分析係数表!D10</f>
        <v>9.5045460793747427E-2</v>
      </c>
      <c r="K7" s="281">
        <f t="shared" si="3"/>
        <v>0</v>
      </c>
      <c r="L7" s="290">
        <f>分析係数表!E10</f>
        <v>4.2279520059697977E-2</v>
      </c>
      <c r="M7" s="282">
        <f t="shared" si="4"/>
        <v>0</v>
      </c>
    </row>
    <row r="8" spans="1:13">
      <c r="A8" s="258">
        <v>4</v>
      </c>
      <c r="B8" s="246" t="s">
        <v>76</v>
      </c>
      <c r="C8" s="267"/>
      <c r="D8" s="290">
        <f>逆行列係数表!P8</f>
        <v>2.1316350707195898E-4</v>
      </c>
      <c r="E8" s="290"/>
      <c r="F8" s="290">
        <f t="shared" si="0"/>
        <v>2.072119655033108E-4</v>
      </c>
      <c r="G8" s="286">
        <f t="shared" si="1"/>
        <v>0</v>
      </c>
      <c r="H8" s="290">
        <f>分析係数表!F11</f>
        <v>0.54360066960888753</v>
      </c>
      <c r="I8" s="288">
        <f t="shared" si="2"/>
        <v>0</v>
      </c>
      <c r="J8" s="292">
        <f>分析係数表!D11</f>
        <v>4.0785268604474206E-2</v>
      </c>
      <c r="K8" s="281">
        <f t="shared" si="3"/>
        <v>0</v>
      </c>
      <c r="L8" s="290">
        <f>分析係数表!E11</f>
        <v>3.926343022371024E-2</v>
      </c>
      <c r="M8" s="282">
        <f t="shared" si="4"/>
        <v>0</v>
      </c>
    </row>
    <row r="9" spans="1:13">
      <c r="A9" s="258">
        <v>5</v>
      </c>
      <c r="B9" s="246" t="s">
        <v>77</v>
      </c>
      <c r="C9" s="267"/>
      <c r="D9" s="290">
        <f>逆行列係数表!P9</f>
        <v>2.4854460680246608E-5</v>
      </c>
      <c r="E9" s="290"/>
      <c r="F9" s="290">
        <f t="shared" si="0"/>
        <v>2.4160522219875506E-5</v>
      </c>
      <c r="G9" s="286">
        <f t="shared" si="1"/>
        <v>0</v>
      </c>
      <c r="H9" s="290">
        <f>分析係数表!F12</f>
        <v>0.33651535386825859</v>
      </c>
      <c r="I9" s="288">
        <f t="shared" si="2"/>
        <v>0</v>
      </c>
      <c r="J9" s="292">
        <f>分析係数表!D12</f>
        <v>3.4578030097235327E-2</v>
      </c>
      <c r="K9" s="281">
        <f t="shared" si="3"/>
        <v>0</v>
      </c>
      <c r="L9" s="290">
        <f>分析係数表!E12</f>
        <v>3.3355134693599395E-2</v>
      </c>
      <c r="M9" s="282">
        <f t="shared" si="4"/>
        <v>0</v>
      </c>
    </row>
    <row r="10" spans="1:13">
      <c r="A10" s="258">
        <v>6</v>
      </c>
      <c r="B10" s="246" t="s">
        <v>78</v>
      </c>
      <c r="C10" s="267"/>
      <c r="D10" s="290">
        <f>逆行列係数表!P10</f>
        <v>1.4187493913698728E-4</v>
      </c>
      <c r="E10" s="290"/>
      <c r="F10" s="290">
        <f t="shared" si="0"/>
        <v>1.3791377988688088E-4</v>
      </c>
      <c r="G10" s="286">
        <f t="shared" si="1"/>
        <v>0</v>
      </c>
      <c r="H10" s="290">
        <f>分析係数表!F13</f>
        <v>0.39077170920544851</v>
      </c>
      <c r="I10" s="288">
        <f t="shared" si="2"/>
        <v>0</v>
      </c>
      <c r="J10" s="292">
        <f>分析係数表!D13</f>
        <v>0.12720758845381647</v>
      </c>
      <c r="K10" s="281">
        <f t="shared" si="3"/>
        <v>0</v>
      </c>
      <c r="L10" s="290">
        <f>分析係数表!E13</f>
        <v>9.5492852763317662E-2</v>
      </c>
      <c r="M10" s="282">
        <f t="shared" si="4"/>
        <v>0</v>
      </c>
    </row>
    <row r="11" spans="1:13">
      <c r="A11" s="258">
        <v>7</v>
      </c>
      <c r="B11" s="246" t="s">
        <v>79</v>
      </c>
      <c r="C11" s="267"/>
      <c r="D11" s="290">
        <f>逆行列係数表!P11</f>
        <v>2.4585570570511456E-3</v>
      </c>
      <c r="E11" s="290"/>
      <c r="F11" s="290">
        <f t="shared" si="0"/>
        <v>2.3899139542756138E-3</v>
      </c>
      <c r="G11" s="286">
        <f t="shared" si="1"/>
        <v>0</v>
      </c>
      <c r="H11" s="290">
        <f>分析係数表!F14</f>
        <v>0.35598651785260127</v>
      </c>
      <c r="I11" s="288">
        <f t="shared" si="2"/>
        <v>0</v>
      </c>
      <c r="J11" s="292">
        <f>分析係数表!D14</f>
        <v>4.3833041969742803E-2</v>
      </c>
      <c r="K11" s="281">
        <f t="shared" si="3"/>
        <v>0</v>
      </c>
      <c r="L11" s="290">
        <f>分析係数表!E14</f>
        <v>3.8757158040430381E-2</v>
      </c>
      <c r="M11" s="282">
        <f t="shared" si="4"/>
        <v>0</v>
      </c>
    </row>
    <row r="12" spans="1:13">
      <c r="A12" s="258">
        <v>8</v>
      </c>
      <c r="B12" s="246" t="s">
        <v>80</v>
      </c>
      <c r="C12" s="267"/>
      <c r="D12" s="290">
        <f>逆行列係数表!P12</f>
        <v>2.4387255950729511E-3</v>
      </c>
      <c r="E12" s="290"/>
      <c r="F12" s="290">
        <f t="shared" si="0"/>
        <v>2.3706361882463722E-3</v>
      </c>
      <c r="G12" s="286">
        <f t="shared" si="1"/>
        <v>0</v>
      </c>
      <c r="H12" s="290">
        <f>分析係数表!F15</f>
        <v>0.35842164855867914</v>
      </c>
      <c r="I12" s="288">
        <f t="shared" si="2"/>
        <v>0</v>
      </c>
      <c r="J12" s="292">
        <f>分析係数表!D15</f>
        <v>1.5678367482667734E-2</v>
      </c>
      <c r="K12" s="281">
        <f t="shared" si="3"/>
        <v>0</v>
      </c>
      <c r="L12" s="290">
        <f>分析係数表!E15</f>
        <v>1.5634458686506418E-2</v>
      </c>
      <c r="M12" s="282">
        <f t="shared" si="4"/>
        <v>0</v>
      </c>
    </row>
    <row r="13" spans="1:13">
      <c r="A13" s="258">
        <v>9</v>
      </c>
      <c r="B13" s="246" t="s">
        <v>81</v>
      </c>
      <c r="C13" s="267"/>
      <c r="D13" s="290">
        <f>逆行列係数表!P13</f>
        <v>2.6440655845477164E-3</v>
      </c>
      <c r="E13" s="290"/>
      <c r="F13" s="290">
        <f t="shared" si="0"/>
        <v>2.570243069367594E-3</v>
      </c>
      <c r="G13" s="286">
        <f t="shared" si="1"/>
        <v>0</v>
      </c>
      <c r="H13" s="290">
        <f>分析係数表!F16</f>
        <v>0.2627694146106877</v>
      </c>
      <c r="I13" s="288">
        <f t="shared" si="2"/>
        <v>0</v>
      </c>
      <c r="J13" s="292">
        <f>分析係数表!D16</f>
        <v>1.0339400475073228E-2</v>
      </c>
      <c r="K13" s="281">
        <f t="shared" si="3"/>
        <v>0</v>
      </c>
      <c r="L13" s="290">
        <f>分析係数表!E16</f>
        <v>1.0339400475073228E-2</v>
      </c>
      <c r="M13" s="282">
        <f t="shared" si="4"/>
        <v>0</v>
      </c>
    </row>
    <row r="14" spans="1:13">
      <c r="A14" s="258">
        <v>10</v>
      </c>
      <c r="B14" s="246" t="s">
        <v>82</v>
      </c>
      <c r="C14" s="267"/>
      <c r="D14" s="290">
        <f>逆行列係数表!P14</f>
        <v>2.4165257332936702E-3</v>
      </c>
      <c r="E14" s="290"/>
      <c r="F14" s="290">
        <f t="shared" si="0"/>
        <v>2.3490561483212749E-3</v>
      </c>
      <c r="G14" s="286">
        <f t="shared" si="1"/>
        <v>0</v>
      </c>
      <c r="H14" s="290">
        <f>分析係数表!F17</f>
        <v>0.42825667105631338</v>
      </c>
      <c r="I14" s="288">
        <f t="shared" si="2"/>
        <v>0</v>
      </c>
      <c r="J14" s="292">
        <f>分析係数表!D17</f>
        <v>5.1560411778863557E-2</v>
      </c>
      <c r="K14" s="281">
        <f t="shared" si="3"/>
        <v>0</v>
      </c>
      <c r="L14" s="290">
        <f>分析係数表!E17</f>
        <v>4.9008807340167618E-2</v>
      </c>
      <c r="M14" s="282">
        <f t="shared" si="4"/>
        <v>0</v>
      </c>
    </row>
    <row r="15" spans="1:13">
      <c r="A15" s="258">
        <v>11</v>
      </c>
      <c r="B15" s="246" t="s">
        <v>83</v>
      </c>
      <c r="C15" s="267"/>
      <c r="D15" s="290">
        <f>逆行列係数表!P15</f>
        <v>3.649247825549473E-3</v>
      </c>
      <c r="E15" s="290"/>
      <c r="F15" s="290">
        <f t="shared" si="0"/>
        <v>3.5473605446242019E-3</v>
      </c>
      <c r="G15" s="286">
        <f t="shared" si="1"/>
        <v>0</v>
      </c>
      <c r="H15" s="290">
        <f>分析係数表!F18</f>
        <v>0.48997194925916815</v>
      </c>
      <c r="I15" s="288">
        <f t="shared" si="2"/>
        <v>0</v>
      </c>
      <c r="J15" s="292">
        <f>分析係数表!D18</f>
        <v>3.8565313316438733E-2</v>
      </c>
      <c r="K15" s="281">
        <f t="shared" si="3"/>
        <v>0</v>
      </c>
      <c r="L15" s="290">
        <f>分析係数表!E18</f>
        <v>3.6576455199010559E-2</v>
      </c>
      <c r="M15" s="282">
        <f t="shared" si="4"/>
        <v>0</v>
      </c>
    </row>
    <row r="16" spans="1:13">
      <c r="A16" s="258">
        <v>12</v>
      </c>
      <c r="B16" s="246" t="s">
        <v>84</v>
      </c>
      <c r="C16" s="267"/>
      <c r="D16" s="290">
        <f>逆行列係数表!P16</f>
        <v>0.2171052729861376</v>
      </c>
      <c r="E16" s="290"/>
      <c r="F16" s="290">
        <f t="shared" si="0"/>
        <v>0.21104367700895413</v>
      </c>
      <c r="G16" s="286">
        <f t="shared" si="1"/>
        <v>0</v>
      </c>
      <c r="H16" s="290">
        <f>分析係数表!F19</f>
        <v>0.21331101927013058</v>
      </c>
      <c r="I16" s="288">
        <f t="shared" si="2"/>
        <v>0</v>
      </c>
      <c r="J16" s="292">
        <f>分析係数表!D19</f>
        <v>1.2736199640345095E-2</v>
      </c>
      <c r="K16" s="281">
        <f t="shared" si="3"/>
        <v>0</v>
      </c>
      <c r="L16" s="290">
        <f>分析係数表!E19</f>
        <v>1.2523714081279422E-2</v>
      </c>
      <c r="M16" s="282">
        <f t="shared" si="4"/>
        <v>0</v>
      </c>
    </row>
    <row r="17" spans="1:13">
      <c r="A17" s="258">
        <v>13</v>
      </c>
      <c r="B17" s="246" t="s">
        <v>85</v>
      </c>
      <c r="C17" s="267"/>
      <c r="D17" s="290">
        <f>逆行列係数表!P17</f>
        <v>3.6323882144721625E-3</v>
      </c>
      <c r="E17" s="290"/>
      <c r="F17" s="290">
        <f t="shared" si="0"/>
        <v>3.5309716551893346E-3</v>
      </c>
      <c r="G17" s="286">
        <f t="shared" si="1"/>
        <v>0</v>
      </c>
      <c r="H17" s="290">
        <f>分析係数表!F20</f>
        <v>0.2109583665362576</v>
      </c>
      <c r="I17" s="288">
        <f t="shared" si="2"/>
        <v>0</v>
      </c>
      <c r="J17" s="292">
        <f>分析係数表!D20</f>
        <v>3.0797631013066269E-2</v>
      </c>
      <c r="K17" s="281">
        <f t="shared" si="3"/>
        <v>0</v>
      </c>
      <c r="L17" s="290">
        <f>分析係数表!E20</f>
        <v>2.9972730221401771E-2</v>
      </c>
      <c r="M17" s="282">
        <f t="shared" si="4"/>
        <v>0</v>
      </c>
    </row>
    <row r="18" spans="1:13">
      <c r="A18" s="258">
        <v>14</v>
      </c>
      <c r="B18" s="246" t="s">
        <v>86</v>
      </c>
      <c r="C18" s="266">
        <f>データ入力!C19</f>
        <v>0</v>
      </c>
      <c r="D18" s="290">
        <f>逆行列係数表!P18</f>
        <v>1.0287219975651121</v>
      </c>
      <c r="E18" s="290">
        <f>D18</f>
        <v>1.0287219975651121</v>
      </c>
      <c r="F18" s="290">
        <f t="shared" si="0"/>
        <v>1</v>
      </c>
      <c r="G18" s="286">
        <f t="shared" si="1"/>
        <v>0</v>
      </c>
      <c r="H18" s="290">
        <f>分析係数表!F21</f>
        <v>0.45791147145628314</v>
      </c>
      <c r="I18" s="288">
        <f t="shared" si="2"/>
        <v>0</v>
      </c>
      <c r="J18" s="292">
        <f>分析係数表!D21</f>
        <v>5.9847590028896828E-2</v>
      </c>
      <c r="K18" s="281">
        <f t="shared" si="3"/>
        <v>0</v>
      </c>
      <c r="L18" s="290">
        <f>分析係数表!E21</f>
        <v>5.4782163530779596E-2</v>
      </c>
      <c r="M18" s="282">
        <f t="shared" si="4"/>
        <v>0</v>
      </c>
    </row>
    <row r="19" spans="1:13">
      <c r="A19" s="258">
        <v>15</v>
      </c>
      <c r="B19" s="246" t="s">
        <v>70</v>
      </c>
      <c r="C19" s="267"/>
      <c r="D19" s="290">
        <f>逆行列係数表!P19</f>
        <v>4.9886986234174747E-4</v>
      </c>
      <c r="E19" s="290"/>
      <c r="F19" s="290">
        <f t="shared" si="0"/>
        <v>4.8494137728416947E-4</v>
      </c>
      <c r="G19" s="286">
        <f t="shared" si="1"/>
        <v>0</v>
      </c>
      <c r="H19" s="290">
        <f>分析係数表!F22</f>
        <v>0.43073258580094059</v>
      </c>
      <c r="I19" s="288">
        <f t="shared" si="2"/>
        <v>0</v>
      </c>
      <c r="J19" s="292">
        <f>分析係数表!D22</f>
        <v>2.2938556731137788E-2</v>
      </c>
      <c r="K19" s="281">
        <f t="shared" si="3"/>
        <v>0</v>
      </c>
      <c r="L19" s="290">
        <f>分析係数表!E22</f>
        <v>2.2183368519679003E-2</v>
      </c>
      <c r="M19" s="282">
        <f t="shared" si="4"/>
        <v>0</v>
      </c>
    </row>
    <row r="20" spans="1:13">
      <c r="A20" s="258">
        <v>16</v>
      </c>
      <c r="B20" s="246" t="s">
        <v>71</v>
      </c>
      <c r="C20" s="267"/>
      <c r="D20" s="290">
        <f>逆行列係数表!P20</f>
        <v>3.5236984766963951E-4</v>
      </c>
      <c r="E20" s="290"/>
      <c r="F20" s="290">
        <f t="shared" si="0"/>
        <v>3.4253165432805531E-4</v>
      </c>
      <c r="G20" s="286">
        <f t="shared" si="1"/>
        <v>0</v>
      </c>
      <c r="H20" s="290">
        <f>分析係数表!F23</f>
        <v>0.43764444987651224</v>
      </c>
      <c r="I20" s="288">
        <f t="shared" si="2"/>
        <v>0</v>
      </c>
      <c r="J20" s="292">
        <f>分析係数表!D23</f>
        <v>3.7770855561684982E-2</v>
      </c>
      <c r="K20" s="281">
        <f t="shared" si="3"/>
        <v>0</v>
      </c>
      <c r="L20" s="290">
        <f>分析係数表!E23</f>
        <v>3.6503495425501575E-2</v>
      </c>
      <c r="M20" s="282">
        <f t="shared" si="4"/>
        <v>0</v>
      </c>
    </row>
    <row r="21" spans="1:13">
      <c r="A21" s="258">
        <v>17</v>
      </c>
      <c r="B21" s="246" t="s">
        <v>72</v>
      </c>
      <c r="C21" s="267"/>
      <c r="D21" s="290">
        <f>逆行列係数表!P21</f>
        <v>1.4294421904173857E-5</v>
      </c>
      <c r="E21" s="290"/>
      <c r="F21" s="290">
        <f t="shared" si="0"/>
        <v>1.3895320541416831E-5</v>
      </c>
      <c r="G21" s="286">
        <f t="shared" si="1"/>
        <v>0</v>
      </c>
      <c r="H21" s="290">
        <f>分析係数表!F24</f>
        <v>0.36721364788140759</v>
      </c>
      <c r="I21" s="288">
        <f t="shared" si="2"/>
        <v>0</v>
      </c>
      <c r="J21" s="292">
        <f>分析係数表!D24</f>
        <v>3.9309475738153632E-2</v>
      </c>
      <c r="K21" s="281">
        <f t="shared" si="3"/>
        <v>0</v>
      </c>
      <c r="L21" s="290">
        <f>分析係数表!E24</f>
        <v>3.8550657867992791E-2</v>
      </c>
      <c r="M21" s="282">
        <f t="shared" si="4"/>
        <v>0</v>
      </c>
    </row>
    <row r="22" spans="1:13">
      <c r="A22" s="258">
        <v>18</v>
      </c>
      <c r="B22" s="246" t="s">
        <v>87</v>
      </c>
      <c r="C22" s="267"/>
      <c r="D22" s="290">
        <f>逆行列係数表!P22</f>
        <v>1.2930083510869553E-3</v>
      </c>
      <c r="E22" s="290"/>
      <c r="F22" s="290">
        <f t="shared" si="0"/>
        <v>1.2569074581348354E-3</v>
      </c>
      <c r="G22" s="286">
        <f t="shared" si="1"/>
        <v>0</v>
      </c>
      <c r="H22" s="290">
        <f>分析係数表!F25</f>
        <v>0.33318683873123567</v>
      </c>
      <c r="I22" s="288">
        <f t="shared" si="2"/>
        <v>0</v>
      </c>
      <c r="J22" s="292">
        <f>分析係数表!D25</f>
        <v>4.284059086963312E-2</v>
      </c>
      <c r="K22" s="281">
        <f t="shared" si="3"/>
        <v>0</v>
      </c>
      <c r="L22" s="290">
        <f>分析係数表!E25</f>
        <v>4.249917369780222E-2</v>
      </c>
      <c r="M22" s="282">
        <f t="shared" si="4"/>
        <v>0</v>
      </c>
    </row>
    <row r="23" spans="1:13">
      <c r="A23" s="258">
        <v>19</v>
      </c>
      <c r="B23" s="246" t="s">
        <v>88</v>
      </c>
      <c r="C23" s="267"/>
      <c r="D23" s="290">
        <f>逆行列係数表!P23</f>
        <v>1.9629853396692693E-4</v>
      </c>
      <c r="E23" s="290"/>
      <c r="F23" s="290">
        <f t="shared" si="0"/>
        <v>1.9081786374894972E-4</v>
      </c>
      <c r="G23" s="286">
        <f t="shared" si="1"/>
        <v>0</v>
      </c>
      <c r="H23" s="290">
        <f>分析係数表!F26</f>
        <v>0.33811565690794865</v>
      </c>
      <c r="I23" s="288">
        <f t="shared" si="2"/>
        <v>0</v>
      </c>
      <c r="J23" s="292">
        <f>分析係数表!D26</f>
        <v>3.3929737559631502E-2</v>
      </c>
      <c r="K23" s="281">
        <f t="shared" si="3"/>
        <v>0</v>
      </c>
      <c r="L23" s="290">
        <f>分析係数表!E26</f>
        <v>3.3531988342571602E-2</v>
      </c>
      <c r="M23" s="282">
        <f t="shared" si="4"/>
        <v>0</v>
      </c>
    </row>
    <row r="24" spans="1:13">
      <c r="A24" s="258">
        <v>20</v>
      </c>
      <c r="B24" s="246" t="s">
        <v>89</v>
      </c>
      <c r="C24" s="267"/>
      <c r="D24" s="290">
        <f>逆行列係数表!P24</f>
        <v>1.8888938073448269E-5</v>
      </c>
      <c r="E24" s="290"/>
      <c r="F24" s="290">
        <f t="shared" si="0"/>
        <v>1.8361557464656731E-5</v>
      </c>
      <c r="G24" s="286">
        <f t="shared" si="1"/>
        <v>0</v>
      </c>
      <c r="H24" s="290">
        <f>分析係数表!F27</f>
        <v>0.29536956526946395</v>
      </c>
      <c r="I24" s="288">
        <f t="shared" si="2"/>
        <v>0</v>
      </c>
      <c r="J24" s="292">
        <f>分析係数表!D27</f>
        <v>2.042747265118797E-2</v>
      </c>
      <c r="K24" s="281">
        <f t="shared" si="3"/>
        <v>0</v>
      </c>
      <c r="L24" s="290">
        <f>分析係数表!E27</f>
        <v>2.035082172191522E-2</v>
      </c>
      <c r="M24" s="282">
        <f t="shared" si="4"/>
        <v>0</v>
      </c>
    </row>
    <row r="25" spans="1:13">
      <c r="A25" s="258">
        <v>21</v>
      </c>
      <c r="B25" s="246" t="s">
        <v>90</v>
      </c>
      <c r="C25" s="267"/>
      <c r="D25" s="290">
        <f>逆行列係数表!P25</f>
        <v>2.3176979316132129E-4</v>
      </c>
      <c r="E25" s="290"/>
      <c r="F25" s="290">
        <f t="shared" si="0"/>
        <v>2.2529876264909134E-4</v>
      </c>
      <c r="G25" s="286">
        <f t="shared" si="1"/>
        <v>0</v>
      </c>
      <c r="H25" s="290">
        <f>分析係数表!F28</f>
        <v>0.29628808224417325</v>
      </c>
      <c r="I25" s="288">
        <f t="shared" si="2"/>
        <v>0</v>
      </c>
      <c r="J25" s="292">
        <f>分析係数表!D28</f>
        <v>3.0551159487848582E-2</v>
      </c>
      <c r="K25" s="281">
        <f t="shared" si="3"/>
        <v>0</v>
      </c>
      <c r="L25" s="290">
        <f>分析係数表!E28</f>
        <v>3.018459578819983E-2</v>
      </c>
      <c r="M25" s="282">
        <f t="shared" si="4"/>
        <v>0</v>
      </c>
    </row>
    <row r="26" spans="1:13">
      <c r="A26" s="258">
        <v>22</v>
      </c>
      <c r="B26" s="246" t="s">
        <v>64</v>
      </c>
      <c r="C26" s="267"/>
      <c r="D26" s="290">
        <f>逆行列係数表!P26</f>
        <v>3.3092750741606975E-3</v>
      </c>
      <c r="E26" s="290"/>
      <c r="F26" s="290">
        <f t="shared" si="0"/>
        <v>3.2168798586920855E-3</v>
      </c>
      <c r="G26" s="286">
        <f t="shared" si="1"/>
        <v>0</v>
      </c>
      <c r="H26" s="290">
        <f>分析係数表!F29</f>
        <v>0.40202182464221792</v>
      </c>
      <c r="I26" s="288">
        <f t="shared" si="2"/>
        <v>0</v>
      </c>
      <c r="J26" s="292">
        <f>分析係数表!D29</f>
        <v>7.9194780809421356E-2</v>
      </c>
      <c r="K26" s="281">
        <f t="shared" si="3"/>
        <v>0</v>
      </c>
      <c r="L26" s="290">
        <f>分析係数表!E29</f>
        <v>6.5944675090492746E-2</v>
      </c>
      <c r="M26" s="282">
        <f t="shared" si="4"/>
        <v>0</v>
      </c>
    </row>
    <row r="27" spans="1:13">
      <c r="A27" s="258">
        <v>23</v>
      </c>
      <c r="B27" s="246" t="s">
        <v>91</v>
      </c>
      <c r="C27" s="267"/>
      <c r="D27" s="290">
        <f>逆行列係数表!P27</f>
        <v>6.731066660658566E-3</v>
      </c>
      <c r="E27" s="290"/>
      <c r="F27" s="290">
        <f t="shared" si="0"/>
        <v>6.5431347600132649E-3</v>
      </c>
      <c r="G27" s="286">
        <f t="shared" si="1"/>
        <v>0</v>
      </c>
      <c r="H27" s="290">
        <f>分析係数表!F30</f>
        <v>0.46362091424568164</v>
      </c>
      <c r="I27" s="288">
        <f t="shared" si="2"/>
        <v>0</v>
      </c>
      <c r="J27" s="292">
        <f>分析係数表!D30</f>
        <v>7.3824536053885614E-2</v>
      </c>
      <c r="K27" s="281">
        <f t="shared" si="3"/>
        <v>0</v>
      </c>
      <c r="L27" s="290">
        <f>分析係数表!E30</f>
        <v>5.6949248710145881E-2</v>
      </c>
      <c r="M27" s="282">
        <f t="shared" si="4"/>
        <v>0</v>
      </c>
    </row>
    <row r="28" spans="1:13">
      <c r="A28" s="258">
        <v>24</v>
      </c>
      <c r="B28" s="246" t="s">
        <v>92</v>
      </c>
      <c r="C28" s="267"/>
      <c r="D28" s="290">
        <f>逆行列係数表!P28</f>
        <v>3.282870968980519E-2</v>
      </c>
      <c r="E28" s="290"/>
      <c r="F28" s="290">
        <f t="shared" si="0"/>
        <v>3.1912129581663118E-2</v>
      </c>
      <c r="G28" s="286">
        <f t="shared" si="1"/>
        <v>0</v>
      </c>
      <c r="H28" s="290">
        <f>分析係数表!F31</f>
        <v>0.39948542779773355</v>
      </c>
      <c r="I28" s="288">
        <f t="shared" si="2"/>
        <v>0</v>
      </c>
      <c r="J28" s="292">
        <f>分析係数表!D31</f>
        <v>2.9145126840892164E-3</v>
      </c>
      <c r="K28" s="281">
        <f t="shared" si="3"/>
        <v>0</v>
      </c>
      <c r="L28" s="290">
        <f>分析係数表!E31</f>
        <v>2.9145126840892164E-3</v>
      </c>
      <c r="M28" s="282">
        <f t="shared" si="4"/>
        <v>0</v>
      </c>
    </row>
    <row r="29" spans="1:13">
      <c r="A29" s="258">
        <v>25</v>
      </c>
      <c r="B29" s="246" t="s">
        <v>1</v>
      </c>
      <c r="C29" s="267"/>
      <c r="D29" s="290">
        <f>逆行列係数表!P29</f>
        <v>1.3341835751790774E-3</v>
      </c>
      <c r="E29" s="290"/>
      <c r="F29" s="290">
        <f t="shared" si="0"/>
        <v>1.2969330667925484E-3</v>
      </c>
      <c r="G29" s="286">
        <f t="shared" si="1"/>
        <v>0</v>
      </c>
      <c r="H29" s="290">
        <f>分析係数表!F32</f>
        <v>0.44272670787830282</v>
      </c>
      <c r="I29" s="288">
        <f t="shared" si="2"/>
        <v>0</v>
      </c>
      <c r="J29" s="292">
        <f>分析係数表!D32</f>
        <v>2.1120085933633119E-2</v>
      </c>
      <c r="K29" s="281">
        <f t="shared" si="3"/>
        <v>0</v>
      </c>
      <c r="L29" s="290">
        <f>分析係数表!E32</f>
        <v>2.1120085933633119E-2</v>
      </c>
      <c r="M29" s="282">
        <f t="shared" si="4"/>
        <v>0</v>
      </c>
    </row>
    <row r="30" spans="1:13">
      <c r="A30" s="258">
        <v>26</v>
      </c>
      <c r="B30" s="246" t="s">
        <v>2</v>
      </c>
      <c r="C30" s="267"/>
      <c r="D30" s="290">
        <f>逆行列係数表!P30</f>
        <v>1.1479997345039731E-3</v>
      </c>
      <c r="E30" s="290"/>
      <c r="F30" s="290">
        <f t="shared" si="0"/>
        <v>1.1159474933180977E-3</v>
      </c>
      <c r="G30" s="286">
        <f t="shared" si="1"/>
        <v>0</v>
      </c>
      <c r="H30" s="290">
        <f>分析係数表!F33</f>
        <v>0.63278689994307047</v>
      </c>
      <c r="I30" s="288">
        <f t="shared" si="2"/>
        <v>0</v>
      </c>
      <c r="J30" s="292">
        <f>分析係数表!D33</f>
        <v>8.7702783269007503E-2</v>
      </c>
      <c r="K30" s="281">
        <f t="shared" si="3"/>
        <v>0</v>
      </c>
      <c r="L30" s="290">
        <f>分析係数表!E33</f>
        <v>8.4336323251883824E-2</v>
      </c>
      <c r="M30" s="282">
        <f t="shared" si="4"/>
        <v>0</v>
      </c>
    </row>
    <row r="31" spans="1:13">
      <c r="A31" s="258">
        <v>27</v>
      </c>
      <c r="B31" s="246" t="s">
        <v>65</v>
      </c>
      <c r="C31" s="267"/>
      <c r="D31" s="290">
        <f>逆行列係数表!P31</f>
        <v>9.5082434828744847E-3</v>
      </c>
      <c r="E31" s="290"/>
      <c r="F31" s="290">
        <f t="shared" si="0"/>
        <v>9.2427725910203141E-3</v>
      </c>
      <c r="G31" s="286">
        <f t="shared" si="1"/>
        <v>0</v>
      </c>
      <c r="H31" s="290">
        <f>分析係数表!F34</f>
        <v>0.68044247766447119</v>
      </c>
      <c r="I31" s="288">
        <f t="shared" si="2"/>
        <v>0</v>
      </c>
      <c r="J31" s="292">
        <f>分析係数表!D34</f>
        <v>0.15389009392691583</v>
      </c>
      <c r="K31" s="281">
        <f t="shared" si="3"/>
        <v>0</v>
      </c>
      <c r="L31" s="290">
        <f>分析係数表!E34</f>
        <v>0.1433320704064108</v>
      </c>
      <c r="M31" s="282">
        <f t="shared" si="4"/>
        <v>0</v>
      </c>
    </row>
    <row r="32" spans="1:13">
      <c r="A32" s="258">
        <v>28</v>
      </c>
      <c r="B32" s="246" t="s">
        <v>66</v>
      </c>
      <c r="C32" s="267"/>
      <c r="D32" s="290">
        <f>逆行列係数表!P32</f>
        <v>1.4077058953206906E-2</v>
      </c>
      <c r="E32" s="290"/>
      <c r="F32" s="290">
        <f t="shared" si="0"/>
        <v>1.3684026380816174E-2</v>
      </c>
      <c r="G32" s="286">
        <f t="shared" si="1"/>
        <v>0</v>
      </c>
      <c r="H32" s="290">
        <f>分析係数表!F35</f>
        <v>0.60548890850388704</v>
      </c>
      <c r="I32" s="288">
        <f t="shared" si="2"/>
        <v>0</v>
      </c>
      <c r="J32" s="292">
        <f>分析係数表!D35</f>
        <v>4.0363234612300396E-2</v>
      </c>
      <c r="K32" s="281">
        <f t="shared" si="3"/>
        <v>0</v>
      </c>
      <c r="L32" s="290">
        <f>分析係数表!E35</f>
        <v>3.9154079363329694E-2</v>
      </c>
      <c r="M32" s="282">
        <f t="shared" si="4"/>
        <v>0</v>
      </c>
    </row>
    <row r="33" spans="1:13">
      <c r="A33" s="258">
        <v>29</v>
      </c>
      <c r="B33" s="246" t="s">
        <v>93</v>
      </c>
      <c r="C33" s="267"/>
      <c r="D33" s="290">
        <f>逆行列係数表!P33</f>
        <v>7.3361472870701544E-3</v>
      </c>
      <c r="E33" s="290"/>
      <c r="F33" s="290">
        <f t="shared" si="0"/>
        <v>7.1313214886374772E-3</v>
      </c>
      <c r="G33" s="286">
        <f t="shared" si="1"/>
        <v>0</v>
      </c>
      <c r="H33" s="290">
        <f>分析係数表!F36</f>
        <v>0.81306518983088305</v>
      </c>
      <c r="I33" s="288">
        <f t="shared" si="2"/>
        <v>0</v>
      </c>
      <c r="J33" s="292">
        <f>分析係数表!D36</f>
        <v>1.5774342104513773E-2</v>
      </c>
      <c r="K33" s="281">
        <f t="shared" si="3"/>
        <v>0</v>
      </c>
      <c r="L33" s="290">
        <f>分析係数表!E36</f>
        <v>1.3229670821596217E-2</v>
      </c>
      <c r="M33" s="282">
        <f t="shared" si="4"/>
        <v>0</v>
      </c>
    </row>
    <row r="34" spans="1:13">
      <c r="A34" s="258">
        <v>30</v>
      </c>
      <c r="B34" s="246" t="s">
        <v>94</v>
      </c>
      <c r="C34" s="267"/>
      <c r="D34" s="290">
        <f>逆行列係数表!P34</f>
        <v>1.8434285819357979E-2</v>
      </c>
      <c r="E34" s="290"/>
      <c r="F34" s="290">
        <f t="shared" si="0"/>
        <v>1.7919599136589082E-2</v>
      </c>
      <c r="G34" s="286">
        <f t="shared" si="1"/>
        <v>0</v>
      </c>
      <c r="H34" s="290">
        <f>分析係数表!F37</f>
        <v>0.63403708963374472</v>
      </c>
      <c r="I34" s="288">
        <f t="shared" si="2"/>
        <v>0</v>
      </c>
      <c r="J34" s="292">
        <f>分析係数表!D37</f>
        <v>7.9200513574427991E-2</v>
      </c>
      <c r="K34" s="281">
        <f t="shared" si="3"/>
        <v>0</v>
      </c>
      <c r="L34" s="290">
        <f>分析係数表!E37</f>
        <v>7.3600662533244779E-2</v>
      </c>
      <c r="M34" s="282">
        <f t="shared" si="4"/>
        <v>0</v>
      </c>
    </row>
    <row r="35" spans="1:13">
      <c r="A35" s="258">
        <v>31</v>
      </c>
      <c r="B35" s="246" t="s">
        <v>95</v>
      </c>
      <c r="C35" s="267"/>
      <c r="D35" s="290">
        <f>逆行列係数表!P35</f>
        <v>6.0359701652818688E-3</v>
      </c>
      <c r="E35" s="290"/>
      <c r="F35" s="290">
        <f t="shared" si="0"/>
        <v>5.8674454124325532E-3</v>
      </c>
      <c r="G35" s="286">
        <f t="shared" si="1"/>
        <v>0</v>
      </c>
      <c r="H35" s="290">
        <f>分析係数表!F38</f>
        <v>0.4997199825516766</v>
      </c>
      <c r="I35" s="288">
        <f t="shared" si="2"/>
        <v>0</v>
      </c>
      <c r="J35" s="292">
        <f>分析係数表!D38</f>
        <v>3.5590827435143364E-2</v>
      </c>
      <c r="K35" s="281">
        <f t="shared" si="3"/>
        <v>0</v>
      </c>
      <c r="L35" s="290">
        <f>分析係数表!E38</f>
        <v>3.1059891839156476E-2</v>
      </c>
      <c r="M35" s="282">
        <f t="shared" si="4"/>
        <v>0</v>
      </c>
    </row>
    <row r="36" spans="1:13">
      <c r="A36" s="258">
        <v>32</v>
      </c>
      <c r="B36" s="246" t="s">
        <v>67</v>
      </c>
      <c r="C36" s="267"/>
      <c r="D36" s="290">
        <f>逆行列係数表!P36</f>
        <v>5.4429985866528312E-4</v>
      </c>
      <c r="E36" s="290"/>
      <c r="F36" s="290">
        <f t="shared" si="0"/>
        <v>5.2910296460422694E-4</v>
      </c>
      <c r="G36" s="286">
        <f t="shared" si="1"/>
        <v>0</v>
      </c>
      <c r="H36" s="290">
        <f>分析係数表!F39</f>
        <v>0.70859596344355691</v>
      </c>
      <c r="I36" s="288">
        <f t="shared" si="2"/>
        <v>0</v>
      </c>
      <c r="J36" s="292">
        <f>分析係数表!D39</f>
        <v>4.8027598057070089E-2</v>
      </c>
      <c r="K36" s="281">
        <f t="shared" si="3"/>
        <v>0</v>
      </c>
      <c r="L36" s="290">
        <f>分析係数表!E39</f>
        <v>4.8027598057070089E-2</v>
      </c>
      <c r="M36" s="282">
        <f t="shared" si="4"/>
        <v>0</v>
      </c>
    </row>
    <row r="37" spans="1:13">
      <c r="A37" s="258">
        <v>33</v>
      </c>
      <c r="B37" s="246" t="s">
        <v>96</v>
      </c>
      <c r="C37" s="267"/>
      <c r="D37" s="290">
        <f>逆行列係数表!P37</f>
        <v>8.4781338850705454E-4</v>
      </c>
      <c r="E37" s="290"/>
      <c r="F37" s="290">
        <f t="shared" si="0"/>
        <v>8.2414237326872456E-4</v>
      </c>
      <c r="G37" s="286">
        <f t="shared" si="1"/>
        <v>0</v>
      </c>
      <c r="H37" s="290">
        <f>分析係数表!F40</f>
        <v>0.70623799726049996</v>
      </c>
      <c r="I37" s="288">
        <f t="shared" si="2"/>
        <v>0</v>
      </c>
      <c r="J37" s="292">
        <f>分析係数表!D40</f>
        <v>9.0697433955161888E-2</v>
      </c>
      <c r="K37" s="281">
        <f t="shared" si="3"/>
        <v>0</v>
      </c>
      <c r="L37" s="290">
        <f>分析係数表!E40</f>
        <v>9.0562666353757981E-2</v>
      </c>
      <c r="M37" s="282">
        <f t="shared" si="4"/>
        <v>0</v>
      </c>
    </row>
    <row r="38" spans="1:13">
      <c r="A38" s="258">
        <v>34</v>
      </c>
      <c r="B38" s="246" t="s">
        <v>97</v>
      </c>
      <c r="C38" s="267"/>
      <c r="D38" s="290">
        <f>逆行列係数表!P38</f>
        <v>3.0161599617400428E-5</v>
      </c>
      <c r="E38" s="290"/>
      <c r="F38" s="290">
        <f t="shared" si="0"/>
        <v>2.9319485428317943E-5</v>
      </c>
      <c r="G38" s="286">
        <f t="shared" si="1"/>
        <v>0</v>
      </c>
      <c r="H38" s="290">
        <f>分析係数表!F41</f>
        <v>0.58132099287543681</v>
      </c>
      <c r="I38" s="288">
        <f t="shared" si="2"/>
        <v>0</v>
      </c>
      <c r="J38" s="292">
        <f>分析係数表!D41</f>
        <v>0.12149342216939719</v>
      </c>
      <c r="K38" s="281">
        <f t="shared" si="3"/>
        <v>0</v>
      </c>
      <c r="L38" s="290">
        <f>分析係数表!E41</f>
        <v>0.11755967401821014</v>
      </c>
      <c r="M38" s="282">
        <f t="shared" si="4"/>
        <v>0</v>
      </c>
    </row>
    <row r="39" spans="1:13">
      <c r="A39" s="258">
        <v>35</v>
      </c>
      <c r="B39" s="246" t="s">
        <v>3</v>
      </c>
      <c r="C39" s="267"/>
      <c r="D39" s="290">
        <f>逆行列係数表!P39</f>
        <v>6.7795356074956366E-4</v>
      </c>
      <c r="E39" s="290"/>
      <c r="F39" s="290">
        <f t="shared" si="0"/>
        <v>6.590250450113984E-4</v>
      </c>
      <c r="G39" s="286">
        <f t="shared" si="1"/>
        <v>0</v>
      </c>
      <c r="H39" s="290">
        <f>分析係数表!F42</f>
        <v>0.58706867988829459</v>
      </c>
      <c r="I39" s="288">
        <f>G39*H39</f>
        <v>0</v>
      </c>
      <c r="J39" s="292">
        <f>分析係数表!D42</f>
        <v>0.12536880137580664</v>
      </c>
      <c r="K39" s="281">
        <f>ROUND(G39*J39,0)</f>
        <v>0</v>
      </c>
      <c r="L39" s="290">
        <f>分析係数表!E42</f>
        <v>0.11770088827882173</v>
      </c>
      <c r="M39" s="282">
        <f>ROUND(G39*L39,0)</f>
        <v>0</v>
      </c>
    </row>
    <row r="40" spans="1:13">
      <c r="A40" s="258">
        <v>36</v>
      </c>
      <c r="B40" s="246" t="s">
        <v>98</v>
      </c>
      <c r="C40" s="267"/>
      <c r="D40" s="290">
        <f>逆行列係数表!P40</f>
        <v>3.626414694574287E-2</v>
      </c>
      <c r="E40" s="290"/>
      <c r="F40" s="290">
        <f t="shared" si="0"/>
        <v>3.5251649164280231E-2</v>
      </c>
      <c r="G40" s="286">
        <f t="shared" si="1"/>
        <v>0</v>
      </c>
      <c r="H40" s="290">
        <f>分析係数表!F43</f>
        <v>0.62240825035949521</v>
      </c>
      <c r="I40" s="288">
        <f>G40*H40</f>
        <v>0</v>
      </c>
      <c r="J40" s="292">
        <f>分析係数表!D43</f>
        <v>0.13048156468325811</v>
      </c>
      <c r="K40" s="281">
        <f>ROUND(G40*J40,0)</f>
        <v>0</v>
      </c>
      <c r="L40" s="290">
        <f>分析係数表!E43</f>
        <v>0.11291103502841897</v>
      </c>
      <c r="M40" s="282">
        <f>ROUND(G40*L40,0)</f>
        <v>0</v>
      </c>
    </row>
    <row r="41" spans="1:13">
      <c r="A41" s="258">
        <v>37</v>
      </c>
      <c r="B41" s="246" t="s">
        <v>99</v>
      </c>
      <c r="C41" s="267"/>
      <c r="D41" s="290">
        <f>逆行列係数表!P41</f>
        <v>1.6756059257127891E-4</v>
      </c>
      <c r="E41" s="290"/>
      <c r="F41" s="290">
        <f t="shared" si="0"/>
        <v>1.6288228789495998E-4</v>
      </c>
      <c r="G41" s="286">
        <f t="shared" si="1"/>
        <v>0</v>
      </c>
      <c r="H41" s="290">
        <f>分析係数表!F44</f>
        <v>0.5344179716450459</v>
      </c>
      <c r="I41" s="288">
        <f>G41*H41</f>
        <v>0</v>
      </c>
      <c r="J41" s="292">
        <f>分析係数表!D44</f>
        <v>0.19836337849438287</v>
      </c>
      <c r="K41" s="281">
        <f>ROUND(G41*J41,0)</f>
        <v>0</v>
      </c>
      <c r="L41" s="290">
        <f>分析係数表!E44</f>
        <v>0.16230318686650563</v>
      </c>
      <c r="M41" s="282">
        <f>ROUND(G41*L41,0)</f>
        <v>0</v>
      </c>
    </row>
    <row r="42" spans="1:13">
      <c r="A42" s="258">
        <v>38</v>
      </c>
      <c r="B42" s="246" t="s">
        <v>4</v>
      </c>
      <c r="C42" s="267"/>
      <c r="D42" s="290">
        <f>逆行列係数表!P42</f>
        <v>8.0359351356157555E-4</v>
      </c>
      <c r="E42" s="290"/>
      <c r="F42" s="290">
        <f t="shared" si="0"/>
        <v>7.8115712064445557E-4</v>
      </c>
      <c r="G42" s="286">
        <f t="shared" si="1"/>
        <v>0</v>
      </c>
      <c r="H42" s="290">
        <f>分析係数表!F45</f>
        <v>0</v>
      </c>
      <c r="I42" s="288">
        <f>G42*H42</f>
        <v>0</v>
      </c>
      <c r="J42" s="292">
        <f>分析係数表!D45</f>
        <v>0</v>
      </c>
      <c r="K42" s="281">
        <f>ROUND(G42*J42,0)</f>
        <v>0</v>
      </c>
      <c r="L42" s="290">
        <f>分析係数表!E45</f>
        <v>0</v>
      </c>
      <c r="M42" s="282">
        <f>ROUND(G42*L42,0)</f>
        <v>0</v>
      </c>
    </row>
    <row r="43" spans="1:13">
      <c r="A43" s="258">
        <v>39</v>
      </c>
      <c r="B43" s="246" t="s">
        <v>5</v>
      </c>
      <c r="C43" s="267"/>
      <c r="D43" s="290">
        <f>逆行列係数表!P43</f>
        <v>5.3627559475335294E-3</v>
      </c>
      <c r="E43" s="290"/>
      <c r="F43" s="290">
        <f t="shared" si="0"/>
        <v>5.2130273876000192E-3</v>
      </c>
      <c r="G43" s="286">
        <f t="shared" si="1"/>
        <v>0</v>
      </c>
      <c r="H43" s="290">
        <f>分析係数表!F46</f>
        <v>0.64740426293918441</v>
      </c>
      <c r="I43" s="288">
        <f>G43*H43</f>
        <v>0</v>
      </c>
      <c r="J43" s="292">
        <f>分析係数表!D46</f>
        <v>3.6867524451068895E-3</v>
      </c>
      <c r="K43" s="281">
        <f>ROUND(G43*J43,0)</f>
        <v>0</v>
      </c>
      <c r="L43" s="290">
        <f>分析係数表!E46</f>
        <v>3.6024838177901608E-3</v>
      </c>
      <c r="M43" s="282">
        <f>ROUND(G43*L43,0)</f>
        <v>0</v>
      </c>
    </row>
    <row r="44" spans="1:13">
      <c r="A44" s="259">
        <v>40</v>
      </c>
      <c r="B44" s="256" t="s">
        <v>253</v>
      </c>
      <c r="C44" s="273">
        <f>SUM(C5:C43)</f>
        <v>0</v>
      </c>
      <c r="D44" s="291">
        <f>逆行列係数表!P44</f>
        <v>1.4115239007926292</v>
      </c>
      <c r="E44" s="291"/>
      <c r="F44" s="291">
        <f t="shared" si="0"/>
        <v>1.3721140445461195</v>
      </c>
      <c r="G44" s="287">
        <f>SUM(G5:G43)</f>
        <v>0</v>
      </c>
      <c r="H44" s="291">
        <f>分析係数表!F47</f>
        <v>0.52032812004185636</v>
      </c>
      <c r="I44" s="289">
        <f>SUM(I5:I43)</f>
        <v>0</v>
      </c>
      <c r="J44" s="293">
        <f>分析係数表!D47</f>
        <v>6.7043132898265148E-2</v>
      </c>
      <c r="K44" s="284">
        <f>SUM(K5:K43)</f>
        <v>0</v>
      </c>
      <c r="L44" s="291">
        <f>分析係数表!E47</f>
        <v>6.0489972943054145E-2</v>
      </c>
      <c r="M44" s="285">
        <f>SUM(M5:M43)</f>
        <v>0</v>
      </c>
    </row>
    <row r="45" spans="1:13">
      <c r="B45" s="276" t="s">
        <v>254</v>
      </c>
      <c r="C45" s="88"/>
      <c r="D45" s="88" t="s">
        <v>255</v>
      </c>
      <c r="E45" s="88"/>
      <c r="F45" s="88"/>
      <c r="G45" s="88"/>
      <c r="H45" s="88" t="s">
        <v>132</v>
      </c>
      <c r="I45" s="88"/>
      <c r="J45" s="88" t="s">
        <v>132</v>
      </c>
      <c r="K45" s="88"/>
      <c r="L45" s="88" t="s">
        <v>132</v>
      </c>
      <c r="M45" s="277"/>
    </row>
    <row r="46" spans="1:13">
      <c r="B46" s="76" t="s">
        <v>256</v>
      </c>
    </row>
    <row r="47" spans="1:13">
      <c r="B47" s="76" t="s">
        <v>289</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73CFE-F12D-4B90-B718-86E0A74B356B}">
  <dimension ref="A1:M47"/>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76" customWidth="1"/>
    <col min="2" max="2" width="17.5" style="76" customWidth="1"/>
    <col min="3" max="3" width="8.58203125" style="76" customWidth="1"/>
    <col min="4" max="4" width="8.1640625" style="76" customWidth="1"/>
    <col min="5" max="5" width="8.25" style="76" bestFit="1" customWidth="1"/>
    <col min="6" max="16384" width="8.1640625" style="76"/>
  </cols>
  <sheetData>
    <row r="1" spans="1:13" ht="13">
      <c r="B1" s="268" t="s">
        <v>243</v>
      </c>
      <c r="F1" s="269"/>
      <c r="G1" s="76" t="s">
        <v>324</v>
      </c>
      <c r="I1" s="76" t="s">
        <v>324</v>
      </c>
    </row>
    <row r="2" spans="1:13">
      <c r="B2" s="76" t="s">
        <v>268</v>
      </c>
      <c r="C2" s="76" t="s">
        <v>324</v>
      </c>
      <c r="G2" s="76" t="s">
        <v>245</v>
      </c>
      <c r="I2" s="270" t="s">
        <v>236</v>
      </c>
      <c r="K2" s="76" t="s">
        <v>229</v>
      </c>
      <c r="M2" s="76" t="s">
        <v>246</v>
      </c>
    </row>
    <row r="3" spans="1:13" ht="60" customHeight="1">
      <c r="B3" s="39"/>
      <c r="C3" s="40" t="s">
        <v>308</v>
      </c>
      <c r="D3" s="40" t="s">
        <v>354</v>
      </c>
      <c r="E3" s="40" t="s">
        <v>355</v>
      </c>
      <c r="F3" s="40" t="s">
        <v>310</v>
      </c>
      <c r="G3" s="41" t="s">
        <v>330</v>
      </c>
      <c r="H3" s="40" t="s">
        <v>291</v>
      </c>
      <c r="I3" s="42" t="s">
        <v>236</v>
      </c>
      <c r="J3" s="43" t="s">
        <v>247</v>
      </c>
      <c r="K3" s="41" t="s">
        <v>248</v>
      </c>
      <c r="L3" s="40" t="s">
        <v>249</v>
      </c>
      <c r="M3" s="42" t="s">
        <v>250</v>
      </c>
    </row>
    <row r="4" spans="1:13">
      <c r="B4" s="44"/>
      <c r="C4" s="45" t="s">
        <v>41</v>
      </c>
      <c r="D4" s="45" t="s">
        <v>42</v>
      </c>
      <c r="E4" s="45" t="s">
        <v>50</v>
      </c>
      <c r="F4" s="45" t="s">
        <v>313</v>
      </c>
      <c r="G4" s="45" t="s">
        <v>311</v>
      </c>
      <c r="H4" s="47" t="s">
        <v>315</v>
      </c>
      <c r="I4" s="46" t="s">
        <v>316</v>
      </c>
      <c r="J4" s="45" t="s">
        <v>318</v>
      </c>
      <c r="K4" s="45" t="s">
        <v>319</v>
      </c>
      <c r="L4" s="45" t="s">
        <v>321</v>
      </c>
      <c r="M4" s="46" t="s">
        <v>322</v>
      </c>
    </row>
    <row r="5" spans="1:13">
      <c r="A5" s="257">
        <v>1</v>
      </c>
      <c r="B5" s="246" t="s">
        <v>73</v>
      </c>
      <c r="C5" s="267"/>
      <c r="D5" s="290">
        <f>逆行列係数表!Q5</f>
        <v>6.5832632872460746E-6</v>
      </c>
      <c r="E5" s="290"/>
      <c r="F5" s="290">
        <f>D5/$E$19</f>
        <v>6.2618234378479758E-6</v>
      </c>
      <c r="G5" s="286">
        <f>$C$19*F5</f>
        <v>0</v>
      </c>
      <c r="H5" s="290">
        <f>分析係数表!F8</f>
        <v>0.42721038226158625</v>
      </c>
      <c r="I5" s="288">
        <f>G5*H5</f>
        <v>0</v>
      </c>
      <c r="J5" s="292">
        <f>分析係数表!D8</f>
        <v>0.32298797552049696</v>
      </c>
      <c r="K5" s="271">
        <f>ROUND(G5*J5,0)</f>
        <v>0</v>
      </c>
      <c r="L5" s="290">
        <f>分析係数表!E8</f>
        <v>0.12265584155979949</v>
      </c>
      <c r="M5" s="272">
        <f>ROUND(G5*L5,0)</f>
        <v>0</v>
      </c>
    </row>
    <row r="6" spans="1:13">
      <c r="A6" s="258">
        <v>2</v>
      </c>
      <c r="B6" s="246" t="s">
        <v>74</v>
      </c>
      <c r="C6" s="267"/>
      <c r="D6" s="290">
        <f>逆行列係数表!Q6</f>
        <v>6.0122806762046599E-6</v>
      </c>
      <c r="E6" s="290"/>
      <c r="F6" s="290">
        <f t="shared" ref="F6:F43" si="0">D6/$E$19</f>
        <v>5.7187200952626257E-6</v>
      </c>
      <c r="G6" s="286">
        <f t="shared" ref="G6:G43" si="1">$C$19*F6</f>
        <v>0</v>
      </c>
      <c r="H6" s="290">
        <f>分析係数表!F9</f>
        <v>0.63987813845992225</v>
      </c>
      <c r="I6" s="288">
        <f t="shared" ref="I6:I38" si="2">G6*H6</f>
        <v>0</v>
      </c>
      <c r="J6" s="292">
        <f>分析係数表!D9</f>
        <v>0.29572434079210003</v>
      </c>
      <c r="K6" s="271">
        <f t="shared" ref="K6:K38" si="3">ROUND(G6*J6,0)</f>
        <v>0</v>
      </c>
      <c r="L6" s="290">
        <f>分析係数表!E9</f>
        <v>0.26862065342998215</v>
      </c>
      <c r="M6" s="272">
        <f t="shared" ref="M6:M38" si="4">ROUND(G6*L6,0)</f>
        <v>0</v>
      </c>
    </row>
    <row r="7" spans="1:13">
      <c r="A7" s="258">
        <v>3</v>
      </c>
      <c r="B7" s="246" t="s">
        <v>75</v>
      </c>
      <c r="C7" s="267"/>
      <c r="D7" s="290">
        <f>逆行列係数表!Q7</f>
        <v>4.8424228627322322E-7</v>
      </c>
      <c r="E7" s="290"/>
      <c r="F7" s="290">
        <f t="shared" si="0"/>
        <v>4.6059827254018448E-7</v>
      </c>
      <c r="G7" s="286">
        <f t="shared" si="1"/>
        <v>0</v>
      </c>
      <c r="H7" s="290">
        <f>分析係数表!F10</f>
        <v>0.47381340455197063</v>
      </c>
      <c r="I7" s="288">
        <f t="shared" si="2"/>
        <v>0</v>
      </c>
      <c r="J7" s="292">
        <f>分析係数表!D10</f>
        <v>9.5045460793747427E-2</v>
      </c>
      <c r="K7" s="271">
        <f t="shared" si="3"/>
        <v>0</v>
      </c>
      <c r="L7" s="290">
        <f>分析係数表!E10</f>
        <v>4.2279520059697977E-2</v>
      </c>
      <c r="M7" s="272">
        <f t="shared" si="4"/>
        <v>0</v>
      </c>
    </row>
    <row r="8" spans="1:13">
      <c r="A8" s="258">
        <v>4</v>
      </c>
      <c r="B8" s="246" t="s">
        <v>76</v>
      </c>
      <c r="C8" s="267"/>
      <c r="D8" s="290">
        <f>逆行列係数表!Q8</f>
        <v>1.4393184081469017E-4</v>
      </c>
      <c r="E8" s="290"/>
      <c r="F8" s="290">
        <f t="shared" si="0"/>
        <v>1.3690410590323733E-4</v>
      </c>
      <c r="G8" s="286">
        <f t="shared" si="1"/>
        <v>0</v>
      </c>
      <c r="H8" s="290">
        <f>分析係数表!F11</f>
        <v>0.54360066960888753</v>
      </c>
      <c r="I8" s="288">
        <f t="shared" si="2"/>
        <v>0</v>
      </c>
      <c r="J8" s="292">
        <f>分析係数表!D11</f>
        <v>4.0785268604474206E-2</v>
      </c>
      <c r="K8" s="271">
        <f t="shared" si="3"/>
        <v>0</v>
      </c>
      <c r="L8" s="290">
        <f>分析係数表!E11</f>
        <v>3.926343022371024E-2</v>
      </c>
      <c r="M8" s="272">
        <f t="shared" si="4"/>
        <v>0</v>
      </c>
    </row>
    <row r="9" spans="1:13">
      <c r="A9" s="258">
        <v>5</v>
      </c>
      <c r="B9" s="246" t="s">
        <v>77</v>
      </c>
      <c r="C9" s="267"/>
      <c r="D9" s="290">
        <f>逆行列係数表!Q9</f>
        <v>1.8888256762554109E-5</v>
      </c>
      <c r="E9" s="290"/>
      <c r="F9" s="290">
        <f t="shared" si="0"/>
        <v>1.7966003140872233E-5</v>
      </c>
      <c r="G9" s="286">
        <f t="shared" si="1"/>
        <v>0</v>
      </c>
      <c r="H9" s="290">
        <f>分析係数表!F12</f>
        <v>0.33651535386825859</v>
      </c>
      <c r="I9" s="288">
        <f t="shared" si="2"/>
        <v>0</v>
      </c>
      <c r="J9" s="292">
        <f>分析係数表!D12</f>
        <v>3.4578030097235327E-2</v>
      </c>
      <c r="K9" s="271">
        <f t="shared" si="3"/>
        <v>0</v>
      </c>
      <c r="L9" s="290">
        <f>分析係数表!E12</f>
        <v>3.3355134693599395E-2</v>
      </c>
      <c r="M9" s="272">
        <f t="shared" si="4"/>
        <v>0</v>
      </c>
    </row>
    <row r="10" spans="1:13">
      <c r="A10" s="258">
        <v>6</v>
      </c>
      <c r="B10" s="246" t="s">
        <v>78</v>
      </c>
      <c r="C10" s="267"/>
      <c r="D10" s="290">
        <f>逆行列係数表!Q10</f>
        <v>1.0324524335616037E-4</v>
      </c>
      <c r="E10" s="290"/>
      <c r="F10" s="290">
        <f t="shared" si="0"/>
        <v>9.8204105849208681E-5</v>
      </c>
      <c r="G10" s="286">
        <f t="shared" si="1"/>
        <v>0</v>
      </c>
      <c r="H10" s="290">
        <f>分析係数表!F13</f>
        <v>0.39077170920544851</v>
      </c>
      <c r="I10" s="288">
        <f t="shared" si="2"/>
        <v>0</v>
      </c>
      <c r="J10" s="292">
        <f>分析係数表!D13</f>
        <v>0.12720758845381647</v>
      </c>
      <c r="K10" s="271">
        <f t="shared" si="3"/>
        <v>0</v>
      </c>
      <c r="L10" s="290">
        <f>分析係数表!E13</f>
        <v>9.5492852763317662E-2</v>
      </c>
      <c r="M10" s="272">
        <f t="shared" si="4"/>
        <v>0</v>
      </c>
    </row>
    <row r="11" spans="1:13">
      <c r="A11" s="258">
        <v>7</v>
      </c>
      <c r="B11" s="246" t="s">
        <v>79</v>
      </c>
      <c r="C11" s="267"/>
      <c r="D11" s="290">
        <f>逆行列係数表!Q11</f>
        <v>6.9540813340084799E-4</v>
      </c>
      <c r="E11" s="290"/>
      <c r="F11" s="290">
        <f t="shared" si="0"/>
        <v>6.6145356164558561E-4</v>
      </c>
      <c r="G11" s="286">
        <f t="shared" si="1"/>
        <v>0</v>
      </c>
      <c r="H11" s="290">
        <f>分析係数表!F14</f>
        <v>0.35598651785260127</v>
      </c>
      <c r="I11" s="288">
        <f t="shared" si="2"/>
        <v>0</v>
      </c>
      <c r="J11" s="292">
        <f>分析係数表!D14</f>
        <v>4.3833041969742803E-2</v>
      </c>
      <c r="K11" s="271">
        <f t="shared" si="3"/>
        <v>0</v>
      </c>
      <c r="L11" s="290">
        <f>分析係数表!E14</f>
        <v>3.8757158040430381E-2</v>
      </c>
      <c r="M11" s="272">
        <f t="shared" si="4"/>
        <v>0</v>
      </c>
    </row>
    <row r="12" spans="1:13">
      <c r="A12" s="258">
        <v>8</v>
      </c>
      <c r="B12" s="246" t="s">
        <v>80</v>
      </c>
      <c r="C12" s="267"/>
      <c r="D12" s="290">
        <f>逆行列係数表!Q12</f>
        <v>8.9959469625587086E-4</v>
      </c>
      <c r="E12" s="290"/>
      <c r="F12" s="290">
        <f t="shared" si="0"/>
        <v>8.5567034277542848E-4</v>
      </c>
      <c r="G12" s="286">
        <f t="shared" si="1"/>
        <v>0</v>
      </c>
      <c r="H12" s="290">
        <f>分析係数表!F15</f>
        <v>0.35842164855867914</v>
      </c>
      <c r="I12" s="288">
        <f t="shared" si="2"/>
        <v>0</v>
      </c>
      <c r="J12" s="292">
        <f>分析係数表!D15</f>
        <v>1.5678367482667734E-2</v>
      </c>
      <c r="K12" s="271">
        <f t="shared" si="3"/>
        <v>0</v>
      </c>
      <c r="L12" s="290">
        <f>分析係数表!E15</f>
        <v>1.5634458686506418E-2</v>
      </c>
      <c r="M12" s="272">
        <f t="shared" si="4"/>
        <v>0</v>
      </c>
    </row>
    <row r="13" spans="1:13">
      <c r="A13" s="258">
        <v>9</v>
      </c>
      <c r="B13" s="246" t="s">
        <v>81</v>
      </c>
      <c r="C13" s="267"/>
      <c r="D13" s="290">
        <f>逆行列係数表!Q13</f>
        <v>1.686124440739446E-3</v>
      </c>
      <c r="E13" s="290"/>
      <c r="F13" s="290">
        <f t="shared" si="0"/>
        <v>1.6037963364772714E-3</v>
      </c>
      <c r="G13" s="286">
        <f t="shared" si="1"/>
        <v>0</v>
      </c>
      <c r="H13" s="290">
        <f>分析係数表!F16</f>
        <v>0.2627694146106877</v>
      </c>
      <c r="I13" s="288">
        <f t="shared" si="2"/>
        <v>0</v>
      </c>
      <c r="J13" s="292">
        <f>分析係数表!D16</f>
        <v>1.0339400475073228E-2</v>
      </c>
      <c r="K13" s="271">
        <f t="shared" si="3"/>
        <v>0</v>
      </c>
      <c r="L13" s="290">
        <f>分析係数表!E16</f>
        <v>1.0339400475073228E-2</v>
      </c>
      <c r="M13" s="272">
        <f t="shared" si="4"/>
        <v>0</v>
      </c>
    </row>
    <row r="14" spans="1:13">
      <c r="A14" s="258">
        <v>10</v>
      </c>
      <c r="B14" s="246" t="s">
        <v>82</v>
      </c>
      <c r="C14" s="267"/>
      <c r="D14" s="290">
        <f>逆行列係数表!Q14</f>
        <v>2.3947340513519456E-3</v>
      </c>
      <c r="E14" s="290"/>
      <c r="F14" s="290">
        <f t="shared" si="0"/>
        <v>2.2778067891070421E-3</v>
      </c>
      <c r="G14" s="286">
        <f t="shared" si="1"/>
        <v>0</v>
      </c>
      <c r="H14" s="290">
        <f>分析係数表!F17</f>
        <v>0.42825667105631338</v>
      </c>
      <c r="I14" s="288">
        <f t="shared" si="2"/>
        <v>0</v>
      </c>
      <c r="J14" s="292">
        <f>分析係数表!D17</f>
        <v>5.1560411778863557E-2</v>
      </c>
      <c r="K14" s="271">
        <f t="shared" si="3"/>
        <v>0</v>
      </c>
      <c r="L14" s="290">
        <f>分析係数表!E17</f>
        <v>4.9008807340167618E-2</v>
      </c>
      <c r="M14" s="272">
        <f t="shared" si="4"/>
        <v>0</v>
      </c>
    </row>
    <row r="15" spans="1:13">
      <c r="A15" s="258">
        <v>11</v>
      </c>
      <c r="B15" s="246" t="s">
        <v>83</v>
      </c>
      <c r="C15" s="267"/>
      <c r="D15" s="290">
        <f>逆行列係数表!Q15</f>
        <v>2.1919079511647727E-3</v>
      </c>
      <c r="E15" s="290"/>
      <c r="F15" s="290">
        <f t="shared" si="0"/>
        <v>2.0848840435714255E-3</v>
      </c>
      <c r="G15" s="286">
        <f t="shared" si="1"/>
        <v>0</v>
      </c>
      <c r="H15" s="290">
        <f>分析係数表!F18</f>
        <v>0.48997194925916815</v>
      </c>
      <c r="I15" s="288">
        <f t="shared" si="2"/>
        <v>0</v>
      </c>
      <c r="J15" s="292">
        <f>分析係数表!D18</f>
        <v>3.8565313316438733E-2</v>
      </c>
      <c r="K15" s="271">
        <f t="shared" si="3"/>
        <v>0</v>
      </c>
      <c r="L15" s="290">
        <f>分析係数表!E18</f>
        <v>3.6576455199010559E-2</v>
      </c>
      <c r="M15" s="272">
        <f t="shared" si="4"/>
        <v>0</v>
      </c>
    </row>
    <row r="16" spans="1:13">
      <c r="A16" s="258">
        <v>12</v>
      </c>
      <c r="B16" s="246" t="s">
        <v>84</v>
      </c>
      <c r="C16" s="267"/>
      <c r="D16" s="290">
        <f>逆行列係数表!Q16</f>
        <v>0.15132476825920929</v>
      </c>
      <c r="E16" s="290"/>
      <c r="F16" s="290">
        <f t="shared" si="0"/>
        <v>0.14393606016763449</v>
      </c>
      <c r="G16" s="286">
        <f t="shared" si="1"/>
        <v>0</v>
      </c>
      <c r="H16" s="290">
        <f>分析係数表!F19</f>
        <v>0.21331101927013058</v>
      </c>
      <c r="I16" s="288">
        <f t="shared" si="2"/>
        <v>0</v>
      </c>
      <c r="J16" s="292">
        <f>分析係数表!D19</f>
        <v>1.2736199640345095E-2</v>
      </c>
      <c r="K16" s="271">
        <f t="shared" si="3"/>
        <v>0</v>
      </c>
      <c r="L16" s="290">
        <f>分析係数表!E19</f>
        <v>1.2523714081279422E-2</v>
      </c>
      <c r="M16" s="272">
        <f t="shared" si="4"/>
        <v>0</v>
      </c>
    </row>
    <row r="17" spans="1:13">
      <c r="A17" s="258">
        <v>13</v>
      </c>
      <c r="B17" s="246" t="s">
        <v>85</v>
      </c>
      <c r="C17" s="267"/>
      <c r="D17" s="290">
        <f>逆行列係数表!Q17</f>
        <v>2.0506773731031247E-3</v>
      </c>
      <c r="E17" s="290"/>
      <c r="F17" s="290">
        <f t="shared" si="0"/>
        <v>1.9505493063354802E-3</v>
      </c>
      <c r="G17" s="286">
        <f t="shared" si="1"/>
        <v>0</v>
      </c>
      <c r="H17" s="290">
        <f>分析係数表!F20</f>
        <v>0.2109583665362576</v>
      </c>
      <c r="I17" s="288">
        <f t="shared" si="2"/>
        <v>0</v>
      </c>
      <c r="J17" s="292">
        <f>分析係数表!D20</f>
        <v>3.0797631013066269E-2</v>
      </c>
      <c r="K17" s="271">
        <f t="shared" si="3"/>
        <v>0</v>
      </c>
      <c r="L17" s="290">
        <f>分析係数表!E20</f>
        <v>2.9972730221401771E-2</v>
      </c>
      <c r="M17" s="272">
        <f t="shared" si="4"/>
        <v>0</v>
      </c>
    </row>
    <row r="18" spans="1:13">
      <c r="A18" s="258">
        <v>14</v>
      </c>
      <c r="B18" s="246" t="s">
        <v>86</v>
      </c>
      <c r="C18" s="267"/>
      <c r="D18" s="290">
        <f>逆行列係数表!Q18</f>
        <v>1.0673987812671371E-2</v>
      </c>
      <c r="E18" s="290"/>
      <c r="F18" s="290">
        <f t="shared" si="0"/>
        <v>1.0152810869675748E-2</v>
      </c>
      <c r="G18" s="286">
        <f t="shared" si="1"/>
        <v>0</v>
      </c>
      <c r="H18" s="290">
        <f>分析係数表!F21</f>
        <v>0.45791147145628314</v>
      </c>
      <c r="I18" s="288">
        <f t="shared" si="2"/>
        <v>0</v>
      </c>
      <c r="J18" s="292">
        <f>分析係数表!D21</f>
        <v>5.9847590028896828E-2</v>
      </c>
      <c r="K18" s="271">
        <f t="shared" si="3"/>
        <v>0</v>
      </c>
      <c r="L18" s="290">
        <f>分析係数表!E21</f>
        <v>5.4782163530779596E-2</v>
      </c>
      <c r="M18" s="272">
        <f t="shared" si="4"/>
        <v>0</v>
      </c>
    </row>
    <row r="19" spans="1:13">
      <c r="A19" s="258">
        <v>15</v>
      </c>
      <c r="B19" s="246" t="s">
        <v>70</v>
      </c>
      <c r="C19" s="266">
        <f>データ入力!C20</f>
        <v>0</v>
      </c>
      <c r="D19" s="290">
        <f>逆行列係数表!Q19</f>
        <v>1.0513332661945143</v>
      </c>
      <c r="E19" s="290">
        <f>D19</f>
        <v>1.0513332661945143</v>
      </c>
      <c r="F19" s="290">
        <f t="shared" si="0"/>
        <v>1</v>
      </c>
      <c r="G19" s="286">
        <f t="shared" si="1"/>
        <v>0</v>
      </c>
      <c r="H19" s="290">
        <f>分析係数表!F22</f>
        <v>0.43073258580094059</v>
      </c>
      <c r="I19" s="288">
        <f t="shared" si="2"/>
        <v>0</v>
      </c>
      <c r="J19" s="292">
        <f>分析係数表!D22</f>
        <v>2.2938556731137788E-2</v>
      </c>
      <c r="K19" s="271">
        <f t="shared" si="3"/>
        <v>0</v>
      </c>
      <c r="L19" s="290">
        <f>分析係数表!E22</f>
        <v>2.2183368519679003E-2</v>
      </c>
      <c r="M19" s="272">
        <f t="shared" si="4"/>
        <v>0</v>
      </c>
    </row>
    <row r="20" spans="1:13">
      <c r="A20" s="258">
        <v>16</v>
      </c>
      <c r="B20" s="246" t="s">
        <v>71</v>
      </c>
      <c r="C20" s="267"/>
      <c r="D20" s="290">
        <f>逆行列係数表!Q20</f>
        <v>1.3563181628795465E-3</v>
      </c>
      <c r="E20" s="290"/>
      <c r="F20" s="290">
        <f t="shared" si="0"/>
        <v>1.290093452277962E-3</v>
      </c>
      <c r="G20" s="286">
        <f t="shared" si="1"/>
        <v>0</v>
      </c>
      <c r="H20" s="290">
        <f>分析係数表!F23</f>
        <v>0.43764444987651224</v>
      </c>
      <c r="I20" s="288">
        <f t="shared" si="2"/>
        <v>0</v>
      </c>
      <c r="J20" s="292">
        <f>分析係数表!D23</f>
        <v>3.7770855561684982E-2</v>
      </c>
      <c r="K20" s="271">
        <f t="shared" si="3"/>
        <v>0</v>
      </c>
      <c r="L20" s="290">
        <f>分析係数表!E23</f>
        <v>3.6503495425501575E-2</v>
      </c>
      <c r="M20" s="272">
        <f t="shared" si="4"/>
        <v>0</v>
      </c>
    </row>
    <row r="21" spans="1:13">
      <c r="A21" s="258">
        <v>17</v>
      </c>
      <c r="B21" s="246" t="s">
        <v>72</v>
      </c>
      <c r="C21" s="267"/>
      <c r="D21" s="290">
        <f>逆行列係数表!Q21</f>
        <v>1.4592473651852948E-4</v>
      </c>
      <c r="E21" s="290"/>
      <c r="F21" s="290">
        <f t="shared" si="0"/>
        <v>1.3879969483580572E-4</v>
      </c>
      <c r="G21" s="286">
        <f t="shared" si="1"/>
        <v>0</v>
      </c>
      <c r="H21" s="290">
        <f>分析係数表!F24</f>
        <v>0.36721364788140759</v>
      </c>
      <c r="I21" s="288">
        <f t="shared" si="2"/>
        <v>0</v>
      </c>
      <c r="J21" s="292">
        <f>分析係数表!D24</f>
        <v>3.9309475738153632E-2</v>
      </c>
      <c r="K21" s="271">
        <f t="shared" si="3"/>
        <v>0</v>
      </c>
      <c r="L21" s="290">
        <f>分析係数表!E24</f>
        <v>3.8550657867992791E-2</v>
      </c>
      <c r="M21" s="272">
        <f t="shared" si="4"/>
        <v>0</v>
      </c>
    </row>
    <row r="22" spans="1:13">
      <c r="A22" s="258">
        <v>18</v>
      </c>
      <c r="B22" s="246" t="s">
        <v>87</v>
      </c>
      <c r="C22" s="267"/>
      <c r="D22" s="290">
        <f>逆行列係数表!Q22</f>
        <v>7.2250831165187376E-4</v>
      </c>
      <c r="E22" s="290"/>
      <c r="F22" s="290">
        <f t="shared" si="0"/>
        <v>6.8723052421533254E-4</v>
      </c>
      <c r="G22" s="286">
        <f t="shared" si="1"/>
        <v>0</v>
      </c>
      <c r="H22" s="290">
        <f>分析係数表!F25</f>
        <v>0.33318683873123567</v>
      </c>
      <c r="I22" s="288">
        <f t="shared" si="2"/>
        <v>0</v>
      </c>
      <c r="J22" s="292">
        <f>分析係数表!D25</f>
        <v>4.284059086963312E-2</v>
      </c>
      <c r="K22" s="271">
        <f t="shared" si="3"/>
        <v>0</v>
      </c>
      <c r="L22" s="290">
        <f>分析係数表!E25</f>
        <v>4.249917369780222E-2</v>
      </c>
      <c r="M22" s="272">
        <f t="shared" si="4"/>
        <v>0</v>
      </c>
    </row>
    <row r="23" spans="1:13">
      <c r="A23" s="258">
        <v>19</v>
      </c>
      <c r="B23" s="246" t="s">
        <v>88</v>
      </c>
      <c r="C23" s="267"/>
      <c r="D23" s="290">
        <f>逆行列係数表!Q23</f>
        <v>4.6496899009238028E-3</v>
      </c>
      <c r="E23" s="290"/>
      <c r="F23" s="290">
        <f t="shared" si="0"/>
        <v>4.4226603023360738E-3</v>
      </c>
      <c r="G23" s="286">
        <f t="shared" si="1"/>
        <v>0</v>
      </c>
      <c r="H23" s="290">
        <f>分析係数表!F26</f>
        <v>0.33811565690794865</v>
      </c>
      <c r="I23" s="288">
        <f t="shared" si="2"/>
        <v>0</v>
      </c>
      <c r="J23" s="292">
        <f>分析係数表!D26</f>
        <v>3.3929737559631502E-2</v>
      </c>
      <c r="K23" s="271">
        <f t="shared" si="3"/>
        <v>0</v>
      </c>
      <c r="L23" s="290">
        <f>分析係数表!E26</f>
        <v>3.3531988342571602E-2</v>
      </c>
      <c r="M23" s="272">
        <f t="shared" si="4"/>
        <v>0</v>
      </c>
    </row>
    <row r="24" spans="1:13">
      <c r="A24" s="258">
        <v>20</v>
      </c>
      <c r="B24" s="246" t="s">
        <v>89</v>
      </c>
      <c r="C24" s="267"/>
      <c r="D24" s="290">
        <f>逆行列係数表!Q24</f>
        <v>1.3735173686605569E-4</v>
      </c>
      <c r="E24" s="290"/>
      <c r="F24" s="290">
        <f t="shared" si="0"/>
        <v>1.3064528754352505E-4</v>
      </c>
      <c r="G24" s="286">
        <f t="shared" si="1"/>
        <v>0</v>
      </c>
      <c r="H24" s="290">
        <f>分析係数表!F27</f>
        <v>0.29536956526946395</v>
      </c>
      <c r="I24" s="288">
        <f t="shared" si="2"/>
        <v>0</v>
      </c>
      <c r="J24" s="292">
        <f>分析係数表!D27</f>
        <v>2.042747265118797E-2</v>
      </c>
      <c r="K24" s="271">
        <f t="shared" si="3"/>
        <v>0</v>
      </c>
      <c r="L24" s="290">
        <f>分析係数表!E27</f>
        <v>2.035082172191522E-2</v>
      </c>
      <c r="M24" s="272">
        <f t="shared" si="4"/>
        <v>0</v>
      </c>
    </row>
    <row r="25" spans="1:13">
      <c r="A25" s="258">
        <v>21</v>
      </c>
      <c r="B25" s="246" t="s">
        <v>90</v>
      </c>
      <c r="C25" s="267"/>
      <c r="D25" s="290">
        <f>逆行列係数表!Q25</f>
        <v>2.4007668091356223E-4</v>
      </c>
      <c r="E25" s="290"/>
      <c r="F25" s="290">
        <f t="shared" si="0"/>
        <v>2.2835449864776181E-4</v>
      </c>
      <c r="G25" s="286">
        <f t="shared" si="1"/>
        <v>0</v>
      </c>
      <c r="H25" s="290">
        <f>分析係数表!F28</f>
        <v>0.29628808224417325</v>
      </c>
      <c r="I25" s="288">
        <f t="shared" si="2"/>
        <v>0</v>
      </c>
      <c r="J25" s="292">
        <f>分析係数表!D28</f>
        <v>3.0551159487848582E-2</v>
      </c>
      <c r="K25" s="271">
        <f t="shared" si="3"/>
        <v>0</v>
      </c>
      <c r="L25" s="290">
        <f>分析係数表!E28</f>
        <v>3.018459578819983E-2</v>
      </c>
      <c r="M25" s="272">
        <f t="shared" si="4"/>
        <v>0</v>
      </c>
    </row>
    <row r="26" spans="1:13">
      <c r="A26" s="258">
        <v>22</v>
      </c>
      <c r="B26" s="246" t="s">
        <v>64</v>
      </c>
      <c r="C26" s="267"/>
      <c r="D26" s="290">
        <f>逆行列係数表!Q26</f>
        <v>1.3189674554466492E-3</v>
      </c>
      <c r="E26" s="290"/>
      <c r="F26" s="290">
        <f t="shared" si="0"/>
        <v>1.2545664613285603E-3</v>
      </c>
      <c r="G26" s="286">
        <f t="shared" si="1"/>
        <v>0</v>
      </c>
      <c r="H26" s="290">
        <f>分析係数表!F29</f>
        <v>0.40202182464221792</v>
      </c>
      <c r="I26" s="288">
        <f t="shared" si="2"/>
        <v>0</v>
      </c>
      <c r="J26" s="292">
        <f>分析係数表!D29</f>
        <v>7.9194780809421356E-2</v>
      </c>
      <c r="K26" s="271">
        <f t="shared" si="3"/>
        <v>0</v>
      </c>
      <c r="L26" s="290">
        <f>分析係数表!E29</f>
        <v>6.5944675090492746E-2</v>
      </c>
      <c r="M26" s="272">
        <f t="shared" si="4"/>
        <v>0</v>
      </c>
    </row>
    <row r="27" spans="1:13">
      <c r="A27" s="258">
        <v>23</v>
      </c>
      <c r="B27" s="246" t="s">
        <v>91</v>
      </c>
      <c r="C27" s="267"/>
      <c r="D27" s="290">
        <f>逆行列係数表!Q27</f>
        <v>4.264279351916935E-3</v>
      </c>
      <c r="E27" s="290"/>
      <c r="F27" s="290">
        <f t="shared" si="0"/>
        <v>4.0560681270480903E-3</v>
      </c>
      <c r="G27" s="286">
        <f t="shared" si="1"/>
        <v>0</v>
      </c>
      <c r="H27" s="290">
        <f>分析係数表!F30</f>
        <v>0.46362091424568164</v>
      </c>
      <c r="I27" s="288">
        <f t="shared" si="2"/>
        <v>0</v>
      </c>
      <c r="J27" s="292">
        <f>分析係数表!D30</f>
        <v>7.3824536053885614E-2</v>
      </c>
      <c r="K27" s="271">
        <f t="shared" si="3"/>
        <v>0</v>
      </c>
      <c r="L27" s="290">
        <f>分析係数表!E30</f>
        <v>5.6949248710145881E-2</v>
      </c>
      <c r="M27" s="272">
        <f t="shared" si="4"/>
        <v>0</v>
      </c>
    </row>
    <row r="28" spans="1:13">
      <c r="A28" s="258">
        <v>24</v>
      </c>
      <c r="B28" s="246" t="s">
        <v>92</v>
      </c>
      <c r="C28" s="267"/>
      <c r="D28" s="290">
        <f>逆行列係数表!Q28</f>
        <v>2.160571457953956E-2</v>
      </c>
      <c r="E28" s="290"/>
      <c r="F28" s="290">
        <f t="shared" si="0"/>
        <v>2.0550776118542547E-2</v>
      </c>
      <c r="G28" s="286">
        <f t="shared" si="1"/>
        <v>0</v>
      </c>
      <c r="H28" s="290">
        <f>分析係数表!F31</f>
        <v>0.39948542779773355</v>
      </c>
      <c r="I28" s="288">
        <f t="shared" si="2"/>
        <v>0</v>
      </c>
      <c r="J28" s="292">
        <f>分析係数表!D31</f>
        <v>2.9145126840892164E-3</v>
      </c>
      <c r="K28" s="271">
        <f t="shared" si="3"/>
        <v>0</v>
      </c>
      <c r="L28" s="290">
        <f>分析係数表!E31</f>
        <v>2.9145126840892164E-3</v>
      </c>
      <c r="M28" s="272">
        <f t="shared" si="4"/>
        <v>0</v>
      </c>
    </row>
    <row r="29" spans="1:13">
      <c r="A29" s="258">
        <v>25</v>
      </c>
      <c r="B29" s="246" t="s">
        <v>1</v>
      </c>
      <c r="C29" s="267"/>
      <c r="D29" s="290">
        <f>逆行列係数表!Q29</f>
        <v>9.7734933578675904E-4</v>
      </c>
      <c r="E29" s="290"/>
      <c r="F29" s="290">
        <f t="shared" si="0"/>
        <v>9.2962847007062462E-4</v>
      </c>
      <c r="G29" s="286">
        <f t="shared" si="1"/>
        <v>0</v>
      </c>
      <c r="H29" s="290">
        <f>分析係数表!F32</f>
        <v>0.44272670787830282</v>
      </c>
      <c r="I29" s="288">
        <f t="shared" si="2"/>
        <v>0</v>
      </c>
      <c r="J29" s="292">
        <f>分析係数表!D32</f>
        <v>2.1120085933633119E-2</v>
      </c>
      <c r="K29" s="271">
        <f t="shared" si="3"/>
        <v>0</v>
      </c>
      <c r="L29" s="290">
        <f>分析係数表!E32</f>
        <v>2.1120085933633119E-2</v>
      </c>
      <c r="M29" s="272">
        <f t="shared" si="4"/>
        <v>0</v>
      </c>
    </row>
    <row r="30" spans="1:13">
      <c r="A30" s="258">
        <v>26</v>
      </c>
      <c r="B30" s="246" t="s">
        <v>2</v>
      </c>
      <c r="C30" s="267"/>
      <c r="D30" s="290">
        <f>逆行列係数表!Q30</f>
        <v>1.0986162309225907E-3</v>
      </c>
      <c r="E30" s="290"/>
      <c r="F30" s="290">
        <f t="shared" si="0"/>
        <v>1.0449742876483168E-3</v>
      </c>
      <c r="G30" s="286">
        <f t="shared" si="1"/>
        <v>0</v>
      </c>
      <c r="H30" s="290">
        <f>分析係数表!F33</f>
        <v>0.63278689994307047</v>
      </c>
      <c r="I30" s="288">
        <f t="shared" si="2"/>
        <v>0</v>
      </c>
      <c r="J30" s="292">
        <f>分析係数表!D33</f>
        <v>8.7702783269007503E-2</v>
      </c>
      <c r="K30" s="271">
        <f t="shared" si="3"/>
        <v>0</v>
      </c>
      <c r="L30" s="290">
        <f>分析係数表!E33</f>
        <v>8.4336323251883824E-2</v>
      </c>
      <c r="M30" s="272">
        <f t="shared" si="4"/>
        <v>0</v>
      </c>
    </row>
    <row r="31" spans="1:13">
      <c r="A31" s="258">
        <v>27</v>
      </c>
      <c r="B31" s="246" t="s">
        <v>65</v>
      </c>
      <c r="C31" s="267"/>
      <c r="D31" s="290">
        <f>逆行列係数表!Q31</f>
        <v>1.2681242696155176E-2</v>
      </c>
      <c r="E31" s="290"/>
      <c r="F31" s="290">
        <f t="shared" si="0"/>
        <v>1.2062057868726217E-2</v>
      </c>
      <c r="G31" s="286">
        <f t="shared" si="1"/>
        <v>0</v>
      </c>
      <c r="H31" s="290">
        <f>分析係数表!F34</f>
        <v>0.68044247766447119</v>
      </c>
      <c r="I31" s="288">
        <f t="shared" si="2"/>
        <v>0</v>
      </c>
      <c r="J31" s="292">
        <f>分析係数表!D34</f>
        <v>0.15389009392691583</v>
      </c>
      <c r="K31" s="271">
        <f t="shared" si="3"/>
        <v>0</v>
      </c>
      <c r="L31" s="290">
        <f>分析係数表!E34</f>
        <v>0.1433320704064108</v>
      </c>
      <c r="M31" s="272">
        <f t="shared" si="4"/>
        <v>0</v>
      </c>
    </row>
    <row r="32" spans="1:13">
      <c r="A32" s="258">
        <v>28</v>
      </c>
      <c r="B32" s="246" t="s">
        <v>66</v>
      </c>
      <c r="C32" s="267"/>
      <c r="D32" s="290">
        <f>逆行列係数表!Q32</f>
        <v>9.582877019803317E-3</v>
      </c>
      <c r="E32" s="290"/>
      <c r="F32" s="290">
        <f t="shared" si="0"/>
        <v>9.1149755533658956E-3</v>
      </c>
      <c r="G32" s="286">
        <f t="shared" si="1"/>
        <v>0</v>
      </c>
      <c r="H32" s="290">
        <f>分析係数表!F35</f>
        <v>0.60548890850388704</v>
      </c>
      <c r="I32" s="288">
        <f t="shared" si="2"/>
        <v>0</v>
      </c>
      <c r="J32" s="292">
        <f>分析係数表!D35</f>
        <v>4.0363234612300396E-2</v>
      </c>
      <c r="K32" s="271">
        <f t="shared" si="3"/>
        <v>0</v>
      </c>
      <c r="L32" s="290">
        <f>分析係数表!E35</f>
        <v>3.9154079363329694E-2</v>
      </c>
      <c r="M32" s="272">
        <f t="shared" si="4"/>
        <v>0</v>
      </c>
    </row>
    <row r="33" spans="1:13">
      <c r="A33" s="258">
        <v>29</v>
      </c>
      <c r="B33" s="246" t="s">
        <v>93</v>
      </c>
      <c r="C33" s="267"/>
      <c r="D33" s="290">
        <f>逆行列係数表!Q33</f>
        <v>6.1232072313038453E-3</v>
      </c>
      <c r="E33" s="290"/>
      <c r="F33" s="290">
        <f t="shared" si="0"/>
        <v>5.8242304587848449E-3</v>
      </c>
      <c r="G33" s="286">
        <f t="shared" si="1"/>
        <v>0</v>
      </c>
      <c r="H33" s="290">
        <f>分析係数表!F36</f>
        <v>0.81306518983088305</v>
      </c>
      <c r="I33" s="288">
        <f t="shared" si="2"/>
        <v>0</v>
      </c>
      <c r="J33" s="292">
        <f>分析係数表!D36</f>
        <v>1.5774342104513773E-2</v>
      </c>
      <c r="K33" s="271">
        <f t="shared" si="3"/>
        <v>0</v>
      </c>
      <c r="L33" s="290">
        <f>分析係数表!E36</f>
        <v>1.3229670821596217E-2</v>
      </c>
      <c r="M33" s="272">
        <f t="shared" si="4"/>
        <v>0</v>
      </c>
    </row>
    <row r="34" spans="1:13">
      <c r="A34" s="258">
        <v>30</v>
      </c>
      <c r="B34" s="246" t="s">
        <v>94</v>
      </c>
      <c r="C34" s="267"/>
      <c r="D34" s="290">
        <f>逆行列係数表!Q34</f>
        <v>1.5876174788712619E-2</v>
      </c>
      <c r="E34" s="290"/>
      <c r="F34" s="290">
        <f t="shared" si="0"/>
        <v>1.5100991568714674E-2</v>
      </c>
      <c r="G34" s="286">
        <f t="shared" si="1"/>
        <v>0</v>
      </c>
      <c r="H34" s="290">
        <f>分析係数表!F37</f>
        <v>0.63403708963374472</v>
      </c>
      <c r="I34" s="288">
        <f t="shared" si="2"/>
        <v>0</v>
      </c>
      <c r="J34" s="292">
        <f>分析係数表!D37</f>
        <v>7.9200513574427991E-2</v>
      </c>
      <c r="K34" s="271">
        <f t="shared" si="3"/>
        <v>0</v>
      </c>
      <c r="L34" s="290">
        <f>分析係数表!E37</f>
        <v>7.3600662533244779E-2</v>
      </c>
      <c r="M34" s="272">
        <f t="shared" si="4"/>
        <v>0</v>
      </c>
    </row>
    <row r="35" spans="1:13">
      <c r="A35" s="258">
        <v>31</v>
      </c>
      <c r="B35" s="246" t="s">
        <v>95</v>
      </c>
      <c r="C35" s="267"/>
      <c r="D35" s="290">
        <f>逆行列係数表!Q35</f>
        <v>5.7858970620284847E-3</v>
      </c>
      <c r="E35" s="290"/>
      <c r="F35" s="290">
        <f t="shared" si="0"/>
        <v>5.5033900743686696E-3</v>
      </c>
      <c r="G35" s="286">
        <f t="shared" si="1"/>
        <v>0</v>
      </c>
      <c r="H35" s="290">
        <f>分析係数表!F38</f>
        <v>0.4997199825516766</v>
      </c>
      <c r="I35" s="288">
        <f t="shared" si="2"/>
        <v>0</v>
      </c>
      <c r="J35" s="292">
        <f>分析係数表!D38</f>
        <v>3.5590827435143364E-2</v>
      </c>
      <c r="K35" s="271">
        <f t="shared" si="3"/>
        <v>0</v>
      </c>
      <c r="L35" s="290">
        <f>分析係数表!E38</f>
        <v>3.1059891839156476E-2</v>
      </c>
      <c r="M35" s="272">
        <f t="shared" si="4"/>
        <v>0</v>
      </c>
    </row>
    <row r="36" spans="1:13">
      <c r="A36" s="258">
        <v>32</v>
      </c>
      <c r="B36" s="246" t="s">
        <v>67</v>
      </c>
      <c r="C36" s="267"/>
      <c r="D36" s="290">
        <f>逆行列係数表!Q36</f>
        <v>5.7954339766832196E-4</v>
      </c>
      <c r="E36" s="290"/>
      <c r="F36" s="290">
        <f t="shared" si="0"/>
        <v>5.512461331753358E-4</v>
      </c>
      <c r="G36" s="286">
        <f t="shared" si="1"/>
        <v>0</v>
      </c>
      <c r="H36" s="290">
        <f>分析係数表!F39</f>
        <v>0.70859596344355691</v>
      </c>
      <c r="I36" s="288">
        <f t="shared" si="2"/>
        <v>0</v>
      </c>
      <c r="J36" s="292">
        <f>分析係数表!D39</f>
        <v>4.8027598057070089E-2</v>
      </c>
      <c r="K36" s="271">
        <f t="shared" si="3"/>
        <v>0</v>
      </c>
      <c r="L36" s="290">
        <f>分析係数表!E39</f>
        <v>4.8027598057070089E-2</v>
      </c>
      <c r="M36" s="272">
        <f t="shared" si="4"/>
        <v>0</v>
      </c>
    </row>
    <row r="37" spans="1:13">
      <c r="A37" s="258">
        <v>33</v>
      </c>
      <c r="B37" s="246" t="s">
        <v>96</v>
      </c>
      <c r="C37" s="267"/>
      <c r="D37" s="290">
        <f>逆行列係数表!Q37</f>
        <v>8.4113395687965319E-4</v>
      </c>
      <c r="E37" s="290"/>
      <c r="F37" s="290">
        <f t="shared" si="0"/>
        <v>8.0006405573399724E-4</v>
      </c>
      <c r="G37" s="286">
        <f t="shared" si="1"/>
        <v>0</v>
      </c>
      <c r="H37" s="290">
        <f>分析係数表!F40</f>
        <v>0.70623799726049996</v>
      </c>
      <c r="I37" s="288">
        <f t="shared" si="2"/>
        <v>0</v>
      </c>
      <c r="J37" s="292">
        <f>分析係数表!D40</f>
        <v>9.0697433955161888E-2</v>
      </c>
      <c r="K37" s="271">
        <f t="shared" si="3"/>
        <v>0</v>
      </c>
      <c r="L37" s="290">
        <f>分析係数表!E40</f>
        <v>9.0562666353757981E-2</v>
      </c>
      <c r="M37" s="272">
        <f t="shared" si="4"/>
        <v>0</v>
      </c>
    </row>
    <row r="38" spans="1:13">
      <c r="A38" s="258">
        <v>34</v>
      </c>
      <c r="B38" s="246" t="s">
        <v>97</v>
      </c>
      <c r="C38" s="267"/>
      <c r="D38" s="290">
        <f>逆行列係数表!Q38</f>
        <v>2.6299933484713305E-5</v>
      </c>
      <c r="E38" s="290"/>
      <c r="F38" s="290">
        <f t="shared" si="0"/>
        <v>2.5015791215197195E-5</v>
      </c>
      <c r="G38" s="286">
        <f t="shared" si="1"/>
        <v>0</v>
      </c>
      <c r="H38" s="290">
        <f>分析係数表!F41</f>
        <v>0.58132099287543681</v>
      </c>
      <c r="I38" s="288">
        <f t="shared" si="2"/>
        <v>0</v>
      </c>
      <c r="J38" s="292">
        <f>分析係数表!D41</f>
        <v>0.12149342216939719</v>
      </c>
      <c r="K38" s="271">
        <f t="shared" si="3"/>
        <v>0</v>
      </c>
      <c r="L38" s="290">
        <f>分析係数表!E41</f>
        <v>0.11755967401821014</v>
      </c>
      <c r="M38" s="272">
        <f t="shared" si="4"/>
        <v>0</v>
      </c>
    </row>
    <row r="39" spans="1:13">
      <c r="A39" s="258">
        <v>35</v>
      </c>
      <c r="B39" s="246" t="s">
        <v>3</v>
      </c>
      <c r="C39" s="267"/>
      <c r="D39" s="290">
        <f>逆行列係数表!Q39</f>
        <v>1.662422970082142E-3</v>
      </c>
      <c r="E39" s="290"/>
      <c r="F39" s="290">
        <f t="shared" si="0"/>
        <v>1.5812521333977896E-3</v>
      </c>
      <c r="G39" s="286">
        <f t="shared" si="1"/>
        <v>0</v>
      </c>
      <c r="H39" s="290">
        <f>分析係数表!F42</f>
        <v>0.58706867988829459</v>
      </c>
      <c r="I39" s="288">
        <f>G39*H39</f>
        <v>0</v>
      </c>
      <c r="J39" s="292">
        <f>分析係数表!D42</f>
        <v>0.12536880137580664</v>
      </c>
      <c r="K39" s="271">
        <f>ROUND(G39*J39,0)</f>
        <v>0</v>
      </c>
      <c r="L39" s="290">
        <f>分析係数表!E42</f>
        <v>0.11770088827882173</v>
      </c>
      <c r="M39" s="272">
        <f>ROUND(G39*L39,0)</f>
        <v>0</v>
      </c>
    </row>
    <row r="40" spans="1:13">
      <c r="A40" s="258">
        <v>36</v>
      </c>
      <c r="B40" s="246" t="s">
        <v>98</v>
      </c>
      <c r="C40" s="267"/>
      <c r="D40" s="290">
        <f>逆行列係数表!Q40</f>
        <v>4.0529915116316838E-2</v>
      </c>
      <c r="E40" s="290"/>
      <c r="F40" s="290">
        <f t="shared" si="0"/>
        <v>3.8550968013237132E-2</v>
      </c>
      <c r="G40" s="286">
        <f t="shared" si="1"/>
        <v>0</v>
      </c>
      <c r="H40" s="290">
        <f>分析係数表!F43</f>
        <v>0.62240825035949521</v>
      </c>
      <c r="I40" s="288">
        <f>G40*H40</f>
        <v>0</v>
      </c>
      <c r="J40" s="292">
        <f>分析係数表!D43</f>
        <v>0.13048156468325811</v>
      </c>
      <c r="K40" s="271">
        <f>ROUND(G40*J40,0)</f>
        <v>0</v>
      </c>
      <c r="L40" s="290">
        <f>分析係数表!E43</f>
        <v>0.11291103502841897</v>
      </c>
      <c r="M40" s="272">
        <f>ROUND(G40*L40,0)</f>
        <v>0</v>
      </c>
    </row>
    <row r="41" spans="1:13">
      <c r="A41" s="258">
        <v>37</v>
      </c>
      <c r="B41" s="246" t="s">
        <v>99</v>
      </c>
      <c r="C41" s="267"/>
      <c r="D41" s="290">
        <f>逆行列係数表!Q41</f>
        <v>1.7305858093914048E-4</v>
      </c>
      <c r="E41" s="290"/>
      <c r="F41" s="290">
        <f t="shared" si="0"/>
        <v>1.6460867976294182E-4</v>
      </c>
      <c r="G41" s="286">
        <f t="shared" si="1"/>
        <v>0</v>
      </c>
      <c r="H41" s="290">
        <f>分析係数表!F44</f>
        <v>0.5344179716450459</v>
      </c>
      <c r="I41" s="288">
        <f>G41*H41</f>
        <v>0</v>
      </c>
      <c r="J41" s="292">
        <f>分析係数表!D44</f>
        <v>0.19836337849438287</v>
      </c>
      <c r="K41" s="271">
        <f>ROUND(G41*J41,0)</f>
        <v>0</v>
      </c>
      <c r="L41" s="290">
        <f>分析係数表!E44</f>
        <v>0.16230318686650563</v>
      </c>
      <c r="M41" s="272">
        <f>ROUND(G41*L41,0)</f>
        <v>0</v>
      </c>
    </row>
    <row r="42" spans="1:13">
      <c r="A42" s="258">
        <v>38</v>
      </c>
      <c r="B42" s="246" t="s">
        <v>4</v>
      </c>
      <c r="C42" s="267"/>
      <c r="D42" s="290">
        <f>逆行列係数表!Q42</f>
        <v>8.5857010652923922E-4</v>
      </c>
      <c r="E42" s="290"/>
      <c r="F42" s="290">
        <f t="shared" si="0"/>
        <v>8.1664885354287777E-4</v>
      </c>
      <c r="G42" s="286">
        <f t="shared" si="1"/>
        <v>0</v>
      </c>
      <c r="H42" s="290">
        <f>分析係数表!F45</f>
        <v>0</v>
      </c>
      <c r="I42" s="288">
        <f>G42*H42</f>
        <v>0</v>
      </c>
      <c r="J42" s="292">
        <f>分析係数表!D45</f>
        <v>0</v>
      </c>
      <c r="K42" s="271">
        <f>ROUND(G42*J42,0)</f>
        <v>0</v>
      </c>
      <c r="L42" s="290">
        <f>分析係数表!E45</f>
        <v>0</v>
      </c>
      <c r="M42" s="272">
        <f>ROUND(G42*L42,0)</f>
        <v>0</v>
      </c>
    </row>
    <row r="43" spans="1:13">
      <c r="A43" s="258">
        <v>39</v>
      </c>
      <c r="B43" s="246" t="s">
        <v>5</v>
      </c>
      <c r="C43" s="267"/>
      <c r="D43" s="290">
        <f>逆行列係数表!Q43</f>
        <v>5.7099956085250696E-3</v>
      </c>
      <c r="E43" s="290"/>
      <c r="F43" s="290">
        <f t="shared" si="0"/>
        <v>5.4311946479096993E-3</v>
      </c>
      <c r="G43" s="286">
        <f t="shared" si="1"/>
        <v>0</v>
      </c>
      <c r="H43" s="290">
        <f>分析係数表!F46</f>
        <v>0.64740426293918441</v>
      </c>
      <c r="I43" s="288">
        <f>G43*H43</f>
        <v>0</v>
      </c>
      <c r="J43" s="292">
        <f>分析係数表!D46</f>
        <v>3.6867524451068895E-3</v>
      </c>
      <c r="K43" s="271">
        <f>ROUND(G43*J43,0)</f>
        <v>0</v>
      </c>
      <c r="L43" s="290">
        <f>分析係数表!E46</f>
        <v>3.6024838177901608E-3</v>
      </c>
      <c r="M43" s="272">
        <f>ROUND(G43*L43,0)</f>
        <v>0</v>
      </c>
    </row>
    <row r="44" spans="1:13">
      <c r="A44" s="259">
        <v>40</v>
      </c>
      <c r="B44" s="256" t="s">
        <v>253</v>
      </c>
      <c r="C44" s="273">
        <f>SUM(C5:C43)</f>
        <v>0</v>
      </c>
      <c r="D44" s="291">
        <f>逆行列係数表!Q44</f>
        <v>1.3604767489913889</v>
      </c>
      <c r="E44" s="291"/>
      <c r="F44" s="291">
        <f>分析係数表!C47</f>
        <v>0.59941121331825653</v>
      </c>
      <c r="G44" s="287">
        <f>SUM(G5:G43)</f>
        <v>0</v>
      </c>
      <c r="H44" s="291">
        <f>分析係数表!F47</f>
        <v>0.52032812004185636</v>
      </c>
      <c r="I44" s="289">
        <f>SUM(I5:I43)</f>
        <v>0</v>
      </c>
      <c r="J44" s="293">
        <f>分析係数表!D47</f>
        <v>6.7043132898265148E-2</v>
      </c>
      <c r="K44" s="274">
        <f>SUM(K5:K43)</f>
        <v>0</v>
      </c>
      <c r="L44" s="291">
        <f>分析係数表!E47</f>
        <v>6.0489972943054145E-2</v>
      </c>
      <c r="M44" s="275">
        <f>SUM(M5:M43)</f>
        <v>0</v>
      </c>
    </row>
    <row r="45" spans="1:13">
      <c r="B45" s="276" t="s">
        <v>254</v>
      </c>
      <c r="C45" s="88"/>
      <c r="D45" s="88" t="s">
        <v>255</v>
      </c>
      <c r="E45" s="88"/>
      <c r="F45" s="88"/>
      <c r="G45" s="88"/>
      <c r="H45" s="88" t="s">
        <v>132</v>
      </c>
      <c r="I45" s="88"/>
      <c r="J45" s="88" t="s">
        <v>132</v>
      </c>
      <c r="K45" s="88"/>
      <c r="L45" s="88" t="s">
        <v>132</v>
      </c>
      <c r="M45" s="277"/>
    </row>
    <row r="46" spans="1:13">
      <c r="B46" s="76" t="s">
        <v>256</v>
      </c>
    </row>
    <row r="47" spans="1:13">
      <c r="B47" s="76" t="s">
        <v>289</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657F9-4F60-4E4D-BE05-E3A19AAF9F56}">
  <dimension ref="A1:E37"/>
  <sheetViews>
    <sheetView workbookViewId="0"/>
  </sheetViews>
  <sheetFormatPr defaultRowHeight="13"/>
  <cols>
    <col min="1" max="2" width="2.4140625" style="18" customWidth="1"/>
    <col min="3" max="3" width="4.58203125" style="18" customWidth="1"/>
    <col min="4" max="4" width="143.4140625" style="18" customWidth="1"/>
    <col min="5" max="5" width="2.5" style="18" customWidth="1"/>
    <col min="6" max="16384" width="8.6640625" style="18"/>
  </cols>
  <sheetData>
    <row r="1" spans="1:5" ht="14">
      <c r="A1" s="17" t="s">
        <v>141</v>
      </c>
      <c r="B1" s="17"/>
      <c r="C1" s="17"/>
      <c r="D1" s="17"/>
    </row>
    <row r="2" spans="1:5">
      <c r="A2" s="19"/>
      <c r="B2" s="16" t="s">
        <v>140</v>
      </c>
      <c r="C2" s="20"/>
      <c r="D2" s="20"/>
      <c r="E2" s="21"/>
    </row>
    <row r="3" spans="1:5">
      <c r="A3" s="22"/>
      <c r="E3" s="23"/>
    </row>
    <row r="4" spans="1:5">
      <c r="A4" s="22"/>
      <c r="B4" s="24" t="s">
        <v>142</v>
      </c>
      <c r="C4" s="24"/>
      <c r="D4" s="24"/>
      <c r="E4" s="23"/>
    </row>
    <row r="5" spans="1:5">
      <c r="A5" s="22"/>
      <c r="C5" s="15" t="s">
        <v>139</v>
      </c>
      <c r="D5" s="25"/>
      <c r="E5" s="23"/>
    </row>
    <row r="6" spans="1:5">
      <c r="A6" s="22"/>
      <c r="C6" s="15" t="s">
        <v>138</v>
      </c>
      <c r="D6" s="25"/>
      <c r="E6" s="23"/>
    </row>
    <row r="7" spans="1:5">
      <c r="A7" s="22"/>
      <c r="C7" s="15" t="s">
        <v>137</v>
      </c>
      <c r="D7" s="25"/>
      <c r="E7" s="23"/>
    </row>
    <row r="8" spans="1:5">
      <c r="A8" s="22"/>
      <c r="C8" s="15" t="s">
        <v>136</v>
      </c>
      <c r="D8" s="25"/>
      <c r="E8" s="23"/>
    </row>
    <row r="9" spans="1:5">
      <c r="A9" s="22"/>
      <c r="C9" s="15" t="s">
        <v>135</v>
      </c>
      <c r="D9" s="25"/>
      <c r="E9" s="23"/>
    </row>
    <row r="10" spans="1:5">
      <c r="A10" s="22"/>
      <c r="C10" s="15" t="s">
        <v>134</v>
      </c>
      <c r="D10" s="25"/>
      <c r="E10" s="23"/>
    </row>
    <row r="11" spans="1:5">
      <c r="A11" s="22"/>
      <c r="C11" s="15" t="s">
        <v>143</v>
      </c>
      <c r="D11" s="25"/>
      <c r="E11" s="23"/>
    </row>
    <row r="12" spans="1:5">
      <c r="A12" s="22"/>
      <c r="E12" s="23"/>
    </row>
    <row r="13" spans="1:5">
      <c r="A13" s="22"/>
      <c r="B13" s="24" t="s">
        <v>144</v>
      </c>
      <c r="C13" s="24"/>
      <c r="D13" s="24"/>
      <c r="E13" s="23"/>
    </row>
    <row r="14" spans="1:5">
      <c r="A14" s="22"/>
      <c r="C14" s="26" t="s">
        <v>145</v>
      </c>
      <c r="D14" s="14" t="s">
        <v>146</v>
      </c>
      <c r="E14" s="23"/>
    </row>
    <row r="15" spans="1:5">
      <c r="A15" s="22"/>
      <c r="C15" s="26" t="s">
        <v>147</v>
      </c>
      <c r="D15" s="14" t="s">
        <v>148</v>
      </c>
      <c r="E15" s="23"/>
    </row>
    <row r="16" spans="1:5">
      <c r="A16" s="22"/>
      <c r="C16" s="26" t="s">
        <v>149</v>
      </c>
      <c r="D16" s="14" t="s">
        <v>150</v>
      </c>
      <c r="E16" s="23"/>
    </row>
    <row r="17" spans="1:5">
      <c r="A17" s="22"/>
      <c r="C17" s="26" t="s">
        <v>151</v>
      </c>
      <c r="D17" s="14" t="s">
        <v>152</v>
      </c>
      <c r="E17" s="23"/>
    </row>
    <row r="18" spans="1:5">
      <c r="A18" s="22"/>
      <c r="C18" s="26" t="s">
        <v>153</v>
      </c>
      <c r="D18" s="14" t="s">
        <v>154</v>
      </c>
      <c r="E18" s="23"/>
    </row>
    <row r="19" spans="1:5">
      <c r="A19" s="22"/>
      <c r="C19" s="26" t="s">
        <v>155</v>
      </c>
      <c r="D19" s="14" t="s">
        <v>156</v>
      </c>
      <c r="E19" s="23"/>
    </row>
    <row r="20" spans="1:5">
      <c r="A20" s="22"/>
      <c r="C20" s="26" t="s">
        <v>157</v>
      </c>
      <c r="D20" s="14" t="s">
        <v>158</v>
      </c>
      <c r="E20" s="23"/>
    </row>
    <row r="21" spans="1:5">
      <c r="A21" s="22"/>
      <c r="C21" s="26" t="s">
        <v>159</v>
      </c>
      <c r="D21" s="14" t="s">
        <v>160</v>
      </c>
      <c r="E21" s="23"/>
    </row>
    <row r="22" spans="1:5">
      <c r="A22" s="22"/>
      <c r="E22" s="23"/>
    </row>
    <row r="23" spans="1:5">
      <c r="A23" s="22"/>
      <c r="B23" s="27" t="s">
        <v>161</v>
      </c>
      <c r="C23" s="27"/>
      <c r="D23" s="27"/>
      <c r="E23" s="23"/>
    </row>
    <row r="24" spans="1:5">
      <c r="A24" s="22"/>
      <c r="C24" s="26" t="s">
        <v>145</v>
      </c>
      <c r="D24" s="14" t="s">
        <v>162</v>
      </c>
      <c r="E24" s="23"/>
    </row>
    <row r="25" spans="1:5">
      <c r="A25" s="22"/>
      <c r="C25" s="26" t="s">
        <v>147</v>
      </c>
      <c r="D25" s="14" t="s">
        <v>174</v>
      </c>
      <c r="E25" s="23"/>
    </row>
    <row r="26" spans="1:5">
      <c r="A26" s="22"/>
      <c r="C26" s="26" t="s">
        <v>149</v>
      </c>
      <c r="D26" s="14" t="s">
        <v>163</v>
      </c>
      <c r="E26" s="23"/>
    </row>
    <row r="27" spans="1:5">
      <c r="A27" s="22"/>
      <c r="C27" s="26" t="s">
        <v>151</v>
      </c>
      <c r="D27" s="14" t="s">
        <v>164</v>
      </c>
      <c r="E27" s="23"/>
    </row>
    <row r="28" spans="1:5">
      <c r="A28" s="22"/>
      <c r="C28" s="25"/>
      <c r="D28" s="14" t="s">
        <v>165</v>
      </c>
      <c r="E28" s="23"/>
    </row>
    <row r="29" spans="1:5">
      <c r="A29" s="22"/>
      <c r="C29" s="25" t="s">
        <v>166</v>
      </c>
      <c r="D29" s="14" t="s">
        <v>167</v>
      </c>
      <c r="E29" s="23"/>
    </row>
    <row r="30" spans="1:5">
      <c r="A30" s="22"/>
      <c r="E30" s="23"/>
    </row>
    <row r="31" spans="1:5">
      <c r="A31" s="22"/>
      <c r="B31" s="27" t="s">
        <v>168</v>
      </c>
      <c r="C31" s="27"/>
      <c r="D31" s="27"/>
      <c r="E31" s="23"/>
    </row>
    <row r="32" spans="1:5">
      <c r="A32" s="22"/>
      <c r="C32" s="26" t="s">
        <v>145</v>
      </c>
      <c r="D32" s="25" t="s">
        <v>169</v>
      </c>
      <c r="E32" s="23"/>
    </row>
    <row r="33" spans="1:5">
      <c r="A33" s="22"/>
      <c r="C33" s="25"/>
      <c r="D33" s="25" t="s">
        <v>170</v>
      </c>
      <c r="E33" s="23"/>
    </row>
    <row r="34" spans="1:5">
      <c r="A34" s="22"/>
      <c r="C34" s="25"/>
      <c r="D34" s="14" t="s">
        <v>171</v>
      </c>
      <c r="E34" s="23"/>
    </row>
    <row r="35" spans="1:5">
      <c r="A35" s="22"/>
      <c r="C35" s="26" t="s">
        <v>147</v>
      </c>
      <c r="D35" s="25" t="s">
        <v>172</v>
      </c>
      <c r="E35" s="23"/>
    </row>
    <row r="36" spans="1:5">
      <c r="A36" s="22"/>
      <c r="C36" s="25"/>
      <c r="D36" s="25" t="s">
        <v>173</v>
      </c>
      <c r="E36" s="23"/>
    </row>
    <row r="37" spans="1:5">
      <c r="A37" s="28"/>
      <c r="B37" s="29"/>
      <c r="C37" s="30"/>
      <c r="D37" s="30"/>
      <c r="E37" s="31"/>
    </row>
  </sheetData>
  <phoneticPr fontId="3"/>
  <pageMargins left="0.75" right="0.75" top="1" bottom="1" header="0.51200000000000001" footer="0.5120000000000000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4CD5E-7F63-4F61-9B49-0B0657D6B7A0}">
  <dimension ref="A1:M47"/>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76" customWidth="1"/>
    <col min="2" max="2" width="17.5" style="76" customWidth="1"/>
    <col min="3" max="3" width="8.58203125" style="76" customWidth="1"/>
    <col min="4" max="4" width="8.1640625" style="76" customWidth="1"/>
    <col min="5" max="5" width="8.25" style="76" bestFit="1" customWidth="1"/>
    <col min="6" max="16384" width="8.1640625" style="76"/>
  </cols>
  <sheetData>
    <row r="1" spans="1:13" ht="13">
      <c r="B1" s="268" t="s">
        <v>243</v>
      </c>
      <c r="F1" s="269"/>
      <c r="G1" s="76" t="s">
        <v>324</v>
      </c>
      <c r="I1" s="76" t="s">
        <v>324</v>
      </c>
    </row>
    <row r="2" spans="1:13">
      <c r="B2" s="76" t="s">
        <v>269</v>
      </c>
      <c r="C2" s="76" t="s">
        <v>324</v>
      </c>
      <c r="G2" s="76" t="s">
        <v>245</v>
      </c>
      <c r="I2" s="270" t="s">
        <v>236</v>
      </c>
      <c r="K2" s="76" t="s">
        <v>229</v>
      </c>
      <c r="M2" s="76" t="s">
        <v>246</v>
      </c>
    </row>
    <row r="3" spans="1:13" ht="60" customHeight="1">
      <c r="B3" s="39"/>
      <c r="C3" s="40" t="s">
        <v>308</v>
      </c>
      <c r="D3" s="40" t="s">
        <v>356</v>
      </c>
      <c r="E3" s="40" t="s">
        <v>357</v>
      </c>
      <c r="F3" s="40" t="s">
        <v>310</v>
      </c>
      <c r="G3" s="41" t="s">
        <v>330</v>
      </c>
      <c r="H3" s="40" t="s">
        <v>291</v>
      </c>
      <c r="I3" s="42" t="s">
        <v>236</v>
      </c>
      <c r="J3" s="43" t="s">
        <v>247</v>
      </c>
      <c r="K3" s="41" t="s">
        <v>248</v>
      </c>
      <c r="L3" s="40" t="s">
        <v>249</v>
      </c>
      <c r="M3" s="42" t="s">
        <v>250</v>
      </c>
    </row>
    <row r="4" spans="1:13">
      <c r="B4" s="44"/>
      <c r="C4" s="45" t="s">
        <v>41</v>
      </c>
      <c r="D4" s="45" t="s">
        <v>42</v>
      </c>
      <c r="E4" s="45" t="s">
        <v>50</v>
      </c>
      <c r="F4" s="45" t="s">
        <v>313</v>
      </c>
      <c r="G4" s="45" t="s">
        <v>311</v>
      </c>
      <c r="H4" s="47" t="s">
        <v>315</v>
      </c>
      <c r="I4" s="46" t="s">
        <v>316</v>
      </c>
      <c r="J4" s="45" t="s">
        <v>318</v>
      </c>
      <c r="K4" s="45" t="s">
        <v>319</v>
      </c>
      <c r="L4" s="45" t="s">
        <v>321</v>
      </c>
      <c r="M4" s="46" t="s">
        <v>322</v>
      </c>
    </row>
    <row r="5" spans="1:13">
      <c r="A5" s="257">
        <v>1</v>
      </c>
      <c r="B5" s="246" t="s">
        <v>73</v>
      </c>
      <c r="C5" s="267"/>
      <c r="D5" s="290">
        <f>逆行列係数表!R5</f>
        <v>1.1616564066278066E-5</v>
      </c>
      <c r="E5" s="290"/>
      <c r="F5" s="290">
        <f>D5/$E$20</f>
        <v>1.0920449281158201E-5</v>
      </c>
      <c r="G5" s="286">
        <f>$C$20*F5</f>
        <v>0</v>
      </c>
      <c r="H5" s="290">
        <f>分析係数表!F8</f>
        <v>0.42721038226158625</v>
      </c>
      <c r="I5" s="288">
        <f>G5*H5</f>
        <v>0</v>
      </c>
      <c r="J5" s="292">
        <f>分析係数表!D8</f>
        <v>0.32298797552049696</v>
      </c>
      <c r="K5" s="271">
        <f>ROUND(G5*J5,0)</f>
        <v>0</v>
      </c>
      <c r="L5" s="290">
        <f>分析係数表!E8</f>
        <v>0.12265584155979949</v>
      </c>
      <c r="M5" s="272">
        <f>ROUND(G5*L5,0)</f>
        <v>0</v>
      </c>
    </row>
    <row r="6" spans="1:13">
      <c r="A6" s="258">
        <v>2</v>
      </c>
      <c r="B6" s="246" t="s">
        <v>74</v>
      </c>
      <c r="C6" s="267"/>
      <c r="D6" s="290">
        <f>逆行列係数表!R6</f>
        <v>7.6979247415771254E-6</v>
      </c>
      <c r="E6" s="290"/>
      <c r="F6" s="290">
        <f t="shared" ref="F6:F44" si="0">D6/$E$20</f>
        <v>7.2366317812165358E-6</v>
      </c>
      <c r="G6" s="286">
        <f t="shared" ref="G6:G43" si="1">$C$20*F6</f>
        <v>0</v>
      </c>
      <c r="H6" s="290">
        <f>分析係数表!F9</f>
        <v>0.63987813845992225</v>
      </c>
      <c r="I6" s="288">
        <f t="shared" ref="I6:I38" si="2">G6*H6</f>
        <v>0</v>
      </c>
      <c r="J6" s="292">
        <f>分析係数表!D9</f>
        <v>0.29572434079210003</v>
      </c>
      <c r="K6" s="271">
        <f t="shared" ref="K6:K38" si="3">ROUND(G6*J6,0)</f>
        <v>0</v>
      </c>
      <c r="L6" s="290">
        <f>分析係数表!E9</f>
        <v>0.26862065342998215</v>
      </c>
      <c r="M6" s="272">
        <f t="shared" ref="M6:M38" si="4">ROUND(G6*L6,0)</f>
        <v>0</v>
      </c>
    </row>
    <row r="7" spans="1:13">
      <c r="A7" s="258">
        <v>3</v>
      </c>
      <c r="B7" s="246" t="s">
        <v>75</v>
      </c>
      <c r="C7" s="267"/>
      <c r="D7" s="290">
        <f>逆行列係数表!R7</f>
        <v>6.835419572352932E-7</v>
      </c>
      <c r="E7" s="290"/>
      <c r="F7" s="290">
        <f t="shared" si="0"/>
        <v>6.4258116538957562E-7</v>
      </c>
      <c r="G7" s="286">
        <f t="shared" si="1"/>
        <v>0</v>
      </c>
      <c r="H7" s="290">
        <f>分析係数表!F10</f>
        <v>0.47381340455197063</v>
      </c>
      <c r="I7" s="288">
        <f t="shared" si="2"/>
        <v>0</v>
      </c>
      <c r="J7" s="292">
        <f>分析係数表!D10</f>
        <v>9.5045460793747427E-2</v>
      </c>
      <c r="K7" s="271">
        <f t="shared" si="3"/>
        <v>0</v>
      </c>
      <c r="L7" s="290">
        <f>分析係数表!E10</f>
        <v>4.2279520059697977E-2</v>
      </c>
      <c r="M7" s="272">
        <f t="shared" si="4"/>
        <v>0</v>
      </c>
    </row>
    <row r="8" spans="1:13">
      <c r="A8" s="258">
        <v>4</v>
      </c>
      <c r="B8" s="246" t="s">
        <v>76</v>
      </c>
      <c r="C8" s="267"/>
      <c r="D8" s="290">
        <f>逆行列係数表!R8</f>
        <v>1.0621262937021604E-4</v>
      </c>
      <c r="E8" s="290"/>
      <c r="F8" s="290">
        <f t="shared" si="0"/>
        <v>9.9847909023543607E-5</v>
      </c>
      <c r="G8" s="286">
        <f t="shared" si="1"/>
        <v>0</v>
      </c>
      <c r="H8" s="290">
        <f>分析係数表!F11</f>
        <v>0.54360066960888753</v>
      </c>
      <c r="I8" s="288">
        <f t="shared" si="2"/>
        <v>0</v>
      </c>
      <c r="J8" s="292">
        <f>分析係数表!D11</f>
        <v>4.0785268604474206E-2</v>
      </c>
      <c r="K8" s="271">
        <f t="shared" si="3"/>
        <v>0</v>
      </c>
      <c r="L8" s="290">
        <f>分析係数表!E11</f>
        <v>3.926343022371024E-2</v>
      </c>
      <c r="M8" s="272">
        <f t="shared" si="4"/>
        <v>0</v>
      </c>
    </row>
    <row r="9" spans="1:13">
      <c r="A9" s="258">
        <v>5</v>
      </c>
      <c r="B9" s="246" t="s">
        <v>77</v>
      </c>
      <c r="C9" s="267"/>
      <c r="D9" s="290">
        <f>逆行列係数表!R9</f>
        <v>2.1964906880264913E-5</v>
      </c>
      <c r="E9" s="290"/>
      <c r="F9" s="290">
        <f t="shared" si="0"/>
        <v>2.0648674615208212E-5</v>
      </c>
      <c r="G9" s="286">
        <f t="shared" si="1"/>
        <v>0</v>
      </c>
      <c r="H9" s="290">
        <f>分析係数表!F12</f>
        <v>0.33651535386825859</v>
      </c>
      <c r="I9" s="288">
        <f t="shared" si="2"/>
        <v>0</v>
      </c>
      <c r="J9" s="292">
        <f>分析係数表!D12</f>
        <v>3.4578030097235327E-2</v>
      </c>
      <c r="K9" s="271">
        <f t="shared" si="3"/>
        <v>0</v>
      </c>
      <c r="L9" s="290">
        <f>分析係数表!E12</f>
        <v>3.3355134693599395E-2</v>
      </c>
      <c r="M9" s="272">
        <f t="shared" si="4"/>
        <v>0</v>
      </c>
    </row>
    <row r="10" spans="1:13">
      <c r="A10" s="258">
        <v>6</v>
      </c>
      <c r="B10" s="246" t="s">
        <v>78</v>
      </c>
      <c r="C10" s="267"/>
      <c r="D10" s="290">
        <f>逆行列係数表!R10</f>
        <v>1.1257457650985945E-4</v>
      </c>
      <c r="E10" s="290"/>
      <c r="F10" s="290">
        <f t="shared" si="0"/>
        <v>1.0582862076166989E-4</v>
      </c>
      <c r="G10" s="286">
        <f t="shared" si="1"/>
        <v>0</v>
      </c>
      <c r="H10" s="290">
        <f>分析係数表!F13</f>
        <v>0.39077170920544851</v>
      </c>
      <c r="I10" s="288">
        <f t="shared" si="2"/>
        <v>0</v>
      </c>
      <c r="J10" s="292">
        <f>分析係数表!D13</f>
        <v>0.12720758845381647</v>
      </c>
      <c r="K10" s="271">
        <f t="shared" si="3"/>
        <v>0</v>
      </c>
      <c r="L10" s="290">
        <f>分析係数表!E13</f>
        <v>9.5492852763317662E-2</v>
      </c>
      <c r="M10" s="272">
        <f t="shared" si="4"/>
        <v>0</v>
      </c>
    </row>
    <row r="11" spans="1:13">
      <c r="A11" s="258">
        <v>7</v>
      </c>
      <c r="B11" s="246" t="s">
        <v>79</v>
      </c>
      <c r="C11" s="267"/>
      <c r="D11" s="290">
        <f>逆行列係数表!R11</f>
        <v>8.8246978226921456E-4</v>
      </c>
      <c r="E11" s="290"/>
      <c r="F11" s="290">
        <f t="shared" si="0"/>
        <v>8.2958837436286365E-4</v>
      </c>
      <c r="G11" s="286">
        <f t="shared" si="1"/>
        <v>0</v>
      </c>
      <c r="H11" s="290">
        <f>分析係数表!F14</f>
        <v>0.35598651785260127</v>
      </c>
      <c r="I11" s="288">
        <f t="shared" si="2"/>
        <v>0</v>
      </c>
      <c r="J11" s="292">
        <f>分析係数表!D14</f>
        <v>4.3833041969742803E-2</v>
      </c>
      <c r="K11" s="271">
        <f t="shared" si="3"/>
        <v>0</v>
      </c>
      <c r="L11" s="290">
        <f>分析係数表!E14</f>
        <v>3.8757158040430381E-2</v>
      </c>
      <c r="M11" s="272">
        <f t="shared" si="4"/>
        <v>0</v>
      </c>
    </row>
    <row r="12" spans="1:13">
      <c r="A12" s="258">
        <v>8</v>
      </c>
      <c r="B12" s="246" t="s">
        <v>80</v>
      </c>
      <c r="C12" s="267"/>
      <c r="D12" s="290">
        <f>逆行列係数表!R12</f>
        <v>1.4570400397020239E-3</v>
      </c>
      <c r="E12" s="290"/>
      <c r="F12" s="290">
        <f t="shared" si="0"/>
        <v>1.3697278957357586E-3</v>
      </c>
      <c r="G12" s="286">
        <f t="shared" si="1"/>
        <v>0</v>
      </c>
      <c r="H12" s="290">
        <f>分析係数表!F15</f>
        <v>0.35842164855867914</v>
      </c>
      <c r="I12" s="288">
        <f t="shared" si="2"/>
        <v>0</v>
      </c>
      <c r="J12" s="292">
        <f>分析係数表!D15</f>
        <v>1.5678367482667734E-2</v>
      </c>
      <c r="K12" s="271">
        <f t="shared" si="3"/>
        <v>0</v>
      </c>
      <c r="L12" s="290">
        <f>分析係数表!E15</f>
        <v>1.5634458686506418E-2</v>
      </c>
      <c r="M12" s="272">
        <f t="shared" si="4"/>
        <v>0</v>
      </c>
    </row>
    <row r="13" spans="1:13">
      <c r="A13" s="258">
        <v>9</v>
      </c>
      <c r="B13" s="246" t="s">
        <v>81</v>
      </c>
      <c r="C13" s="267"/>
      <c r="D13" s="290">
        <f>逆行列係数表!R13</f>
        <v>1.311162564814684E-3</v>
      </c>
      <c r="E13" s="290"/>
      <c r="F13" s="290">
        <f t="shared" si="0"/>
        <v>1.2325920303730296E-3</v>
      </c>
      <c r="G13" s="286">
        <f t="shared" si="1"/>
        <v>0</v>
      </c>
      <c r="H13" s="290">
        <f>分析係数表!F16</f>
        <v>0.2627694146106877</v>
      </c>
      <c r="I13" s="288">
        <f t="shared" si="2"/>
        <v>0</v>
      </c>
      <c r="J13" s="292">
        <f>分析係数表!D16</f>
        <v>1.0339400475073228E-2</v>
      </c>
      <c r="K13" s="271">
        <f t="shared" si="3"/>
        <v>0</v>
      </c>
      <c r="L13" s="290">
        <f>分析係数表!E16</f>
        <v>1.0339400475073228E-2</v>
      </c>
      <c r="M13" s="272">
        <f t="shared" si="4"/>
        <v>0</v>
      </c>
    </row>
    <row r="14" spans="1:13">
      <c r="A14" s="258">
        <v>10</v>
      </c>
      <c r="B14" s="246" t="s">
        <v>82</v>
      </c>
      <c r="C14" s="267"/>
      <c r="D14" s="290">
        <f>逆行列係数表!R14</f>
        <v>7.4992253653045357E-3</v>
      </c>
      <c r="E14" s="290"/>
      <c r="F14" s="290">
        <f t="shared" si="0"/>
        <v>7.0498393313662751E-3</v>
      </c>
      <c r="G14" s="286">
        <f t="shared" si="1"/>
        <v>0</v>
      </c>
      <c r="H14" s="290">
        <f>分析係数表!F17</f>
        <v>0.42825667105631338</v>
      </c>
      <c r="I14" s="288">
        <f t="shared" si="2"/>
        <v>0</v>
      </c>
      <c r="J14" s="292">
        <f>分析係数表!D17</f>
        <v>5.1560411778863557E-2</v>
      </c>
      <c r="K14" s="271">
        <f t="shared" si="3"/>
        <v>0</v>
      </c>
      <c r="L14" s="290">
        <f>分析係数表!E17</f>
        <v>4.9008807340167618E-2</v>
      </c>
      <c r="M14" s="272">
        <f t="shared" si="4"/>
        <v>0</v>
      </c>
    </row>
    <row r="15" spans="1:13">
      <c r="A15" s="258">
        <v>11</v>
      </c>
      <c r="B15" s="246" t="s">
        <v>83</v>
      </c>
      <c r="C15" s="267"/>
      <c r="D15" s="290">
        <f>逆行列係数表!R15</f>
        <v>2.2718391221685464E-3</v>
      </c>
      <c r="E15" s="290"/>
      <c r="F15" s="290">
        <f t="shared" si="0"/>
        <v>2.1357006914473563E-3</v>
      </c>
      <c r="G15" s="286">
        <f t="shared" si="1"/>
        <v>0</v>
      </c>
      <c r="H15" s="290">
        <f>分析係数表!F18</f>
        <v>0.48997194925916815</v>
      </c>
      <c r="I15" s="288">
        <f t="shared" si="2"/>
        <v>0</v>
      </c>
      <c r="J15" s="292">
        <f>分析係数表!D18</f>
        <v>3.8565313316438733E-2</v>
      </c>
      <c r="K15" s="271">
        <f t="shared" si="3"/>
        <v>0</v>
      </c>
      <c r="L15" s="290">
        <f>分析係数表!E18</f>
        <v>3.6576455199010559E-2</v>
      </c>
      <c r="M15" s="272">
        <f t="shared" si="4"/>
        <v>0</v>
      </c>
    </row>
    <row r="16" spans="1:13">
      <c r="A16" s="258">
        <v>12</v>
      </c>
      <c r="B16" s="246" t="s">
        <v>84</v>
      </c>
      <c r="C16" s="267"/>
      <c r="D16" s="290">
        <f>逆行列係数表!R16</f>
        <v>0.10184253265756812</v>
      </c>
      <c r="E16" s="290"/>
      <c r="F16" s="290">
        <f t="shared" si="0"/>
        <v>9.5739687415851107E-2</v>
      </c>
      <c r="G16" s="286">
        <f t="shared" si="1"/>
        <v>0</v>
      </c>
      <c r="H16" s="290">
        <f>分析係数表!F19</f>
        <v>0.21331101927013058</v>
      </c>
      <c r="I16" s="288">
        <f t="shared" si="2"/>
        <v>0</v>
      </c>
      <c r="J16" s="292">
        <f>分析係数表!D19</f>
        <v>1.2736199640345095E-2</v>
      </c>
      <c r="K16" s="271">
        <f t="shared" si="3"/>
        <v>0</v>
      </c>
      <c r="L16" s="290">
        <f>分析係数表!E19</f>
        <v>1.2523714081279422E-2</v>
      </c>
      <c r="M16" s="272">
        <f t="shared" si="4"/>
        <v>0</v>
      </c>
    </row>
    <row r="17" spans="1:13">
      <c r="A17" s="258">
        <v>13</v>
      </c>
      <c r="B17" s="246" t="s">
        <v>85</v>
      </c>
      <c r="C17" s="267"/>
      <c r="D17" s="290">
        <f>逆行列係数表!R17</f>
        <v>9.9034701691082575E-4</v>
      </c>
      <c r="E17" s="290"/>
      <c r="F17" s="290">
        <f t="shared" si="0"/>
        <v>9.3100113830699334E-4</v>
      </c>
      <c r="G17" s="286">
        <f t="shared" si="1"/>
        <v>0</v>
      </c>
      <c r="H17" s="290">
        <f>分析係数表!F20</f>
        <v>0.2109583665362576</v>
      </c>
      <c r="I17" s="288">
        <f t="shared" si="2"/>
        <v>0</v>
      </c>
      <c r="J17" s="292">
        <f>分析係数表!D20</f>
        <v>3.0797631013066269E-2</v>
      </c>
      <c r="K17" s="271">
        <f t="shared" si="3"/>
        <v>0</v>
      </c>
      <c r="L17" s="290">
        <f>分析係数表!E20</f>
        <v>2.9972730221401771E-2</v>
      </c>
      <c r="M17" s="272">
        <f t="shared" si="4"/>
        <v>0</v>
      </c>
    </row>
    <row r="18" spans="1:13">
      <c r="A18" s="258">
        <v>14</v>
      </c>
      <c r="B18" s="246" t="s">
        <v>86</v>
      </c>
      <c r="C18" s="267"/>
      <c r="D18" s="290">
        <f>逆行列係数表!R18</f>
        <v>1.0161795532655782E-2</v>
      </c>
      <c r="E18" s="290"/>
      <c r="F18" s="290">
        <f t="shared" si="0"/>
        <v>9.5528567730288044E-3</v>
      </c>
      <c r="G18" s="286">
        <f t="shared" si="1"/>
        <v>0</v>
      </c>
      <c r="H18" s="290">
        <f>分析係数表!F21</f>
        <v>0.45791147145628314</v>
      </c>
      <c r="I18" s="288">
        <f t="shared" si="2"/>
        <v>0</v>
      </c>
      <c r="J18" s="292">
        <f>分析係数表!D21</f>
        <v>5.9847590028896828E-2</v>
      </c>
      <c r="K18" s="271">
        <f t="shared" si="3"/>
        <v>0</v>
      </c>
      <c r="L18" s="290">
        <f>分析係数表!E21</f>
        <v>5.4782163530779596E-2</v>
      </c>
      <c r="M18" s="272">
        <f t="shared" si="4"/>
        <v>0</v>
      </c>
    </row>
    <row r="19" spans="1:13">
      <c r="A19" s="258">
        <v>15</v>
      </c>
      <c r="B19" s="246" t="s">
        <v>70</v>
      </c>
      <c r="C19" s="267"/>
      <c r="D19" s="290">
        <f>逆行列係数表!R19</f>
        <v>1.1304269745330303E-2</v>
      </c>
      <c r="E19" s="290"/>
      <c r="F19" s="290">
        <f t="shared" si="0"/>
        <v>1.0626868987256677E-2</v>
      </c>
      <c r="G19" s="286">
        <f t="shared" si="1"/>
        <v>0</v>
      </c>
      <c r="H19" s="290">
        <f>分析係数表!F22</f>
        <v>0.43073258580094059</v>
      </c>
      <c r="I19" s="288">
        <f t="shared" si="2"/>
        <v>0</v>
      </c>
      <c r="J19" s="292">
        <f>分析係数表!D22</f>
        <v>2.2938556731137788E-2</v>
      </c>
      <c r="K19" s="271">
        <f t="shared" si="3"/>
        <v>0</v>
      </c>
      <c r="L19" s="290">
        <f>分析係数表!E22</f>
        <v>2.2183368519679003E-2</v>
      </c>
      <c r="M19" s="272">
        <f t="shared" si="4"/>
        <v>0</v>
      </c>
    </row>
    <row r="20" spans="1:13">
      <c r="A20" s="258">
        <v>16</v>
      </c>
      <c r="B20" s="246" t="s">
        <v>71</v>
      </c>
      <c r="C20" s="266">
        <f>データ入力!C21</f>
        <v>0</v>
      </c>
      <c r="D20" s="290">
        <f>逆行列係数表!R20</f>
        <v>1.0637441525708031</v>
      </c>
      <c r="E20" s="290">
        <f>D20</f>
        <v>1.0637441525708031</v>
      </c>
      <c r="F20" s="290">
        <f t="shared" si="0"/>
        <v>1</v>
      </c>
      <c r="G20" s="286">
        <f t="shared" si="1"/>
        <v>0</v>
      </c>
      <c r="H20" s="290">
        <f>分析係数表!F23</f>
        <v>0.43764444987651224</v>
      </c>
      <c r="I20" s="288">
        <f t="shared" si="2"/>
        <v>0</v>
      </c>
      <c r="J20" s="292">
        <f>分析係数表!D23</f>
        <v>3.7770855561684982E-2</v>
      </c>
      <c r="K20" s="271">
        <f t="shared" si="3"/>
        <v>0</v>
      </c>
      <c r="L20" s="290">
        <f>分析係数表!E23</f>
        <v>3.6503495425501575E-2</v>
      </c>
      <c r="M20" s="272">
        <f t="shared" si="4"/>
        <v>0</v>
      </c>
    </row>
    <row r="21" spans="1:13">
      <c r="A21" s="258">
        <v>17</v>
      </c>
      <c r="B21" s="246" t="s">
        <v>72</v>
      </c>
      <c r="C21" s="267"/>
      <c r="D21" s="290">
        <f>逆行列係数表!R21</f>
        <v>3.9709943831024491E-4</v>
      </c>
      <c r="E21" s="290"/>
      <c r="F21" s="290">
        <f t="shared" si="0"/>
        <v>3.7330352166971265E-4</v>
      </c>
      <c r="G21" s="286">
        <f t="shared" si="1"/>
        <v>0</v>
      </c>
      <c r="H21" s="290">
        <f>分析係数表!F24</f>
        <v>0.36721364788140759</v>
      </c>
      <c r="I21" s="288">
        <f t="shared" si="2"/>
        <v>0</v>
      </c>
      <c r="J21" s="292">
        <f>分析係数表!D24</f>
        <v>3.9309475738153632E-2</v>
      </c>
      <c r="K21" s="271">
        <f t="shared" si="3"/>
        <v>0</v>
      </c>
      <c r="L21" s="290">
        <f>分析係数表!E24</f>
        <v>3.8550657867992791E-2</v>
      </c>
      <c r="M21" s="272">
        <f t="shared" si="4"/>
        <v>0</v>
      </c>
    </row>
    <row r="22" spans="1:13">
      <c r="A22" s="258">
        <v>18</v>
      </c>
      <c r="B22" s="246" t="s">
        <v>87</v>
      </c>
      <c r="C22" s="267"/>
      <c r="D22" s="290">
        <f>逆行列係数表!R22</f>
        <v>1.5556557735002391E-3</v>
      </c>
      <c r="E22" s="290"/>
      <c r="F22" s="290">
        <f t="shared" si="0"/>
        <v>1.4624341480426555E-3</v>
      </c>
      <c r="G22" s="286">
        <f t="shared" si="1"/>
        <v>0</v>
      </c>
      <c r="H22" s="290">
        <f>分析係数表!F25</f>
        <v>0.33318683873123567</v>
      </c>
      <c r="I22" s="288">
        <f t="shared" si="2"/>
        <v>0</v>
      </c>
      <c r="J22" s="292">
        <f>分析係数表!D25</f>
        <v>4.284059086963312E-2</v>
      </c>
      <c r="K22" s="271">
        <f t="shared" si="3"/>
        <v>0</v>
      </c>
      <c r="L22" s="290">
        <f>分析係数表!E25</f>
        <v>4.249917369780222E-2</v>
      </c>
      <c r="M22" s="272">
        <f t="shared" si="4"/>
        <v>0</v>
      </c>
    </row>
    <row r="23" spans="1:13">
      <c r="A23" s="258">
        <v>19</v>
      </c>
      <c r="B23" s="246" t="s">
        <v>88</v>
      </c>
      <c r="C23" s="267"/>
      <c r="D23" s="290">
        <f>逆行列係数表!R23</f>
        <v>3.317135679974101E-3</v>
      </c>
      <c r="E23" s="290"/>
      <c r="F23" s="290">
        <f t="shared" si="0"/>
        <v>3.1183585563854008E-3</v>
      </c>
      <c r="G23" s="286">
        <f t="shared" si="1"/>
        <v>0</v>
      </c>
      <c r="H23" s="290">
        <f>分析係数表!F26</f>
        <v>0.33811565690794865</v>
      </c>
      <c r="I23" s="288">
        <f t="shared" si="2"/>
        <v>0</v>
      </c>
      <c r="J23" s="292">
        <f>分析係数表!D26</f>
        <v>3.3929737559631502E-2</v>
      </c>
      <c r="K23" s="271">
        <f t="shared" si="3"/>
        <v>0</v>
      </c>
      <c r="L23" s="290">
        <f>分析係数表!E26</f>
        <v>3.3531988342571602E-2</v>
      </c>
      <c r="M23" s="272">
        <f t="shared" si="4"/>
        <v>0</v>
      </c>
    </row>
    <row r="24" spans="1:13">
      <c r="A24" s="258">
        <v>20</v>
      </c>
      <c r="B24" s="246" t="s">
        <v>89</v>
      </c>
      <c r="C24" s="267"/>
      <c r="D24" s="290">
        <f>逆行列係数表!R24</f>
        <v>4.9335050881908802E-5</v>
      </c>
      <c r="E24" s="290"/>
      <c r="F24" s="290">
        <f t="shared" si="0"/>
        <v>4.6378681154371888E-5</v>
      </c>
      <c r="G24" s="286">
        <f t="shared" si="1"/>
        <v>0</v>
      </c>
      <c r="H24" s="290">
        <f>分析係数表!F27</f>
        <v>0.29536956526946395</v>
      </c>
      <c r="I24" s="288">
        <f t="shared" si="2"/>
        <v>0</v>
      </c>
      <c r="J24" s="292">
        <f>分析係数表!D27</f>
        <v>2.042747265118797E-2</v>
      </c>
      <c r="K24" s="271">
        <f t="shared" si="3"/>
        <v>0</v>
      </c>
      <c r="L24" s="290">
        <f>分析係数表!E27</f>
        <v>2.035082172191522E-2</v>
      </c>
      <c r="M24" s="272">
        <f t="shared" si="4"/>
        <v>0</v>
      </c>
    </row>
    <row r="25" spans="1:13">
      <c r="A25" s="258">
        <v>21</v>
      </c>
      <c r="B25" s="246" t="s">
        <v>90</v>
      </c>
      <c r="C25" s="267"/>
      <c r="D25" s="290">
        <f>逆行列係数表!R25</f>
        <v>4.9692309103993809E-4</v>
      </c>
      <c r="E25" s="290"/>
      <c r="F25" s="290">
        <f t="shared" si="0"/>
        <v>4.671453091789031E-4</v>
      </c>
      <c r="G25" s="286">
        <f t="shared" si="1"/>
        <v>0</v>
      </c>
      <c r="H25" s="290">
        <f>分析係数表!F28</f>
        <v>0.29628808224417325</v>
      </c>
      <c r="I25" s="288">
        <f t="shared" si="2"/>
        <v>0</v>
      </c>
      <c r="J25" s="292">
        <f>分析係数表!D28</f>
        <v>3.0551159487848582E-2</v>
      </c>
      <c r="K25" s="271">
        <f t="shared" si="3"/>
        <v>0</v>
      </c>
      <c r="L25" s="290">
        <f>分析係数表!E28</f>
        <v>3.018459578819983E-2</v>
      </c>
      <c r="M25" s="272">
        <f t="shared" si="4"/>
        <v>0</v>
      </c>
    </row>
    <row r="26" spans="1:13">
      <c r="A26" s="258">
        <v>22</v>
      </c>
      <c r="B26" s="246" t="s">
        <v>64</v>
      </c>
      <c r="C26" s="267"/>
      <c r="D26" s="290">
        <f>逆行列係数表!R26</f>
        <v>1.9350786306526154E-3</v>
      </c>
      <c r="E26" s="290"/>
      <c r="F26" s="290">
        <f t="shared" si="0"/>
        <v>1.8191203457861697E-3</v>
      </c>
      <c r="G26" s="286">
        <f t="shared" si="1"/>
        <v>0</v>
      </c>
      <c r="H26" s="290">
        <f>分析係数表!F29</f>
        <v>0.40202182464221792</v>
      </c>
      <c r="I26" s="288">
        <f t="shared" si="2"/>
        <v>0</v>
      </c>
      <c r="J26" s="292">
        <f>分析係数表!D29</f>
        <v>7.9194780809421356E-2</v>
      </c>
      <c r="K26" s="271">
        <f t="shared" si="3"/>
        <v>0</v>
      </c>
      <c r="L26" s="290">
        <f>分析係数表!E29</f>
        <v>6.5944675090492746E-2</v>
      </c>
      <c r="M26" s="272">
        <f t="shared" si="4"/>
        <v>0</v>
      </c>
    </row>
    <row r="27" spans="1:13">
      <c r="A27" s="258">
        <v>23</v>
      </c>
      <c r="B27" s="246" t="s">
        <v>91</v>
      </c>
      <c r="C27" s="267"/>
      <c r="D27" s="290">
        <f>逆行列係数表!R27</f>
        <v>3.8862344612273026E-3</v>
      </c>
      <c r="E27" s="290"/>
      <c r="F27" s="290">
        <f t="shared" si="0"/>
        <v>3.6533544761071048E-3</v>
      </c>
      <c r="G27" s="286">
        <f t="shared" si="1"/>
        <v>0</v>
      </c>
      <c r="H27" s="290">
        <f>分析係数表!F30</f>
        <v>0.46362091424568164</v>
      </c>
      <c r="I27" s="288">
        <f t="shared" si="2"/>
        <v>0</v>
      </c>
      <c r="J27" s="292">
        <f>分析係数表!D30</f>
        <v>7.3824536053885614E-2</v>
      </c>
      <c r="K27" s="271">
        <f t="shared" si="3"/>
        <v>0</v>
      </c>
      <c r="L27" s="290">
        <f>分析係数表!E30</f>
        <v>5.6949248710145881E-2</v>
      </c>
      <c r="M27" s="272">
        <f t="shared" si="4"/>
        <v>0</v>
      </c>
    </row>
    <row r="28" spans="1:13">
      <c r="A28" s="258">
        <v>24</v>
      </c>
      <c r="B28" s="246" t="s">
        <v>92</v>
      </c>
      <c r="C28" s="267"/>
      <c r="D28" s="290">
        <f>逆行列係数表!R28</f>
        <v>1.8097801024756017E-2</v>
      </c>
      <c r="E28" s="290"/>
      <c r="F28" s="290">
        <f t="shared" si="0"/>
        <v>1.701330247599309E-2</v>
      </c>
      <c r="G28" s="286">
        <f t="shared" si="1"/>
        <v>0</v>
      </c>
      <c r="H28" s="290">
        <f>分析係数表!F31</f>
        <v>0.39948542779773355</v>
      </c>
      <c r="I28" s="288">
        <f t="shared" si="2"/>
        <v>0</v>
      </c>
      <c r="J28" s="292">
        <f>分析係数表!D31</f>
        <v>2.9145126840892164E-3</v>
      </c>
      <c r="K28" s="271">
        <f t="shared" si="3"/>
        <v>0</v>
      </c>
      <c r="L28" s="290">
        <f>分析係数表!E31</f>
        <v>2.9145126840892164E-3</v>
      </c>
      <c r="M28" s="272">
        <f t="shared" si="4"/>
        <v>0</v>
      </c>
    </row>
    <row r="29" spans="1:13">
      <c r="A29" s="258">
        <v>25</v>
      </c>
      <c r="B29" s="246" t="s">
        <v>1</v>
      </c>
      <c r="C29" s="267"/>
      <c r="D29" s="290">
        <f>逆行列係数表!R29</f>
        <v>9.2314413627826947E-4</v>
      </c>
      <c r="E29" s="290"/>
      <c r="F29" s="290">
        <f t="shared" si="0"/>
        <v>8.6782534507687898E-4</v>
      </c>
      <c r="G29" s="286">
        <f t="shared" si="1"/>
        <v>0</v>
      </c>
      <c r="H29" s="290">
        <f>分析係数表!F32</f>
        <v>0.44272670787830282</v>
      </c>
      <c r="I29" s="288">
        <f t="shared" si="2"/>
        <v>0</v>
      </c>
      <c r="J29" s="292">
        <f>分析係数表!D32</f>
        <v>2.1120085933633119E-2</v>
      </c>
      <c r="K29" s="271">
        <f t="shared" si="3"/>
        <v>0</v>
      </c>
      <c r="L29" s="290">
        <f>分析係数表!E32</f>
        <v>2.1120085933633119E-2</v>
      </c>
      <c r="M29" s="272">
        <f t="shared" si="4"/>
        <v>0</v>
      </c>
    </row>
    <row r="30" spans="1:13">
      <c r="A30" s="258">
        <v>26</v>
      </c>
      <c r="B30" s="246" t="s">
        <v>2</v>
      </c>
      <c r="C30" s="267"/>
      <c r="D30" s="290">
        <f>逆行列係数表!R30</f>
        <v>7.4171651691332672E-4</v>
      </c>
      <c r="E30" s="290"/>
      <c r="F30" s="290">
        <f t="shared" si="0"/>
        <v>6.9726965372339175E-4</v>
      </c>
      <c r="G30" s="286">
        <f t="shared" si="1"/>
        <v>0</v>
      </c>
      <c r="H30" s="290">
        <f>分析係数表!F33</f>
        <v>0.63278689994307047</v>
      </c>
      <c r="I30" s="288">
        <f t="shared" si="2"/>
        <v>0</v>
      </c>
      <c r="J30" s="292">
        <f>分析係数表!D33</f>
        <v>8.7702783269007503E-2</v>
      </c>
      <c r="K30" s="271">
        <f t="shared" si="3"/>
        <v>0</v>
      </c>
      <c r="L30" s="290">
        <f>分析係数表!E33</f>
        <v>8.4336323251883824E-2</v>
      </c>
      <c r="M30" s="272">
        <f t="shared" si="4"/>
        <v>0</v>
      </c>
    </row>
    <row r="31" spans="1:13">
      <c r="A31" s="258">
        <v>27</v>
      </c>
      <c r="B31" s="246" t="s">
        <v>65</v>
      </c>
      <c r="C31" s="267"/>
      <c r="D31" s="290">
        <f>逆行列係数表!R31</f>
        <v>1.0724938713400687E-2</v>
      </c>
      <c r="E31" s="290"/>
      <c r="F31" s="290">
        <f t="shared" si="0"/>
        <v>1.0082253977595268E-2</v>
      </c>
      <c r="G31" s="286">
        <f t="shared" si="1"/>
        <v>0</v>
      </c>
      <c r="H31" s="290">
        <f>分析係数表!F34</f>
        <v>0.68044247766447119</v>
      </c>
      <c r="I31" s="288">
        <f t="shared" si="2"/>
        <v>0</v>
      </c>
      <c r="J31" s="292">
        <f>分析係数表!D34</f>
        <v>0.15389009392691583</v>
      </c>
      <c r="K31" s="271">
        <f t="shared" si="3"/>
        <v>0</v>
      </c>
      <c r="L31" s="290">
        <f>分析係数表!E34</f>
        <v>0.1433320704064108</v>
      </c>
      <c r="M31" s="272">
        <f t="shared" si="4"/>
        <v>0</v>
      </c>
    </row>
    <row r="32" spans="1:13">
      <c r="A32" s="258">
        <v>28</v>
      </c>
      <c r="B32" s="246" t="s">
        <v>66</v>
      </c>
      <c r="C32" s="267"/>
      <c r="D32" s="290">
        <f>逆行列係数表!R32</f>
        <v>8.5082914988845199E-3</v>
      </c>
      <c r="E32" s="290"/>
      <c r="F32" s="290">
        <f t="shared" si="0"/>
        <v>7.9984378558717439E-3</v>
      </c>
      <c r="G32" s="286">
        <f t="shared" si="1"/>
        <v>0</v>
      </c>
      <c r="H32" s="290">
        <f>分析係数表!F35</f>
        <v>0.60548890850388704</v>
      </c>
      <c r="I32" s="288">
        <f t="shared" si="2"/>
        <v>0</v>
      </c>
      <c r="J32" s="292">
        <f>分析係数表!D35</f>
        <v>4.0363234612300396E-2</v>
      </c>
      <c r="K32" s="271">
        <f t="shared" si="3"/>
        <v>0</v>
      </c>
      <c r="L32" s="290">
        <f>分析係数表!E35</f>
        <v>3.9154079363329694E-2</v>
      </c>
      <c r="M32" s="272">
        <f t="shared" si="4"/>
        <v>0</v>
      </c>
    </row>
    <row r="33" spans="1:13">
      <c r="A33" s="258">
        <v>29</v>
      </c>
      <c r="B33" s="246" t="s">
        <v>93</v>
      </c>
      <c r="C33" s="267"/>
      <c r="D33" s="290">
        <f>逆行列係数表!R33</f>
        <v>5.1391549894178852E-3</v>
      </c>
      <c r="E33" s="290"/>
      <c r="F33" s="290">
        <f t="shared" si="0"/>
        <v>4.8311945847108392E-3</v>
      </c>
      <c r="G33" s="286">
        <f t="shared" si="1"/>
        <v>0</v>
      </c>
      <c r="H33" s="290">
        <f>分析係数表!F36</f>
        <v>0.81306518983088305</v>
      </c>
      <c r="I33" s="288">
        <f t="shared" si="2"/>
        <v>0</v>
      </c>
      <c r="J33" s="292">
        <f>分析係数表!D36</f>
        <v>1.5774342104513773E-2</v>
      </c>
      <c r="K33" s="271">
        <f t="shared" si="3"/>
        <v>0</v>
      </c>
      <c r="L33" s="290">
        <f>分析係数表!E36</f>
        <v>1.3229670821596217E-2</v>
      </c>
      <c r="M33" s="272">
        <f t="shared" si="4"/>
        <v>0</v>
      </c>
    </row>
    <row r="34" spans="1:13">
      <c r="A34" s="258">
        <v>30</v>
      </c>
      <c r="B34" s="246" t="s">
        <v>94</v>
      </c>
      <c r="C34" s="267"/>
      <c r="D34" s="290">
        <f>逆行列係数表!R34</f>
        <v>1.2149074716516118E-2</v>
      </c>
      <c r="E34" s="290"/>
      <c r="F34" s="290">
        <f t="shared" si="0"/>
        <v>1.1421049588996422E-2</v>
      </c>
      <c r="G34" s="286">
        <f t="shared" si="1"/>
        <v>0</v>
      </c>
      <c r="H34" s="290">
        <f>分析係数表!F37</f>
        <v>0.63403708963374472</v>
      </c>
      <c r="I34" s="288">
        <f t="shared" si="2"/>
        <v>0</v>
      </c>
      <c r="J34" s="292">
        <f>分析係数表!D37</f>
        <v>7.9200513574427991E-2</v>
      </c>
      <c r="K34" s="271">
        <f t="shared" si="3"/>
        <v>0</v>
      </c>
      <c r="L34" s="290">
        <f>分析係数表!E37</f>
        <v>7.3600662533244779E-2</v>
      </c>
      <c r="M34" s="272">
        <f t="shared" si="4"/>
        <v>0</v>
      </c>
    </row>
    <row r="35" spans="1:13">
      <c r="A35" s="258">
        <v>31</v>
      </c>
      <c r="B35" s="246" t="s">
        <v>95</v>
      </c>
      <c r="C35" s="267"/>
      <c r="D35" s="290">
        <f>逆行列係数表!R35</f>
        <v>7.3203259174162575E-3</v>
      </c>
      <c r="E35" s="290"/>
      <c r="F35" s="290">
        <f t="shared" si="0"/>
        <v>6.8816603125148685E-3</v>
      </c>
      <c r="G35" s="286">
        <f t="shared" si="1"/>
        <v>0</v>
      </c>
      <c r="H35" s="290">
        <f>分析係数表!F38</f>
        <v>0.4997199825516766</v>
      </c>
      <c r="I35" s="288">
        <f t="shared" si="2"/>
        <v>0</v>
      </c>
      <c r="J35" s="292">
        <f>分析係数表!D38</f>
        <v>3.5590827435143364E-2</v>
      </c>
      <c r="K35" s="271">
        <f t="shared" si="3"/>
        <v>0</v>
      </c>
      <c r="L35" s="290">
        <f>分析係数表!E38</f>
        <v>3.1059891839156476E-2</v>
      </c>
      <c r="M35" s="272">
        <f t="shared" si="4"/>
        <v>0</v>
      </c>
    </row>
    <row r="36" spans="1:13">
      <c r="A36" s="258">
        <v>32</v>
      </c>
      <c r="B36" s="246" t="s">
        <v>67</v>
      </c>
      <c r="C36" s="267"/>
      <c r="D36" s="290">
        <f>逆行列係数表!R36</f>
        <v>5.1970154741009644E-4</v>
      </c>
      <c r="E36" s="290"/>
      <c r="F36" s="290">
        <f t="shared" si="0"/>
        <v>4.8855878187824395E-4</v>
      </c>
      <c r="G36" s="286">
        <f t="shared" si="1"/>
        <v>0</v>
      </c>
      <c r="H36" s="290">
        <f>分析係数表!F39</f>
        <v>0.70859596344355691</v>
      </c>
      <c r="I36" s="288">
        <f t="shared" si="2"/>
        <v>0</v>
      </c>
      <c r="J36" s="292">
        <f>分析係数表!D39</f>
        <v>4.8027598057070089E-2</v>
      </c>
      <c r="K36" s="271">
        <f t="shared" si="3"/>
        <v>0</v>
      </c>
      <c r="L36" s="290">
        <f>分析係数表!E39</f>
        <v>4.8027598057070089E-2</v>
      </c>
      <c r="M36" s="272">
        <f t="shared" si="4"/>
        <v>0</v>
      </c>
    </row>
    <row r="37" spans="1:13">
      <c r="A37" s="258">
        <v>33</v>
      </c>
      <c r="B37" s="246" t="s">
        <v>96</v>
      </c>
      <c r="C37" s="267"/>
      <c r="D37" s="290">
        <f>逆行列係数表!R37</f>
        <v>1.0890290703059733E-3</v>
      </c>
      <c r="E37" s="290"/>
      <c r="F37" s="290">
        <f t="shared" si="0"/>
        <v>1.0237697360536016E-3</v>
      </c>
      <c r="G37" s="286">
        <f t="shared" si="1"/>
        <v>0</v>
      </c>
      <c r="H37" s="290">
        <f>分析係数表!F40</f>
        <v>0.70623799726049996</v>
      </c>
      <c r="I37" s="288">
        <f t="shared" si="2"/>
        <v>0</v>
      </c>
      <c r="J37" s="292">
        <f>分析係数表!D40</f>
        <v>9.0697433955161888E-2</v>
      </c>
      <c r="K37" s="271">
        <f t="shared" si="3"/>
        <v>0</v>
      </c>
      <c r="L37" s="290">
        <f>分析係数表!E40</f>
        <v>9.0562666353757981E-2</v>
      </c>
      <c r="M37" s="272">
        <f t="shared" si="4"/>
        <v>0</v>
      </c>
    </row>
    <row r="38" spans="1:13">
      <c r="A38" s="258">
        <v>34</v>
      </c>
      <c r="B38" s="246" t="s">
        <v>97</v>
      </c>
      <c r="C38" s="267"/>
      <c r="D38" s="290">
        <f>逆行列係数表!R38</f>
        <v>2.1809485228387504E-5</v>
      </c>
      <c r="E38" s="290"/>
      <c r="F38" s="290">
        <f t="shared" si="0"/>
        <v>2.0502566501239457E-5</v>
      </c>
      <c r="G38" s="286">
        <f t="shared" si="1"/>
        <v>0</v>
      </c>
      <c r="H38" s="290">
        <f>分析係数表!F41</f>
        <v>0.58132099287543681</v>
      </c>
      <c r="I38" s="288">
        <f t="shared" si="2"/>
        <v>0</v>
      </c>
      <c r="J38" s="292">
        <f>分析係数表!D41</f>
        <v>0.12149342216939719</v>
      </c>
      <c r="K38" s="271">
        <f t="shared" si="3"/>
        <v>0</v>
      </c>
      <c r="L38" s="290">
        <f>分析係数表!E41</f>
        <v>0.11755967401821014</v>
      </c>
      <c r="M38" s="272">
        <f t="shared" si="4"/>
        <v>0</v>
      </c>
    </row>
    <row r="39" spans="1:13">
      <c r="A39" s="258">
        <v>35</v>
      </c>
      <c r="B39" s="246" t="s">
        <v>3</v>
      </c>
      <c r="C39" s="267"/>
      <c r="D39" s="290">
        <f>逆行列係数表!R39</f>
        <v>7.4799737675256038E-4</v>
      </c>
      <c r="E39" s="290"/>
      <c r="F39" s="290">
        <f t="shared" si="0"/>
        <v>7.0317413726302342E-4</v>
      </c>
      <c r="G39" s="286">
        <f t="shared" si="1"/>
        <v>0</v>
      </c>
      <c r="H39" s="290">
        <f>分析係数表!F42</f>
        <v>0.58706867988829459</v>
      </c>
      <c r="I39" s="288">
        <f>G39*H39</f>
        <v>0</v>
      </c>
      <c r="J39" s="292">
        <f>分析係数表!D42</f>
        <v>0.12536880137580664</v>
      </c>
      <c r="K39" s="271">
        <f>ROUND(G39*J39,0)</f>
        <v>0</v>
      </c>
      <c r="L39" s="290">
        <f>分析係数表!E42</f>
        <v>0.11770088827882173</v>
      </c>
      <c r="M39" s="272">
        <f>ROUND(G39*L39,0)</f>
        <v>0</v>
      </c>
    </row>
    <row r="40" spans="1:13">
      <c r="A40" s="258">
        <v>36</v>
      </c>
      <c r="B40" s="246" t="s">
        <v>98</v>
      </c>
      <c r="C40" s="267"/>
      <c r="D40" s="290">
        <f>逆行列係数表!R40</f>
        <v>4.1497558941647424E-2</v>
      </c>
      <c r="E40" s="290"/>
      <c r="F40" s="290">
        <f t="shared" si="0"/>
        <v>3.9010845644940298E-2</v>
      </c>
      <c r="G40" s="286">
        <f t="shared" si="1"/>
        <v>0</v>
      </c>
      <c r="H40" s="290">
        <f>分析係数表!F43</f>
        <v>0.62240825035949521</v>
      </c>
      <c r="I40" s="288">
        <f>G40*H40</f>
        <v>0</v>
      </c>
      <c r="J40" s="292">
        <f>分析係数表!D43</f>
        <v>0.13048156468325811</v>
      </c>
      <c r="K40" s="271">
        <f>ROUND(G40*J40,0)</f>
        <v>0</v>
      </c>
      <c r="L40" s="290">
        <f>分析係数表!E43</f>
        <v>0.11291103502841897</v>
      </c>
      <c r="M40" s="272">
        <f>ROUND(G40*L40,0)</f>
        <v>0</v>
      </c>
    </row>
    <row r="41" spans="1:13">
      <c r="A41" s="258">
        <v>37</v>
      </c>
      <c r="B41" s="246" t="s">
        <v>99</v>
      </c>
      <c r="C41" s="267"/>
      <c r="D41" s="290">
        <f>逆行列係数表!R41</f>
        <v>2.2529702751517992E-4</v>
      </c>
      <c r="E41" s="290"/>
      <c r="F41" s="290">
        <f t="shared" si="0"/>
        <v>2.117962547391621E-4</v>
      </c>
      <c r="G41" s="286">
        <f t="shared" si="1"/>
        <v>0</v>
      </c>
      <c r="H41" s="290">
        <f>分析係数表!F44</f>
        <v>0.5344179716450459</v>
      </c>
      <c r="I41" s="288">
        <f>G41*H41</f>
        <v>0</v>
      </c>
      <c r="J41" s="292">
        <f>分析係数表!D44</f>
        <v>0.19836337849438287</v>
      </c>
      <c r="K41" s="271">
        <f>ROUND(G41*J41,0)</f>
        <v>0</v>
      </c>
      <c r="L41" s="290">
        <f>分析係数表!E44</f>
        <v>0.16230318686650563</v>
      </c>
      <c r="M41" s="272">
        <f>ROUND(G41*L41,0)</f>
        <v>0</v>
      </c>
    </row>
    <row r="42" spans="1:13">
      <c r="A42" s="258">
        <v>38</v>
      </c>
      <c r="B42" s="246" t="s">
        <v>4</v>
      </c>
      <c r="C42" s="267"/>
      <c r="D42" s="290">
        <f>逆行列係数表!R42</f>
        <v>1.2396649603979369E-3</v>
      </c>
      <c r="E42" s="290"/>
      <c r="F42" s="290">
        <f t="shared" si="0"/>
        <v>1.1653788717916589E-3</v>
      </c>
      <c r="G42" s="286">
        <f t="shared" si="1"/>
        <v>0</v>
      </c>
      <c r="H42" s="290">
        <f>分析係数表!F45</f>
        <v>0</v>
      </c>
      <c r="I42" s="288">
        <f>G42*H42</f>
        <v>0</v>
      </c>
      <c r="J42" s="292">
        <f>分析係数表!D45</f>
        <v>0</v>
      </c>
      <c r="K42" s="271">
        <f>ROUND(G42*J42,0)</f>
        <v>0</v>
      </c>
      <c r="L42" s="290">
        <f>分析係数表!E45</f>
        <v>0</v>
      </c>
      <c r="M42" s="272">
        <f>ROUND(G42*L42,0)</f>
        <v>0</v>
      </c>
    </row>
    <row r="43" spans="1:13">
      <c r="A43" s="258">
        <v>39</v>
      </c>
      <c r="B43" s="246" t="s">
        <v>5</v>
      </c>
      <c r="C43" s="267"/>
      <c r="D43" s="290">
        <f>逆行列係数表!R43</f>
        <v>5.1203992063311504E-3</v>
      </c>
      <c r="E43" s="290"/>
      <c r="F43" s="290">
        <f t="shared" si="0"/>
        <v>4.8135627293051887E-3</v>
      </c>
      <c r="G43" s="286">
        <f t="shared" si="1"/>
        <v>0</v>
      </c>
      <c r="H43" s="290">
        <f>分析係数表!F46</f>
        <v>0.64740426293918441</v>
      </c>
      <c r="I43" s="288">
        <f>G43*H43</f>
        <v>0</v>
      </c>
      <c r="J43" s="292">
        <f>分析係数表!D46</f>
        <v>3.6867524451068895E-3</v>
      </c>
      <c r="K43" s="271">
        <f>ROUND(G43*J43,0)</f>
        <v>0</v>
      </c>
      <c r="L43" s="290">
        <f>分析係数表!E46</f>
        <v>3.6024838177901608E-3</v>
      </c>
      <c r="M43" s="272">
        <f>ROUND(G43*L43,0)</f>
        <v>0</v>
      </c>
    </row>
    <row r="44" spans="1:13">
      <c r="A44" s="259">
        <v>40</v>
      </c>
      <c r="B44" s="256" t="s">
        <v>253</v>
      </c>
      <c r="C44" s="273">
        <f>SUM(C5:C43)</f>
        <v>0</v>
      </c>
      <c r="D44" s="291">
        <f>逆行列係数表!R44</f>
        <v>1.3274289517958109</v>
      </c>
      <c r="E44" s="291"/>
      <c r="F44" s="291">
        <f t="shared" si="0"/>
        <v>1.2478836650596363</v>
      </c>
      <c r="G44" s="287">
        <f>SUM(G5:G43)</f>
        <v>0</v>
      </c>
      <c r="H44" s="291">
        <f>分析係数表!F47</f>
        <v>0.52032812004185636</v>
      </c>
      <c r="I44" s="289">
        <f>SUM(I5:I43)</f>
        <v>0</v>
      </c>
      <c r="J44" s="293">
        <f>分析係数表!D47</f>
        <v>6.7043132898265148E-2</v>
      </c>
      <c r="K44" s="274">
        <f>SUM(K5:K43)</f>
        <v>0</v>
      </c>
      <c r="L44" s="291">
        <f>分析係数表!E47</f>
        <v>6.0489972943054145E-2</v>
      </c>
      <c r="M44" s="275">
        <f>SUM(M5:M43)</f>
        <v>0</v>
      </c>
    </row>
    <row r="45" spans="1:13">
      <c r="B45" s="276" t="s">
        <v>254</v>
      </c>
      <c r="C45" s="88"/>
      <c r="D45" s="88" t="s">
        <v>255</v>
      </c>
      <c r="E45" s="88"/>
      <c r="F45" s="88"/>
      <c r="G45" s="88"/>
      <c r="H45" s="88" t="s">
        <v>132</v>
      </c>
      <c r="I45" s="88"/>
      <c r="J45" s="88" t="s">
        <v>132</v>
      </c>
      <c r="K45" s="88"/>
      <c r="L45" s="88" t="s">
        <v>132</v>
      </c>
      <c r="M45" s="277"/>
    </row>
    <row r="46" spans="1:13">
      <c r="B46" s="76" t="s">
        <v>256</v>
      </c>
    </row>
    <row r="47" spans="1:13">
      <c r="B47" s="76" t="s">
        <v>289</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10A12-0B6B-41E3-ADC6-B21B2C313456}">
  <dimension ref="A1:M47"/>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76" customWidth="1"/>
    <col min="2" max="2" width="17.5" style="76" customWidth="1"/>
    <col min="3" max="3" width="8.58203125" style="76" customWidth="1"/>
    <col min="4" max="4" width="8.1640625" style="76" customWidth="1"/>
    <col min="5" max="5" width="8.25" style="76" bestFit="1" customWidth="1"/>
    <col min="6" max="16384" width="8.1640625" style="76"/>
  </cols>
  <sheetData>
    <row r="1" spans="1:13" ht="13">
      <c r="B1" s="268" t="s">
        <v>243</v>
      </c>
      <c r="F1" s="269"/>
      <c r="G1" s="76" t="s">
        <v>324</v>
      </c>
      <c r="I1" s="76" t="s">
        <v>324</v>
      </c>
    </row>
    <row r="2" spans="1:13">
      <c r="B2" s="76" t="s">
        <v>270</v>
      </c>
      <c r="C2" s="76" t="s">
        <v>324</v>
      </c>
      <c r="G2" s="76" t="s">
        <v>245</v>
      </c>
      <c r="I2" s="270" t="s">
        <v>236</v>
      </c>
      <c r="K2" s="76" t="s">
        <v>229</v>
      </c>
      <c r="M2" s="76" t="s">
        <v>246</v>
      </c>
    </row>
    <row r="3" spans="1:13" ht="60" customHeight="1">
      <c r="B3" s="39"/>
      <c r="C3" s="40" t="s">
        <v>308</v>
      </c>
      <c r="D3" s="40" t="s">
        <v>358</v>
      </c>
      <c r="E3" s="40" t="s">
        <v>359</v>
      </c>
      <c r="F3" s="40" t="s">
        <v>310</v>
      </c>
      <c r="G3" s="41" t="s">
        <v>330</v>
      </c>
      <c r="H3" s="40" t="s">
        <v>291</v>
      </c>
      <c r="I3" s="42" t="s">
        <v>236</v>
      </c>
      <c r="J3" s="43" t="s">
        <v>247</v>
      </c>
      <c r="K3" s="41" t="s">
        <v>248</v>
      </c>
      <c r="L3" s="40" t="s">
        <v>249</v>
      </c>
      <c r="M3" s="42" t="s">
        <v>250</v>
      </c>
    </row>
    <row r="4" spans="1:13">
      <c r="B4" s="44"/>
      <c r="C4" s="45" t="s">
        <v>41</v>
      </c>
      <c r="D4" s="45" t="s">
        <v>42</v>
      </c>
      <c r="E4" s="45" t="s">
        <v>50</v>
      </c>
      <c r="F4" s="45" t="s">
        <v>313</v>
      </c>
      <c r="G4" s="45" t="s">
        <v>311</v>
      </c>
      <c r="H4" s="47" t="s">
        <v>315</v>
      </c>
      <c r="I4" s="46" t="s">
        <v>316</v>
      </c>
      <c r="J4" s="45" t="s">
        <v>318</v>
      </c>
      <c r="K4" s="45" t="s">
        <v>319</v>
      </c>
      <c r="L4" s="45" t="s">
        <v>321</v>
      </c>
      <c r="M4" s="46" t="s">
        <v>322</v>
      </c>
    </row>
    <row r="5" spans="1:13">
      <c r="A5" s="257">
        <v>1</v>
      </c>
      <c r="B5" s="246" t="s">
        <v>73</v>
      </c>
      <c r="C5" s="267"/>
      <c r="D5" s="290">
        <f>逆行列係数表!S5</f>
        <v>1.7347118082391089E-5</v>
      </c>
      <c r="E5" s="290"/>
      <c r="F5" s="290">
        <f>D5/$E$21</f>
        <v>1.7185330134121353E-5</v>
      </c>
      <c r="G5" s="286">
        <f>$C$21*F5</f>
        <v>0</v>
      </c>
      <c r="H5" s="290">
        <f>分析係数表!F8</f>
        <v>0.42721038226158625</v>
      </c>
      <c r="I5" s="288">
        <f t="shared" ref="I5:I38" si="0">G5*H5</f>
        <v>0</v>
      </c>
      <c r="J5" s="292">
        <f>分析係数表!D8</f>
        <v>0.32298797552049696</v>
      </c>
      <c r="K5" s="281">
        <f t="shared" ref="K5:K38" si="1">ROUND(G5*J5,0)</f>
        <v>0</v>
      </c>
      <c r="L5" s="290">
        <f>分析係数表!E8</f>
        <v>0.12265584155979949</v>
      </c>
      <c r="M5" s="282">
        <f t="shared" ref="M5:M38" si="2">ROUND(G5*L5,0)</f>
        <v>0</v>
      </c>
    </row>
    <row r="6" spans="1:13">
      <c r="A6" s="258">
        <v>2</v>
      </c>
      <c r="B6" s="246" t="s">
        <v>74</v>
      </c>
      <c r="C6" s="267"/>
      <c r="D6" s="290">
        <f>逆行列係数表!S6</f>
        <v>1.761705535964311E-5</v>
      </c>
      <c r="E6" s="290"/>
      <c r="F6" s="290">
        <f t="shared" ref="F6:F44" si="3">D6/$E$21</f>
        <v>1.7452749840556093E-5</v>
      </c>
      <c r="G6" s="286">
        <f t="shared" ref="G6:G43" si="4">$C$21*F6</f>
        <v>0</v>
      </c>
      <c r="H6" s="290">
        <f>分析係数表!F9</f>
        <v>0.63987813845992225</v>
      </c>
      <c r="I6" s="288">
        <f t="shared" si="0"/>
        <v>0</v>
      </c>
      <c r="J6" s="292">
        <f>分析係数表!D9</f>
        <v>0.29572434079210003</v>
      </c>
      <c r="K6" s="281">
        <f t="shared" si="1"/>
        <v>0</v>
      </c>
      <c r="L6" s="290">
        <f>分析係数表!E9</f>
        <v>0.26862065342998215</v>
      </c>
      <c r="M6" s="282">
        <f t="shared" si="2"/>
        <v>0</v>
      </c>
    </row>
    <row r="7" spans="1:13">
      <c r="A7" s="258">
        <v>3</v>
      </c>
      <c r="B7" s="246" t="s">
        <v>75</v>
      </c>
      <c r="C7" s="267"/>
      <c r="D7" s="290">
        <f>逆行列係数表!S7</f>
        <v>1.2873008083922211E-6</v>
      </c>
      <c r="E7" s="290"/>
      <c r="F7" s="290">
        <f t="shared" si="3"/>
        <v>1.2752947935829276E-6</v>
      </c>
      <c r="G7" s="286">
        <f t="shared" si="4"/>
        <v>0</v>
      </c>
      <c r="H7" s="290">
        <f>分析係数表!F10</f>
        <v>0.47381340455197063</v>
      </c>
      <c r="I7" s="288">
        <f t="shared" si="0"/>
        <v>0</v>
      </c>
      <c r="J7" s="292">
        <f>分析係数表!D10</f>
        <v>9.5045460793747427E-2</v>
      </c>
      <c r="K7" s="281">
        <f t="shared" si="1"/>
        <v>0</v>
      </c>
      <c r="L7" s="290">
        <f>分析係数表!E10</f>
        <v>4.2279520059697977E-2</v>
      </c>
      <c r="M7" s="282">
        <f t="shared" si="2"/>
        <v>0</v>
      </c>
    </row>
    <row r="8" spans="1:13">
      <c r="A8" s="258">
        <v>4</v>
      </c>
      <c r="B8" s="246" t="s">
        <v>76</v>
      </c>
      <c r="C8" s="267"/>
      <c r="D8" s="290">
        <f>逆行列係数表!S8</f>
        <v>6.2823957587776263E-5</v>
      </c>
      <c r="E8" s="290"/>
      <c r="F8" s="290">
        <f t="shared" si="3"/>
        <v>6.223802976091557E-5</v>
      </c>
      <c r="G8" s="286">
        <f t="shared" si="4"/>
        <v>0</v>
      </c>
      <c r="H8" s="290">
        <f>分析係数表!F11</f>
        <v>0.54360066960888753</v>
      </c>
      <c r="I8" s="288">
        <f t="shared" si="0"/>
        <v>0</v>
      </c>
      <c r="J8" s="292">
        <f>分析係数表!D11</f>
        <v>4.0785268604474206E-2</v>
      </c>
      <c r="K8" s="281">
        <f t="shared" si="1"/>
        <v>0</v>
      </c>
      <c r="L8" s="290">
        <f>分析係数表!E11</f>
        <v>3.926343022371024E-2</v>
      </c>
      <c r="M8" s="282">
        <f t="shared" si="2"/>
        <v>0</v>
      </c>
    </row>
    <row r="9" spans="1:13">
      <c r="A9" s="258">
        <v>5</v>
      </c>
      <c r="B9" s="246" t="s">
        <v>77</v>
      </c>
      <c r="C9" s="267"/>
      <c r="D9" s="290">
        <f>逆行列係数表!S9</f>
        <v>2.8307362413673363E-5</v>
      </c>
      <c r="E9" s="290"/>
      <c r="F9" s="290">
        <f t="shared" si="3"/>
        <v>2.8043353714125456E-5</v>
      </c>
      <c r="G9" s="286">
        <f t="shared" si="4"/>
        <v>0</v>
      </c>
      <c r="H9" s="290">
        <f>分析係数表!F12</f>
        <v>0.33651535386825859</v>
      </c>
      <c r="I9" s="288">
        <f t="shared" si="0"/>
        <v>0</v>
      </c>
      <c r="J9" s="292">
        <f>分析係数表!D12</f>
        <v>3.4578030097235327E-2</v>
      </c>
      <c r="K9" s="281">
        <f t="shared" si="1"/>
        <v>0</v>
      </c>
      <c r="L9" s="290">
        <f>分析係数表!E12</f>
        <v>3.3355134693599395E-2</v>
      </c>
      <c r="M9" s="282">
        <f t="shared" si="2"/>
        <v>0</v>
      </c>
    </row>
    <row r="10" spans="1:13">
      <c r="A10" s="258">
        <v>6</v>
      </c>
      <c r="B10" s="246" t="s">
        <v>78</v>
      </c>
      <c r="C10" s="267"/>
      <c r="D10" s="290">
        <f>逆行列係数表!S10</f>
        <v>1.523582940817309E-4</v>
      </c>
      <c r="E10" s="290"/>
      <c r="F10" s="290">
        <f t="shared" si="3"/>
        <v>1.5093732399988302E-4</v>
      </c>
      <c r="G10" s="286">
        <f t="shared" si="4"/>
        <v>0</v>
      </c>
      <c r="H10" s="290">
        <f>分析係数表!F13</f>
        <v>0.39077170920544851</v>
      </c>
      <c r="I10" s="288">
        <f t="shared" si="0"/>
        <v>0</v>
      </c>
      <c r="J10" s="292">
        <f>分析係数表!D13</f>
        <v>0.12720758845381647</v>
      </c>
      <c r="K10" s="281">
        <f t="shared" si="1"/>
        <v>0</v>
      </c>
      <c r="L10" s="290">
        <f>分析係数表!E13</f>
        <v>9.5492852763317662E-2</v>
      </c>
      <c r="M10" s="282">
        <f t="shared" si="2"/>
        <v>0</v>
      </c>
    </row>
    <row r="11" spans="1:13">
      <c r="A11" s="258">
        <v>7</v>
      </c>
      <c r="B11" s="246" t="s">
        <v>79</v>
      </c>
      <c r="C11" s="267"/>
      <c r="D11" s="290">
        <f>逆行列係数表!S11</f>
        <v>2.049382324694361E-3</v>
      </c>
      <c r="E11" s="290"/>
      <c r="F11" s="290">
        <f t="shared" si="3"/>
        <v>2.0302687543619418E-3</v>
      </c>
      <c r="G11" s="286">
        <f t="shared" si="4"/>
        <v>0</v>
      </c>
      <c r="H11" s="290">
        <f>分析係数表!F14</f>
        <v>0.35598651785260127</v>
      </c>
      <c r="I11" s="288">
        <f t="shared" si="0"/>
        <v>0</v>
      </c>
      <c r="J11" s="292">
        <f>分析係数表!D14</f>
        <v>4.3833041969742803E-2</v>
      </c>
      <c r="K11" s="281">
        <f t="shared" si="1"/>
        <v>0</v>
      </c>
      <c r="L11" s="290">
        <f>分析係数表!E14</f>
        <v>3.8757158040430381E-2</v>
      </c>
      <c r="M11" s="282">
        <f t="shared" si="2"/>
        <v>0</v>
      </c>
    </row>
    <row r="12" spans="1:13">
      <c r="A12" s="258">
        <v>8</v>
      </c>
      <c r="B12" s="246" t="s">
        <v>80</v>
      </c>
      <c r="C12" s="267"/>
      <c r="D12" s="290">
        <f>逆行列係数表!S12</f>
        <v>3.8723050325230974E-3</v>
      </c>
      <c r="E12" s="290"/>
      <c r="F12" s="290">
        <f t="shared" si="3"/>
        <v>3.8361899681469327E-3</v>
      </c>
      <c r="G12" s="286">
        <f t="shared" si="4"/>
        <v>0</v>
      </c>
      <c r="H12" s="290">
        <f>分析係数表!F15</f>
        <v>0.35842164855867914</v>
      </c>
      <c r="I12" s="288">
        <f t="shared" si="0"/>
        <v>0</v>
      </c>
      <c r="J12" s="292">
        <f>分析係数表!D15</f>
        <v>1.5678367482667734E-2</v>
      </c>
      <c r="K12" s="281">
        <f t="shared" si="1"/>
        <v>0</v>
      </c>
      <c r="L12" s="290">
        <f>分析係数表!E15</f>
        <v>1.5634458686506418E-2</v>
      </c>
      <c r="M12" s="282">
        <f t="shared" si="2"/>
        <v>0</v>
      </c>
    </row>
    <row r="13" spans="1:13">
      <c r="A13" s="258">
        <v>9</v>
      </c>
      <c r="B13" s="246" t="s">
        <v>81</v>
      </c>
      <c r="C13" s="267"/>
      <c r="D13" s="290">
        <f>逆行列係数表!S13</f>
        <v>1.0749206889995278E-3</v>
      </c>
      <c r="E13" s="290"/>
      <c r="F13" s="290">
        <f t="shared" si="3"/>
        <v>1.0648954380039484E-3</v>
      </c>
      <c r="G13" s="286">
        <f t="shared" si="4"/>
        <v>0</v>
      </c>
      <c r="H13" s="290">
        <f>分析係数表!F16</f>
        <v>0.2627694146106877</v>
      </c>
      <c r="I13" s="288">
        <f t="shared" si="0"/>
        <v>0</v>
      </c>
      <c r="J13" s="292">
        <f>分析係数表!D16</f>
        <v>1.0339400475073228E-2</v>
      </c>
      <c r="K13" s="281">
        <f t="shared" si="1"/>
        <v>0</v>
      </c>
      <c r="L13" s="290">
        <f>分析係数表!E16</f>
        <v>1.0339400475073228E-2</v>
      </c>
      <c r="M13" s="282">
        <f t="shared" si="2"/>
        <v>0</v>
      </c>
    </row>
    <row r="14" spans="1:13">
      <c r="A14" s="258">
        <v>10</v>
      </c>
      <c r="B14" s="246" t="s">
        <v>82</v>
      </c>
      <c r="C14" s="267"/>
      <c r="D14" s="290">
        <f>逆行列係数表!S14</f>
        <v>1.0945668398751968E-2</v>
      </c>
      <c r="E14" s="290"/>
      <c r="F14" s="290">
        <f t="shared" si="3"/>
        <v>1.0843583589951791E-2</v>
      </c>
      <c r="G14" s="286">
        <f t="shared" si="4"/>
        <v>0</v>
      </c>
      <c r="H14" s="290">
        <f>分析係数表!F17</f>
        <v>0.42825667105631338</v>
      </c>
      <c r="I14" s="288">
        <f t="shared" si="0"/>
        <v>0</v>
      </c>
      <c r="J14" s="292">
        <f>分析係数表!D17</f>
        <v>5.1560411778863557E-2</v>
      </c>
      <c r="K14" s="281">
        <f t="shared" si="1"/>
        <v>0</v>
      </c>
      <c r="L14" s="290">
        <f>分析係数表!E17</f>
        <v>4.9008807340167618E-2</v>
      </c>
      <c r="M14" s="282">
        <f t="shared" si="2"/>
        <v>0</v>
      </c>
    </row>
    <row r="15" spans="1:13">
      <c r="A15" s="258">
        <v>11</v>
      </c>
      <c r="B15" s="246" t="s">
        <v>83</v>
      </c>
      <c r="C15" s="267"/>
      <c r="D15" s="290">
        <f>逆行列係数表!S15</f>
        <v>2.8295645740929326E-3</v>
      </c>
      <c r="E15" s="290"/>
      <c r="F15" s="290">
        <f t="shared" si="3"/>
        <v>2.8031746316964532E-3</v>
      </c>
      <c r="G15" s="286">
        <f t="shared" si="4"/>
        <v>0</v>
      </c>
      <c r="H15" s="290">
        <f>分析係数表!F18</f>
        <v>0.48997194925916815</v>
      </c>
      <c r="I15" s="288">
        <f t="shared" si="0"/>
        <v>0</v>
      </c>
      <c r="J15" s="292">
        <f>分析係数表!D18</f>
        <v>3.8565313316438733E-2</v>
      </c>
      <c r="K15" s="281">
        <f t="shared" si="1"/>
        <v>0</v>
      </c>
      <c r="L15" s="290">
        <f>分析係数表!E18</f>
        <v>3.6576455199010559E-2</v>
      </c>
      <c r="M15" s="282">
        <f t="shared" si="2"/>
        <v>0</v>
      </c>
    </row>
    <row r="16" spans="1:13">
      <c r="A16" s="258">
        <v>12</v>
      </c>
      <c r="B16" s="246" t="s">
        <v>84</v>
      </c>
      <c r="C16" s="267"/>
      <c r="D16" s="290">
        <f>逆行列係数表!S16</f>
        <v>2.5047519887766687E-2</v>
      </c>
      <c r="E16" s="290"/>
      <c r="F16" s="290">
        <f t="shared" si="3"/>
        <v>2.4813914119209617E-2</v>
      </c>
      <c r="G16" s="286">
        <f t="shared" si="4"/>
        <v>0</v>
      </c>
      <c r="H16" s="290">
        <f>分析係数表!F19</f>
        <v>0.21331101927013058</v>
      </c>
      <c r="I16" s="288">
        <f t="shared" si="0"/>
        <v>0</v>
      </c>
      <c r="J16" s="292">
        <f>分析係数表!D19</f>
        <v>1.2736199640345095E-2</v>
      </c>
      <c r="K16" s="281">
        <f t="shared" si="1"/>
        <v>0</v>
      </c>
      <c r="L16" s="290">
        <f>分析係数表!E19</f>
        <v>1.2523714081279422E-2</v>
      </c>
      <c r="M16" s="282">
        <f t="shared" si="2"/>
        <v>0</v>
      </c>
    </row>
    <row r="17" spans="1:13">
      <c r="A17" s="258">
        <v>13</v>
      </c>
      <c r="B17" s="246" t="s">
        <v>85</v>
      </c>
      <c r="C17" s="267"/>
      <c r="D17" s="290">
        <f>逆行列係数表!S17</f>
        <v>1.1828031213174728E-3</v>
      </c>
      <c r="E17" s="290"/>
      <c r="F17" s="290">
        <f t="shared" si="3"/>
        <v>1.1717717044967592E-3</v>
      </c>
      <c r="G17" s="286">
        <f t="shared" si="4"/>
        <v>0</v>
      </c>
      <c r="H17" s="290">
        <f>分析係数表!F20</f>
        <v>0.2109583665362576</v>
      </c>
      <c r="I17" s="288">
        <f t="shared" si="0"/>
        <v>0</v>
      </c>
      <c r="J17" s="292">
        <f>分析係数表!D20</f>
        <v>3.0797631013066269E-2</v>
      </c>
      <c r="K17" s="281">
        <f t="shared" si="1"/>
        <v>0</v>
      </c>
      <c r="L17" s="290">
        <f>分析係数表!E20</f>
        <v>2.9972730221401771E-2</v>
      </c>
      <c r="M17" s="282">
        <f t="shared" si="2"/>
        <v>0</v>
      </c>
    </row>
    <row r="18" spans="1:13">
      <c r="A18" s="258">
        <v>14</v>
      </c>
      <c r="B18" s="246" t="s">
        <v>86</v>
      </c>
      <c r="C18" s="267"/>
      <c r="D18" s="290">
        <f>逆行列係数表!S18</f>
        <v>1.0694986161541289E-2</v>
      </c>
      <c r="E18" s="290"/>
      <c r="F18" s="290">
        <f t="shared" si="3"/>
        <v>1.0595239341370312E-2</v>
      </c>
      <c r="G18" s="286">
        <f t="shared" si="4"/>
        <v>0</v>
      </c>
      <c r="H18" s="290">
        <f>分析係数表!F21</f>
        <v>0.45791147145628314</v>
      </c>
      <c r="I18" s="288">
        <f t="shared" si="0"/>
        <v>0</v>
      </c>
      <c r="J18" s="292">
        <f>分析係数表!D21</f>
        <v>5.9847590028896828E-2</v>
      </c>
      <c r="K18" s="281">
        <f t="shared" si="1"/>
        <v>0</v>
      </c>
      <c r="L18" s="290">
        <f>分析係数表!E21</f>
        <v>5.4782163530779596E-2</v>
      </c>
      <c r="M18" s="282">
        <f t="shared" si="2"/>
        <v>0</v>
      </c>
    </row>
    <row r="19" spans="1:13">
      <c r="A19" s="258">
        <v>15</v>
      </c>
      <c r="B19" s="246" t="s">
        <v>70</v>
      </c>
      <c r="C19" s="267"/>
      <c r="D19" s="290">
        <f>逆行列係数表!S19</f>
        <v>4.5606741555348131E-3</v>
      </c>
      <c r="E19" s="290"/>
      <c r="F19" s="290">
        <f t="shared" si="3"/>
        <v>4.5181390144902736E-3</v>
      </c>
      <c r="G19" s="286">
        <f t="shared" si="4"/>
        <v>0</v>
      </c>
      <c r="H19" s="290">
        <f>分析係数表!F22</f>
        <v>0.43073258580094059</v>
      </c>
      <c r="I19" s="288">
        <f t="shared" si="0"/>
        <v>0</v>
      </c>
      <c r="J19" s="292">
        <f>分析係数表!D22</f>
        <v>2.2938556731137788E-2</v>
      </c>
      <c r="K19" s="281">
        <f t="shared" si="1"/>
        <v>0</v>
      </c>
      <c r="L19" s="290">
        <f>分析係数表!E22</f>
        <v>2.2183368519679003E-2</v>
      </c>
      <c r="M19" s="282">
        <f t="shared" si="2"/>
        <v>0</v>
      </c>
    </row>
    <row r="20" spans="1:13">
      <c r="A20" s="258">
        <v>16</v>
      </c>
      <c r="B20" s="246" t="s">
        <v>71</v>
      </c>
      <c r="C20" s="267"/>
      <c r="D20" s="290">
        <f>逆行列係数表!S20</f>
        <v>8.3456751325482279E-4</v>
      </c>
      <c r="E20" s="290"/>
      <c r="F20" s="290">
        <f t="shared" si="3"/>
        <v>8.2678391686602927E-4</v>
      </c>
      <c r="G20" s="286">
        <f t="shared" si="4"/>
        <v>0</v>
      </c>
      <c r="H20" s="290">
        <f>分析係数表!F23</f>
        <v>0.43764444987651224</v>
      </c>
      <c r="I20" s="288">
        <f t="shared" si="0"/>
        <v>0</v>
      </c>
      <c r="J20" s="292">
        <f>分析係数表!D23</f>
        <v>3.7770855561684982E-2</v>
      </c>
      <c r="K20" s="281">
        <f t="shared" si="1"/>
        <v>0</v>
      </c>
      <c r="L20" s="290">
        <f>分析係数表!E23</f>
        <v>3.6503495425501575E-2</v>
      </c>
      <c r="M20" s="282">
        <f t="shared" si="2"/>
        <v>0</v>
      </c>
    </row>
    <row r="21" spans="1:13">
      <c r="A21" s="258">
        <v>17</v>
      </c>
      <c r="B21" s="246" t="s">
        <v>72</v>
      </c>
      <c r="C21" s="266">
        <f>データ入力!C22</f>
        <v>0</v>
      </c>
      <c r="D21" s="290">
        <f>逆行列係数表!S21</f>
        <v>1.009414305515639</v>
      </c>
      <c r="E21" s="290">
        <f>D21</f>
        <v>1.009414305515639</v>
      </c>
      <c r="F21" s="290">
        <f t="shared" si="3"/>
        <v>1</v>
      </c>
      <c r="G21" s="286">
        <f t="shared" si="4"/>
        <v>0</v>
      </c>
      <c r="H21" s="290">
        <f>分析係数表!F24</f>
        <v>0.36721364788140759</v>
      </c>
      <c r="I21" s="288">
        <f t="shared" si="0"/>
        <v>0</v>
      </c>
      <c r="J21" s="292">
        <f>分析係数表!D24</f>
        <v>3.9309475738153632E-2</v>
      </c>
      <c r="K21" s="281">
        <f t="shared" si="1"/>
        <v>0</v>
      </c>
      <c r="L21" s="290">
        <f>分析係数表!E24</f>
        <v>3.8550657867992791E-2</v>
      </c>
      <c r="M21" s="282">
        <f t="shared" si="2"/>
        <v>0</v>
      </c>
    </row>
    <row r="22" spans="1:13">
      <c r="A22" s="258">
        <v>18</v>
      </c>
      <c r="B22" s="246" t="s">
        <v>87</v>
      </c>
      <c r="C22" s="267"/>
      <c r="D22" s="290">
        <f>逆行列係数表!S22</f>
        <v>1.7747267052207191E-2</v>
      </c>
      <c r="E22" s="290"/>
      <c r="F22" s="290">
        <f t="shared" si="3"/>
        <v>1.7581747113383096E-2</v>
      </c>
      <c r="G22" s="286">
        <f t="shared" si="4"/>
        <v>0</v>
      </c>
      <c r="H22" s="290">
        <f>分析係数表!F25</f>
        <v>0.33318683873123567</v>
      </c>
      <c r="I22" s="288">
        <f t="shared" si="0"/>
        <v>0</v>
      </c>
      <c r="J22" s="292">
        <f>分析係数表!D25</f>
        <v>4.284059086963312E-2</v>
      </c>
      <c r="K22" s="281">
        <f t="shared" si="1"/>
        <v>0</v>
      </c>
      <c r="L22" s="290">
        <f>分析係数表!E25</f>
        <v>4.249917369780222E-2</v>
      </c>
      <c r="M22" s="282">
        <f t="shared" si="2"/>
        <v>0</v>
      </c>
    </row>
    <row r="23" spans="1:13">
      <c r="A23" s="258">
        <v>19</v>
      </c>
      <c r="B23" s="246" t="s">
        <v>88</v>
      </c>
      <c r="C23" s="267"/>
      <c r="D23" s="290">
        <f>逆行列係数表!S23</f>
        <v>3.701765373705812E-3</v>
      </c>
      <c r="E23" s="290"/>
      <c r="F23" s="290">
        <f t="shared" si="3"/>
        <v>3.6672408479636511E-3</v>
      </c>
      <c r="G23" s="286">
        <f t="shared" si="4"/>
        <v>0</v>
      </c>
      <c r="H23" s="290">
        <f>分析係数表!F26</f>
        <v>0.33811565690794865</v>
      </c>
      <c r="I23" s="288">
        <f t="shared" si="0"/>
        <v>0</v>
      </c>
      <c r="J23" s="292">
        <f>分析係数表!D26</f>
        <v>3.3929737559631502E-2</v>
      </c>
      <c r="K23" s="281">
        <f t="shared" si="1"/>
        <v>0</v>
      </c>
      <c r="L23" s="290">
        <f>分析係数表!E26</f>
        <v>3.3531988342571602E-2</v>
      </c>
      <c r="M23" s="282">
        <f t="shared" si="2"/>
        <v>0</v>
      </c>
    </row>
    <row r="24" spans="1:13">
      <c r="A24" s="258">
        <v>20</v>
      </c>
      <c r="B24" s="246" t="s">
        <v>89</v>
      </c>
      <c r="C24" s="267"/>
      <c r="D24" s="290">
        <f>逆行列係数表!S24</f>
        <v>2.0879240080171043E-5</v>
      </c>
      <c r="E24" s="290"/>
      <c r="F24" s="290">
        <f t="shared" si="3"/>
        <v>2.0684509785608103E-5</v>
      </c>
      <c r="G24" s="286">
        <f t="shared" si="4"/>
        <v>0</v>
      </c>
      <c r="H24" s="290">
        <f>分析係数表!F27</f>
        <v>0.29536956526946395</v>
      </c>
      <c r="I24" s="288">
        <f t="shared" si="0"/>
        <v>0</v>
      </c>
      <c r="J24" s="292">
        <f>分析係数表!D27</f>
        <v>2.042747265118797E-2</v>
      </c>
      <c r="K24" s="281">
        <f t="shared" si="1"/>
        <v>0</v>
      </c>
      <c r="L24" s="290">
        <f>分析係数表!E27</f>
        <v>2.035082172191522E-2</v>
      </c>
      <c r="M24" s="282">
        <f t="shared" si="2"/>
        <v>0</v>
      </c>
    </row>
    <row r="25" spans="1:13">
      <c r="A25" s="258">
        <v>21</v>
      </c>
      <c r="B25" s="246" t="s">
        <v>90</v>
      </c>
      <c r="C25" s="267"/>
      <c r="D25" s="290">
        <f>逆行列係数表!S25</f>
        <v>2.3884530216988417E-4</v>
      </c>
      <c r="E25" s="290"/>
      <c r="F25" s="290">
        <f t="shared" si="3"/>
        <v>2.3661771075046817E-4</v>
      </c>
      <c r="G25" s="286">
        <f t="shared" si="4"/>
        <v>0</v>
      </c>
      <c r="H25" s="290">
        <f>分析係数表!F28</f>
        <v>0.29628808224417325</v>
      </c>
      <c r="I25" s="288">
        <f t="shared" si="0"/>
        <v>0</v>
      </c>
      <c r="J25" s="292">
        <f>分析係数表!D28</f>
        <v>3.0551159487848582E-2</v>
      </c>
      <c r="K25" s="281">
        <f t="shared" si="1"/>
        <v>0</v>
      </c>
      <c r="L25" s="290">
        <f>分析係数表!E28</f>
        <v>3.018459578819983E-2</v>
      </c>
      <c r="M25" s="282">
        <f t="shared" si="2"/>
        <v>0</v>
      </c>
    </row>
    <row r="26" spans="1:13">
      <c r="A26" s="258">
        <v>22</v>
      </c>
      <c r="B26" s="246" t="s">
        <v>64</v>
      </c>
      <c r="C26" s="267"/>
      <c r="D26" s="290">
        <f>逆行列係数表!S26</f>
        <v>4.1221301607812875E-3</v>
      </c>
      <c r="E26" s="290"/>
      <c r="F26" s="290">
        <f t="shared" si="3"/>
        <v>4.0836851016051133E-3</v>
      </c>
      <c r="G26" s="286">
        <f t="shared" si="4"/>
        <v>0</v>
      </c>
      <c r="H26" s="290">
        <f>分析係数表!F29</f>
        <v>0.40202182464221792</v>
      </c>
      <c r="I26" s="288">
        <f t="shared" si="0"/>
        <v>0</v>
      </c>
      <c r="J26" s="292">
        <f>分析係数表!D29</f>
        <v>7.9194780809421356E-2</v>
      </c>
      <c r="K26" s="281">
        <f t="shared" si="1"/>
        <v>0</v>
      </c>
      <c r="L26" s="290">
        <f>分析係数表!E29</f>
        <v>6.5944675090492746E-2</v>
      </c>
      <c r="M26" s="282">
        <f t="shared" si="2"/>
        <v>0</v>
      </c>
    </row>
    <row r="27" spans="1:13">
      <c r="A27" s="258">
        <v>23</v>
      </c>
      <c r="B27" s="246" t="s">
        <v>91</v>
      </c>
      <c r="C27" s="267"/>
      <c r="D27" s="290">
        <f>逆行列係数表!S27</f>
        <v>2.6771285746497132E-3</v>
      </c>
      <c r="E27" s="290"/>
      <c r="F27" s="290">
        <f t="shared" si="3"/>
        <v>2.6521603270543664E-3</v>
      </c>
      <c r="G27" s="286">
        <f t="shared" si="4"/>
        <v>0</v>
      </c>
      <c r="H27" s="290">
        <f>分析係数表!F30</f>
        <v>0.46362091424568164</v>
      </c>
      <c r="I27" s="288">
        <f t="shared" si="0"/>
        <v>0</v>
      </c>
      <c r="J27" s="292">
        <f>分析係数表!D30</f>
        <v>7.3824536053885614E-2</v>
      </c>
      <c r="K27" s="281">
        <f t="shared" si="1"/>
        <v>0</v>
      </c>
      <c r="L27" s="290">
        <f>分析係数表!E30</f>
        <v>5.6949248710145881E-2</v>
      </c>
      <c r="M27" s="282">
        <f t="shared" si="2"/>
        <v>0</v>
      </c>
    </row>
    <row r="28" spans="1:13">
      <c r="A28" s="258">
        <v>24</v>
      </c>
      <c r="B28" s="246" t="s">
        <v>92</v>
      </c>
      <c r="C28" s="267"/>
      <c r="D28" s="290">
        <f>逆行列係数表!S28</f>
        <v>1.7220023095119542E-2</v>
      </c>
      <c r="E28" s="290"/>
      <c r="F28" s="290">
        <f t="shared" si="3"/>
        <v>1.7059420498625723E-2</v>
      </c>
      <c r="G28" s="286">
        <f t="shared" si="4"/>
        <v>0</v>
      </c>
      <c r="H28" s="290">
        <f>分析係数表!F31</f>
        <v>0.39948542779773355</v>
      </c>
      <c r="I28" s="288">
        <f t="shared" si="0"/>
        <v>0</v>
      </c>
      <c r="J28" s="292">
        <f>分析係数表!D31</f>
        <v>2.9145126840892164E-3</v>
      </c>
      <c r="K28" s="281">
        <f t="shared" si="1"/>
        <v>0</v>
      </c>
      <c r="L28" s="290">
        <f>分析係数表!E31</f>
        <v>2.9145126840892164E-3</v>
      </c>
      <c r="M28" s="282">
        <f t="shared" si="2"/>
        <v>0</v>
      </c>
    </row>
    <row r="29" spans="1:13">
      <c r="A29" s="258">
        <v>25</v>
      </c>
      <c r="B29" s="246" t="s">
        <v>1</v>
      </c>
      <c r="C29" s="267"/>
      <c r="D29" s="290">
        <f>逆行列係数表!S29</f>
        <v>7.1870281174611791E-4</v>
      </c>
      <c r="E29" s="290"/>
      <c r="F29" s="290">
        <f t="shared" si="3"/>
        <v>7.119998278397521E-4</v>
      </c>
      <c r="G29" s="286">
        <f t="shared" si="4"/>
        <v>0</v>
      </c>
      <c r="H29" s="290">
        <f>分析係数表!F32</f>
        <v>0.44272670787830282</v>
      </c>
      <c r="I29" s="288">
        <f t="shared" si="0"/>
        <v>0</v>
      </c>
      <c r="J29" s="292">
        <f>分析係数表!D32</f>
        <v>2.1120085933633119E-2</v>
      </c>
      <c r="K29" s="281">
        <f t="shared" si="1"/>
        <v>0</v>
      </c>
      <c r="L29" s="290">
        <f>分析係数表!E32</f>
        <v>2.1120085933633119E-2</v>
      </c>
      <c r="M29" s="282">
        <f t="shared" si="2"/>
        <v>0</v>
      </c>
    </row>
    <row r="30" spans="1:13">
      <c r="A30" s="258">
        <v>26</v>
      </c>
      <c r="B30" s="246" t="s">
        <v>2</v>
      </c>
      <c r="C30" s="267"/>
      <c r="D30" s="290">
        <f>逆行列係数表!S30</f>
        <v>8.4404017425341693E-4</v>
      </c>
      <c r="E30" s="290"/>
      <c r="F30" s="290">
        <f t="shared" si="3"/>
        <v>8.3616823106371166E-4</v>
      </c>
      <c r="G30" s="286">
        <f t="shared" si="4"/>
        <v>0</v>
      </c>
      <c r="H30" s="290">
        <f>分析係数表!F33</f>
        <v>0.63278689994307047</v>
      </c>
      <c r="I30" s="288">
        <f t="shared" si="0"/>
        <v>0</v>
      </c>
      <c r="J30" s="292">
        <f>分析係数表!D33</f>
        <v>8.7702783269007503E-2</v>
      </c>
      <c r="K30" s="281">
        <f t="shared" si="1"/>
        <v>0</v>
      </c>
      <c r="L30" s="290">
        <f>分析係数表!E33</f>
        <v>8.4336323251883824E-2</v>
      </c>
      <c r="M30" s="282">
        <f t="shared" si="2"/>
        <v>0</v>
      </c>
    </row>
    <row r="31" spans="1:13">
      <c r="A31" s="258">
        <v>27</v>
      </c>
      <c r="B31" s="246" t="s">
        <v>65</v>
      </c>
      <c r="C31" s="267"/>
      <c r="D31" s="290">
        <f>逆行列係数表!S31</f>
        <v>1.7072360287530289E-2</v>
      </c>
      <c r="E31" s="290"/>
      <c r="F31" s="290">
        <f t="shared" si="3"/>
        <v>1.6913134868649614E-2</v>
      </c>
      <c r="G31" s="286">
        <f t="shared" si="4"/>
        <v>0</v>
      </c>
      <c r="H31" s="290">
        <f>分析係数表!F34</f>
        <v>0.68044247766447119</v>
      </c>
      <c r="I31" s="288">
        <f t="shared" si="0"/>
        <v>0</v>
      </c>
      <c r="J31" s="292">
        <f>分析係数表!D34</f>
        <v>0.15389009392691583</v>
      </c>
      <c r="K31" s="281">
        <f t="shared" si="1"/>
        <v>0</v>
      </c>
      <c r="L31" s="290">
        <f>分析係数表!E34</f>
        <v>0.1433320704064108</v>
      </c>
      <c r="M31" s="282">
        <f t="shared" si="2"/>
        <v>0</v>
      </c>
    </row>
    <row r="32" spans="1:13">
      <c r="A32" s="258">
        <v>28</v>
      </c>
      <c r="B32" s="246" t="s">
        <v>66</v>
      </c>
      <c r="C32" s="267"/>
      <c r="D32" s="290">
        <f>逆行列係数表!S32</f>
        <v>9.428790455867633E-3</v>
      </c>
      <c r="E32" s="290"/>
      <c r="F32" s="290">
        <f t="shared" si="3"/>
        <v>9.3408528137028188E-3</v>
      </c>
      <c r="G32" s="286">
        <f t="shared" si="4"/>
        <v>0</v>
      </c>
      <c r="H32" s="290">
        <f>分析係数表!F35</f>
        <v>0.60548890850388704</v>
      </c>
      <c r="I32" s="288">
        <f t="shared" si="0"/>
        <v>0</v>
      </c>
      <c r="J32" s="292">
        <f>分析係数表!D35</f>
        <v>4.0363234612300396E-2</v>
      </c>
      <c r="K32" s="281">
        <f t="shared" si="1"/>
        <v>0</v>
      </c>
      <c r="L32" s="290">
        <f>分析係数表!E35</f>
        <v>3.9154079363329694E-2</v>
      </c>
      <c r="M32" s="282">
        <f t="shared" si="2"/>
        <v>0</v>
      </c>
    </row>
    <row r="33" spans="1:13">
      <c r="A33" s="258">
        <v>29</v>
      </c>
      <c r="B33" s="246" t="s">
        <v>93</v>
      </c>
      <c r="C33" s="267"/>
      <c r="D33" s="290">
        <f>逆行列係数表!S33</f>
        <v>6.4087371718133191E-3</v>
      </c>
      <c r="E33" s="290"/>
      <c r="F33" s="290">
        <f t="shared" si="3"/>
        <v>6.3489660655636779E-3</v>
      </c>
      <c r="G33" s="286">
        <f t="shared" si="4"/>
        <v>0</v>
      </c>
      <c r="H33" s="290">
        <f>分析係数表!F36</f>
        <v>0.81306518983088305</v>
      </c>
      <c r="I33" s="288">
        <f t="shared" si="0"/>
        <v>0</v>
      </c>
      <c r="J33" s="292">
        <f>分析係数表!D36</f>
        <v>1.5774342104513773E-2</v>
      </c>
      <c r="K33" s="281">
        <f t="shared" si="1"/>
        <v>0</v>
      </c>
      <c r="L33" s="290">
        <f>分析係数表!E36</f>
        <v>1.3229670821596217E-2</v>
      </c>
      <c r="M33" s="282">
        <f t="shared" si="2"/>
        <v>0</v>
      </c>
    </row>
    <row r="34" spans="1:13">
      <c r="A34" s="258">
        <v>30</v>
      </c>
      <c r="B34" s="246" t="s">
        <v>94</v>
      </c>
      <c r="C34" s="267"/>
      <c r="D34" s="290">
        <f>逆行列係数表!S34</f>
        <v>1.4879316469948301E-2</v>
      </c>
      <c r="E34" s="290"/>
      <c r="F34" s="290">
        <f t="shared" si="3"/>
        <v>1.474054448073975E-2</v>
      </c>
      <c r="G34" s="286">
        <f t="shared" si="4"/>
        <v>0</v>
      </c>
      <c r="H34" s="290">
        <f>分析係数表!F37</f>
        <v>0.63403708963374472</v>
      </c>
      <c r="I34" s="288">
        <f t="shared" si="0"/>
        <v>0</v>
      </c>
      <c r="J34" s="292">
        <f>分析係数表!D37</f>
        <v>7.9200513574427991E-2</v>
      </c>
      <c r="K34" s="281">
        <f t="shared" si="1"/>
        <v>0</v>
      </c>
      <c r="L34" s="290">
        <f>分析係数表!E37</f>
        <v>7.3600662533244779E-2</v>
      </c>
      <c r="M34" s="282">
        <f t="shared" si="2"/>
        <v>0</v>
      </c>
    </row>
    <row r="35" spans="1:13">
      <c r="A35" s="258">
        <v>31</v>
      </c>
      <c r="B35" s="246" t="s">
        <v>95</v>
      </c>
      <c r="C35" s="267"/>
      <c r="D35" s="290">
        <f>逆行列係数表!S35</f>
        <v>5.056581758636383E-3</v>
      </c>
      <c r="E35" s="290"/>
      <c r="F35" s="290">
        <f t="shared" si="3"/>
        <v>5.009421533860004E-3</v>
      </c>
      <c r="G35" s="286">
        <f t="shared" si="4"/>
        <v>0</v>
      </c>
      <c r="H35" s="290">
        <f>分析係数表!F38</f>
        <v>0.4997199825516766</v>
      </c>
      <c r="I35" s="288">
        <f t="shared" si="0"/>
        <v>0</v>
      </c>
      <c r="J35" s="292">
        <f>分析係数表!D38</f>
        <v>3.5590827435143364E-2</v>
      </c>
      <c r="K35" s="281">
        <f t="shared" si="1"/>
        <v>0</v>
      </c>
      <c r="L35" s="290">
        <f>分析係数表!E38</f>
        <v>3.1059891839156476E-2</v>
      </c>
      <c r="M35" s="282">
        <f t="shared" si="2"/>
        <v>0</v>
      </c>
    </row>
    <row r="36" spans="1:13">
      <c r="A36" s="258">
        <v>32</v>
      </c>
      <c r="B36" s="246" t="s">
        <v>67</v>
      </c>
      <c r="C36" s="267"/>
      <c r="D36" s="290">
        <f>逆行列係数表!S36</f>
        <v>2.7429717008914151E-4</v>
      </c>
      <c r="E36" s="290"/>
      <c r="F36" s="290">
        <f t="shared" si="3"/>
        <v>2.7173893671837978E-4</v>
      </c>
      <c r="G36" s="286">
        <f t="shared" si="4"/>
        <v>0</v>
      </c>
      <c r="H36" s="290">
        <f>分析係数表!F39</f>
        <v>0.70859596344355691</v>
      </c>
      <c r="I36" s="288">
        <f t="shared" si="0"/>
        <v>0</v>
      </c>
      <c r="J36" s="292">
        <f>分析係数表!D39</f>
        <v>4.8027598057070089E-2</v>
      </c>
      <c r="K36" s="281">
        <f t="shared" si="1"/>
        <v>0</v>
      </c>
      <c r="L36" s="290">
        <f>分析係数表!E39</f>
        <v>4.8027598057070089E-2</v>
      </c>
      <c r="M36" s="282">
        <f t="shared" si="2"/>
        <v>0</v>
      </c>
    </row>
    <row r="37" spans="1:13">
      <c r="A37" s="258">
        <v>33</v>
      </c>
      <c r="B37" s="246" t="s">
        <v>96</v>
      </c>
      <c r="C37" s="267"/>
      <c r="D37" s="290">
        <f>逆行列係数表!S37</f>
        <v>6.2650720355731174E-4</v>
      </c>
      <c r="E37" s="290"/>
      <c r="F37" s="290">
        <f t="shared" si="3"/>
        <v>6.20664082264292E-4</v>
      </c>
      <c r="G37" s="286">
        <f t="shared" si="4"/>
        <v>0</v>
      </c>
      <c r="H37" s="290">
        <f>分析係数表!F40</f>
        <v>0.70623799726049996</v>
      </c>
      <c r="I37" s="288">
        <f t="shared" si="0"/>
        <v>0</v>
      </c>
      <c r="J37" s="292">
        <f>分析係数表!D40</f>
        <v>9.0697433955161888E-2</v>
      </c>
      <c r="K37" s="281">
        <f t="shared" si="1"/>
        <v>0</v>
      </c>
      <c r="L37" s="290">
        <f>分析係数表!E40</f>
        <v>9.0562666353757981E-2</v>
      </c>
      <c r="M37" s="282">
        <f t="shared" si="2"/>
        <v>0</v>
      </c>
    </row>
    <row r="38" spans="1:13">
      <c r="A38" s="258">
        <v>34</v>
      </c>
      <c r="B38" s="246" t="s">
        <v>97</v>
      </c>
      <c r="C38" s="267"/>
      <c r="D38" s="290">
        <f>逆行列係数表!S38</f>
        <v>2.4170124676882232E-5</v>
      </c>
      <c r="E38" s="290"/>
      <c r="F38" s="290">
        <f t="shared" si="3"/>
        <v>2.3944701937362984E-5</v>
      </c>
      <c r="G38" s="286">
        <f t="shared" si="4"/>
        <v>0</v>
      </c>
      <c r="H38" s="290">
        <f>分析係数表!F41</f>
        <v>0.58132099287543681</v>
      </c>
      <c r="I38" s="288">
        <f t="shared" si="0"/>
        <v>0</v>
      </c>
      <c r="J38" s="292">
        <f>分析係数表!D41</f>
        <v>0.12149342216939719</v>
      </c>
      <c r="K38" s="281">
        <f t="shared" si="1"/>
        <v>0</v>
      </c>
      <c r="L38" s="290">
        <f>分析係数表!E41</f>
        <v>0.11755967401821014</v>
      </c>
      <c r="M38" s="282">
        <f t="shared" si="2"/>
        <v>0</v>
      </c>
    </row>
    <row r="39" spans="1:13">
      <c r="A39" s="258">
        <v>35</v>
      </c>
      <c r="B39" s="246" t="s">
        <v>3</v>
      </c>
      <c r="C39" s="267"/>
      <c r="D39" s="290">
        <f>逆行列係数表!S39</f>
        <v>1.0892547491091549E-3</v>
      </c>
      <c r="E39" s="290"/>
      <c r="F39" s="290">
        <f t="shared" si="3"/>
        <v>1.0790958114594293E-3</v>
      </c>
      <c r="G39" s="286">
        <f t="shared" si="4"/>
        <v>0</v>
      </c>
      <c r="H39" s="290">
        <f>分析係数表!F42</f>
        <v>0.58706867988829459</v>
      </c>
      <c r="I39" s="288">
        <f>G39*H39</f>
        <v>0</v>
      </c>
      <c r="J39" s="292">
        <f>分析係数表!D42</f>
        <v>0.12536880137580664</v>
      </c>
      <c r="K39" s="281">
        <f>ROUND(G39*J39,0)</f>
        <v>0</v>
      </c>
      <c r="L39" s="290">
        <f>分析係数表!E42</f>
        <v>0.11770088827882173</v>
      </c>
      <c r="M39" s="282">
        <f>ROUND(G39*L39,0)</f>
        <v>0</v>
      </c>
    </row>
    <row r="40" spans="1:13">
      <c r="A40" s="258">
        <v>36</v>
      </c>
      <c r="B40" s="246" t="s">
        <v>98</v>
      </c>
      <c r="C40" s="267"/>
      <c r="D40" s="290">
        <f>逆行列係数表!S40</f>
        <v>4.1326617944882363E-2</v>
      </c>
      <c r="E40" s="290"/>
      <c r="F40" s="290">
        <f t="shared" si="3"/>
        <v>4.0941185119990439E-2</v>
      </c>
      <c r="G40" s="286">
        <f t="shared" si="4"/>
        <v>0</v>
      </c>
      <c r="H40" s="290">
        <f>分析係数表!F43</f>
        <v>0.62240825035949521</v>
      </c>
      <c r="I40" s="288">
        <f>G40*H40</f>
        <v>0</v>
      </c>
      <c r="J40" s="292">
        <f>分析係数表!D43</f>
        <v>0.13048156468325811</v>
      </c>
      <c r="K40" s="281">
        <f>ROUND(G40*J40,0)</f>
        <v>0</v>
      </c>
      <c r="L40" s="290">
        <f>分析係数表!E43</f>
        <v>0.11291103502841897</v>
      </c>
      <c r="M40" s="282">
        <f>ROUND(G40*L40,0)</f>
        <v>0</v>
      </c>
    </row>
    <row r="41" spans="1:13">
      <c r="A41" s="258">
        <v>37</v>
      </c>
      <c r="B41" s="246" t="s">
        <v>99</v>
      </c>
      <c r="C41" s="267"/>
      <c r="D41" s="290">
        <f>逆行列係数表!S41</f>
        <v>2.1700867756372104E-4</v>
      </c>
      <c r="E41" s="290"/>
      <c r="F41" s="290">
        <f t="shared" si="3"/>
        <v>2.1498474548849048E-4</v>
      </c>
      <c r="G41" s="286">
        <f t="shared" si="4"/>
        <v>0</v>
      </c>
      <c r="H41" s="290">
        <f>分析係数表!F44</f>
        <v>0.5344179716450459</v>
      </c>
      <c r="I41" s="288">
        <f>G41*H41</f>
        <v>0</v>
      </c>
      <c r="J41" s="292">
        <f>分析係数表!D44</f>
        <v>0.19836337849438287</v>
      </c>
      <c r="K41" s="281">
        <f>ROUND(G41*J41,0)</f>
        <v>0</v>
      </c>
      <c r="L41" s="290">
        <f>分析係数表!E44</f>
        <v>0.16230318686650563</v>
      </c>
      <c r="M41" s="282">
        <f>ROUND(G41*L41,0)</f>
        <v>0</v>
      </c>
    </row>
    <row r="42" spans="1:13">
      <c r="A42" s="258">
        <v>38</v>
      </c>
      <c r="B42" s="246" t="s">
        <v>4</v>
      </c>
      <c r="C42" s="267"/>
      <c r="D42" s="290">
        <f>逆行列係数表!S42</f>
        <v>1.5444256540954764E-3</v>
      </c>
      <c r="E42" s="290"/>
      <c r="F42" s="290">
        <f t="shared" si="3"/>
        <v>1.5300215636497617E-3</v>
      </c>
      <c r="G42" s="286">
        <f t="shared" si="4"/>
        <v>0</v>
      </c>
      <c r="H42" s="290">
        <f>分析係数表!F45</f>
        <v>0</v>
      </c>
      <c r="I42" s="288">
        <f>G42*H42</f>
        <v>0</v>
      </c>
      <c r="J42" s="292">
        <f>分析係数表!D45</f>
        <v>0</v>
      </c>
      <c r="K42" s="281">
        <f>ROUND(G42*J42,0)</f>
        <v>0</v>
      </c>
      <c r="L42" s="290">
        <f>分析係数表!E45</f>
        <v>0</v>
      </c>
      <c r="M42" s="282">
        <f>ROUND(G42*L42,0)</f>
        <v>0</v>
      </c>
    </row>
    <row r="43" spans="1:13">
      <c r="A43" s="258">
        <v>39</v>
      </c>
      <c r="B43" s="246" t="s">
        <v>5</v>
      </c>
      <c r="C43" s="267"/>
      <c r="D43" s="290">
        <f>逆行列係数表!S43</f>
        <v>2.7025338273911682E-3</v>
      </c>
      <c r="E43" s="290"/>
      <c r="F43" s="290">
        <f t="shared" si="3"/>
        <v>2.6773286376307426E-3</v>
      </c>
      <c r="G43" s="286">
        <f t="shared" si="4"/>
        <v>0</v>
      </c>
      <c r="H43" s="290">
        <f>分析係数表!F46</f>
        <v>0.64740426293918441</v>
      </c>
      <c r="I43" s="288">
        <f>G43*H43</f>
        <v>0</v>
      </c>
      <c r="J43" s="292">
        <f>分析係数表!D46</f>
        <v>3.6867524451068895E-3</v>
      </c>
      <c r="K43" s="281">
        <f>ROUND(G43*J43,0)</f>
        <v>0</v>
      </c>
      <c r="L43" s="290">
        <f>分析係数表!E46</f>
        <v>3.6024838177901608E-3</v>
      </c>
      <c r="M43" s="282">
        <f>ROUND(G43*L43,0)</f>
        <v>0</v>
      </c>
    </row>
    <row r="44" spans="1:13">
      <c r="A44" s="259">
        <v>40</v>
      </c>
      <c r="B44" s="256" t="s">
        <v>253</v>
      </c>
      <c r="C44" s="273">
        <f>SUM(C5:C43)</f>
        <v>0</v>
      </c>
      <c r="D44" s="291">
        <f>逆行列係数表!S44</f>
        <v>1.2207278217423239</v>
      </c>
      <c r="E44" s="291"/>
      <c r="F44" s="291">
        <f t="shared" si="3"/>
        <v>1.2093427000905634</v>
      </c>
      <c r="G44" s="287">
        <f>SUM(G5:G43)</f>
        <v>0</v>
      </c>
      <c r="H44" s="291">
        <f>分析係数表!F47</f>
        <v>0.52032812004185636</v>
      </c>
      <c r="I44" s="289">
        <f>SUM(I5:I43)</f>
        <v>0</v>
      </c>
      <c r="J44" s="293">
        <f>分析係数表!D47</f>
        <v>6.7043132898265148E-2</v>
      </c>
      <c r="K44" s="284">
        <f>SUM(K5:K43)</f>
        <v>0</v>
      </c>
      <c r="L44" s="291">
        <f>分析係数表!E47</f>
        <v>6.0489972943054145E-2</v>
      </c>
      <c r="M44" s="285">
        <f>SUM(M5:M43)</f>
        <v>0</v>
      </c>
    </row>
    <row r="45" spans="1:13">
      <c r="B45" s="276" t="s">
        <v>254</v>
      </c>
      <c r="C45" s="88"/>
      <c r="D45" s="88" t="s">
        <v>255</v>
      </c>
      <c r="E45" s="88"/>
      <c r="F45" s="88"/>
      <c r="G45" s="88"/>
      <c r="H45" s="88" t="s">
        <v>132</v>
      </c>
      <c r="I45" s="88"/>
      <c r="J45" s="88" t="s">
        <v>132</v>
      </c>
      <c r="K45" s="88"/>
      <c r="L45" s="88" t="s">
        <v>132</v>
      </c>
      <c r="M45" s="277"/>
    </row>
    <row r="46" spans="1:13">
      <c r="B46" s="76" t="s">
        <v>256</v>
      </c>
    </row>
    <row r="47" spans="1:13">
      <c r="B47" s="76" t="s">
        <v>289</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1B32A-BC92-4228-A393-00D6AC5A1DFE}">
  <dimension ref="A1:M47"/>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76" customWidth="1"/>
    <col min="2" max="2" width="17.5" style="76" customWidth="1"/>
    <col min="3" max="3" width="8.58203125" style="76" customWidth="1"/>
    <col min="4" max="4" width="8.1640625" style="76" customWidth="1"/>
    <col min="5" max="5" width="8.25" style="76" bestFit="1" customWidth="1"/>
    <col min="6" max="16384" width="8.1640625" style="76"/>
  </cols>
  <sheetData>
    <row r="1" spans="1:13" ht="13">
      <c r="B1" s="268" t="s">
        <v>243</v>
      </c>
      <c r="F1" s="269"/>
      <c r="G1" s="76" t="s">
        <v>324</v>
      </c>
      <c r="I1" s="76" t="s">
        <v>324</v>
      </c>
    </row>
    <row r="2" spans="1:13">
      <c r="B2" s="76" t="s">
        <v>271</v>
      </c>
      <c r="C2" s="76" t="s">
        <v>324</v>
      </c>
      <c r="G2" s="76" t="s">
        <v>245</v>
      </c>
      <c r="I2" s="270" t="s">
        <v>236</v>
      </c>
      <c r="K2" s="76" t="s">
        <v>229</v>
      </c>
      <c r="M2" s="76" t="s">
        <v>246</v>
      </c>
    </row>
    <row r="3" spans="1:13" ht="60" customHeight="1">
      <c r="B3" s="39"/>
      <c r="C3" s="40" t="s">
        <v>308</v>
      </c>
      <c r="D3" s="40" t="s">
        <v>360</v>
      </c>
      <c r="E3" s="40" t="s">
        <v>361</v>
      </c>
      <c r="F3" s="40" t="s">
        <v>310</v>
      </c>
      <c r="G3" s="41" t="s">
        <v>330</v>
      </c>
      <c r="H3" s="40" t="s">
        <v>291</v>
      </c>
      <c r="I3" s="42" t="s">
        <v>236</v>
      </c>
      <c r="J3" s="43" t="s">
        <v>247</v>
      </c>
      <c r="K3" s="41" t="s">
        <v>248</v>
      </c>
      <c r="L3" s="40" t="s">
        <v>249</v>
      </c>
      <c r="M3" s="42" t="s">
        <v>250</v>
      </c>
    </row>
    <row r="4" spans="1:13">
      <c r="B4" s="44"/>
      <c r="C4" s="45" t="s">
        <v>41</v>
      </c>
      <c r="D4" s="45" t="s">
        <v>42</v>
      </c>
      <c r="E4" s="45" t="s">
        <v>50</v>
      </c>
      <c r="F4" s="45" t="s">
        <v>313</v>
      </c>
      <c r="G4" s="45" t="s">
        <v>311</v>
      </c>
      <c r="H4" s="47" t="s">
        <v>315</v>
      </c>
      <c r="I4" s="46" t="s">
        <v>316</v>
      </c>
      <c r="J4" s="45" t="s">
        <v>318</v>
      </c>
      <c r="K4" s="45" t="s">
        <v>319</v>
      </c>
      <c r="L4" s="45" t="s">
        <v>321</v>
      </c>
      <c r="M4" s="46" t="s">
        <v>322</v>
      </c>
    </row>
    <row r="5" spans="1:13">
      <c r="A5" s="257">
        <v>1</v>
      </c>
      <c r="B5" s="246" t="s">
        <v>73</v>
      </c>
      <c r="C5" s="267"/>
      <c r="D5" s="290">
        <f>逆行列係数表!T5</f>
        <v>1.1466647256297706E-5</v>
      </c>
      <c r="E5" s="290"/>
      <c r="F5" s="290">
        <f>D5/$E$22</f>
        <v>1.0946361847172183E-5</v>
      </c>
      <c r="G5" s="286">
        <f>$C$22*F5</f>
        <v>0</v>
      </c>
      <c r="H5" s="290">
        <f>分析係数表!F8</f>
        <v>0.42721038226158625</v>
      </c>
      <c r="I5" s="288">
        <f>G5*H5</f>
        <v>0</v>
      </c>
      <c r="J5" s="292">
        <f>分析係数表!D8</f>
        <v>0.32298797552049696</v>
      </c>
      <c r="K5" s="271">
        <f t="shared" ref="K5:K10" si="0">ROUND(G5*J5,0)</f>
        <v>0</v>
      </c>
      <c r="L5" s="290">
        <f>分析係数表!E8</f>
        <v>0.12265584155979949</v>
      </c>
      <c r="M5" s="272">
        <f t="shared" ref="M5:M11" si="1">ROUND(G5*L5,0)</f>
        <v>0</v>
      </c>
    </row>
    <row r="6" spans="1:13">
      <c r="A6" s="258">
        <v>2</v>
      </c>
      <c r="B6" s="246" t="s">
        <v>74</v>
      </c>
      <c r="C6" s="267"/>
      <c r="D6" s="290">
        <f>逆行列係数表!T6</f>
        <v>1.6621816724710928E-5</v>
      </c>
      <c r="E6" s="290"/>
      <c r="F6" s="290">
        <f t="shared" ref="F6:F44" si="2">D6/$E$22</f>
        <v>1.5867621664749005E-5</v>
      </c>
      <c r="G6" s="286">
        <f t="shared" ref="G6:G43" si="3">$C$22*F6</f>
        <v>0</v>
      </c>
      <c r="H6" s="290">
        <f>分析係数表!F9</f>
        <v>0.63987813845992225</v>
      </c>
      <c r="I6" s="288">
        <f t="shared" ref="I6:I38" si="4">G6*H6</f>
        <v>0</v>
      </c>
      <c r="J6" s="292">
        <f>分析係数表!D9</f>
        <v>0.29572434079210003</v>
      </c>
      <c r="K6" s="271">
        <f t="shared" si="0"/>
        <v>0</v>
      </c>
      <c r="L6" s="290">
        <f>分析係数表!E9</f>
        <v>0.26862065342998215</v>
      </c>
      <c r="M6" s="272">
        <f t="shared" si="1"/>
        <v>0</v>
      </c>
    </row>
    <row r="7" spans="1:13">
      <c r="A7" s="258">
        <v>3</v>
      </c>
      <c r="B7" s="246" t="s">
        <v>75</v>
      </c>
      <c r="C7" s="267"/>
      <c r="D7" s="290">
        <f>逆行列係数表!T7</f>
        <v>7.8878082958776547E-7</v>
      </c>
      <c r="E7" s="290"/>
      <c r="F7" s="290">
        <f t="shared" si="2"/>
        <v>7.5299084255323412E-7</v>
      </c>
      <c r="G7" s="286">
        <f t="shared" si="3"/>
        <v>0</v>
      </c>
      <c r="H7" s="290">
        <f>分析係数表!F10</f>
        <v>0.47381340455197063</v>
      </c>
      <c r="I7" s="288">
        <f t="shared" si="4"/>
        <v>0</v>
      </c>
      <c r="J7" s="292">
        <f>分析係数表!D10</f>
        <v>9.5045460793747427E-2</v>
      </c>
      <c r="K7" s="271">
        <f t="shared" si="0"/>
        <v>0</v>
      </c>
      <c r="L7" s="290">
        <f>分析係数表!E10</f>
        <v>4.2279520059697977E-2</v>
      </c>
      <c r="M7" s="272">
        <f t="shared" si="1"/>
        <v>0</v>
      </c>
    </row>
    <row r="8" spans="1:13">
      <c r="A8" s="258">
        <v>4</v>
      </c>
      <c r="B8" s="246" t="s">
        <v>76</v>
      </c>
      <c r="C8" s="267"/>
      <c r="D8" s="290">
        <f>逆行列係数表!T8</f>
        <v>9.9107485363911577E-5</v>
      </c>
      <c r="E8" s="290"/>
      <c r="F8" s="290">
        <f t="shared" si="2"/>
        <v>9.4610601713667231E-5</v>
      </c>
      <c r="G8" s="286">
        <f t="shared" si="3"/>
        <v>0</v>
      </c>
      <c r="H8" s="290">
        <f>分析係数表!F11</f>
        <v>0.54360066960888753</v>
      </c>
      <c r="I8" s="288">
        <f t="shared" si="4"/>
        <v>0</v>
      </c>
      <c r="J8" s="292">
        <f>分析係数表!D11</f>
        <v>4.0785268604474206E-2</v>
      </c>
      <c r="K8" s="271">
        <f t="shared" si="0"/>
        <v>0</v>
      </c>
      <c r="L8" s="290">
        <f>分析係数表!E11</f>
        <v>3.926343022371024E-2</v>
      </c>
      <c r="M8" s="272">
        <f t="shared" si="1"/>
        <v>0</v>
      </c>
    </row>
    <row r="9" spans="1:13">
      <c r="A9" s="258">
        <v>5</v>
      </c>
      <c r="B9" s="246" t="s">
        <v>77</v>
      </c>
      <c r="C9" s="267"/>
      <c r="D9" s="290">
        <f>逆行列係数表!T9</f>
        <v>2.8157101304472974E-5</v>
      </c>
      <c r="E9" s="290"/>
      <c r="F9" s="290">
        <f t="shared" si="2"/>
        <v>2.6879506498899745E-5</v>
      </c>
      <c r="G9" s="286">
        <f t="shared" si="3"/>
        <v>0</v>
      </c>
      <c r="H9" s="290">
        <f>分析係数表!F12</f>
        <v>0.33651535386825859</v>
      </c>
      <c r="I9" s="288">
        <f t="shared" si="4"/>
        <v>0</v>
      </c>
      <c r="J9" s="292">
        <f>分析係数表!D12</f>
        <v>3.4578030097235327E-2</v>
      </c>
      <c r="K9" s="271">
        <f t="shared" si="0"/>
        <v>0</v>
      </c>
      <c r="L9" s="290">
        <f>分析係数表!E12</f>
        <v>3.3355134693599395E-2</v>
      </c>
      <c r="M9" s="272">
        <f t="shared" si="1"/>
        <v>0</v>
      </c>
    </row>
    <row r="10" spans="1:13">
      <c r="A10" s="258">
        <v>6</v>
      </c>
      <c r="B10" s="246" t="s">
        <v>78</v>
      </c>
      <c r="C10" s="267"/>
      <c r="D10" s="290">
        <f>逆行列係数表!T10</f>
        <v>3.2246563518846316E-4</v>
      </c>
      <c r="E10" s="290"/>
      <c r="F10" s="290">
        <f t="shared" si="2"/>
        <v>3.0783414254872873E-4</v>
      </c>
      <c r="G10" s="286">
        <f t="shared" si="3"/>
        <v>0</v>
      </c>
      <c r="H10" s="290">
        <f>分析係数表!F13</f>
        <v>0.39077170920544851</v>
      </c>
      <c r="I10" s="288">
        <f t="shared" si="4"/>
        <v>0</v>
      </c>
      <c r="J10" s="292">
        <f>分析係数表!D13</f>
        <v>0.12720758845381647</v>
      </c>
      <c r="K10" s="271">
        <f t="shared" si="0"/>
        <v>0</v>
      </c>
      <c r="L10" s="290">
        <f>分析係数表!E13</f>
        <v>9.5492852763317662E-2</v>
      </c>
      <c r="M10" s="272">
        <f t="shared" si="1"/>
        <v>0</v>
      </c>
    </row>
    <row r="11" spans="1:13">
      <c r="A11" s="258">
        <v>7</v>
      </c>
      <c r="B11" s="246" t="s">
        <v>79</v>
      </c>
      <c r="C11" s="267"/>
      <c r="D11" s="290">
        <f>逆行列係数表!T11</f>
        <v>1.9538511981887722E-3</v>
      </c>
      <c r="E11" s="290"/>
      <c r="F11" s="290">
        <f t="shared" si="2"/>
        <v>1.8651975361986275E-3</v>
      </c>
      <c r="G11" s="286">
        <f t="shared" si="3"/>
        <v>0</v>
      </c>
      <c r="H11" s="290">
        <f>分析係数表!F14</f>
        <v>0.35598651785260127</v>
      </c>
      <c r="I11" s="288">
        <f t="shared" si="4"/>
        <v>0</v>
      </c>
      <c r="J11" s="292">
        <f>分析係数表!D14</f>
        <v>4.3833041969742803E-2</v>
      </c>
      <c r="K11" s="271">
        <f t="shared" ref="K11:K38" si="5">ROUND(G11*J11,0)</f>
        <v>0</v>
      </c>
      <c r="L11" s="290">
        <f>分析係数表!E14</f>
        <v>3.8757158040430381E-2</v>
      </c>
      <c r="M11" s="272">
        <f t="shared" si="1"/>
        <v>0</v>
      </c>
    </row>
    <row r="12" spans="1:13">
      <c r="A12" s="258">
        <v>8</v>
      </c>
      <c r="B12" s="246" t="s">
        <v>80</v>
      </c>
      <c r="C12" s="267"/>
      <c r="D12" s="290">
        <f>逆行列係数表!T12</f>
        <v>3.9491563504278479E-3</v>
      </c>
      <c r="E12" s="290"/>
      <c r="F12" s="290">
        <f t="shared" si="2"/>
        <v>3.7699681028470627E-3</v>
      </c>
      <c r="G12" s="286">
        <f t="shared" si="3"/>
        <v>0</v>
      </c>
      <c r="H12" s="290">
        <f>分析係数表!F15</f>
        <v>0.35842164855867914</v>
      </c>
      <c r="I12" s="288">
        <f t="shared" si="4"/>
        <v>0</v>
      </c>
      <c r="J12" s="292">
        <f>分析係数表!D15</f>
        <v>1.5678367482667734E-2</v>
      </c>
      <c r="K12" s="271">
        <f t="shared" si="5"/>
        <v>0</v>
      </c>
      <c r="L12" s="290">
        <f>分析係数表!E15</f>
        <v>1.5634458686506418E-2</v>
      </c>
      <c r="M12" s="272">
        <f t="shared" ref="M12:M38" si="6">ROUND(G12*L12,0)</f>
        <v>0</v>
      </c>
    </row>
    <row r="13" spans="1:13">
      <c r="A13" s="258">
        <v>9</v>
      </c>
      <c r="B13" s="246" t="s">
        <v>81</v>
      </c>
      <c r="C13" s="267"/>
      <c r="D13" s="290">
        <f>逆行列係数表!T13</f>
        <v>8.6044582821149498E-4</v>
      </c>
      <c r="E13" s="290"/>
      <c r="F13" s="290">
        <f t="shared" si="2"/>
        <v>8.2140412755086871E-4</v>
      </c>
      <c r="G13" s="286">
        <f t="shared" si="3"/>
        <v>0</v>
      </c>
      <c r="H13" s="290">
        <f>分析係数表!F16</f>
        <v>0.2627694146106877</v>
      </c>
      <c r="I13" s="288">
        <f t="shared" si="4"/>
        <v>0</v>
      </c>
      <c r="J13" s="292">
        <f>分析係数表!D16</f>
        <v>1.0339400475073228E-2</v>
      </c>
      <c r="K13" s="271">
        <f t="shared" si="5"/>
        <v>0</v>
      </c>
      <c r="L13" s="290">
        <f>分析係数表!E16</f>
        <v>1.0339400475073228E-2</v>
      </c>
      <c r="M13" s="272">
        <f t="shared" si="6"/>
        <v>0</v>
      </c>
    </row>
    <row r="14" spans="1:13">
      <c r="A14" s="258">
        <v>10</v>
      </c>
      <c r="B14" s="246" t="s">
        <v>82</v>
      </c>
      <c r="C14" s="267"/>
      <c r="D14" s="290">
        <f>逆行列係数表!T14</f>
        <v>4.9357950839892788E-3</v>
      </c>
      <c r="E14" s="290"/>
      <c r="F14" s="290">
        <f t="shared" si="2"/>
        <v>4.7118392835505153E-3</v>
      </c>
      <c r="G14" s="286">
        <f t="shared" si="3"/>
        <v>0</v>
      </c>
      <c r="H14" s="290">
        <f>分析係数表!F17</f>
        <v>0.42825667105631338</v>
      </c>
      <c r="I14" s="288">
        <f t="shared" si="4"/>
        <v>0</v>
      </c>
      <c r="J14" s="292">
        <f>分析係数表!D17</f>
        <v>5.1560411778863557E-2</v>
      </c>
      <c r="K14" s="271">
        <f t="shared" si="5"/>
        <v>0</v>
      </c>
      <c r="L14" s="290">
        <f>分析係数表!E17</f>
        <v>4.9008807340167618E-2</v>
      </c>
      <c r="M14" s="272">
        <f t="shared" si="6"/>
        <v>0</v>
      </c>
    </row>
    <row r="15" spans="1:13">
      <c r="A15" s="258">
        <v>11</v>
      </c>
      <c r="B15" s="246" t="s">
        <v>83</v>
      </c>
      <c r="C15" s="267"/>
      <c r="D15" s="290">
        <f>逆行列係数表!T15</f>
        <v>1.2657617339236493E-2</v>
      </c>
      <c r="E15" s="290"/>
      <c r="F15" s="290">
        <f t="shared" si="2"/>
        <v>1.2083293086584347E-2</v>
      </c>
      <c r="G15" s="286">
        <f t="shared" si="3"/>
        <v>0</v>
      </c>
      <c r="H15" s="290">
        <f>分析係数表!F18</f>
        <v>0.48997194925916815</v>
      </c>
      <c r="I15" s="288">
        <f t="shared" si="4"/>
        <v>0</v>
      </c>
      <c r="J15" s="292">
        <f>分析係数表!D18</f>
        <v>3.8565313316438733E-2</v>
      </c>
      <c r="K15" s="271">
        <f t="shared" si="5"/>
        <v>0</v>
      </c>
      <c r="L15" s="290">
        <f>分析係数表!E18</f>
        <v>3.6576455199010559E-2</v>
      </c>
      <c r="M15" s="272">
        <f t="shared" si="6"/>
        <v>0</v>
      </c>
    </row>
    <row r="16" spans="1:13">
      <c r="A16" s="258">
        <v>12</v>
      </c>
      <c r="B16" s="246" t="s">
        <v>84</v>
      </c>
      <c r="C16" s="267"/>
      <c r="D16" s="290">
        <f>逆行列係数表!T16</f>
        <v>7.7700352559725528E-3</v>
      </c>
      <c r="E16" s="290"/>
      <c r="F16" s="290">
        <f t="shared" si="2"/>
        <v>7.4174791964972675E-3</v>
      </c>
      <c r="G16" s="286">
        <f t="shared" si="3"/>
        <v>0</v>
      </c>
      <c r="H16" s="290">
        <f>分析係数表!F19</f>
        <v>0.21331101927013058</v>
      </c>
      <c r="I16" s="288">
        <f t="shared" si="4"/>
        <v>0</v>
      </c>
      <c r="J16" s="292">
        <f>分析係数表!D19</f>
        <v>1.2736199640345095E-2</v>
      </c>
      <c r="K16" s="271">
        <f t="shared" si="5"/>
        <v>0</v>
      </c>
      <c r="L16" s="290">
        <f>分析係数表!E19</f>
        <v>1.2523714081279422E-2</v>
      </c>
      <c r="M16" s="272">
        <f t="shared" si="6"/>
        <v>0</v>
      </c>
    </row>
    <row r="17" spans="1:13">
      <c r="A17" s="258">
        <v>13</v>
      </c>
      <c r="B17" s="246" t="s">
        <v>85</v>
      </c>
      <c r="C17" s="267"/>
      <c r="D17" s="290">
        <f>逆行列係数表!T17</f>
        <v>1.6340037373674167E-3</v>
      </c>
      <c r="E17" s="290"/>
      <c r="F17" s="290">
        <f t="shared" si="2"/>
        <v>1.5598627714855265E-3</v>
      </c>
      <c r="G17" s="286">
        <f t="shared" si="3"/>
        <v>0</v>
      </c>
      <c r="H17" s="290">
        <f>分析係数表!F20</f>
        <v>0.2109583665362576</v>
      </c>
      <c r="I17" s="288">
        <f t="shared" si="4"/>
        <v>0</v>
      </c>
      <c r="J17" s="292">
        <f>分析係数表!D20</f>
        <v>3.0797631013066269E-2</v>
      </c>
      <c r="K17" s="271">
        <f t="shared" si="5"/>
        <v>0</v>
      </c>
      <c r="L17" s="290">
        <f>分析係数表!E20</f>
        <v>2.9972730221401771E-2</v>
      </c>
      <c r="M17" s="272">
        <f t="shared" si="6"/>
        <v>0</v>
      </c>
    </row>
    <row r="18" spans="1:13">
      <c r="A18" s="258">
        <v>14</v>
      </c>
      <c r="B18" s="246" t="s">
        <v>86</v>
      </c>
      <c r="C18" s="267"/>
      <c r="D18" s="290">
        <f>逆行列係数表!T18</f>
        <v>5.363331167261327E-3</v>
      </c>
      <c r="E18" s="290"/>
      <c r="F18" s="290">
        <f t="shared" si="2"/>
        <v>5.1199764282288127E-3</v>
      </c>
      <c r="G18" s="286">
        <f t="shared" si="3"/>
        <v>0</v>
      </c>
      <c r="H18" s="290">
        <f>分析係数表!F21</f>
        <v>0.45791147145628314</v>
      </c>
      <c r="I18" s="288">
        <f t="shared" si="4"/>
        <v>0</v>
      </c>
      <c r="J18" s="292">
        <f>分析係数表!D21</f>
        <v>5.9847590028896828E-2</v>
      </c>
      <c r="K18" s="271">
        <f t="shared" si="5"/>
        <v>0</v>
      </c>
      <c r="L18" s="290">
        <f>分析係数表!E21</f>
        <v>5.4782163530779596E-2</v>
      </c>
      <c r="M18" s="272">
        <f t="shared" si="6"/>
        <v>0</v>
      </c>
    </row>
    <row r="19" spans="1:13">
      <c r="A19" s="258">
        <v>15</v>
      </c>
      <c r="B19" s="246" t="s">
        <v>70</v>
      </c>
      <c r="C19" s="267"/>
      <c r="D19" s="290">
        <f>逆行列係数表!T19</f>
        <v>8.0177653304210148E-4</v>
      </c>
      <c r="E19" s="290"/>
      <c r="F19" s="290">
        <f t="shared" si="2"/>
        <v>7.6539688150167894E-4</v>
      </c>
      <c r="G19" s="286">
        <f t="shared" si="3"/>
        <v>0</v>
      </c>
      <c r="H19" s="290">
        <f>分析係数表!F22</f>
        <v>0.43073258580094059</v>
      </c>
      <c r="I19" s="288">
        <f t="shared" si="4"/>
        <v>0</v>
      </c>
      <c r="J19" s="292">
        <f>分析係数表!D22</f>
        <v>2.2938556731137788E-2</v>
      </c>
      <c r="K19" s="271">
        <f t="shared" si="5"/>
        <v>0</v>
      </c>
      <c r="L19" s="290">
        <f>分析係数表!E22</f>
        <v>2.2183368519679003E-2</v>
      </c>
      <c r="M19" s="272">
        <f t="shared" si="6"/>
        <v>0</v>
      </c>
    </row>
    <row r="20" spans="1:13">
      <c r="A20" s="258">
        <v>16</v>
      </c>
      <c r="B20" s="246" t="s">
        <v>71</v>
      </c>
      <c r="C20" s="267"/>
      <c r="D20" s="290">
        <f>逆行列係数表!T20</f>
        <v>1.2182252610266114E-3</v>
      </c>
      <c r="E20" s="290"/>
      <c r="F20" s="290">
        <f t="shared" si="2"/>
        <v>1.1629497463819826E-3</v>
      </c>
      <c r="G20" s="286">
        <f t="shared" si="3"/>
        <v>0</v>
      </c>
      <c r="H20" s="290">
        <f>分析係数表!F23</f>
        <v>0.43764444987651224</v>
      </c>
      <c r="I20" s="288">
        <f t="shared" si="4"/>
        <v>0</v>
      </c>
      <c r="J20" s="292">
        <f>分析係数表!D23</f>
        <v>3.7770855561684982E-2</v>
      </c>
      <c r="K20" s="271">
        <f t="shared" si="5"/>
        <v>0</v>
      </c>
      <c r="L20" s="290">
        <f>分析係数表!E23</f>
        <v>3.6503495425501575E-2</v>
      </c>
      <c r="M20" s="272">
        <f t="shared" si="6"/>
        <v>0</v>
      </c>
    </row>
    <row r="21" spans="1:13">
      <c r="A21" s="258">
        <v>17</v>
      </c>
      <c r="B21" s="246" t="s">
        <v>72</v>
      </c>
      <c r="C21" s="267"/>
      <c r="D21" s="290">
        <f>逆行列係数表!T21</f>
        <v>2.1480724722138378E-5</v>
      </c>
      <c r="E21" s="290"/>
      <c r="F21" s="290">
        <f t="shared" si="2"/>
        <v>2.0506062521360173E-5</v>
      </c>
      <c r="G21" s="286">
        <f t="shared" si="3"/>
        <v>0</v>
      </c>
      <c r="H21" s="290">
        <f>分析係数表!F24</f>
        <v>0.36721364788140759</v>
      </c>
      <c r="I21" s="288">
        <f t="shared" si="4"/>
        <v>0</v>
      </c>
      <c r="J21" s="292">
        <f>分析係数表!D24</f>
        <v>3.9309475738153632E-2</v>
      </c>
      <c r="K21" s="271">
        <f t="shared" si="5"/>
        <v>0</v>
      </c>
      <c r="L21" s="290">
        <f>分析係数表!E24</f>
        <v>3.8550657867992791E-2</v>
      </c>
      <c r="M21" s="272">
        <f t="shared" si="6"/>
        <v>0</v>
      </c>
    </row>
    <row r="22" spans="1:13">
      <c r="A22" s="258">
        <v>18</v>
      </c>
      <c r="B22" s="246" t="s">
        <v>87</v>
      </c>
      <c r="C22" s="266">
        <f>データ入力!C23</f>
        <v>0</v>
      </c>
      <c r="D22" s="290">
        <f>逆行列係数表!T22</f>
        <v>1.0475304412908595</v>
      </c>
      <c r="E22" s="290">
        <f>D22</f>
        <v>1.0475304412908595</v>
      </c>
      <c r="F22" s="290">
        <f t="shared" si="2"/>
        <v>1</v>
      </c>
      <c r="G22" s="286">
        <f t="shared" si="3"/>
        <v>0</v>
      </c>
      <c r="H22" s="290">
        <f>分析係数表!F25</f>
        <v>0.33318683873123567</v>
      </c>
      <c r="I22" s="288">
        <f t="shared" si="4"/>
        <v>0</v>
      </c>
      <c r="J22" s="292">
        <f>分析係数表!D25</f>
        <v>4.284059086963312E-2</v>
      </c>
      <c r="K22" s="271">
        <f t="shared" si="5"/>
        <v>0</v>
      </c>
      <c r="L22" s="290">
        <f>分析係数表!E25</f>
        <v>4.249917369780222E-2</v>
      </c>
      <c r="M22" s="272">
        <f t="shared" si="6"/>
        <v>0</v>
      </c>
    </row>
    <row r="23" spans="1:13">
      <c r="A23" s="258">
        <v>19</v>
      </c>
      <c r="B23" s="246" t="s">
        <v>88</v>
      </c>
      <c r="C23" s="267"/>
      <c r="D23" s="290">
        <f>逆行列係数表!T23</f>
        <v>2.7490790257735675E-3</v>
      </c>
      <c r="E23" s="290"/>
      <c r="F23" s="290">
        <f t="shared" si="2"/>
        <v>2.6243428519231475E-3</v>
      </c>
      <c r="G23" s="286">
        <f t="shared" si="3"/>
        <v>0</v>
      </c>
      <c r="H23" s="290">
        <f>分析係数表!F26</f>
        <v>0.33811565690794865</v>
      </c>
      <c r="I23" s="288">
        <f t="shared" si="4"/>
        <v>0</v>
      </c>
      <c r="J23" s="292">
        <f>分析係数表!D26</f>
        <v>3.3929737559631502E-2</v>
      </c>
      <c r="K23" s="271">
        <f t="shared" si="5"/>
        <v>0</v>
      </c>
      <c r="L23" s="290">
        <f>分析係数表!E26</f>
        <v>3.3531988342571602E-2</v>
      </c>
      <c r="M23" s="272">
        <f t="shared" si="6"/>
        <v>0</v>
      </c>
    </row>
    <row r="24" spans="1:13">
      <c r="A24" s="258">
        <v>20</v>
      </c>
      <c r="B24" s="246" t="s">
        <v>89</v>
      </c>
      <c r="C24" s="267"/>
      <c r="D24" s="290">
        <f>逆行列係数表!T24</f>
        <v>2.4879672867416052E-5</v>
      </c>
      <c r="E24" s="290"/>
      <c r="F24" s="290">
        <f t="shared" si="2"/>
        <v>2.3750787458507768E-5</v>
      </c>
      <c r="G24" s="286">
        <f t="shared" si="3"/>
        <v>0</v>
      </c>
      <c r="H24" s="290">
        <f>分析係数表!F27</f>
        <v>0.29536956526946395</v>
      </c>
      <c r="I24" s="288">
        <f t="shared" si="4"/>
        <v>0</v>
      </c>
      <c r="J24" s="292">
        <f>分析係数表!D27</f>
        <v>2.042747265118797E-2</v>
      </c>
      <c r="K24" s="271">
        <f t="shared" si="5"/>
        <v>0</v>
      </c>
      <c r="L24" s="290">
        <f>分析係数表!E27</f>
        <v>2.035082172191522E-2</v>
      </c>
      <c r="M24" s="272">
        <f t="shared" si="6"/>
        <v>0</v>
      </c>
    </row>
    <row r="25" spans="1:13">
      <c r="A25" s="258">
        <v>21</v>
      </c>
      <c r="B25" s="246" t="s">
        <v>90</v>
      </c>
      <c r="C25" s="267"/>
      <c r="D25" s="290">
        <f>逆行列係数表!T25</f>
        <v>2.7406867375212146E-4</v>
      </c>
      <c r="E25" s="290"/>
      <c r="F25" s="290">
        <f t="shared" si="2"/>
        <v>2.616331353715982E-4</v>
      </c>
      <c r="G25" s="286">
        <f t="shared" si="3"/>
        <v>0</v>
      </c>
      <c r="H25" s="290">
        <f>分析係数表!F28</f>
        <v>0.29628808224417325</v>
      </c>
      <c r="I25" s="288">
        <f t="shared" si="4"/>
        <v>0</v>
      </c>
      <c r="J25" s="292">
        <f>分析係数表!D28</f>
        <v>3.0551159487848582E-2</v>
      </c>
      <c r="K25" s="271">
        <f t="shared" si="5"/>
        <v>0</v>
      </c>
      <c r="L25" s="290">
        <f>分析係数表!E28</f>
        <v>3.018459578819983E-2</v>
      </c>
      <c r="M25" s="272">
        <f t="shared" si="6"/>
        <v>0</v>
      </c>
    </row>
    <row r="26" spans="1:13">
      <c r="A26" s="258">
        <v>22</v>
      </c>
      <c r="B26" s="246" t="s">
        <v>64</v>
      </c>
      <c r="C26" s="267"/>
      <c r="D26" s="290">
        <f>逆行列係数表!T26</f>
        <v>2.1804272804123231E-3</v>
      </c>
      <c r="E26" s="290"/>
      <c r="F26" s="290">
        <f t="shared" si="2"/>
        <v>2.0814929995976138E-3</v>
      </c>
      <c r="G26" s="286">
        <f t="shared" si="3"/>
        <v>0</v>
      </c>
      <c r="H26" s="290">
        <f>分析係数表!F29</f>
        <v>0.40202182464221792</v>
      </c>
      <c r="I26" s="288">
        <f t="shared" si="4"/>
        <v>0</v>
      </c>
      <c r="J26" s="292">
        <f>分析係数表!D29</f>
        <v>7.9194780809421356E-2</v>
      </c>
      <c r="K26" s="271">
        <f t="shared" si="5"/>
        <v>0</v>
      </c>
      <c r="L26" s="290">
        <f>分析係数表!E29</f>
        <v>6.5944675090492746E-2</v>
      </c>
      <c r="M26" s="272">
        <f t="shared" si="6"/>
        <v>0</v>
      </c>
    </row>
    <row r="27" spans="1:13">
      <c r="A27" s="258">
        <v>23</v>
      </c>
      <c r="B27" s="246" t="s">
        <v>91</v>
      </c>
      <c r="C27" s="267"/>
      <c r="D27" s="290">
        <f>逆行列係数表!T27</f>
        <v>5.8747521883861361E-3</v>
      </c>
      <c r="E27" s="290"/>
      <c r="F27" s="290">
        <f t="shared" si="2"/>
        <v>5.6081923320020636E-3</v>
      </c>
      <c r="G27" s="286">
        <f t="shared" si="3"/>
        <v>0</v>
      </c>
      <c r="H27" s="290">
        <f>分析係数表!F30</f>
        <v>0.46362091424568164</v>
      </c>
      <c r="I27" s="288">
        <f t="shared" si="4"/>
        <v>0</v>
      </c>
      <c r="J27" s="292">
        <f>分析係数表!D30</f>
        <v>7.3824536053885614E-2</v>
      </c>
      <c r="K27" s="271">
        <f t="shared" si="5"/>
        <v>0</v>
      </c>
      <c r="L27" s="290">
        <f>分析係数表!E30</f>
        <v>5.6949248710145881E-2</v>
      </c>
      <c r="M27" s="272">
        <f t="shared" si="6"/>
        <v>0</v>
      </c>
    </row>
    <row r="28" spans="1:13">
      <c r="A28" s="258">
        <v>24</v>
      </c>
      <c r="B28" s="246" t="s">
        <v>92</v>
      </c>
      <c r="C28" s="267"/>
      <c r="D28" s="290">
        <f>逆行列係数表!T28</f>
        <v>3.4300768845874505E-2</v>
      </c>
      <c r="E28" s="290"/>
      <c r="F28" s="290">
        <f t="shared" si="2"/>
        <v>3.2744412471303525E-2</v>
      </c>
      <c r="G28" s="286">
        <f t="shared" si="3"/>
        <v>0</v>
      </c>
      <c r="H28" s="290">
        <f>分析係数表!F31</f>
        <v>0.39948542779773355</v>
      </c>
      <c r="I28" s="288">
        <f t="shared" si="4"/>
        <v>0</v>
      </c>
      <c r="J28" s="292">
        <f>分析係数表!D31</f>
        <v>2.9145126840892164E-3</v>
      </c>
      <c r="K28" s="271">
        <f t="shared" si="5"/>
        <v>0</v>
      </c>
      <c r="L28" s="290">
        <f>分析係数表!E31</f>
        <v>2.9145126840892164E-3</v>
      </c>
      <c r="M28" s="272">
        <f t="shared" si="6"/>
        <v>0</v>
      </c>
    </row>
    <row r="29" spans="1:13">
      <c r="A29" s="258">
        <v>25</v>
      </c>
      <c r="B29" s="246" t="s">
        <v>1</v>
      </c>
      <c r="C29" s="267"/>
      <c r="D29" s="290">
        <f>逆行列係数表!T29</f>
        <v>1.5900592640114846E-3</v>
      </c>
      <c r="E29" s="290"/>
      <c r="F29" s="290">
        <f t="shared" si="2"/>
        <v>1.5179122260657869E-3</v>
      </c>
      <c r="G29" s="286">
        <f t="shared" si="3"/>
        <v>0</v>
      </c>
      <c r="H29" s="290">
        <f>分析係数表!F32</f>
        <v>0.44272670787830282</v>
      </c>
      <c r="I29" s="288">
        <f t="shared" si="4"/>
        <v>0</v>
      </c>
      <c r="J29" s="292">
        <f>分析係数表!D32</f>
        <v>2.1120085933633119E-2</v>
      </c>
      <c r="K29" s="271">
        <f t="shared" si="5"/>
        <v>0</v>
      </c>
      <c r="L29" s="290">
        <f>分析係数表!E32</f>
        <v>2.1120085933633119E-2</v>
      </c>
      <c r="M29" s="272">
        <f t="shared" si="6"/>
        <v>0</v>
      </c>
    </row>
    <row r="30" spans="1:13">
      <c r="A30" s="258">
        <v>26</v>
      </c>
      <c r="B30" s="246" t="s">
        <v>2</v>
      </c>
      <c r="C30" s="267"/>
      <c r="D30" s="290">
        <f>逆行列係数表!T30</f>
        <v>1.8678299865083345E-3</v>
      </c>
      <c r="E30" s="290"/>
      <c r="F30" s="290">
        <f t="shared" si="2"/>
        <v>1.7830794341466866E-3</v>
      </c>
      <c r="G30" s="286">
        <f t="shared" si="3"/>
        <v>0</v>
      </c>
      <c r="H30" s="290">
        <f>分析係数表!F33</f>
        <v>0.63278689994307047</v>
      </c>
      <c r="I30" s="288">
        <f t="shared" si="4"/>
        <v>0</v>
      </c>
      <c r="J30" s="292">
        <f>分析係数表!D33</f>
        <v>8.7702783269007503E-2</v>
      </c>
      <c r="K30" s="271">
        <f t="shared" si="5"/>
        <v>0</v>
      </c>
      <c r="L30" s="290">
        <f>分析係数表!E33</f>
        <v>8.4336323251883824E-2</v>
      </c>
      <c r="M30" s="272">
        <f t="shared" si="6"/>
        <v>0</v>
      </c>
    </row>
    <row r="31" spans="1:13">
      <c r="A31" s="258">
        <v>27</v>
      </c>
      <c r="B31" s="246" t="s">
        <v>65</v>
      </c>
      <c r="C31" s="267"/>
      <c r="D31" s="290">
        <f>逆行列係数表!T31</f>
        <v>1.3408101363595165E-2</v>
      </c>
      <c r="E31" s="290"/>
      <c r="F31" s="290">
        <f t="shared" si="2"/>
        <v>1.2799724795656076E-2</v>
      </c>
      <c r="G31" s="286">
        <f t="shared" si="3"/>
        <v>0</v>
      </c>
      <c r="H31" s="290">
        <f>分析係数表!F34</f>
        <v>0.68044247766447119</v>
      </c>
      <c r="I31" s="288">
        <f t="shared" si="4"/>
        <v>0</v>
      </c>
      <c r="J31" s="292">
        <f>分析係数表!D34</f>
        <v>0.15389009392691583</v>
      </c>
      <c r="K31" s="271">
        <f t="shared" si="5"/>
        <v>0</v>
      </c>
      <c r="L31" s="290">
        <f>分析係数表!E34</f>
        <v>0.1433320704064108</v>
      </c>
      <c r="M31" s="272">
        <f t="shared" si="6"/>
        <v>0</v>
      </c>
    </row>
    <row r="32" spans="1:13">
      <c r="A32" s="258">
        <v>28</v>
      </c>
      <c r="B32" s="246" t="s">
        <v>66</v>
      </c>
      <c r="C32" s="267"/>
      <c r="D32" s="290">
        <f>逆行列係数表!T32</f>
        <v>7.4999758811232133E-3</v>
      </c>
      <c r="E32" s="290"/>
      <c r="F32" s="290">
        <f t="shared" si="2"/>
        <v>7.159673442884467E-3</v>
      </c>
      <c r="G32" s="286">
        <f t="shared" si="3"/>
        <v>0</v>
      </c>
      <c r="H32" s="290">
        <f>分析係数表!F35</f>
        <v>0.60548890850388704</v>
      </c>
      <c r="I32" s="288">
        <f t="shared" si="4"/>
        <v>0</v>
      </c>
      <c r="J32" s="292">
        <f>分析係数表!D35</f>
        <v>4.0363234612300396E-2</v>
      </c>
      <c r="K32" s="271">
        <f t="shared" si="5"/>
        <v>0</v>
      </c>
      <c r="L32" s="290">
        <f>分析係数表!E35</f>
        <v>3.9154079363329694E-2</v>
      </c>
      <c r="M32" s="272">
        <f t="shared" si="6"/>
        <v>0</v>
      </c>
    </row>
    <row r="33" spans="1:13">
      <c r="A33" s="258">
        <v>29</v>
      </c>
      <c r="B33" s="246" t="s">
        <v>93</v>
      </c>
      <c r="C33" s="267"/>
      <c r="D33" s="290">
        <f>逆行列係数表!T33</f>
        <v>4.2053740772823797E-3</v>
      </c>
      <c r="E33" s="290"/>
      <c r="F33" s="290">
        <f t="shared" si="2"/>
        <v>4.0145602566930144E-3</v>
      </c>
      <c r="G33" s="286">
        <f t="shared" si="3"/>
        <v>0</v>
      </c>
      <c r="H33" s="290">
        <f>分析係数表!F36</f>
        <v>0.81306518983088305</v>
      </c>
      <c r="I33" s="288">
        <f t="shared" si="4"/>
        <v>0</v>
      </c>
      <c r="J33" s="292">
        <f>分析係数表!D36</f>
        <v>1.5774342104513773E-2</v>
      </c>
      <c r="K33" s="271">
        <f t="shared" si="5"/>
        <v>0</v>
      </c>
      <c r="L33" s="290">
        <f>分析係数表!E36</f>
        <v>1.3229670821596217E-2</v>
      </c>
      <c r="M33" s="272">
        <f t="shared" si="6"/>
        <v>0</v>
      </c>
    </row>
    <row r="34" spans="1:13">
      <c r="A34" s="258">
        <v>30</v>
      </c>
      <c r="B34" s="246" t="s">
        <v>94</v>
      </c>
      <c r="C34" s="267"/>
      <c r="D34" s="290">
        <f>逆行列係数表!T34</f>
        <v>1.2383348508119838E-2</v>
      </c>
      <c r="E34" s="290"/>
      <c r="F34" s="290">
        <f t="shared" si="2"/>
        <v>1.1821468875749313E-2</v>
      </c>
      <c r="G34" s="286">
        <f t="shared" si="3"/>
        <v>0</v>
      </c>
      <c r="H34" s="290">
        <f>分析係数表!F37</f>
        <v>0.63403708963374472</v>
      </c>
      <c r="I34" s="288">
        <f t="shared" si="4"/>
        <v>0</v>
      </c>
      <c r="J34" s="292">
        <f>分析係数表!D37</f>
        <v>7.9200513574427991E-2</v>
      </c>
      <c r="K34" s="271">
        <f t="shared" si="5"/>
        <v>0</v>
      </c>
      <c r="L34" s="290">
        <f>分析係数表!E37</f>
        <v>7.3600662533244779E-2</v>
      </c>
      <c r="M34" s="272">
        <f t="shared" si="6"/>
        <v>0</v>
      </c>
    </row>
    <row r="35" spans="1:13">
      <c r="A35" s="258">
        <v>31</v>
      </c>
      <c r="B35" s="246" t="s">
        <v>95</v>
      </c>
      <c r="C35" s="267"/>
      <c r="D35" s="290">
        <f>逆行列係数表!T35</f>
        <v>4.6353598321095587E-3</v>
      </c>
      <c r="E35" s="290"/>
      <c r="F35" s="290">
        <f t="shared" si="2"/>
        <v>4.4250359220085857E-3</v>
      </c>
      <c r="G35" s="286">
        <f t="shared" si="3"/>
        <v>0</v>
      </c>
      <c r="H35" s="290">
        <f>分析係数表!F38</f>
        <v>0.4997199825516766</v>
      </c>
      <c r="I35" s="288">
        <f t="shared" si="4"/>
        <v>0</v>
      </c>
      <c r="J35" s="292">
        <f>分析係数表!D38</f>
        <v>3.5590827435143364E-2</v>
      </c>
      <c r="K35" s="271">
        <f t="shared" si="5"/>
        <v>0</v>
      </c>
      <c r="L35" s="290">
        <f>分析係数表!E38</f>
        <v>3.1059891839156476E-2</v>
      </c>
      <c r="M35" s="272">
        <f t="shared" si="6"/>
        <v>0</v>
      </c>
    </row>
    <row r="36" spans="1:13">
      <c r="A36" s="258">
        <v>32</v>
      </c>
      <c r="B36" s="246" t="s">
        <v>67</v>
      </c>
      <c r="C36" s="267"/>
      <c r="D36" s="290">
        <f>逆行列係数表!T36</f>
        <v>1.4097449779824461E-4</v>
      </c>
      <c r="E36" s="290"/>
      <c r="F36" s="290">
        <f t="shared" si="2"/>
        <v>1.3457794851720338E-4</v>
      </c>
      <c r="G36" s="286">
        <f t="shared" si="3"/>
        <v>0</v>
      </c>
      <c r="H36" s="290">
        <f>分析係数表!F39</f>
        <v>0.70859596344355691</v>
      </c>
      <c r="I36" s="288">
        <f t="shared" si="4"/>
        <v>0</v>
      </c>
      <c r="J36" s="292">
        <f>分析係数表!D39</f>
        <v>4.8027598057070089E-2</v>
      </c>
      <c r="K36" s="271">
        <f t="shared" si="5"/>
        <v>0</v>
      </c>
      <c r="L36" s="290">
        <f>分析係数表!E39</f>
        <v>4.8027598057070089E-2</v>
      </c>
      <c r="M36" s="272">
        <f t="shared" si="6"/>
        <v>0</v>
      </c>
    </row>
    <row r="37" spans="1:13">
      <c r="A37" s="258">
        <v>33</v>
      </c>
      <c r="B37" s="246" t="s">
        <v>96</v>
      </c>
      <c r="C37" s="267"/>
      <c r="D37" s="290">
        <f>逆行列係数表!T37</f>
        <v>1.792953094686705E-3</v>
      </c>
      <c r="E37" s="290"/>
      <c r="F37" s="290">
        <f t="shared" si="2"/>
        <v>1.7115999917646976E-3</v>
      </c>
      <c r="G37" s="286">
        <f t="shared" si="3"/>
        <v>0</v>
      </c>
      <c r="H37" s="290">
        <f>分析係数表!F40</f>
        <v>0.70623799726049996</v>
      </c>
      <c r="I37" s="288">
        <f t="shared" si="4"/>
        <v>0</v>
      </c>
      <c r="J37" s="292">
        <f>分析係数表!D40</f>
        <v>9.0697433955161888E-2</v>
      </c>
      <c r="K37" s="271">
        <f t="shared" si="5"/>
        <v>0</v>
      </c>
      <c r="L37" s="290">
        <f>分析係数表!E40</f>
        <v>9.0562666353757981E-2</v>
      </c>
      <c r="M37" s="272">
        <f t="shared" si="6"/>
        <v>0</v>
      </c>
    </row>
    <row r="38" spans="1:13">
      <c r="A38" s="258">
        <v>34</v>
      </c>
      <c r="B38" s="246" t="s">
        <v>97</v>
      </c>
      <c r="C38" s="267"/>
      <c r="D38" s="290">
        <f>逆行列係数表!T38</f>
        <v>2.06277006294016E-5</v>
      </c>
      <c r="E38" s="290"/>
      <c r="F38" s="290">
        <f t="shared" si="2"/>
        <v>1.9691743376910675E-5</v>
      </c>
      <c r="G38" s="286">
        <f t="shared" si="3"/>
        <v>0</v>
      </c>
      <c r="H38" s="290">
        <f>分析係数表!F41</f>
        <v>0.58132099287543681</v>
      </c>
      <c r="I38" s="288">
        <f t="shared" si="4"/>
        <v>0</v>
      </c>
      <c r="J38" s="292">
        <f>分析係数表!D41</f>
        <v>0.12149342216939719</v>
      </c>
      <c r="K38" s="271">
        <f t="shared" si="5"/>
        <v>0</v>
      </c>
      <c r="L38" s="290">
        <f>分析係数表!E41</f>
        <v>0.11755967401821014</v>
      </c>
      <c r="M38" s="272">
        <f t="shared" si="6"/>
        <v>0</v>
      </c>
    </row>
    <row r="39" spans="1:13">
      <c r="A39" s="258">
        <v>35</v>
      </c>
      <c r="B39" s="246" t="s">
        <v>3</v>
      </c>
      <c r="C39" s="267"/>
      <c r="D39" s="290">
        <f>逆行列係数表!T39</f>
        <v>8.3378403985603477E-4</v>
      </c>
      <c r="E39" s="290"/>
      <c r="F39" s="290">
        <f t="shared" si="2"/>
        <v>7.9595208596379549E-4</v>
      </c>
      <c r="G39" s="286">
        <f t="shared" si="3"/>
        <v>0</v>
      </c>
      <c r="H39" s="290">
        <f>分析係数表!F42</f>
        <v>0.58706867988829459</v>
      </c>
      <c r="I39" s="288">
        <f>G39*H39</f>
        <v>0</v>
      </c>
      <c r="J39" s="292">
        <f>分析係数表!D42</f>
        <v>0.12536880137580664</v>
      </c>
      <c r="K39" s="271">
        <f>ROUND(G39*J39,0)</f>
        <v>0</v>
      </c>
      <c r="L39" s="290">
        <f>分析係数表!E42</f>
        <v>0.11770088827882173</v>
      </c>
      <c r="M39" s="272">
        <f>ROUND(G39*L39,0)</f>
        <v>0</v>
      </c>
    </row>
    <row r="40" spans="1:13">
      <c r="A40" s="258">
        <v>36</v>
      </c>
      <c r="B40" s="246" t="s">
        <v>98</v>
      </c>
      <c r="C40" s="267"/>
      <c r="D40" s="290">
        <f>逆行列係数表!T40</f>
        <v>5.1879203159918653E-2</v>
      </c>
      <c r="E40" s="290"/>
      <c r="F40" s="290">
        <f t="shared" si="2"/>
        <v>4.9525246346052265E-2</v>
      </c>
      <c r="G40" s="286">
        <f t="shared" si="3"/>
        <v>0</v>
      </c>
      <c r="H40" s="290">
        <f>分析係数表!F43</f>
        <v>0.62240825035949521</v>
      </c>
      <c r="I40" s="288">
        <f>G40*H40</f>
        <v>0</v>
      </c>
      <c r="J40" s="292">
        <f>分析係数表!D43</f>
        <v>0.13048156468325811</v>
      </c>
      <c r="K40" s="271">
        <f>ROUND(G40*J40,0)</f>
        <v>0</v>
      </c>
      <c r="L40" s="290">
        <f>分析係数表!E43</f>
        <v>0.11291103502841897</v>
      </c>
      <c r="M40" s="272">
        <f>ROUND(G40*L40,0)</f>
        <v>0</v>
      </c>
    </row>
    <row r="41" spans="1:13">
      <c r="A41" s="258">
        <v>37</v>
      </c>
      <c r="B41" s="246" t="s">
        <v>99</v>
      </c>
      <c r="C41" s="267"/>
      <c r="D41" s="290">
        <f>逆行列係数表!T41</f>
        <v>2.4197403273077168E-4</v>
      </c>
      <c r="E41" s="290"/>
      <c r="F41" s="290">
        <f t="shared" si="2"/>
        <v>2.3099475031254454E-4</v>
      </c>
      <c r="G41" s="286">
        <f t="shared" si="3"/>
        <v>0</v>
      </c>
      <c r="H41" s="290">
        <f>分析係数表!F44</f>
        <v>0.5344179716450459</v>
      </c>
      <c r="I41" s="288">
        <f>G41*H41</f>
        <v>0</v>
      </c>
      <c r="J41" s="292">
        <f>分析係数表!D44</f>
        <v>0.19836337849438287</v>
      </c>
      <c r="K41" s="271">
        <f>ROUND(G41*J41,0)</f>
        <v>0</v>
      </c>
      <c r="L41" s="290">
        <f>分析係数表!E44</f>
        <v>0.16230318686650563</v>
      </c>
      <c r="M41" s="272">
        <f>ROUND(G41*L41,0)</f>
        <v>0</v>
      </c>
    </row>
    <row r="42" spans="1:13">
      <c r="A42" s="258">
        <v>38</v>
      </c>
      <c r="B42" s="246" t="s">
        <v>4</v>
      </c>
      <c r="C42" s="267"/>
      <c r="D42" s="290">
        <f>逆行列係数表!T42</f>
        <v>1.8736583636558995E-3</v>
      </c>
      <c r="E42" s="290"/>
      <c r="F42" s="290">
        <f t="shared" si="2"/>
        <v>1.7886433556498962E-3</v>
      </c>
      <c r="G42" s="286">
        <f t="shared" si="3"/>
        <v>0</v>
      </c>
      <c r="H42" s="290">
        <f>分析係数表!F45</f>
        <v>0</v>
      </c>
      <c r="I42" s="288">
        <f>G42*H42</f>
        <v>0</v>
      </c>
      <c r="J42" s="292">
        <f>分析係数表!D45</f>
        <v>0</v>
      </c>
      <c r="K42" s="271">
        <f>ROUND(G42*J42,0)</f>
        <v>0</v>
      </c>
      <c r="L42" s="290">
        <f>分析係数表!E45</f>
        <v>0</v>
      </c>
      <c r="M42" s="272">
        <f>ROUND(G42*L42,0)</f>
        <v>0</v>
      </c>
    </row>
    <row r="43" spans="1:13">
      <c r="A43" s="258">
        <v>39</v>
      </c>
      <c r="B43" s="246" t="s">
        <v>5</v>
      </c>
      <c r="C43" s="267"/>
      <c r="D43" s="290">
        <f>逆行列係数表!T43</f>
        <v>1.3889620114397232E-3</v>
      </c>
      <c r="E43" s="290"/>
      <c r="F43" s="290">
        <f t="shared" si="2"/>
        <v>1.3259395208869745E-3</v>
      </c>
      <c r="G43" s="286">
        <f t="shared" si="3"/>
        <v>0</v>
      </c>
      <c r="H43" s="290">
        <f>分析係数表!F46</f>
        <v>0.64740426293918441</v>
      </c>
      <c r="I43" s="288">
        <f>G43*H43</f>
        <v>0</v>
      </c>
      <c r="J43" s="292">
        <f>分析係数表!D46</f>
        <v>3.6867524451068895E-3</v>
      </c>
      <c r="K43" s="271">
        <f>ROUND(G43*J43,0)</f>
        <v>0</v>
      </c>
      <c r="L43" s="290">
        <f>分析係数表!E46</f>
        <v>3.6024838177901608E-3</v>
      </c>
      <c r="M43" s="272">
        <f>ROUND(G43*L43,0)</f>
        <v>0</v>
      </c>
    </row>
    <row r="44" spans="1:13">
      <c r="A44" s="259">
        <v>40</v>
      </c>
      <c r="B44" s="256" t="s">
        <v>253</v>
      </c>
      <c r="C44" s="273">
        <f>SUM(C5:C43)</f>
        <v>0</v>
      </c>
      <c r="D44" s="291">
        <f>逆行列係数表!T44</f>
        <v>1.2383409287375042</v>
      </c>
      <c r="E44" s="291"/>
      <c r="F44" s="291">
        <f t="shared" si="2"/>
        <v>1.1821526897218484</v>
      </c>
      <c r="G44" s="287">
        <f>SUM(G5:G43)</f>
        <v>0</v>
      </c>
      <c r="H44" s="291">
        <f>分析係数表!F47</f>
        <v>0.52032812004185636</v>
      </c>
      <c r="I44" s="289">
        <f>SUM(I5:I43)</f>
        <v>0</v>
      </c>
      <c r="J44" s="293">
        <f>分析係数表!D47</f>
        <v>6.7043132898265148E-2</v>
      </c>
      <c r="K44" s="274">
        <f>SUM(K5:K43)</f>
        <v>0</v>
      </c>
      <c r="L44" s="291">
        <f>分析係数表!E47</f>
        <v>6.0489972943054145E-2</v>
      </c>
      <c r="M44" s="275">
        <f>SUM(M5:M43)</f>
        <v>0</v>
      </c>
    </row>
    <row r="45" spans="1:13">
      <c r="B45" s="276" t="s">
        <v>254</v>
      </c>
      <c r="C45" s="88"/>
      <c r="D45" s="88" t="s">
        <v>255</v>
      </c>
      <c r="E45" s="88"/>
      <c r="F45" s="88"/>
      <c r="G45" s="88"/>
      <c r="H45" s="88" t="s">
        <v>132</v>
      </c>
      <c r="I45" s="88"/>
      <c r="J45" s="88" t="s">
        <v>132</v>
      </c>
      <c r="K45" s="88"/>
      <c r="L45" s="88" t="s">
        <v>132</v>
      </c>
      <c r="M45" s="277"/>
    </row>
    <row r="46" spans="1:13">
      <c r="B46" s="76" t="s">
        <v>256</v>
      </c>
    </row>
    <row r="47" spans="1:13">
      <c r="B47" s="76" t="s">
        <v>289</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EE0E2A-DE72-4C39-A9BE-5795471090DA}">
  <sheetPr>
    <tabColor rgb="FFFFFF99"/>
  </sheetPr>
  <dimension ref="A1:M47"/>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76" customWidth="1"/>
    <col min="2" max="2" width="17.5" style="76" customWidth="1"/>
    <col min="3" max="3" width="8.58203125" style="76" customWidth="1"/>
    <col min="4" max="4" width="8.1640625" style="76" customWidth="1"/>
    <col min="5" max="5" width="8.25" style="76" bestFit="1" customWidth="1"/>
    <col min="6" max="16384" width="8.1640625" style="76"/>
  </cols>
  <sheetData>
    <row r="1" spans="1:13" ht="13">
      <c r="B1" s="268" t="s">
        <v>243</v>
      </c>
      <c r="F1" s="269"/>
      <c r="G1" s="76" t="s">
        <v>324</v>
      </c>
      <c r="I1" s="76" t="s">
        <v>324</v>
      </c>
    </row>
    <row r="2" spans="1:13">
      <c r="B2" s="76" t="s">
        <v>272</v>
      </c>
      <c r="C2" s="76" t="s">
        <v>324</v>
      </c>
      <c r="G2" s="76" t="s">
        <v>245</v>
      </c>
      <c r="I2" s="270" t="s">
        <v>236</v>
      </c>
      <c r="K2" s="76" t="s">
        <v>229</v>
      </c>
      <c r="M2" s="76" t="s">
        <v>246</v>
      </c>
    </row>
    <row r="3" spans="1:13" ht="60" customHeight="1">
      <c r="B3" s="39"/>
      <c r="C3" s="40" t="s">
        <v>308</v>
      </c>
      <c r="D3" s="40" t="s">
        <v>362</v>
      </c>
      <c r="E3" s="40" t="s">
        <v>363</v>
      </c>
      <c r="F3" s="40" t="s">
        <v>310</v>
      </c>
      <c r="G3" s="41" t="s">
        <v>330</v>
      </c>
      <c r="H3" s="40" t="s">
        <v>291</v>
      </c>
      <c r="I3" s="42" t="s">
        <v>236</v>
      </c>
      <c r="J3" s="43" t="s">
        <v>247</v>
      </c>
      <c r="K3" s="41" t="s">
        <v>248</v>
      </c>
      <c r="L3" s="40" t="s">
        <v>249</v>
      </c>
      <c r="M3" s="42" t="s">
        <v>250</v>
      </c>
    </row>
    <row r="4" spans="1:13">
      <c r="B4" s="44"/>
      <c r="C4" s="45" t="s">
        <v>41</v>
      </c>
      <c r="D4" s="45" t="s">
        <v>42</v>
      </c>
      <c r="E4" s="45" t="s">
        <v>50</v>
      </c>
      <c r="F4" s="45" t="s">
        <v>313</v>
      </c>
      <c r="G4" s="45" t="s">
        <v>311</v>
      </c>
      <c r="H4" s="47" t="s">
        <v>315</v>
      </c>
      <c r="I4" s="46" t="s">
        <v>316</v>
      </c>
      <c r="J4" s="45" t="s">
        <v>318</v>
      </c>
      <c r="K4" s="45" t="s">
        <v>319</v>
      </c>
      <c r="L4" s="45" t="s">
        <v>321</v>
      </c>
      <c r="M4" s="46" t="s">
        <v>322</v>
      </c>
    </row>
    <row r="5" spans="1:13">
      <c r="A5" s="257">
        <v>1</v>
      </c>
      <c r="B5" s="246" t="s">
        <v>73</v>
      </c>
      <c r="C5" s="267"/>
      <c r="D5" s="290">
        <f>逆行列係数表!U5</f>
        <v>1.3238415621720175E-5</v>
      </c>
      <c r="E5" s="290"/>
      <c r="F5" s="290">
        <f>D5/$E$23</f>
        <v>1.288467729171623E-5</v>
      </c>
      <c r="G5" s="286">
        <f>$C$23*F5</f>
        <v>0.12884677291716229</v>
      </c>
      <c r="H5" s="290">
        <f>分析係数表!F8</f>
        <v>0.42721038226158625</v>
      </c>
      <c r="I5" s="288">
        <f>G5*H5</f>
        <v>5.5044679111112702E-2</v>
      </c>
      <c r="J5" s="292">
        <f>分析係数表!D8</f>
        <v>0.32298797552049696</v>
      </c>
      <c r="K5" s="271">
        <f>ROUND(G5*J5,0)</f>
        <v>0</v>
      </c>
      <c r="L5" s="290">
        <f>分析係数表!E8</f>
        <v>0.12265584155979949</v>
      </c>
      <c r="M5" s="272">
        <f>ROUND(G5*L5,0)</f>
        <v>0</v>
      </c>
    </row>
    <row r="6" spans="1:13">
      <c r="A6" s="258">
        <v>2</v>
      </c>
      <c r="B6" s="246" t="s">
        <v>74</v>
      </c>
      <c r="C6" s="267"/>
      <c r="D6" s="290">
        <f>逆行列係数表!U6</f>
        <v>2.0357567902355725E-5</v>
      </c>
      <c r="E6" s="290"/>
      <c r="F6" s="290">
        <f t="shared" ref="F6:F44" si="0">D6/$E$23</f>
        <v>1.9813601594113655E-5</v>
      </c>
      <c r="G6" s="286">
        <f t="shared" ref="G6:G43" si="1">$C$23*F6</f>
        <v>0.19813601594113656</v>
      </c>
      <c r="H6" s="290">
        <f>分析係数表!F9</f>
        <v>0.63987813845992225</v>
      </c>
      <c r="I6" s="288">
        <f t="shared" ref="I6:I38" si="2">G6*H6</f>
        <v>0.12678290504227993</v>
      </c>
      <c r="J6" s="292">
        <f>分析係数表!D9</f>
        <v>0.29572434079210003</v>
      </c>
      <c r="K6" s="271">
        <f t="shared" ref="K6:K38" si="3">ROUND(G6*J6,0)</f>
        <v>0</v>
      </c>
      <c r="L6" s="290">
        <f>分析係数表!E9</f>
        <v>0.26862065342998215</v>
      </c>
      <c r="M6" s="272">
        <f t="shared" ref="M6:M38" si="4">ROUND(G6*L6,0)</f>
        <v>0</v>
      </c>
    </row>
    <row r="7" spans="1:13">
      <c r="A7" s="258">
        <v>3</v>
      </c>
      <c r="B7" s="246" t="s">
        <v>75</v>
      </c>
      <c r="C7" s="267"/>
      <c r="D7" s="290">
        <f>逆行列係数表!U7</f>
        <v>6.8027939753193244E-7</v>
      </c>
      <c r="E7" s="290"/>
      <c r="F7" s="290">
        <f t="shared" si="0"/>
        <v>6.6210192789393293E-7</v>
      </c>
      <c r="G7" s="286">
        <f t="shared" si="1"/>
        <v>6.6210192789393297E-3</v>
      </c>
      <c r="H7" s="290">
        <f>分析係数表!F10</f>
        <v>0.47381340455197063</v>
      </c>
      <c r="I7" s="288">
        <f t="shared" si="2"/>
        <v>3.1371276861584777E-3</v>
      </c>
      <c r="J7" s="292">
        <f>分析係数表!D10</f>
        <v>9.5045460793747427E-2</v>
      </c>
      <c r="K7" s="271">
        <f t="shared" si="3"/>
        <v>0</v>
      </c>
      <c r="L7" s="290">
        <f>分析係数表!E10</f>
        <v>4.2279520059697977E-2</v>
      </c>
      <c r="M7" s="272">
        <f t="shared" si="4"/>
        <v>0</v>
      </c>
    </row>
    <row r="8" spans="1:13">
      <c r="A8" s="258">
        <v>4</v>
      </c>
      <c r="B8" s="246" t="s">
        <v>76</v>
      </c>
      <c r="C8" s="267"/>
      <c r="D8" s="290">
        <f>逆行列係数表!U8</f>
        <v>8.6857016312243831E-5</v>
      </c>
      <c r="E8" s="290"/>
      <c r="F8" s="290">
        <f t="shared" si="0"/>
        <v>8.4536145236931102E-5</v>
      </c>
      <c r="G8" s="286">
        <f t="shared" si="1"/>
        <v>0.84536145236931104</v>
      </c>
      <c r="H8" s="290">
        <f>分析係数表!F11</f>
        <v>0.54360066960888753</v>
      </c>
      <c r="I8" s="288">
        <f t="shared" si="2"/>
        <v>0.45953905156949915</v>
      </c>
      <c r="J8" s="292">
        <f>分析係数表!D11</f>
        <v>4.0785268604474206E-2</v>
      </c>
      <c r="K8" s="271">
        <f t="shared" si="3"/>
        <v>0</v>
      </c>
      <c r="L8" s="290">
        <f>分析係数表!E11</f>
        <v>3.926343022371024E-2</v>
      </c>
      <c r="M8" s="272">
        <f t="shared" si="4"/>
        <v>0</v>
      </c>
    </row>
    <row r="9" spans="1:13">
      <c r="A9" s="258">
        <v>5</v>
      </c>
      <c r="B9" s="246" t="s">
        <v>77</v>
      </c>
      <c r="C9" s="267"/>
      <c r="D9" s="290">
        <f>逆行列係数表!U9</f>
        <v>2.4585849546573232E-5</v>
      </c>
      <c r="E9" s="290"/>
      <c r="F9" s="290">
        <f t="shared" si="0"/>
        <v>2.39289010408877E-5</v>
      </c>
      <c r="G9" s="286">
        <f t="shared" si="1"/>
        <v>0.23928901040887701</v>
      </c>
      <c r="H9" s="290">
        <f>分析係数表!F12</f>
        <v>0.33651535386825859</v>
      </c>
      <c r="I9" s="288">
        <f t="shared" si="2"/>
        <v>8.0524426014528666E-2</v>
      </c>
      <c r="J9" s="292">
        <f>分析係数表!D12</f>
        <v>3.4578030097235327E-2</v>
      </c>
      <c r="K9" s="271">
        <f t="shared" si="3"/>
        <v>0</v>
      </c>
      <c r="L9" s="290">
        <f>分析係数表!E12</f>
        <v>3.3355134693599395E-2</v>
      </c>
      <c r="M9" s="272">
        <f t="shared" si="4"/>
        <v>0</v>
      </c>
    </row>
    <row r="10" spans="1:13">
      <c r="A10" s="258">
        <v>6</v>
      </c>
      <c r="B10" s="246" t="s">
        <v>78</v>
      </c>
      <c r="C10" s="267"/>
      <c r="D10" s="290">
        <f>逆行列係数表!U10</f>
        <v>1.5735094728239849E-4</v>
      </c>
      <c r="E10" s="290"/>
      <c r="F10" s="290">
        <f t="shared" si="0"/>
        <v>1.5314643649298862E-4</v>
      </c>
      <c r="G10" s="286">
        <f t="shared" si="1"/>
        <v>1.5314643649298862</v>
      </c>
      <c r="H10" s="290">
        <f>分析係数表!F13</f>
        <v>0.39077170920544851</v>
      </c>
      <c r="I10" s="288">
        <f t="shared" si="2"/>
        <v>0.5984529474708884</v>
      </c>
      <c r="J10" s="292">
        <f>分析係数表!D13</f>
        <v>0.12720758845381647</v>
      </c>
      <c r="K10" s="271">
        <f t="shared" si="3"/>
        <v>0</v>
      </c>
      <c r="L10" s="290">
        <f>分析係数表!E13</f>
        <v>9.5492852763317662E-2</v>
      </c>
      <c r="M10" s="272">
        <f t="shared" si="4"/>
        <v>0</v>
      </c>
    </row>
    <row r="11" spans="1:13">
      <c r="A11" s="258">
        <v>7</v>
      </c>
      <c r="B11" s="246" t="s">
        <v>79</v>
      </c>
      <c r="C11" s="267"/>
      <c r="D11" s="290">
        <f>逆行列係数表!U11</f>
        <v>2.4509691820505863E-3</v>
      </c>
      <c r="E11" s="290"/>
      <c r="F11" s="290">
        <f t="shared" si="0"/>
        <v>2.3854778294504137E-3</v>
      </c>
      <c r="G11" s="286">
        <f t="shared" si="1"/>
        <v>23.854778294504136</v>
      </c>
      <c r="H11" s="290">
        <f>分析係数表!F14</f>
        <v>0.35598651785260127</v>
      </c>
      <c r="I11" s="288">
        <f t="shared" si="2"/>
        <v>8.4919794592063411</v>
      </c>
      <c r="J11" s="292">
        <f>分析係数表!D14</f>
        <v>4.3833041969742803E-2</v>
      </c>
      <c r="K11" s="271">
        <f t="shared" si="3"/>
        <v>1</v>
      </c>
      <c r="L11" s="290">
        <f>分析係数表!E14</f>
        <v>3.8757158040430381E-2</v>
      </c>
      <c r="M11" s="272">
        <f t="shared" si="4"/>
        <v>1</v>
      </c>
    </row>
    <row r="12" spans="1:13">
      <c r="A12" s="258">
        <v>8</v>
      </c>
      <c r="B12" s="246" t="s">
        <v>80</v>
      </c>
      <c r="C12" s="267"/>
      <c r="D12" s="290">
        <f>逆行列係数表!U12</f>
        <v>2.8856666432358316E-3</v>
      </c>
      <c r="E12" s="290"/>
      <c r="F12" s="290">
        <f t="shared" si="0"/>
        <v>2.8085599162305575E-3</v>
      </c>
      <c r="G12" s="286">
        <f t="shared" si="1"/>
        <v>28.085599162305574</v>
      </c>
      <c r="H12" s="290">
        <f>分析係数表!F15</f>
        <v>0.35842164855867914</v>
      </c>
      <c r="I12" s="288">
        <f t="shared" si="2"/>
        <v>10.066486752511821</v>
      </c>
      <c r="J12" s="292">
        <f>分析係数表!D15</f>
        <v>1.5678367482667734E-2</v>
      </c>
      <c r="K12" s="271">
        <f t="shared" si="3"/>
        <v>0</v>
      </c>
      <c r="L12" s="290">
        <f>分析係数表!E15</f>
        <v>1.5634458686506418E-2</v>
      </c>
      <c r="M12" s="272">
        <f t="shared" si="4"/>
        <v>0</v>
      </c>
    </row>
    <row r="13" spans="1:13">
      <c r="A13" s="258">
        <v>9</v>
      </c>
      <c r="B13" s="246" t="s">
        <v>81</v>
      </c>
      <c r="C13" s="267"/>
      <c r="D13" s="290">
        <f>逆行列係数表!U13</f>
        <v>1.0041328301908655E-3</v>
      </c>
      <c r="E13" s="290"/>
      <c r="F13" s="290">
        <f t="shared" si="0"/>
        <v>9.7730180443948494E-4</v>
      </c>
      <c r="G13" s="286">
        <f t="shared" si="1"/>
        <v>9.7730180443948491</v>
      </c>
      <c r="H13" s="290">
        <f>分析係数表!F16</f>
        <v>0.2627694146106877</v>
      </c>
      <c r="I13" s="288">
        <f t="shared" si="2"/>
        <v>2.5680502305053223</v>
      </c>
      <c r="J13" s="292">
        <f>分析係数表!D16</f>
        <v>1.0339400475073228E-2</v>
      </c>
      <c r="K13" s="271">
        <f t="shared" si="3"/>
        <v>0</v>
      </c>
      <c r="L13" s="290">
        <f>分析係数表!E16</f>
        <v>1.0339400475073228E-2</v>
      </c>
      <c r="M13" s="272">
        <f t="shared" si="4"/>
        <v>0</v>
      </c>
    </row>
    <row r="14" spans="1:13">
      <c r="A14" s="258">
        <v>10</v>
      </c>
      <c r="B14" s="246" t="s">
        <v>82</v>
      </c>
      <c r="C14" s="267"/>
      <c r="D14" s="290">
        <f>逆行列係数表!U14</f>
        <v>8.2263881734151757E-3</v>
      </c>
      <c r="E14" s="290"/>
      <c r="F14" s="290">
        <f t="shared" si="0"/>
        <v>8.0065741943425063E-3</v>
      </c>
      <c r="G14" s="286">
        <f t="shared" si="1"/>
        <v>80.065741943425067</v>
      </c>
      <c r="H14" s="290">
        <f>分析係数表!F17</f>
        <v>0.42825667105631338</v>
      </c>
      <c r="I14" s="288">
        <f t="shared" si="2"/>
        <v>34.288688110345063</v>
      </c>
      <c r="J14" s="292">
        <f>分析係数表!D17</f>
        <v>5.1560411778863557E-2</v>
      </c>
      <c r="K14" s="271">
        <f t="shared" si="3"/>
        <v>4</v>
      </c>
      <c r="L14" s="290">
        <f>分析係数表!E17</f>
        <v>4.9008807340167618E-2</v>
      </c>
      <c r="M14" s="272">
        <f t="shared" si="4"/>
        <v>4</v>
      </c>
    </row>
    <row r="15" spans="1:13">
      <c r="A15" s="258">
        <v>11</v>
      </c>
      <c r="B15" s="246" t="s">
        <v>83</v>
      </c>
      <c r="C15" s="267"/>
      <c r="D15" s="290">
        <f>逆行列係数表!U15</f>
        <v>4.3785946970066212E-3</v>
      </c>
      <c r="E15" s="290"/>
      <c r="F15" s="290">
        <f t="shared" si="0"/>
        <v>4.2615960454956336E-3</v>
      </c>
      <c r="G15" s="286">
        <f t="shared" si="1"/>
        <v>42.615960454956337</v>
      </c>
      <c r="H15" s="290">
        <f>分析係数表!F18</f>
        <v>0.48997194925916815</v>
      </c>
      <c r="I15" s="288">
        <f t="shared" si="2"/>
        <v>20.880625213666583</v>
      </c>
      <c r="J15" s="292">
        <f>分析係数表!D18</f>
        <v>3.8565313316438733E-2</v>
      </c>
      <c r="K15" s="271">
        <f t="shared" si="3"/>
        <v>2</v>
      </c>
      <c r="L15" s="290">
        <f>分析係数表!E18</f>
        <v>3.6576455199010559E-2</v>
      </c>
      <c r="M15" s="272">
        <f t="shared" si="4"/>
        <v>2</v>
      </c>
    </row>
    <row r="16" spans="1:13">
      <c r="A16" s="258">
        <v>12</v>
      </c>
      <c r="B16" s="246" t="s">
        <v>84</v>
      </c>
      <c r="C16" s="267"/>
      <c r="D16" s="290">
        <f>逆行列係数表!U16</f>
        <v>6.4743213663340307E-2</v>
      </c>
      <c r="E16" s="290"/>
      <c r="F16" s="290">
        <f t="shared" si="0"/>
        <v>6.3013236532029879E-2</v>
      </c>
      <c r="G16" s="286">
        <f t="shared" si="1"/>
        <v>630.13236532029873</v>
      </c>
      <c r="H16" s="290">
        <f>分析係数表!F19</f>
        <v>0.21331101927013058</v>
      </c>
      <c r="I16" s="288">
        <f t="shared" si="2"/>
        <v>134.41417712157121</v>
      </c>
      <c r="J16" s="292">
        <f>分析係数表!D19</f>
        <v>1.2736199640345095E-2</v>
      </c>
      <c r="K16" s="271">
        <f t="shared" si="3"/>
        <v>8</v>
      </c>
      <c r="L16" s="290">
        <f>分析係数表!E19</f>
        <v>1.2523714081279422E-2</v>
      </c>
      <c r="M16" s="272">
        <f t="shared" si="4"/>
        <v>8</v>
      </c>
    </row>
    <row r="17" spans="1:13">
      <c r="A17" s="258">
        <v>13</v>
      </c>
      <c r="B17" s="246" t="s">
        <v>85</v>
      </c>
      <c r="C17" s="267"/>
      <c r="D17" s="290">
        <f>逆行列係数表!U17</f>
        <v>3.7693204083210996E-3</v>
      </c>
      <c r="E17" s="290"/>
      <c r="F17" s="290">
        <f t="shared" si="0"/>
        <v>3.6686019277574833E-3</v>
      </c>
      <c r="G17" s="286">
        <f t="shared" si="1"/>
        <v>36.686019277574836</v>
      </c>
      <c r="H17" s="290">
        <f>分析係数表!F20</f>
        <v>0.2109583665362576</v>
      </c>
      <c r="I17" s="288">
        <f t="shared" si="2"/>
        <v>7.7392227015148443</v>
      </c>
      <c r="J17" s="292">
        <f>分析係数表!D20</f>
        <v>3.0797631013066269E-2</v>
      </c>
      <c r="K17" s="271">
        <f t="shared" si="3"/>
        <v>1</v>
      </c>
      <c r="L17" s="290">
        <f>分析係数表!E20</f>
        <v>2.9972730221401771E-2</v>
      </c>
      <c r="M17" s="272">
        <f t="shared" si="4"/>
        <v>1</v>
      </c>
    </row>
    <row r="18" spans="1:13">
      <c r="A18" s="258">
        <v>14</v>
      </c>
      <c r="B18" s="246" t="s">
        <v>86</v>
      </c>
      <c r="C18" s="267"/>
      <c r="D18" s="290">
        <f>逆行列係数表!U18</f>
        <v>9.9675762748295208E-3</v>
      </c>
      <c r="E18" s="290"/>
      <c r="F18" s="290">
        <f t="shared" si="0"/>
        <v>9.7012367152933925E-3</v>
      </c>
      <c r="G18" s="286">
        <f t="shared" si="1"/>
        <v>97.012367152933919</v>
      </c>
      <c r="H18" s="290">
        <f>分析係数表!F21</f>
        <v>0.45791147145628314</v>
      </c>
      <c r="I18" s="288">
        <f t="shared" si="2"/>
        <v>44.423075792457162</v>
      </c>
      <c r="J18" s="292">
        <f>分析係数表!D21</f>
        <v>5.9847590028896828E-2</v>
      </c>
      <c r="K18" s="271">
        <f t="shared" si="3"/>
        <v>6</v>
      </c>
      <c r="L18" s="290">
        <f>分析係数表!E21</f>
        <v>5.4782163530779596E-2</v>
      </c>
      <c r="M18" s="272">
        <f t="shared" si="4"/>
        <v>5</v>
      </c>
    </row>
    <row r="19" spans="1:13">
      <c r="A19" s="258">
        <v>15</v>
      </c>
      <c r="B19" s="246" t="s">
        <v>70</v>
      </c>
      <c r="C19" s="267"/>
      <c r="D19" s="290">
        <f>逆行列係数表!U19</f>
        <v>5.2638119667076698E-3</v>
      </c>
      <c r="E19" s="290"/>
      <c r="F19" s="290">
        <f t="shared" si="0"/>
        <v>5.1231597838661694E-3</v>
      </c>
      <c r="G19" s="286">
        <f t="shared" si="1"/>
        <v>51.231597838661692</v>
      </c>
      <c r="H19" s="290">
        <f>分析係数表!F22</f>
        <v>0.43073258580094059</v>
      </c>
      <c r="I19" s="288">
        <f t="shared" si="2"/>
        <v>22.06711861176063</v>
      </c>
      <c r="J19" s="292">
        <f>分析係数表!D22</f>
        <v>2.2938556731137788E-2</v>
      </c>
      <c r="K19" s="271">
        <f t="shared" si="3"/>
        <v>1</v>
      </c>
      <c r="L19" s="290">
        <f>分析係数表!E22</f>
        <v>2.2183368519679003E-2</v>
      </c>
      <c r="M19" s="272">
        <f t="shared" si="4"/>
        <v>1</v>
      </c>
    </row>
    <row r="20" spans="1:13">
      <c r="A20" s="258">
        <v>16</v>
      </c>
      <c r="B20" s="246" t="s">
        <v>71</v>
      </c>
      <c r="C20" s="267"/>
      <c r="D20" s="290">
        <f>逆行列係数表!U20</f>
        <v>9.5316273843881164E-4</v>
      </c>
      <c r="E20" s="290"/>
      <c r="F20" s="290">
        <f t="shared" si="0"/>
        <v>9.2769366381902551E-4</v>
      </c>
      <c r="G20" s="286">
        <f t="shared" si="1"/>
        <v>9.2769366381902554</v>
      </c>
      <c r="H20" s="290">
        <f>分析係数表!F23</f>
        <v>0.43764444987651224</v>
      </c>
      <c r="I20" s="288">
        <f t="shared" si="2"/>
        <v>4.0599998315600354</v>
      </c>
      <c r="J20" s="292">
        <f>分析係数表!D23</f>
        <v>3.7770855561684982E-2</v>
      </c>
      <c r="K20" s="271">
        <f t="shared" si="3"/>
        <v>0</v>
      </c>
      <c r="L20" s="290">
        <f>分析係数表!E23</f>
        <v>3.6503495425501575E-2</v>
      </c>
      <c r="M20" s="272">
        <f t="shared" si="4"/>
        <v>0</v>
      </c>
    </row>
    <row r="21" spans="1:13">
      <c r="A21" s="258">
        <v>17</v>
      </c>
      <c r="B21" s="246" t="s">
        <v>72</v>
      </c>
      <c r="C21" s="267"/>
      <c r="D21" s="290">
        <f>逆行列係数表!U21</f>
        <v>5.6712036421939908E-5</v>
      </c>
      <c r="E21" s="290"/>
      <c r="F21" s="290">
        <f t="shared" si="0"/>
        <v>5.5196657117629073E-5</v>
      </c>
      <c r="G21" s="286">
        <f t="shared" si="1"/>
        <v>0.55196657117629078</v>
      </c>
      <c r="H21" s="290">
        <f>分析係数表!F24</f>
        <v>0.36721364788140759</v>
      </c>
      <c r="I21" s="288">
        <f t="shared" si="2"/>
        <v>0.20268965811023834</v>
      </c>
      <c r="J21" s="292">
        <f>分析係数表!D24</f>
        <v>3.9309475738153632E-2</v>
      </c>
      <c r="K21" s="271">
        <f t="shared" si="3"/>
        <v>0</v>
      </c>
      <c r="L21" s="290">
        <f>分析係数表!E24</f>
        <v>3.8550657867992791E-2</v>
      </c>
      <c r="M21" s="272">
        <f t="shared" si="4"/>
        <v>0</v>
      </c>
    </row>
    <row r="22" spans="1:13">
      <c r="A22" s="258">
        <v>18</v>
      </c>
      <c r="B22" s="246" t="s">
        <v>87</v>
      </c>
      <c r="C22" s="267"/>
      <c r="D22" s="290">
        <f>逆行列係数表!U22</f>
        <v>1.3069370297706625E-2</v>
      </c>
      <c r="E22" s="290"/>
      <c r="F22" s="290">
        <f t="shared" si="0"/>
        <v>1.2720148959185665E-2</v>
      </c>
      <c r="G22" s="286">
        <f t="shared" si="1"/>
        <v>127.20148959185666</v>
      </c>
      <c r="H22" s="290">
        <f>分析係数表!F25</f>
        <v>0.33318683873123567</v>
      </c>
      <c r="I22" s="288">
        <f t="shared" si="2"/>
        <v>42.381862199014897</v>
      </c>
      <c r="J22" s="292">
        <f>分析係数表!D25</f>
        <v>4.284059086963312E-2</v>
      </c>
      <c r="K22" s="271">
        <f t="shared" si="3"/>
        <v>5</v>
      </c>
      <c r="L22" s="290">
        <f>分析係数表!E25</f>
        <v>4.249917369780222E-2</v>
      </c>
      <c r="M22" s="272">
        <f t="shared" si="4"/>
        <v>5</v>
      </c>
    </row>
    <row r="23" spans="1:13">
      <c r="A23" s="258">
        <v>19</v>
      </c>
      <c r="B23" s="246" t="s">
        <v>88</v>
      </c>
      <c r="C23" s="294">
        <f>データ入力!C24</f>
        <v>10000</v>
      </c>
      <c r="D23" s="290">
        <f>逆行列係数表!U23</f>
        <v>1.0274541862396018</v>
      </c>
      <c r="E23" s="290">
        <f>D23</f>
        <v>1.0274541862396018</v>
      </c>
      <c r="F23" s="290">
        <f t="shared" si="0"/>
        <v>1</v>
      </c>
      <c r="G23" s="286">
        <f t="shared" si="1"/>
        <v>10000</v>
      </c>
      <c r="H23" s="290">
        <f>分析係数表!F26</f>
        <v>0.33811565690794865</v>
      </c>
      <c r="I23" s="288">
        <f t="shared" si="2"/>
        <v>3381.1565690794864</v>
      </c>
      <c r="J23" s="292">
        <f>分析係数表!D26</f>
        <v>3.3929737559631502E-2</v>
      </c>
      <c r="K23" s="271">
        <f t="shared" si="3"/>
        <v>339</v>
      </c>
      <c r="L23" s="290">
        <f>分析係数表!E26</f>
        <v>3.3531988342571602E-2</v>
      </c>
      <c r="M23" s="272">
        <f t="shared" si="4"/>
        <v>335</v>
      </c>
    </row>
    <row r="24" spans="1:13">
      <c r="A24" s="258">
        <v>20</v>
      </c>
      <c r="B24" s="246" t="s">
        <v>89</v>
      </c>
      <c r="C24" s="267"/>
      <c r="D24" s="290">
        <f>逆行列係数表!U24</f>
        <v>2.0968580887111297E-5</v>
      </c>
      <c r="E24" s="290"/>
      <c r="F24" s="290">
        <f t="shared" si="0"/>
        <v>2.0408287948929954E-5</v>
      </c>
      <c r="G24" s="286">
        <f t="shared" si="1"/>
        <v>0.20408287948929954</v>
      </c>
      <c r="H24" s="290">
        <f>分析係数表!F27</f>
        <v>0.29536956526946395</v>
      </c>
      <c r="I24" s="288">
        <f t="shared" si="2"/>
        <v>6.0279871393694805E-2</v>
      </c>
      <c r="J24" s="292">
        <f>分析係数表!D27</f>
        <v>2.042747265118797E-2</v>
      </c>
      <c r="K24" s="271">
        <f t="shared" si="3"/>
        <v>0</v>
      </c>
      <c r="L24" s="290">
        <f>分析係数表!E27</f>
        <v>2.035082172191522E-2</v>
      </c>
      <c r="M24" s="272">
        <f t="shared" si="4"/>
        <v>0</v>
      </c>
    </row>
    <row r="25" spans="1:13">
      <c r="A25" s="258">
        <v>21</v>
      </c>
      <c r="B25" s="246" t="s">
        <v>90</v>
      </c>
      <c r="C25" s="267"/>
      <c r="D25" s="290">
        <f>逆行列係数表!U25</f>
        <v>2.4285361233502371E-4</v>
      </c>
      <c r="E25" s="290"/>
      <c r="F25" s="290">
        <f t="shared" si="0"/>
        <v>2.3636441954054228E-4</v>
      </c>
      <c r="G25" s="286">
        <f t="shared" si="1"/>
        <v>2.3636441954054228</v>
      </c>
      <c r="H25" s="290">
        <f>分析係数表!F28</f>
        <v>0.29628808224417325</v>
      </c>
      <c r="I25" s="288">
        <f t="shared" si="2"/>
        <v>0.70031960576424457</v>
      </c>
      <c r="J25" s="292">
        <f>分析係数表!D28</f>
        <v>3.0551159487848582E-2</v>
      </c>
      <c r="K25" s="271">
        <f t="shared" si="3"/>
        <v>0</v>
      </c>
      <c r="L25" s="290">
        <f>分析係数表!E28</f>
        <v>3.018459578819983E-2</v>
      </c>
      <c r="M25" s="272">
        <f t="shared" si="4"/>
        <v>0</v>
      </c>
    </row>
    <row r="26" spans="1:13">
      <c r="A26" s="258">
        <v>22</v>
      </c>
      <c r="B26" s="246" t="s">
        <v>64</v>
      </c>
      <c r="C26" s="267"/>
      <c r="D26" s="290">
        <f>逆行列係数表!U26</f>
        <v>1.9149943398386183E-3</v>
      </c>
      <c r="E26" s="290"/>
      <c r="F26" s="290">
        <f t="shared" si="0"/>
        <v>1.8638245534307869E-3</v>
      </c>
      <c r="G26" s="286">
        <f t="shared" si="1"/>
        <v>18.63824553430787</v>
      </c>
      <c r="H26" s="290">
        <f>分析係数表!F29</f>
        <v>0.40202182464221792</v>
      </c>
      <c r="I26" s="288">
        <f t="shared" si="2"/>
        <v>7.49298147783212</v>
      </c>
      <c r="J26" s="292">
        <f>分析係数表!D29</f>
        <v>7.9194780809421356E-2</v>
      </c>
      <c r="K26" s="271">
        <f t="shared" si="3"/>
        <v>1</v>
      </c>
      <c r="L26" s="290">
        <f>分析係数表!E29</f>
        <v>6.5944675090492746E-2</v>
      </c>
      <c r="M26" s="272">
        <f t="shared" si="4"/>
        <v>1</v>
      </c>
    </row>
    <row r="27" spans="1:13">
      <c r="A27" s="258">
        <v>23</v>
      </c>
      <c r="B27" s="246" t="s">
        <v>91</v>
      </c>
      <c r="C27" s="267"/>
      <c r="D27" s="290">
        <f>逆行列係数表!U27</f>
        <v>4.2169301784325802E-3</v>
      </c>
      <c r="E27" s="290"/>
      <c r="F27" s="290">
        <f t="shared" si="0"/>
        <v>4.1042512988984934E-3</v>
      </c>
      <c r="G27" s="286">
        <f t="shared" si="1"/>
        <v>41.042512988984932</v>
      </c>
      <c r="H27" s="290">
        <f>分析係数表!F30</f>
        <v>0.46362091424568164</v>
      </c>
      <c r="I27" s="288">
        <f t="shared" si="2"/>
        <v>19.028167394893458</v>
      </c>
      <c r="J27" s="292">
        <f>分析係数表!D30</f>
        <v>7.3824536053885614E-2</v>
      </c>
      <c r="K27" s="271">
        <f t="shared" si="3"/>
        <v>3</v>
      </c>
      <c r="L27" s="290">
        <f>分析係数表!E30</f>
        <v>5.6949248710145881E-2</v>
      </c>
      <c r="M27" s="272">
        <f t="shared" si="4"/>
        <v>2</v>
      </c>
    </row>
    <row r="28" spans="1:13">
      <c r="A28" s="258">
        <v>24</v>
      </c>
      <c r="B28" s="246" t="s">
        <v>92</v>
      </c>
      <c r="C28" s="267"/>
      <c r="D28" s="290">
        <f>逆行列係数表!U28</f>
        <v>1.7235213150808996E-2</v>
      </c>
      <c r="E28" s="290"/>
      <c r="F28" s="290">
        <f t="shared" si="0"/>
        <v>1.6774678016436399E-2</v>
      </c>
      <c r="G28" s="286">
        <f t="shared" si="1"/>
        <v>167.746780164364</v>
      </c>
      <c r="H28" s="290">
        <f>分析係数表!F31</f>
        <v>0.39948542779773355</v>
      </c>
      <c r="I28" s="288">
        <f t="shared" si="2"/>
        <v>67.012394235653318</v>
      </c>
      <c r="J28" s="292">
        <f>分析係数表!D31</f>
        <v>2.9145126840892164E-3</v>
      </c>
      <c r="K28" s="271">
        <f t="shared" si="3"/>
        <v>0</v>
      </c>
      <c r="L28" s="290">
        <f>分析係数表!E31</f>
        <v>2.9145126840892164E-3</v>
      </c>
      <c r="M28" s="272">
        <f t="shared" si="4"/>
        <v>0</v>
      </c>
    </row>
    <row r="29" spans="1:13">
      <c r="A29" s="258">
        <v>25</v>
      </c>
      <c r="B29" s="246" t="s">
        <v>1</v>
      </c>
      <c r="C29" s="267"/>
      <c r="D29" s="290">
        <f>逆行列係数表!U29</f>
        <v>8.2347849255083659E-4</v>
      </c>
      <c r="E29" s="290"/>
      <c r="F29" s="290">
        <f t="shared" si="0"/>
        <v>8.0147465802314795E-4</v>
      </c>
      <c r="G29" s="286">
        <f t="shared" si="1"/>
        <v>8.0147465802314795</v>
      </c>
      <c r="H29" s="290">
        <f>分析係数表!F32</f>
        <v>0.44272670787830282</v>
      </c>
      <c r="I29" s="288">
        <f t="shared" si="2"/>
        <v>3.5483423679447688</v>
      </c>
      <c r="J29" s="292">
        <f>分析係数表!D32</f>
        <v>2.1120085933633119E-2</v>
      </c>
      <c r="K29" s="271">
        <f t="shared" si="3"/>
        <v>0</v>
      </c>
      <c r="L29" s="290">
        <f>分析係数表!E32</f>
        <v>2.1120085933633119E-2</v>
      </c>
      <c r="M29" s="272">
        <f t="shared" si="4"/>
        <v>0</v>
      </c>
    </row>
    <row r="30" spans="1:13">
      <c r="A30" s="258">
        <v>26</v>
      </c>
      <c r="B30" s="246" t="s">
        <v>2</v>
      </c>
      <c r="C30" s="267"/>
      <c r="D30" s="290">
        <f>逆行列係数表!U30</f>
        <v>9.2957684814661391E-4</v>
      </c>
      <c r="E30" s="290"/>
      <c r="F30" s="290">
        <f t="shared" si="0"/>
        <v>9.0473800252718721E-4</v>
      </c>
      <c r="G30" s="286">
        <f t="shared" si="1"/>
        <v>9.0473800252718721</v>
      </c>
      <c r="H30" s="290">
        <f>分析係数表!F33</f>
        <v>0.63278689994307047</v>
      </c>
      <c r="I30" s="288">
        <f t="shared" si="2"/>
        <v>5.7250635587986469</v>
      </c>
      <c r="J30" s="292">
        <f>分析係数表!D33</f>
        <v>8.7702783269007503E-2</v>
      </c>
      <c r="K30" s="271">
        <f t="shared" si="3"/>
        <v>1</v>
      </c>
      <c r="L30" s="290">
        <f>分析係数表!E33</f>
        <v>8.4336323251883824E-2</v>
      </c>
      <c r="M30" s="272">
        <f t="shared" si="4"/>
        <v>1</v>
      </c>
    </row>
    <row r="31" spans="1:13">
      <c r="A31" s="258">
        <v>27</v>
      </c>
      <c r="B31" s="246" t="s">
        <v>65</v>
      </c>
      <c r="C31" s="267"/>
      <c r="D31" s="290">
        <f>逆行列係数表!U31</f>
        <v>1.440240645906137E-2</v>
      </c>
      <c r="E31" s="290"/>
      <c r="F31" s="290">
        <f t="shared" si="0"/>
        <v>1.4017565602387585E-2</v>
      </c>
      <c r="G31" s="286">
        <f t="shared" si="1"/>
        <v>140.17565602387586</v>
      </c>
      <c r="H31" s="290">
        <f>分析係数表!F34</f>
        <v>0.68044247766447119</v>
      </c>
      <c r="I31" s="288">
        <f t="shared" si="2"/>
        <v>95.381470693128747</v>
      </c>
      <c r="J31" s="292">
        <f>分析係数表!D34</f>
        <v>0.15389009392691583</v>
      </c>
      <c r="K31" s="271">
        <f t="shared" si="3"/>
        <v>22</v>
      </c>
      <c r="L31" s="290">
        <f>分析係数表!E34</f>
        <v>0.1433320704064108</v>
      </c>
      <c r="M31" s="272">
        <f t="shared" si="4"/>
        <v>20</v>
      </c>
    </row>
    <row r="32" spans="1:13">
      <c r="A32" s="258">
        <v>28</v>
      </c>
      <c r="B32" s="246" t="s">
        <v>66</v>
      </c>
      <c r="C32" s="267"/>
      <c r="D32" s="290">
        <f>逆行列係数表!U32</f>
        <v>8.0998777327693072E-3</v>
      </c>
      <c r="E32" s="290"/>
      <c r="F32" s="290">
        <f t="shared" si="0"/>
        <v>7.8834441878271929E-3</v>
      </c>
      <c r="G32" s="286">
        <f t="shared" si="1"/>
        <v>78.834441878271932</v>
      </c>
      <c r="H32" s="290">
        <f>分析係数表!F35</f>
        <v>0.60548890850388704</v>
      </c>
      <c r="I32" s="288">
        <f t="shared" si="2"/>
        <v>47.733380165387992</v>
      </c>
      <c r="J32" s="292">
        <f>分析係数表!D35</f>
        <v>4.0363234612300396E-2</v>
      </c>
      <c r="K32" s="271">
        <f t="shared" si="3"/>
        <v>3</v>
      </c>
      <c r="L32" s="290">
        <f>分析係数表!E35</f>
        <v>3.9154079363329694E-2</v>
      </c>
      <c r="M32" s="272">
        <f t="shared" si="4"/>
        <v>3</v>
      </c>
    </row>
    <row r="33" spans="1:13">
      <c r="A33" s="258">
        <v>29</v>
      </c>
      <c r="B33" s="246" t="s">
        <v>93</v>
      </c>
      <c r="C33" s="267"/>
      <c r="D33" s="290">
        <f>逆行列係数表!U33</f>
        <v>4.6752098889672987E-3</v>
      </c>
      <c r="E33" s="290"/>
      <c r="F33" s="290">
        <f t="shared" si="0"/>
        <v>4.5502855033159031E-3</v>
      </c>
      <c r="G33" s="286">
        <f t="shared" si="1"/>
        <v>45.50285503315903</v>
      </c>
      <c r="H33" s="290">
        <f>分析係数表!F36</f>
        <v>0.81306518983088305</v>
      </c>
      <c r="I33" s="288">
        <f t="shared" si="2"/>
        <v>36.996787465382596</v>
      </c>
      <c r="J33" s="292">
        <f>分析係数表!D36</f>
        <v>1.5774342104513773E-2</v>
      </c>
      <c r="K33" s="271">
        <f t="shared" si="3"/>
        <v>1</v>
      </c>
      <c r="L33" s="290">
        <f>分析係数表!E36</f>
        <v>1.3229670821596217E-2</v>
      </c>
      <c r="M33" s="272">
        <f t="shared" si="4"/>
        <v>1</v>
      </c>
    </row>
    <row r="34" spans="1:13">
      <c r="A34" s="258">
        <v>30</v>
      </c>
      <c r="B34" s="246" t="s">
        <v>94</v>
      </c>
      <c r="C34" s="267"/>
      <c r="D34" s="290">
        <f>逆行列係数表!U34</f>
        <v>1.5535967239361995E-2</v>
      </c>
      <c r="E34" s="290"/>
      <c r="F34" s="290">
        <f t="shared" si="0"/>
        <v>1.5120836965220184E-2</v>
      </c>
      <c r="G34" s="286">
        <f t="shared" si="1"/>
        <v>151.20836965220184</v>
      </c>
      <c r="H34" s="290">
        <f>分析係数表!F37</f>
        <v>0.63403708963374472</v>
      </c>
      <c r="I34" s="288">
        <f t="shared" si="2"/>
        <v>95.871714622545497</v>
      </c>
      <c r="J34" s="292">
        <f>分析係数表!D37</f>
        <v>7.9200513574427991E-2</v>
      </c>
      <c r="K34" s="271">
        <f t="shared" si="3"/>
        <v>12</v>
      </c>
      <c r="L34" s="290">
        <f>分析係数表!E37</f>
        <v>7.3600662533244779E-2</v>
      </c>
      <c r="M34" s="272">
        <f t="shared" si="4"/>
        <v>11</v>
      </c>
    </row>
    <row r="35" spans="1:13">
      <c r="A35" s="258">
        <v>31</v>
      </c>
      <c r="B35" s="246" t="s">
        <v>95</v>
      </c>
      <c r="C35" s="267"/>
      <c r="D35" s="290">
        <f>逆行列係数表!U35</f>
        <v>7.6965533576789343E-3</v>
      </c>
      <c r="E35" s="290"/>
      <c r="F35" s="290">
        <f t="shared" si="0"/>
        <v>7.4908968796435485E-3</v>
      </c>
      <c r="G35" s="286">
        <f t="shared" si="1"/>
        <v>74.908968796435488</v>
      </c>
      <c r="H35" s="290">
        <f>分析係数表!F38</f>
        <v>0.4997199825516766</v>
      </c>
      <c r="I35" s="288">
        <f t="shared" si="2"/>
        <v>37.433508579918829</v>
      </c>
      <c r="J35" s="292">
        <f>分析係数表!D38</f>
        <v>3.5590827435143364E-2</v>
      </c>
      <c r="K35" s="271">
        <f t="shared" si="3"/>
        <v>3</v>
      </c>
      <c r="L35" s="290">
        <f>分析係数表!E38</f>
        <v>3.1059891839156476E-2</v>
      </c>
      <c r="M35" s="272">
        <f t="shared" si="4"/>
        <v>2</v>
      </c>
    </row>
    <row r="36" spans="1:13">
      <c r="A36" s="258">
        <v>32</v>
      </c>
      <c r="B36" s="246" t="s">
        <v>67</v>
      </c>
      <c r="C36" s="267"/>
      <c r="D36" s="290">
        <f>逆行列係数表!U36</f>
        <v>3.1551610901501978E-4</v>
      </c>
      <c r="E36" s="290"/>
      <c r="F36" s="290">
        <f t="shared" si="0"/>
        <v>3.0708533114238691E-4</v>
      </c>
      <c r="G36" s="286">
        <f t="shared" si="1"/>
        <v>3.070853311423869</v>
      </c>
      <c r="H36" s="290">
        <f>分析係数表!F39</f>
        <v>0.70859596344355691</v>
      </c>
      <c r="I36" s="288">
        <f t="shared" si="2"/>
        <v>2.1759942608022333</v>
      </c>
      <c r="J36" s="292">
        <f>分析係数表!D39</f>
        <v>4.8027598057070089E-2</v>
      </c>
      <c r="K36" s="271">
        <f t="shared" si="3"/>
        <v>0</v>
      </c>
      <c r="L36" s="290">
        <f>分析係数表!E39</f>
        <v>4.8027598057070089E-2</v>
      </c>
      <c r="M36" s="272">
        <f t="shared" si="4"/>
        <v>0</v>
      </c>
    </row>
    <row r="37" spans="1:13">
      <c r="A37" s="258">
        <v>33</v>
      </c>
      <c r="B37" s="246" t="s">
        <v>96</v>
      </c>
      <c r="C37" s="267"/>
      <c r="D37" s="290">
        <f>逆行列係数表!U37</f>
        <v>1.8035032523487536E-3</v>
      </c>
      <c r="E37" s="290"/>
      <c r="F37" s="290">
        <f t="shared" si="0"/>
        <v>1.7553125740325491E-3</v>
      </c>
      <c r="G37" s="286">
        <f t="shared" si="1"/>
        <v>17.553125740325491</v>
      </c>
      <c r="H37" s="290">
        <f>分析係数表!F40</f>
        <v>0.70623799726049996</v>
      </c>
      <c r="I37" s="288">
        <f t="shared" si="2"/>
        <v>12.396684368509206</v>
      </c>
      <c r="J37" s="292">
        <f>分析係数表!D40</f>
        <v>9.0697433955161888E-2</v>
      </c>
      <c r="K37" s="271">
        <f t="shared" si="3"/>
        <v>2</v>
      </c>
      <c r="L37" s="290">
        <f>分析係数表!E40</f>
        <v>9.0562666353757981E-2</v>
      </c>
      <c r="M37" s="272">
        <f t="shared" si="4"/>
        <v>2</v>
      </c>
    </row>
    <row r="38" spans="1:13">
      <c r="A38" s="258">
        <v>34</v>
      </c>
      <c r="B38" s="246" t="s">
        <v>97</v>
      </c>
      <c r="C38" s="267"/>
      <c r="D38" s="290">
        <f>逆行列係数表!U38</f>
        <v>2.6001223818729765E-5</v>
      </c>
      <c r="E38" s="290"/>
      <c r="F38" s="290">
        <f t="shared" si="0"/>
        <v>2.5306455671655896E-5</v>
      </c>
      <c r="G38" s="286">
        <f t="shared" si="1"/>
        <v>0.25306455671655897</v>
      </c>
      <c r="H38" s="290">
        <f>分析係数表!F41</f>
        <v>0.58132099287543681</v>
      </c>
      <c r="I38" s="288">
        <f t="shared" si="2"/>
        <v>0.14711173937205235</v>
      </c>
      <c r="J38" s="292">
        <f>分析係数表!D41</f>
        <v>0.12149342216939719</v>
      </c>
      <c r="K38" s="271">
        <f t="shared" si="3"/>
        <v>0</v>
      </c>
      <c r="L38" s="290">
        <f>分析係数表!E41</f>
        <v>0.11755967401821014</v>
      </c>
      <c r="M38" s="272">
        <f t="shared" si="4"/>
        <v>0</v>
      </c>
    </row>
    <row r="39" spans="1:13">
      <c r="A39" s="258">
        <v>35</v>
      </c>
      <c r="B39" s="246" t="s">
        <v>3</v>
      </c>
      <c r="C39" s="267"/>
      <c r="D39" s="290">
        <f>逆行列係数表!U39</f>
        <v>5.4267473810392134E-4</v>
      </c>
      <c r="E39" s="290"/>
      <c r="F39" s="290">
        <f t="shared" si="0"/>
        <v>5.2817414671311666E-4</v>
      </c>
      <c r="G39" s="286">
        <f t="shared" si="1"/>
        <v>5.2817414671311669</v>
      </c>
      <c r="H39" s="290">
        <f>分析係数表!F42</f>
        <v>0.58706867988829459</v>
      </c>
      <c r="I39" s="288">
        <f>G39*H39</f>
        <v>3.1007449906199582</v>
      </c>
      <c r="J39" s="292">
        <f>分析係数表!D42</f>
        <v>0.12536880137580664</v>
      </c>
      <c r="K39" s="271">
        <f>ROUND(G39*J39,0)</f>
        <v>1</v>
      </c>
      <c r="L39" s="290">
        <f>分析係数表!E42</f>
        <v>0.11770088827882173</v>
      </c>
      <c r="M39" s="272">
        <f>ROUND(G39*L39,0)</f>
        <v>1</v>
      </c>
    </row>
    <row r="40" spans="1:13">
      <c r="A40" s="258">
        <v>36</v>
      </c>
      <c r="B40" s="246" t="s">
        <v>98</v>
      </c>
      <c r="C40" s="267"/>
      <c r="D40" s="290">
        <f>逆行列係数表!U40</f>
        <v>4.1613155826984112E-2</v>
      </c>
      <c r="E40" s="290"/>
      <c r="F40" s="290">
        <f t="shared" si="0"/>
        <v>4.0501227582014972E-2</v>
      </c>
      <c r="G40" s="286">
        <f t="shared" si="1"/>
        <v>405.01227582014974</v>
      </c>
      <c r="H40" s="290">
        <f>分析係数表!F43</f>
        <v>0.62240825035949521</v>
      </c>
      <c r="I40" s="288">
        <f>G40*H40</f>
        <v>252.08298196733668</v>
      </c>
      <c r="J40" s="292">
        <f>分析係数表!D43</f>
        <v>0.13048156468325811</v>
      </c>
      <c r="K40" s="271">
        <f>ROUND(G40*J40,0)</f>
        <v>53</v>
      </c>
      <c r="L40" s="290">
        <f>分析係数表!E43</f>
        <v>0.11291103502841897</v>
      </c>
      <c r="M40" s="272">
        <f>ROUND(G40*L40,0)</f>
        <v>46</v>
      </c>
    </row>
    <row r="41" spans="1:13">
      <c r="A41" s="258">
        <v>37</v>
      </c>
      <c r="B41" s="246" t="s">
        <v>99</v>
      </c>
      <c r="C41" s="267"/>
      <c r="D41" s="290">
        <f>逆行列係数表!U41</f>
        <v>1.8432467488570958E-4</v>
      </c>
      <c r="E41" s="290"/>
      <c r="F41" s="290">
        <f t="shared" si="0"/>
        <v>1.7939941007036312E-4</v>
      </c>
      <c r="G41" s="286">
        <f t="shared" si="1"/>
        <v>1.7939941007036311</v>
      </c>
      <c r="H41" s="290">
        <f>分析係数表!F44</f>
        <v>0.5344179716450459</v>
      </c>
      <c r="I41" s="288">
        <f>G41*H41</f>
        <v>0.95874268844121269</v>
      </c>
      <c r="J41" s="292">
        <f>分析係数表!D44</f>
        <v>0.19836337849438287</v>
      </c>
      <c r="K41" s="271">
        <f>ROUND(G41*J41,0)</f>
        <v>0</v>
      </c>
      <c r="L41" s="290">
        <f>分析係数表!E44</f>
        <v>0.16230318686650563</v>
      </c>
      <c r="M41" s="272">
        <f>ROUND(G41*L41,0)</f>
        <v>0</v>
      </c>
    </row>
    <row r="42" spans="1:13">
      <c r="A42" s="258">
        <v>38</v>
      </c>
      <c r="B42" s="246" t="s">
        <v>4</v>
      </c>
      <c r="C42" s="267"/>
      <c r="D42" s="290">
        <f>逆行列係数表!U42</f>
        <v>1.1221246979458721E-3</v>
      </c>
      <c r="E42" s="290"/>
      <c r="F42" s="290">
        <f t="shared" si="0"/>
        <v>1.0921408593922387E-3</v>
      </c>
      <c r="G42" s="286">
        <f t="shared" si="1"/>
        <v>10.921408593922386</v>
      </c>
      <c r="H42" s="290">
        <f>分析係数表!F45</f>
        <v>0</v>
      </c>
      <c r="I42" s="288">
        <f>G42*H42</f>
        <v>0</v>
      </c>
      <c r="J42" s="292">
        <f>分析係数表!D45</f>
        <v>0</v>
      </c>
      <c r="K42" s="271">
        <f>ROUND(G42*J42,0)</f>
        <v>0</v>
      </c>
      <c r="L42" s="290">
        <f>分析係数表!E45</f>
        <v>0</v>
      </c>
      <c r="M42" s="272">
        <f>ROUND(G42*L42,0)</f>
        <v>0</v>
      </c>
    </row>
    <row r="43" spans="1:13">
      <c r="A43" s="258">
        <v>39</v>
      </c>
      <c r="B43" s="246" t="s">
        <v>5</v>
      </c>
      <c r="C43" s="267"/>
      <c r="D43" s="290">
        <f>逆行列係数表!U43</f>
        <v>3.1086465727036888E-3</v>
      </c>
      <c r="E43" s="290"/>
      <c r="F43" s="290">
        <f t="shared" si="0"/>
        <v>3.0255816895165717E-3</v>
      </c>
      <c r="G43" s="286">
        <f t="shared" si="1"/>
        <v>30.255816895165719</v>
      </c>
      <c r="H43" s="290">
        <f>分析係数表!F46</f>
        <v>0.64740426293918441</v>
      </c>
      <c r="I43" s="288">
        <f>G43*H43</f>
        <v>19.587744836637686</v>
      </c>
      <c r="J43" s="292">
        <f>分析係数表!D46</f>
        <v>3.6867524451068895E-3</v>
      </c>
      <c r="K43" s="271">
        <f>ROUND(G43*J43,0)</f>
        <v>0</v>
      </c>
      <c r="L43" s="290">
        <f>分析係数表!E46</f>
        <v>3.6024838177901608E-3</v>
      </c>
      <c r="M43" s="272">
        <f>ROUND(G43*L43,0)</f>
        <v>0</v>
      </c>
    </row>
    <row r="44" spans="1:13">
      <c r="A44" s="259">
        <v>40</v>
      </c>
      <c r="B44" s="256" t="s">
        <v>253</v>
      </c>
      <c r="C44" s="273">
        <f>SUM(C5:C43)</f>
        <v>10000</v>
      </c>
      <c r="D44" s="291">
        <f>逆行列係数表!U44</f>
        <v>1.2690361522039737</v>
      </c>
      <c r="E44" s="291"/>
      <c r="F44" s="291">
        <f t="shared" si="0"/>
        <v>1.2351267523163656</v>
      </c>
      <c r="G44" s="287">
        <f>SUM(G5:G43)</f>
        <v>12351.26752316366</v>
      </c>
      <c r="H44" s="291">
        <f>分析係数表!F47</f>
        <v>0.52032812004185636</v>
      </c>
      <c r="I44" s="289">
        <f>SUM(I5:I43)</f>
        <v>4421.4984407889669</v>
      </c>
      <c r="J44" s="293">
        <f>分析係数表!D47</f>
        <v>6.7043132898265148E-2</v>
      </c>
      <c r="K44" s="274">
        <f>SUM(K5:K43)</f>
        <v>469</v>
      </c>
      <c r="L44" s="291">
        <f>分析係数表!E47</f>
        <v>6.0489972943054145E-2</v>
      </c>
      <c r="M44" s="275">
        <f>SUM(M5:M43)</f>
        <v>452</v>
      </c>
    </row>
    <row r="45" spans="1:13">
      <c r="B45" s="276" t="s">
        <v>254</v>
      </c>
      <c r="C45" s="88"/>
      <c r="D45" s="88" t="s">
        <v>255</v>
      </c>
      <c r="E45" s="88"/>
      <c r="F45" s="88"/>
      <c r="G45" s="88"/>
      <c r="H45" s="88" t="s">
        <v>132</v>
      </c>
      <c r="I45" s="88"/>
      <c r="J45" s="88" t="s">
        <v>132</v>
      </c>
      <c r="K45" s="88"/>
      <c r="L45" s="88" t="s">
        <v>132</v>
      </c>
      <c r="M45" s="277"/>
    </row>
    <row r="46" spans="1:13">
      <c r="B46" s="76" t="s">
        <v>256</v>
      </c>
    </row>
    <row r="47" spans="1:13">
      <c r="B47" s="76" t="s">
        <v>289</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8AA4C-8553-4EEC-942E-262B71B7651F}">
  <dimension ref="A1:M47"/>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76" customWidth="1"/>
    <col min="2" max="2" width="17.5" style="76" customWidth="1"/>
    <col min="3" max="3" width="8.58203125" style="76" customWidth="1"/>
    <col min="4" max="4" width="8.1640625" style="76" customWidth="1"/>
    <col min="5" max="5" width="8.25" style="76" bestFit="1" customWidth="1"/>
    <col min="6" max="16384" width="8.1640625" style="76"/>
  </cols>
  <sheetData>
    <row r="1" spans="1:13" ht="13">
      <c r="B1" s="268" t="s">
        <v>243</v>
      </c>
      <c r="F1" s="269"/>
      <c r="G1" s="76" t="s">
        <v>324</v>
      </c>
      <c r="I1" s="76" t="s">
        <v>324</v>
      </c>
    </row>
    <row r="2" spans="1:13">
      <c r="B2" s="76" t="s">
        <v>273</v>
      </c>
      <c r="C2" s="76" t="s">
        <v>324</v>
      </c>
      <c r="G2" s="76" t="s">
        <v>245</v>
      </c>
      <c r="I2" s="270" t="s">
        <v>236</v>
      </c>
      <c r="K2" s="76" t="s">
        <v>229</v>
      </c>
      <c r="M2" s="76" t="s">
        <v>246</v>
      </c>
    </row>
    <row r="3" spans="1:13" ht="60" customHeight="1">
      <c r="B3" s="39"/>
      <c r="C3" s="40" t="s">
        <v>308</v>
      </c>
      <c r="D3" s="40" t="s">
        <v>364</v>
      </c>
      <c r="E3" s="40" t="s">
        <v>365</v>
      </c>
      <c r="F3" s="40" t="s">
        <v>310</v>
      </c>
      <c r="G3" s="41" t="s">
        <v>330</v>
      </c>
      <c r="H3" s="40" t="s">
        <v>291</v>
      </c>
      <c r="I3" s="42" t="s">
        <v>236</v>
      </c>
      <c r="J3" s="43" t="s">
        <v>247</v>
      </c>
      <c r="K3" s="41" t="s">
        <v>248</v>
      </c>
      <c r="L3" s="40" t="s">
        <v>249</v>
      </c>
      <c r="M3" s="42" t="s">
        <v>250</v>
      </c>
    </row>
    <row r="4" spans="1:13">
      <c r="B4" s="44"/>
      <c r="C4" s="45" t="s">
        <v>41</v>
      </c>
      <c r="D4" s="45" t="s">
        <v>42</v>
      </c>
      <c r="E4" s="45" t="s">
        <v>50</v>
      </c>
      <c r="F4" s="45" t="s">
        <v>313</v>
      </c>
      <c r="G4" s="45" t="s">
        <v>311</v>
      </c>
      <c r="H4" s="47" t="s">
        <v>315</v>
      </c>
      <c r="I4" s="46" t="s">
        <v>316</v>
      </c>
      <c r="J4" s="45" t="s">
        <v>318</v>
      </c>
      <c r="K4" s="45" t="s">
        <v>319</v>
      </c>
      <c r="L4" s="45" t="s">
        <v>321</v>
      </c>
      <c r="M4" s="46" t="s">
        <v>322</v>
      </c>
    </row>
    <row r="5" spans="1:13">
      <c r="A5" s="257">
        <v>1</v>
      </c>
      <c r="B5" s="246" t="s">
        <v>73</v>
      </c>
      <c r="C5" s="267"/>
      <c r="D5" s="290">
        <f>逆行列係数表!V5</f>
        <v>1.9332227977031889E-5</v>
      </c>
      <c r="E5" s="290"/>
      <c r="F5" s="290">
        <f>D5/$E$24</f>
        <v>1.9282482357342077E-5</v>
      </c>
      <c r="G5" s="286">
        <f>$C$24*F5</f>
        <v>0</v>
      </c>
      <c r="H5" s="290">
        <f>分析係数表!F8</f>
        <v>0.42721038226158625</v>
      </c>
      <c r="I5" s="288">
        <f>G5*H5</f>
        <v>0</v>
      </c>
      <c r="J5" s="292">
        <f>分析係数表!D8</f>
        <v>0.32298797552049696</v>
      </c>
      <c r="K5" s="281">
        <f>ROUND(G5*J5,0)</f>
        <v>0</v>
      </c>
      <c r="L5" s="290">
        <f>分析係数表!E8</f>
        <v>0.12265584155979949</v>
      </c>
      <c r="M5" s="282">
        <f t="shared" ref="M5:M38" si="0">ROUND(G5*L5,0)</f>
        <v>0</v>
      </c>
    </row>
    <row r="6" spans="1:13">
      <c r="A6" s="258">
        <v>2</v>
      </c>
      <c r="B6" s="246" t="s">
        <v>74</v>
      </c>
      <c r="C6" s="267"/>
      <c r="D6" s="290">
        <f>逆行列係数表!V6</f>
        <v>2.0983546469282022E-5</v>
      </c>
      <c r="E6" s="290"/>
      <c r="F6" s="290">
        <f t="shared" ref="F6:F44" si="1">D6/$E$24</f>
        <v>2.0929551682770887E-5</v>
      </c>
      <c r="G6" s="286">
        <f t="shared" ref="G6:G43" si="2">$C$24*F6</f>
        <v>0</v>
      </c>
      <c r="H6" s="290">
        <f>分析係数表!F9</f>
        <v>0.63987813845992225</v>
      </c>
      <c r="I6" s="288">
        <f t="shared" ref="I6:I38" si="3">G6*H6</f>
        <v>0</v>
      </c>
      <c r="J6" s="292">
        <f>分析係数表!D9</f>
        <v>0.29572434079210003</v>
      </c>
      <c r="K6" s="281">
        <f t="shared" ref="K6:K38" si="4">ROUND(G6*J6,0)</f>
        <v>0</v>
      </c>
      <c r="L6" s="290">
        <f>分析係数表!E9</f>
        <v>0.26862065342998215</v>
      </c>
      <c r="M6" s="282">
        <f t="shared" si="0"/>
        <v>0</v>
      </c>
    </row>
    <row r="7" spans="1:13">
      <c r="A7" s="258">
        <v>3</v>
      </c>
      <c r="B7" s="246" t="s">
        <v>75</v>
      </c>
      <c r="C7" s="267"/>
      <c r="D7" s="290">
        <f>逆行列係数表!V7</f>
        <v>1.0145938071077344E-6</v>
      </c>
      <c r="E7" s="290"/>
      <c r="F7" s="290">
        <f t="shared" si="1"/>
        <v>1.011983057962422E-6</v>
      </c>
      <c r="G7" s="286">
        <f t="shared" si="2"/>
        <v>0</v>
      </c>
      <c r="H7" s="290">
        <f>分析係数表!F10</f>
        <v>0.47381340455197063</v>
      </c>
      <c r="I7" s="288">
        <f t="shared" si="3"/>
        <v>0</v>
      </c>
      <c r="J7" s="292">
        <f>分析係数表!D10</f>
        <v>9.5045460793747427E-2</v>
      </c>
      <c r="K7" s="281">
        <f t="shared" si="4"/>
        <v>0</v>
      </c>
      <c r="L7" s="290">
        <f>分析係数表!E10</f>
        <v>4.2279520059697977E-2</v>
      </c>
      <c r="M7" s="282">
        <f t="shared" si="0"/>
        <v>0</v>
      </c>
    </row>
    <row r="8" spans="1:13">
      <c r="A8" s="258">
        <v>4</v>
      </c>
      <c r="B8" s="246" t="s">
        <v>76</v>
      </c>
      <c r="C8" s="267"/>
      <c r="D8" s="290">
        <f>逆行列係数表!V8</f>
        <v>3.6721276016708353E-5</v>
      </c>
      <c r="E8" s="290"/>
      <c r="F8" s="290">
        <f t="shared" si="1"/>
        <v>3.6626784960973748E-5</v>
      </c>
      <c r="G8" s="286">
        <f t="shared" si="2"/>
        <v>0</v>
      </c>
      <c r="H8" s="290">
        <f>分析係数表!F11</f>
        <v>0.54360066960888753</v>
      </c>
      <c r="I8" s="288">
        <f t="shared" si="3"/>
        <v>0</v>
      </c>
      <c r="J8" s="292">
        <f>分析係数表!D11</f>
        <v>4.0785268604474206E-2</v>
      </c>
      <c r="K8" s="281">
        <f t="shared" si="4"/>
        <v>0</v>
      </c>
      <c r="L8" s="290">
        <f>分析係数表!E11</f>
        <v>3.926343022371024E-2</v>
      </c>
      <c r="M8" s="282">
        <f t="shared" si="0"/>
        <v>0</v>
      </c>
    </row>
    <row r="9" spans="1:13">
      <c r="A9" s="258">
        <v>5</v>
      </c>
      <c r="B9" s="246" t="s">
        <v>77</v>
      </c>
      <c r="C9" s="267"/>
      <c r="D9" s="290">
        <f>逆行列係数表!V9</f>
        <v>3.1918733899507106E-5</v>
      </c>
      <c r="E9" s="290"/>
      <c r="F9" s="290">
        <f t="shared" si="1"/>
        <v>3.183660072792276E-5</v>
      </c>
      <c r="G9" s="286">
        <f t="shared" si="2"/>
        <v>0</v>
      </c>
      <c r="H9" s="290">
        <f>分析係数表!F12</f>
        <v>0.33651535386825859</v>
      </c>
      <c r="I9" s="288">
        <f t="shared" si="3"/>
        <v>0</v>
      </c>
      <c r="J9" s="292">
        <f>分析係数表!D12</f>
        <v>3.4578030097235327E-2</v>
      </c>
      <c r="K9" s="281">
        <f t="shared" si="4"/>
        <v>0</v>
      </c>
      <c r="L9" s="290">
        <f>分析係数表!E12</f>
        <v>3.3355134693599395E-2</v>
      </c>
      <c r="M9" s="282">
        <f t="shared" si="0"/>
        <v>0</v>
      </c>
    </row>
    <row r="10" spans="1:13">
      <c r="A10" s="258">
        <v>6</v>
      </c>
      <c r="B10" s="246" t="s">
        <v>78</v>
      </c>
      <c r="C10" s="267"/>
      <c r="D10" s="290">
        <f>逆行列係数表!V10</f>
        <v>1.3824644796552464E-4</v>
      </c>
      <c r="E10" s="290"/>
      <c r="F10" s="290">
        <f t="shared" si="1"/>
        <v>1.3789071270148103E-4</v>
      </c>
      <c r="G10" s="286">
        <f t="shared" si="2"/>
        <v>0</v>
      </c>
      <c r="H10" s="290">
        <f>分析係数表!F13</f>
        <v>0.39077170920544851</v>
      </c>
      <c r="I10" s="288">
        <f t="shared" si="3"/>
        <v>0</v>
      </c>
      <c r="J10" s="292">
        <f>分析係数表!D13</f>
        <v>0.12720758845381647</v>
      </c>
      <c r="K10" s="281">
        <f t="shared" si="4"/>
        <v>0</v>
      </c>
      <c r="L10" s="290">
        <f>分析係数表!E13</f>
        <v>9.5492852763317662E-2</v>
      </c>
      <c r="M10" s="282">
        <f t="shared" si="0"/>
        <v>0</v>
      </c>
    </row>
    <row r="11" spans="1:13">
      <c r="A11" s="258">
        <v>7</v>
      </c>
      <c r="B11" s="246" t="s">
        <v>79</v>
      </c>
      <c r="C11" s="267"/>
      <c r="D11" s="290">
        <f>逆行列係数表!V11</f>
        <v>2.4933311820217667E-3</v>
      </c>
      <c r="E11" s="290"/>
      <c r="F11" s="290">
        <f t="shared" si="1"/>
        <v>2.4869153511672491E-3</v>
      </c>
      <c r="G11" s="286">
        <f t="shared" si="2"/>
        <v>0</v>
      </c>
      <c r="H11" s="290">
        <f>分析係数表!F14</f>
        <v>0.35598651785260127</v>
      </c>
      <c r="I11" s="288">
        <f t="shared" si="3"/>
        <v>0</v>
      </c>
      <c r="J11" s="292">
        <f>分析係数表!D14</f>
        <v>4.3833041969742803E-2</v>
      </c>
      <c r="K11" s="281">
        <f t="shared" si="4"/>
        <v>0</v>
      </c>
      <c r="L11" s="290">
        <f>分析係数表!E14</f>
        <v>3.8757158040430381E-2</v>
      </c>
      <c r="M11" s="282">
        <f t="shared" si="0"/>
        <v>0</v>
      </c>
    </row>
    <row r="12" spans="1:13">
      <c r="A12" s="258">
        <v>8</v>
      </c>
      <c r="B12" s="246" t="s">
        <v>80</v>
      </c>
      <c r="C12" s="267"/>
      <c r="D12" s="290">
        <f>逆行列係数表!V12</f>
        <v>3.2421923140787991E-3</v>
      </c>
      <c r="E12" s="290"/>
      <c r="F12" s="290">
        <f t="shared" si="1"/>
        <v>3.233849516445282E-3</v>
      </c>
      <c r="G12" s="286">
        <f t="shared" si="2"/>
        <v>0</v>
      </c>
      <c r="H12" s="290">
        <f>分析係数表!F15</f>
        <v>0.35842164855867914</v>
      </c>
      <c r="I12" s="288">
        <f t="shared" si="3"/>
        <v>0</v>
      </c>
      <c r="J12" s="292">
        <f>分析係数表!D15</f>
        <v>1.5678367482667734E-2</v>
      </c>
      <c r="K12" s="281">
        <f t="shared" si="4"/>
        <v>0</v>
      </c>
      <c r="L12" s="290">
        <f>分析係数表!E15</f>
        <v>1.5634458686506418E-2</v>
      </c>
      <c r="M12" s="282">
        <f t="shared" si="0"/>
        <v>0</v>
      </c>
    </row>
    <row r="13" spans="1:13">
      <c r="A13" s="258">
        <v>9</v>
      </c>
      <c r="B13" s="246" t="s">
        <v>81</v>
      </c>
      <c r="C13" s="267"/>
      <c r="D13" s="290">
        <f>逆行列係数表!V13</f>
        <v>4.6887204246529068E-4</v>
      </c>
      <c r="E13" s="290"/>
      <c r="F13" s="290">
        <f t="shared" si="1"/>
        <v>4.6766554260736559E-4</v>
      </c>
      <c r="G13" s="286">
        <f t="shared" si="2"/>
        <v>0</v>
      </c>
      <c r="H13" s="290">
        <f>分析係数表!F16</f>
        <v>0.2627694146106877</v>
      </c>
      <c r="I13" s="288">
        <f t="shared" si="3"/>
        <v>0</v>
      </c>
      <c r="J13" s="292">
        <f>分析係数表!D16</f>
        <v>1.0339400475073228E-2</v>
      </c>
      <c r="K13" s="281">
        <f t="shared" si="4"/>
        <v>0</v>
      </c>
      <c r="L13" s="290">
        <f>分析係数表!E16</f>
        <v>1.0339400475073228E-2</v>
      </c>
      <c r="M13" s="282">
        <f t="shared" si="0"/>
        <v>0</v>
      </c>
    </row>
    <row r="14" spans="1:13">
      <c r="A14" s="258">
        <v>10</v>
      </c>
      <c r="B14" s="246" t="s">
        <v>82</v>
      </c>
      <c r="C14" s="267"/>
      <c r="D14" s="290">
        <f>逆行列係数表!V14</f>
        <v>1.3097491306812533E-2</v>
      </c>
      <c r="E14" s="290"/>
      <c r="F14" s="290">
        <f t="shared" si="1"/>
        <v>1.3063788889159824E-2</v>
      </c>
      <c r="G14" s="286">
        <f t="shared" si="2"/>
        <v>0</v>
      </c>
      <c r="H14" s="290">
        <f>分析係数表!F17</f>
        <v>0.42825667105631338</v>
      </c>
      <c r="I14" s="288">
        <f t="shared" si="3"/>
        <v>0</v>
      </c>
      <c r="J14" s="292">
        <f>分析係数表!D17</f>
        <v>5.1560411778863557E-2</v>
      </c>
      <c r="K14" s="281">
        <f t="shared" si="4"/>
        <v>0</v>
      </c>
      <c r="L14" s="290">
        <f>分析係数表!E17</f>
        <v>4.9008807340167618E-2</v>
      </c>
      <c r="M14" s="282">
        <f t="shared" si="0"/>
        <v>0</v>
      </c>
    </row>
    <row r="15" spans="1:13">
      <c r="A15" s="258">
        <v>11</v>
      </c>
      <c r="B15" s="246" t="s">
        <v>83</v>
      </c>
      <c r="C15" s="267"/>
      <c r="D15" s="290">
        <f>逆行列係数表!V15</f>
        <v>1.7363142178520679E-3</v>
      </c>
      <c r="E15" s="290"/>
      <c r="F15" s="290">
        <f t="shared" si="1"/>
        <v>1.7318463403344893E-3</v>
      </c>
      <c r="G15" s="286">
        <f t="shared" si="2"/>
        <v>0</v>
      </c>
      <c r="H15" s="290">
        <f>分析係数表!F18</f>
        <v>0.48997194925916815</v>
      </c>
      <c r="I15" s="288">
        <f t="shared" si="3"/>
        <v>0</v>
      </c>
      <c r="J15" s="292">
        <f>分析係数表!D18</f>
        <v>3.8565313316438733E-2</v>
      </c>
      <c r="K15" s="281">
        <f t="shared" si="4"/>
        <v>0</v>
      </c>
      <c r="L15" s="290">
        <f>分析係数表!E18</f>
        <v>3.6576455199010559E-2</v>
      </c>
      <c r="M15" s="282">
        <f t="shared" si="0"/>
        <v>0</v>
      </c>
    </row>
    <row r="16" spans="1:13">
      <c r="A16" s="258">
        <v>12</v>
      </c>
      <c r="B16" s="246" t="s">
        <v>84</v>
      </c>
      <c r="C16" s="267"/>
      <c r="D16" s="290">
        <f>逆行列係数表!V16</f>
        <v>1.4560624367018429E-2</v>
      </c>
      <c r="E16" s="290"/>
      <c r="F16" s="290">
        <f t="shared" si="1"/>
        <v>1.4523157020623153E-2</v>
      </c>
      <c r="G16" s="286">
        <f t="shared" si="2"/>
        <v>0</v>
      </c>
      <c r="H16" s="290">
        <f>分析係数表!F19</f>
        <v>0.21331101927013058</v>
      </c>
      <c r="I16" s="288">
        <f t="shared" si="3"/>
        <v>0</v>
      </c>
      <c r="J16" s="292">
        <f>分析係数表!D19</f>
        <v>1.2736199640345095E-2</v>
      </c>
      <c r="K16" s="281">
        <f t="shared" si="4"/>
        <v>0</v>
      </c>
      <c r="L16" s="290">
        <f>分析係数表!E19</f>
        <v>1.2523714081279422E-2</v>
      </c>
      <c r="M16" s="282">
        <f t="shared" si="0"/>
        <v>0</v>
      </c>
    </row>
    <row r="17" spans="1:13">
      <c r="A17" s="258">
        <v>13</v>
      </c>
      <c r="B17" s="246" t="s">
        <v>85</v>
      </c>
      <c r="C17" s="267"/>
      <c r="D17" s="290">
        <f>逆行列係数表!V17</f>
        <v>2.5648144110271371E-3</v>
      </c>
      <c r="E17" s="290"/>
      <c r="F17" s="290">
        <f t="shared" si="1"/>
        <v>2.5582146397841385E-3</v>
      </c>
      <c r="G17" s="286">
        <f t="shared" si="2"/>
        <v>0</v>
      </c>
      <c r="H17" s="290">
        <f>分析係数表!F20</f>
        <v>0.2109583665362576</v>
      </c>
      <c r="I17" s="288">
        <f t="shared" si="3"/>
        <v>0</v>
      </c>
      <c r="J17" s="292">
        <f>分析係数表!D20</f>
        <v>3.0797631013066269E-2</v>
      </c>
      <c r="K17" s="281">
        <f t="shared" si="4"/>
        <v>0</v>
      </c>
      <c r="L17" s="290">
        <f>分析係数表!E20</f>
        <v>2.9972730221401771E-2</v>
      </c>
      <c r="M17" s="282">
        <f t="shared" si="0"/>
        <v>0</v>
      </c>
    </row>
    <row r="18" spans="1:13">
      <c r="A18" s="258">
        <v>14</v>
      </c>
      <c r="B18" s="246" t="s">
        <v>86</v>
      </c>
      <c r="C18" s="267"/>
      <c r="D18" s="290">
        <f>逆行列係数表!V18</f>
        <v>7.3430204536737761E-3</v>
      </c>
      <c r="E18" s="290"/>
      <c r="F18" s="290">
        <f t="shared" si="1"/>
        <v>7.3241254197802712E-3</v>
      </c>
      <c r="G18" s="286">
        <f t="shared" si="2"/>
        <v>0</v>
      </c>
      <c r="H18" s="290">
        <f>分析係数表!F21</f>
        <v>0.45791147145628314</v>
      </c>
      <c r="I18" s="288">
        <f t="shared" si="3"/>
        <v>0</v>
      </c>
      <c r="J18" s="292">
        <f>分析係数表!D21</f>
        <v>5.9847590028896828E-2</v>
      </c>
      <c r="K18" s="281">
        <f t="shared" si="4"/>
        <v>0</v>
      </c>
      <c r="L18" s="290">
        <f>分析係数表!E21</f>
        <v>5.4782163530779596E-2</v>
      </c>
      <c r="M18" s="282">
        <f t="shared" si="0"/>
        <v>0</v>
      </c>
    </row>
    <row r="19" spans="1:13">
      <c r="A19" s="258">
        <v>15</v>
      </c>
      <c r="B19" s="246" t="s">
        <v>70</v>
      </c>
      <c r="C19" s="267"/>
      <c r="D19" s="290">
        <f>逆行列係数表!V19</f>
        <v>6.250360749617003E-4</v>
      </c>
      <c r="E19" s="290"/>
      <c r="F19" s="290">
        <f t="shared" si="1"/>
        <v>6.2342773437548335E-4</v>
      </c>
      <c r="G19" s="286">
        <f t="shared" si="2"/>
        <v>0</v>
      </c>
      <c r="H19" s="290">
        <f>分析係数表!F22</f>
        <v>0.43073258580094059</v>
      </c>
      <c r="I19" s="288">
        <f t="shared" si="3"/>
        <v>0</v>
      </c>
      <c r="J19" s="292">
        <f>分析係数表!D22</f>
        <v>2.2938556731137788E-2</v>
      </c>
      <c r="K19" s="281">
        <f t="shared" si="4"/>
        <v>0</v>
      </c>
      <c r="L19" s="290">
        <f>分析係数表!E22</f>
        <v>2.2183368519679003E-2</v>
      </c>
      <c r="M19" s="282">
        <f t="shared" si="0"/>
        <v>0</v>
      </c>
    </row>
    <row r="20" spans="1:13">
      <c r="A20" s="258">
        <v>16</v>
      </c>
      <c r="B20" s="246" t="s">
        <v>71</v>
      </c>
      <c r="C20" s="267"/>
      <c r="D20" s="290">
        <f>逆行列係数表!V20</f>
        <v>4.4327439855936369E-4</v>
      </c>
      <c r="E20" s="290"/>
      <c r="F20" s="290">
        <f t="shared" si="1"/>
        <v>4.4213376646692394E-4</v>
      </c>
      <c r="G20" s="286">
        <f t="shared" si="2"/>
        <v>0</v>
      </c>
      <c r="H20" s="290">
        <f>分析係数表!F23</f>
        <v>0.43764444987651224</v>
      </c>
      <c r="I20" s="288">
        <f t="shared" si="3"/>
        <v>0</v>
      </c>
      <c r="J20" s="292">
        <f>分析係数表!D23</f>
        <v>3.7770855561684982E-2</v>
      </c>
      <c r="K20" s="281">
        <f t="shared" si="4"/>
        <v>0</v>
      </c>
      <c r="L20" s="290">
        <f>分析係数表!E23</f>
        <v>3.6503495425501575E-2</v>
      </c>
      <c r="M20" s="282">
        <f t="shared" si="0"/>
        <v>0</v>
      </c>
    </row>
    <row r="21" spans="1:13">
      <c r="A21" s="258">
        <v>17</v>
      </c>
      <c r="B21" s="246" t="s">
        <v>72</v>
      </c>
      <c r="C21" s="267"/>
      <c r="D21" s="290">
        <f>逆行列係数表!V21</f>
        <v>3.2518101020394282E-5</v>
      </c>
      <c r="E21" s="290"/>
      <c r="F21" s="290">
        <f t="shared" si="1"/>
        <v>3.2434425559484273E-5</v>
      </c>
      <c r="G21" s="286">
        <f t="shared" si="2"/>
        <v>0</v>
      </c>
      <c r="H21" s="290">
        <f>分析係数表!F24</f>
        <v>0.36721364788140759</v>
      </c>
      <c r="I21" s="288">
        <f t="shared" si="3"/>
        <v>0</v>
      </c>
      <c r="J21" s="292">
        <f>分析係数表!D24</f>
        <v>3.9309475738153632E-2</v>
      </c>
      <c r="K21" s="281">
        <f t="shared" si="4"/>
        <v>0</v>
      </c>
      <c r="L21" s="290">
        <f>分析係数表!E24</f>
        <v>3.8550657867992791E-2</v>
      </c>
      <c r="M21" s="282">
        <f t="shared" si="0"/>
        <v>0</v>
      </c>
    </row>
    <row r="22" spans="1:13">
      <c r="A22" s="258">
        <v>18</v>
      </c>
      <c r="B22" s="246" t="s">
        <v>87</v>
      </c>
      <c r="C22" s="267"/>
      <c r="D22" s="290">
        <f>逆行列係数表!V22</f>
        <v>4.4873531716601633E-2</v>
      </c>
      <c r="E22" s="290"/>
      <c r="F22" s="290">
        <f t="shared" si="1"/>
        <v>4.475806330574051E-2</v>
      </c>
      <c r="G22" s="286">
        <f t="shared" si="2"/>
        <v>0</v>
      </c>
      <c r="H22" s="290">
        <f>分析係数表!F25</f>
        <v>0.33318683873123567</v>
      </c>
      <c r="I22" s="288">
        <f t="shared" si="3"/>
        <v>0</v>
      </c>
      <c r="J22" s="292">
        <f>分析係数表!D25</f>
        <v>4.284059086963312E-2</v>
      </c>
      <c r="K22" s="281">
        <f t="shared" si="4"/>
        <v>0</v>
      </c>
      <c r="L22" s="290">
        <f>分析係数表!E25</f>
        <v>4.249917369780222E-2</v>
      </c>
      <c r="M22" s="282">
        <f t="shared" si="0"/>
        <v>0</v>
      </c>
    </row>
    <row r="23" spans="1:13">
      <c r="A23" s="258">
        <v>19</v>
      </c>
      <c r="B23" s="246" t="s">
        <v>88</v>
      </c>
      <c r="C23" s="267"/>
      <c r="D23" s="290">
        <f>逆行列係数表!V23</f>
        <v>4.8400205510365094E-3</v>
      </c>
      <c r="E23" s="290"/>
      <c r="F23" s="290">
        <f t="shared" si="1"/>
        <v>4.8275662275147303E-3</v>
      </c>
      <c r="G23" s="286">
        <f t="shared" si="2"/>
        <v>0</v>
      </c>
      <c r="H23" s="290">
        <f>分析係数表!F26</f>
        <v>0.33811565690794865</v>
      </c>
      <c r="I23" s="288">
        <f t="shared" si="3"/>
        <v>0</v>
      </c>
      <c r="J23" s="292">
        <f>分析係数表!D26</f>
        <v>3.3929737559631502E-2</v>
      </c>
      <c r="K23" s="281">
        <f t="shared" si="4"/>
        <v>0</v>
      </c>
      <c r="L23" s="290">
        <f>分析係数表!E26</f>
        <v>3.3531988342571602E-2</v>
      </c>
      <c r="M23" s="282">
        <f t="shared" si="0"/>
        <v>0</v>
      </c>
    </row>
    <row r="24" spans="1:13">
      <c r="A24" s="258">
        <v>20</v>
      </c>
      <c r="B24" s="246" t="s">
        <v>89</v>
      </c>
      <c r="C24" s="266">
        <f>データ入力!C25</f>
        <v>0</v>
      </c>
      <c r="D24" s="290">
        <f>逆行列係数表!V24</f>
        <v>1.0025798348349517</v>
      </c>
      <c r="E24" s="290">
        <f>D24</f>
        <v>1.0025798348349517</v>
      </c>
      <c r="F24" s="290">
        <f t="shared" si="1"/>
        <v>1</v>
      </c>
      <c r="G24" s="286">
        <f t="shared" si="2"/>
        <v>0</v>
      </c>
      <c r="H24" s="290">
        <f>分析係数表!F27</f>
        <v>0.29536956526946395</v>
      </c>
      <c r="I24" s="288">
        <f t="shared" si="3"/>
        <v>0</v>
      </c>
      <c r="J24" s="292">
        <f>分析係数表!D27</f>
        <v>2.042747265118797E-2</v>
      </c>
      <c r="K24" s="281">
        <f t="shared" si="4"/>
        <v>0</v>
      </c>
      <c r="L24" s="290">
        <f>分析係数表!E27</f>
        <v>2.035082172191522E-2</v>
      </c>
      <c r="M24" s="282">
        <f t="shared" si="0"/>
        <v>0</v>
      </c>
    </row>
    <row r="25" spans="1:13">
      <c r="A25" s="258">
        <v>21</v>
      </c>
      <c r="B25" s="246" t="s">
        <v>90</v>
      </c>
      <c r="C25" s="267"/>
      <c r="D25" s="290">
        <f>逆行列係数表!V25</f>
        <v>2.5377282769329913E-4</v>
      </c>
      <c r="E25" s="290"/>
      <c r="F25" s="290">
        <f t="shared" si="1"/>
        <v>2.5311982036330913E-4</v>
      </c>
      <c r="G25" s="286">
        <f t="shared" si="2"/>
        <v>0</v>
      </c>
      <c r="H25" s="290">
        <f>分析係数表!F28</f>
        <v>0.29628808224417325</v>
      </c>
      <c r="I25" s="288">
        <f t="shared" si="3"/>
        <v>0</v>
      </c>
      <c r="J25" s="292">
        <f>分析係数表!D28</f>
        <v>3.0551159487848582E-2</v>
      </c>
      <c r="K25" s="281">
        <f t="shared" si="4"/>
        <v>0</v>
      </c>
      <c r="L25" s="290">
        <f>分析係数表!E28</f>
        <v>3.018459578819983E-2</v>
      </c>
      <c r="M25" s="282">
        <f t="shared" si="0"/>
        <v>0</v>
      </c>
    </row>
    <row r="26" spans="1:13">
      <c r="A26" s="258">
        <v>22</v>
      </c>
      <c r="B26" s="246" t="s">
        <v>64</v>
      </c>
      <c r="C26" s="267"/>
      <c r="D26" s="290">
        <f>逆行列係数表!V26</f>
        <v>2.8492420635109822E-3</v>
      </c>
      <c r="E26" s="290"/>
      <c r="F26" s="290">
        <f t="shared" si="1"/>
        <v>2.8419104040527951E-3</v>
      </c>
      <c r="G26" s="286">
        <f t="shared" si="2"/>
        <v>0</v>
      </c>
      <c r="H26" s="290">
        <f>分析係数表!F29</f>
        <v>0.40202182464221792</v>
      </c>
      <c r="I26" s="288">
        <f t="shared" si="3"/>
        <v>0</v>
      </c>
      <c r="J26" s="292">
        <f>分析係数表!D29</f>
        <v>7.9194780809421356E-2</v>
      </c>
      <c r="K26" s="281">
        <f t="shared" si="4"/>
        <v>0</v>
      </c>
      <c r="L26" s="290">
        <f>分析係数表!E29</f>
        <v>6.5944675090492746E-2</v>
      </c>
      <c r="M26" s="282">
        <f t="shared" si="0"/>
        <v>0</v>
      </c>
    </row>
    <row r="27" spans="1:13">
      <c r="A27" s="258">
        <v>23</v>
      </c>
      <c r="B27" s="246" t="s">
        <v>91</v>
      </c>
      <c r="C27" s="267"/>
      <c r="D27" s="290">
        <f>逆行列係数表!V27</f>
        <v>3.696138264196229E-3</v>
      </c>
      <c r="E27" s="290"/>
      <c r="F27" s="290">
        <f t="shared" si="1"/>
        <v>3.6866273744720793E-3</v>
      </c>
      <c r="G27" s="286">
        <f t="shared" si="2"/>
        <v>0</v>
      </c>
      <c r="H27" s="290">
        <f>分析係数表!F30</f>
        <v>0.46362091424568164</v>
      </c>
      <c r="I27" s="288">
        <f t="shared" si="3"/>
        <v>0</v>
      </c>
      <c r="J27" s="292">
        <f>分析係数表!D30</f>
        <v>7.3824536053885614E-2</v>
      </c>
      <c r="K27" s="281">
        <f t="shared" si="4"/>
        <v>0</v>
      </c>
      <c r="L27" s="290">
        <f>分析係数表!E30</f>
        <v>5.6949248710145881E-2</v>
      </c>
      <c r="M27" s="282">
        <f t="shared" si="0"/>
        <v>0</v>
      </c>
    </row>
    <row r="28" spans="1:13">
      <c r="A28" s="258">
        <v>24</v>
      </c>
      <c r="B28" s="246" t="s">
        <v>92</v>
      </c>
      <c r="C28" s="267"/>
      <c r="D28" s="290">
        <f>逆行列係数表!V28</f>
        <v>9.5918197418263899E-3</v>
      </c>
      <c r="E28" s="290"/>
      <c r="F28" s="290">
        <f t="shared" si="1"/>
        <v>9.5671381056705862E-3</v>
      </c>
      <c r="G28" s="286">
        <f t="shared" si="2"/>
        <v>0</v>
      </c>
      <c r="H28" s="290">
        <f>分析係数表!F31</f>
        <v>0.39948542779773355</v>
      </c>
      <c r="I28" s="288">
        <f t="shared" si="3"/>
        <v>0</v>
      </c>
      <c r="J28" s="292">
        <f>分析係数表!D31</f>
        <v>2.9145126840892164E-3</v>
      </c>
      <c r="K28" s="281">
        <f t="shared" si="4"/>
        <v>0</v>
      </c>
      <c r="L28" s="290">
        <f>分析係数表!E31</f>
        <v>2.9145126840892164E-3</v>
      </c>
      <c r="M28" s="282">
        <f t="shared" si="0"/>
        <v>0</v>
      </c>
    </row>
    <row r="29" spans="1:13">
      <c r="A29" s="258">
        <v>25</v>
      </c>
      <c r="B29" s="246" t="s">
        <v>1</v>
      </c>
      <c r="C29" s="267"/>
      <c r="D29" s="290">
        <f>逆行列係数表!V29</f>
        <v>6.2911254168769755E-4</v>
      </c>
      <c r="E29" s="290"/>
      <c r="F29" s="290">
        <f t="shared" si="1"/>
        <v>6.2749371155192276E-4</v>
      </c>
      <c r="G29" s="286">
        <f t="shared" si="2"/>
        <v>0</v>
      </c>
      <c r="H29" s="290">
        <f>分析係数表!F32</f>
        <v>0.44272670787830282</v>
      </c>
      <c r="I29" s="288">
        <f t="shared" si="3"/>
        <v>0</v>
      </c>
      <c r="J29" s="292">
        <f>分析係数表!D32</f>
        <v>2.1120085933633119E-2</v>
      </c>
      <c r="K29" s="281">
        <f t="shared" si="4"/>
        <v>0</v>
      </c>
      <c r="L29" s="290">
        <f>分析係数表!E32</f>
        <v>2.1120085933633119E-2</v>
      </c>
      <c r="M29" s="282">
        <f t="shared" si="0"/>
        <v>0</v>
      </c>
    </row>
    <row r="30" spans="1:13">
      <c r="A30" s="258">
        <v>26</v>
      </c>
      <c r="B30" s="246" t="s">
        <v>2</v>
      </c>
      <c r="C30" s="267"/>
      <c r="D30" s="290">
        <f>逆行列係数表!V30</f>
        <v>9.0500623853222238E-4</v>
      </c>
      <c r="E30" s="290"/>
      <c r="F30" s="290">
        <f t="shared" si="1"/>
        <v>9.0267747972530067E-4</v>
      </c>
      <c r="G30" s="286">
        <f t="shared" si="2"/>
        <v>0</v>
      </c>
      <c r="H30" s="290">
        <f>分析係数表!F33</f>
        <v>0.63278689994307047</v>
      </c>
      <c r="I30" s="288">
        <f t="shared" si="3"/>
        <v>0</v>
      </c>
      <c r="J30" s="292">
        <f>分析係数表!D33</f>
        <v>8.7702783269007503E-2</v>
      </c>
      <c r="K30" s="281">
        <f t="shared" si="4"/>
        <v>0</v>
      </c>
      <c r="L30" s="290">
        <f>分析係数表!E33</f>
        <v>8.4336323251883824E-2</v>
      </c>
      <c r="M30" s="282">
        <f t="shared" si="0"/>
        <v>0</v>
      </c>
    </row>
    <row r="31" spans="1:13">
      <c r="A31" s="258">
        <v>27</v>
      </c>
      <c r="B31" s="246" t="s">
        <v>65</v>
      </c>
      <c r="C31" s="267"/>
      <c r="D31" s="290">
        <f>逆行列係数表!V31</f>
        <v>1.5093738446866473E-2</v>
      </c>
      <c r="E31" s="290"/>
      <c r="F31" s="290">
        <f t="shared" si="1"/>
        <v>1.5054899293233101E-2</v>
      </c>
      <c r="G31" s="286">
        <f t="shared" si="2"/>
        <v>0</v>
      </c>
      <c r="H31" s="290">
        <f>分析係数表!F34</f>
        <v>0.68044247766447119</v>
      </c>
      <c r="I31" s="288">
        <f t="shared" si="3"/>
        <v>0</v>
      </c>
      <c r="J31" s="292">
        <f>分析係数表!D34</f>
        <v>0.15389009392691583</v>
      </c>
      <c r="K31" s="281">
        <f t="shared" si="4"/>
        <v>0</v>
      </c>
      <c r="L31" s="290">
        <f>分析係数表!E34</f>
        <v>0.1433320704064108</v>
      </c>
      <c r="M31" s="282">
        <f t="shared" si="0"/>
        <v>0</v>
      </c>
    </row>
    <row r="32" spans="1:13">
      <c r="A32" s="258">
        <v>28</v>
      </c>
      <c r="B32" s="246" t="s">
        <v>66</v>
      </c>
      <c r="C32" s="267"/>
      <c r="D32" s="290">
        <f>逆行列係数表!V32</f>
        <v>6.9890036783097952E-3</v>
      </c>
      <c r="E32" s="290"/>
      <c r="F32" s="290">
        <f t="shared" si="1"/>
        <v>6.9710195991128723E-3</v>
      </c>
      <c r="G32" s="286">
        <f t="shared" si="2"/>
        <v>0</v>
      </c>
      <c r="H32" s="290">
        <f>分析係数表!F35</f>
        <v>0.60548890850388704</v>
      </c>
      <c r="I32" s="288">
        <f t="shared" si="3"/>
        <v>0</v>
      </c>
      <c r="J32" s="292">
        <f>分析係数表!D35</f>
        <v>4.0363234612300396E-2</v>
      </c>
      <c r="K32" s="281">
        <f t="shared" si="4"/>
        <v>0</v>
      </c>
      <c r="L32" s="290">
        <f>分析係数表!E35</f>
        <v>3.9154079363329694E-2</v>
      </c>
      <c r="M32" s="282">
        <f t="shared" si="0"/>
        <v>0</v>
      </c>
    </row>
    <row r="33" spans="1:13">
      <c r="A33" s="258">
        <v>29</v>
      </c>
      <c r="B33" s="246" t="s">
        <v>93</v>
      </c>
      <c r="C33" s="267"/>
      <c r="D33" s="290">
        <f>逆行列係数表!V33</f>
        <v>5.0057710198568913E-3</v>
      </c>
      <c r="E33" s="290"/>
      <c r="F33" s="290">
        <f t="shared" si="1"/>
        <v>4.9928901878232559E-3</v>
      </c>
      <c r="G33" s="286">
        <f t="shared" si="2"/>
        <v>0</v>
      </c>
      <c r="H33" s="290">
        <f>分析係数表!F36</f>
        <v>0.81306518983088305</v>
      </c>
      <c r="I33" s="288">
        <f t="shared" si="3"/>
        <v>0</v>
      </c>
      <c r="J33" s="292">
        <f>分析係数表!D36</f>
        <v>1.5774342104513773E-2</v>
      </c>
      <c r="K33" s="281">
        <f t="shared" si="4"/>
        <v>0</v>
      </c>
      <c r="L33" s="290">
        <f>分析係数表!E36</f>
        <v>1.3229670821596217E-2</v>
      </c>
      <c r="M33" s="282">
        <f t="shared" si="0"/>
        <v>0</v>
      </c>
    </row>
    <row r="34" spans="1:13">
      <c r="A34" s="258">
        <v>30</v>
      </c>
      <c r="B34" s="246" t="s">
        <v>94</v>
      </c>
      <c r="C34" s="267"/>
      <c r="D34" s="290">
        <f>逆行列係数表!V34</f>
        <v>1.3967537197094124E-2</v>
      </c>
      <c r="E34" s="290"/>
      <c r="F34" s="290">
        <f t="shared" si="1"/>
        <v>1.3931595980477217E-2</v>
      </c>
      <c r="G34" s="286">
        <f t="shared" si="2"/>
        <v>0</v>
      </c>
      <c r="H34" s="290">
        <f>分析係数表!F37</f>
        <v>0.63403708963374472</v>
      </c>
      <c r="I34" s="288">
        <f t="shared" si="3"/>
        <v>0</v>
      </c>
      <c r="J34" s="292">
        <f>分析係数表!D37</f>
        <v>7.9200513574427991E-2</v>
      </c>
      <c r="K34" s="281">
        <f t="shared" si="4"/>
        <v>0</v>
      </c>
      <c r="L34" s="290">
        <f>分析係数表!E37</f>
        <v>7.3600662533244779E-2</v>
      </c>
      <c r="M34" s="282">
        <f t="shared" si="0"/>
        <v>0</v>
      </c>
    </row>
    <row r="35" spans="1:13">
      <c r="A35" s="258">
        <v>31</v>
      </c>
      <c r="B35" s="246" t="s">
        <v>95</v>
      </c>
      <c r="C35" s="267"/>
      <c r="D35" s="290">
        <f>逆行列係数表!V35</f>
        <v>1.2553957283549425E-2</v>
      </c>
      <c r="E35" s="290"/>
      <c r="F35" s="290">
        <f t="shared" si="1"/>
        <v>1.2521653485695831E-2</v>
      </c>
      <c r="G35" s="286">
        <f t="shared" si="2"/>
        <v>0</v>
      </c>
      <c r="H35" s="290">
        <f>分析係数表!F38</f>
        <v>0.4997199825516766</v>
      </c>
      <c r="I35" s="288">
        <f t="shared" si="3"/>
        <v>0</v>
      </c>
      <c r="J35" s="292">
        <f>分析係数表!D38</f>
        <v>3.5590827435143364E-2</v>
      </c>
      <c r="K35" s="281">
        <f t="shared" si="4"/>
        <v>0</v>
      </c>
      <c r="L35" s="290">
        <f>分析係数表!E38</f>
        <v>3.1059891839156476E-2</v>
      </c>
      <c r="M35" s="282">
        <f t="shared" si="0"/>
        <v>0</v>
      </c>
    </row>
    <row r="36" spans="1:13">
      <c r="A36" s="258">
        <v>32</v>
      </c>
      <c r="B36" s="246" t="s">
        <v>67</v>
      </c>
      <c r="C36" s="267"/>
      <c r="D36" s="290">
        <f>逆行列係数表!V36</f>
        <v>1.9560846202797214E-4</v>
      </c>
      <c r="E36" s="290"/>
      <c r="F36" s="290">
        <f t="shared" si="1"/>
        <v>1.9510512303508868E-4</v>
      </c>
      <c r="G36" s="286">
        <f t="shared" si="2"/>
        <v>0</v>
      </c>
      <c r="H36" s="290">
        <f>分析係数表!F39</f>
        <v>0.70859596344355691</v>
      </c>
      <c r="I36" s="288">
        <f t="shared" si="3"/>
        <v>0</v>
      </c>
      <c r="J36" s="292">
        <f>分析係数表!D39</f>
        <v>4.8027598057070089E-2</v>
      </c>
      <c r="K36" s="281">
        <f t="shared" si="4"/>
        <v>0</v>
      </c>
      <c r="L36" s="290">
        <f>分析係数表!E39</f>
        <v>4.8027598057070089E-2</v>
      </c>
      <c r="M36" s="282">
        <f t="shared" si="0"/>
        <v>0</v>
      </c>
    </row>
    <row r="37" spans="1:13">
      <c r="A37" s="258">
        <v>33</v>
      </c>
      <c r="B37" s="246" t="s">
        <v>96</v>
      </c>
      <c r="C37" s="267"/>
      <c r="D37" s="290">
        <f>逆行列係数表!V37</f>
        <v>4.8121408153794466E-3</v>
      </c>
      <c r="E37" s="290"/>
      <c r="F37" s="290">
        <f t="shared" si="1"/>
        <v>4.7997582318934614E-3</v>
      </c>
      <c r="G37" s="286">
        <f t="shared" si="2"/>
        <v>0</v>
      </c>
      <c r="H37" s="290">
        <f>分析係数表!F40</f>
        <v>0.70623799726049996</v>
      </c>
      <c r="I37" s="288">
        <f t="shared" si="3"/>
        <v>0</v>
      </c>
      <c r="J37" s="292">
        <f>分析係数表!D40</f>
        <v>9.0697433955161888E-2</v>
      </c>
      <c r="K37" s="281">
        <f t="shared" si="4"/>
        <v>0</v>
      </c>
      <c r="L37" s="290">
        <f>分析係数表!E40</f>
        <v>9.0562666353757981E-2</v>
      </c>
      <c r="M37" s="282">
        <f t="shared" si="0"/>
        <v>0</v>
      </c>
    </row>
    <row r="38" spans="1:13">
      <c r="A38" s="258">
        <v>34</v>
      </c>
      <c r="B38" s="246" t="s">
        <v>97</v>
      </c>
      <c r="C38" s="267"/>
      <c r="D38" s="290">
        <f>逆行列係数表!V38</f>
        <v>2.5708695742562549E-5</v>
      </c>
      <c r="E38" s="290"/>
      <c r="F38" s="290">
        <f t="shared" si="1"/>
        <v>2.5642542218889538E-5</v>
      </c>
      <c r="G38" s="286">
        <f t="shared" si="2"/>
        <v>0</v>
      </c>
      <c r="H38" s="290">
        <f>分析係数表!F41</f>
        <v>0.58132099287543681</v>
      </c>
      <c r="I38" s="288">
        <f t="shared" si="3"/>
        <v>0</v>
      </c>
      <c r="J38" s="292">
        <f>分析係数表!D41</f>
        <v>0.12149342216939719</v>
      </c>
      <c r="K38" s="281">
        <f t="shared" si="4"/>
        <v>0</v>
      </c>
      <c r="L38" s="290">
        <f>分析係数表!E41</f>
        <v>0.11755967401821014</v>
      </c>
      <c r="M38" s="282">
        <f t="shared" si="0"/>
        <v>0</v>
      </c>
    </row>
    <row r="39" spans="1:13">
      <c r="A39" s="258">
        <v>35</v>
      </c>
      <c r="B39" s="246" t="s">
        <v>3</v>
      </c>
      <c r="C39" s="267"/>
      <c r="D39" s="290">
        <f>逆行列係数表!V39</f>
        <v>5.6634189550414115E-4</v>
      </c>
      <c r="E39" s="290"/>
      <c r="F39" s="290">
        <f t="shared" si="1"/>
        <v>5.6488458656998061E-4</v>
      </c>
      <c r="G39" s="286">
        <f t="shared" si="2"/>
        <v>0</v>
      </c>
      <c r="H39" s="290">
        <f>分析係数表!F42</f>
        <v>0.58706867988829459</v>
      </c>
      <c r="I39" s="288">
        <f>G39*H39</f>
        <v>0</v>
      </c>
      <c r="J39" s="292">
        <f>分析係数表!D42</f>
        <v>0.12536880137580664</v>
      </c>
      <c r="K39" s="281">
        <f>ROUND(G39*J39,0)</f>
        <v>0</v>
      </c>
      <c r="L39" s="290">
        <f>分析係数表!E42</f>
        <v>0.11770088827882173</v>
      </c>
      <c r="M39" s="282">
        <f>ROUND(G39*L39,0)</f>
        <v>0</v>
      </c>
    </row>
    <row r="40" spans="1:13">
      <c r="A40" s="258">
        <v>36</v>
      </c>
      <c r="B40" s="246" t="s">
        <v>98</v>
      </c>
      <c r="C40" s="267"/>
      <c r="D40" s="290">
        <f>逆行列係数表!V40</f>
        <v>4.5684591846431422E-2</v>
      </c>
      <c r="E40" s="290"/>
      <c r="F40" s="290">
        <f t="shared" si="1"/>
        <v>4.5567036418553322E-2</v>
      </c>
      <c r="G40" s="286">
        <f t="shared" si="2"/>
        <v>0</v>
      </c>
      <c r="H40" s="290">
        <f>分析係数表!F43</f>
        <v>0.62240825035949521</v>
      </c>
      <c r="I40" s="288">
        <f>G40*H40</f>
        <v>0</v>
      </c>
      <c r="J40" s="292">
        <f>分析係数表!D43</f>
        <v>0.13048156468325811</v>
      </c>
      <c r="K40" s="281">
        <f>ROUND(G40*J40,0)</f>
        <v>0</v>
      </c>
      <c r="L40" s="290">
        <f>分析係数表!E43</f>
        <v>0.11291103502841897</v>
      </c>
      <c r="M40" s="282">
        <f>ROUND(G40*L40,0)</f>
        <v>0</v>
      </c>
    </row>
    <row r="41" spans="1:13">
      <c r="A41" s="258">
        <v>37</v>
      </c>
      <c r="B41" s="246" t="s">
        <v>99</v>
      </c>
      <c r="C41" s="267"/>
      <c r="D41" s="290">
        <f>逆行列係数表!V41</f>
        <v>2.646402801468434E-4</v>
      </c>
      <c r="E41" s="290"/>
      <c r="F41" s="290">
        <f t="shared" si="1"/>
        <v>2.6395930872717926E-4</v>
      </c>
      <c r="G41" s="286">
        <f t="shared" si="2"/>
        <v>0</v>
      </c>
      <c r="H41" s="290">
        <f>分析係数表!F44</f>
        <v>0.5344179716450459</v>
      </c>
      <c r="I41" s="288">
        <f>G41*H41</f>
        <v>0</v>
      </c>
      <c r="J41" s="292">
        <f>分析係数表!D44</f>
        <v>0.19836337849438287</v>
      </c>
      <c r="K41" s="281">
        <f>ROUND(G41*J41,0)</f>
        <v>0</v>
      </c>
      <c r="L41" s="290">
        <f>分析係数表!E44</f>
        <v>0.16230318686650563</v>
      </c>
      <c r="M41" s="282">
        <f>ROUND(G41*L41,0)</f>
        <v>0</v>
      </c>
    </row>
    <row r="42" spans="1:13">
      <c r="A42" s="258">
        <v>38</v>
      </c>
      <c r="B42" s="246" t="s">
        <v>4</v>
      </c>
      <c r="C42" s="267"/>
      <c r="D42" s="290">
        <f>逆行列係数表!V42</f>
        <v>1.0992001777111922E-3</v>
      </c>
      <c r="E42" s="290"/>
      <c r="F42" s="290">
        <f t="shared" si="1"/>
        <v>1.0963717197565084E-3</v>
      </c>
      <c r="G42" s="286">
        <f t="shared" si="2"/>
        <v>0</v>
      </c>
      <c r="H42" s="290">
        <f>分析係数表!F45</f>
        <v>0</v>
      </c>
      <c r="I42" s="288">
        <f>G42*H42</f>
        <v>0</v>
      </c>
      <c r="J42" s="292">
        <f>分析係数表!D45</f>
        <v>0</v>
      </c>
      <c r="K42" s="281">
        <f>ROUND(G42*J42,0)</f>
        <v>0</v>
      </c>
      <c r="L42" s="290">
        <f>分析係数表!E45</f>
        <v>0</v>
      </c>
      <c r="M42" s="282">
        <f>ROUND(G42*L42,0)</f>
        <v>0</v>
      </c>
    </row>
    <row r="43" spans="1:13">
      <c r="A43" s="258">
        <v>39</v>
      </c>
      <c r="B43" s="246" t="s">
        <v>5</v>
      </c>
      <c r="C43" s="267"/>
      <c r="D43" s="290">
        <f>逆行列係数表!V43</f>
        <v>1.9272473186025137E-3</v>
      </c>
      <c r="E43" s="290"/>
      <c r="F43" s="290">
        <f t="shared" si="1"/>
        <v>1.9222881327149214E-3</v>
      </c>
      <c r="G43" s="286">
        <f t="shared" si="2"/>
        <v>0</v>
      </c>
      <c r="H43" s="290">
        <f>分析係数表!F46</f>
        <v>0.64740426293918441</v>
      </c>
      <c r="I43" s="288">
        <f>G43*H43</f>
        <v>0</v>
      </c>
      <c r="J43" s="292">
        <f>分析係数表!D46</f>
        <v>3.6867524451068895E-3</v>
      </c>
      <c r="K43" s="281">
        <f>ROUND(G43*J43,0)</f>
        <v>0</v>
      </c>
      <c r="L43" s="290">
        <f>分析係数表!E46</f>
        <v>3.6024838177901608E-3</v>
      </c>
      <c r="M43" s="282">
        <f>ROUND(G43*L43,0)</f>
        <v>0</v>
      </c>
    </row>
    <row r="44" spans="1:13">
      <c r="A44" s="259">
        <v>40</v>
      </c>
      <c r="B44" s="256" t="s">
        <v>253</v>
      </c>
      <c r="C44" s="273">
        <f>SUM(C5:C43)</f>
        <v>0</v>
      </c>
      <c r="D44" s="291">
        <f>逆行列係数表!V44</f>
        <v>1.2252596715928863</v>
      </c>
      <c r="E44" s="291"/>
      <c r="F44" s="291">
        <f t="shared" si="1"/>
        <v>1.2221068378006954</v>
      </c>
      <c r="G44" s="287">
        <f>SUM(G5:G43)</f>
        <v>0</v>
      </c>
      <c r="H44" s="291">
        <f>分析係数表!F47</f>
        <v>0.52032812004185636</v>
      </c>
      <c r="I44" s="289">
        <f>SUM(I5:I43)</f>
        <v>0</v>
      </c>
      <c r="J44" s="293">
        <f>分析係数表!D47</f>
        <v>6.7043132898265148E-2</v>
      </c>
      <c r="K44" s="284">
        <f>SUM(K5:K43)</f>
        <v>0</v>
      </c>
      <c r="L44" s="291">
        <f>分析係数表!E47</f>
        <v>6.0489972943054145E-2</v>
      </c>
      <c r="M44" s="285">
        <f>SUM(M5:M43)</f>
        <v>0</v>
      </c>
    </row>
    <row r="45" spans="1:13">
      <c r="B45" s="276" t="s">
        <v>254</v>
      </c>
      <c r="C45" s="88"/>
      <c r="D45" s="88" t="s">
        <v>255</v>
      </c>
      <c r="E45" s="88"/>
      <c r="F45" s="88"/>
      <c r="G45" s="88"/>
      <c r="H45" s="88" t="s">
        <v>132</v>
      </c>
      <c r="I45" s="88"/>
      <c r="J45" s="88" t="s">
        <v>132</v>
      </c>
      <c r="K45" s="88"/>
      <c r="L45" s="88" t="s">
        <v>132</v>
      </c>
      <c r="M45" s="277"/>
    </row>
    <row r="46" spans="1:13">
      <c r="B46" s="76" t="s">
        <v>256</v>
      </c>
    </row>
    <row r="47" spans="1:13">
      <c r="B47" s="76" t="s">
        <v>289</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B77392-A6A9-4544-9F8E-3EEF2E2DDDD6}">
  <dimension ref="A1:M47"/>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76" customWidth="1"/>
    <col min="2" max="2" width="17.5" style="76" customWidth="1"/>
    <col min="3" max="3" width="8.58203125" style="76" customWidth="1"/>
    <col min="4" max="4" width="8.1640625" style="76" customWidth="1"/>
    <col min="5" max="5" width="8.25" style="76" bestFit="1" customWidth="1"/>
    <col min="6" max="16384" width="8.1640625" style="76"/>
  </cols>
  <sheetData>
    <row r="1" spans="1:13" ht="13">
      <c r="B1" s="268" t="s">
        <v>243</v>
      </c>
      <c r="F1" s="269"/>
      <c r="G1" s="76" t="s">
        <v>324</v>
      </c>
      <c r="I1" s="76" t="s">
        <v>324</v>
      </c>
    </row>
    <row r="2" spans="1:13">
      <c r="B2" s="76" t="s">
        <v>274</v>
      </c>
      <c r="C2" s="76" t="s">
        <v>324</v>
      </c>
      <c r="G2" s="76" t="s">
        <v>245</v>
      </c>
      <c r="I2" s="270" t="s">
        <v>236</v>
      </c>
      <c r="K2" s="76" t="s">
        <v>229</v>
      </c>
      <c r="M2" s="76" t="s">
        <v>246</v>
      </c>
    </row>
    <row r="3" spans="1:13" ht="60" customHeight="1">
      <c r="B3" s="39"/>
      <c r="C3" s="40" t="s">
        <v>308</v>
      </c>
      <c r="D3" s="40" t="s">
        <v>366</v>
      </c>
      <c r="E3" s="40" t="s">
        <v>367</v>
      </c>
      <c r="F3" s="40" t="s">
        <v>310</v>
      </c>
      <c r="G3" s="41" t="s">
        <v>330</v>
      </c>
      <c r="H3" s="40" t="s">
        <v>291</v>
      </c>
      <c r="I3" s="42" t="s">
        <v>236</v>
      </c>
      <c r="J3" s="43" t="s">
        <v>247</v>
      </c>
      <c r="K3" s="41" t="s">
        <v>248</v>
      </c>
      <c r="L3" s="40" t="s">
        <v>249</v>
      </c>
      <c r="M3" s="42" t="s">
        <v>250</v>
      </c>
    </row>
    <row r="4" spans="1:13">
      <c r="B4" s="44"/>
      <c r="C4" s="45" t="s">
        <v>41</v>
      </c>
      <c r="D4" s="45" t="s">
        <v>42</v>
      </c>
      <c r="E4" s="45" t="s">
        <v>50</v>
      </c>
      <c r="F4" s="45" t="s">
        <v>313</v>
      </c>
      <c r="G4" s="45" t="s">
        <v>311</v>
      </c>
      <c r="H4" s="47" t="s">
        <v>315</v>
      </c>
      <c r="I4" s="46" t="s">
        <v>316</v>
      </c>
      <c r="J4" s="45" t="s">
        <v>318</v>
      </c>
      <c r="K4" s="45" t="s">
        <v>319</v>
      </c>
      <c r="L4" s="45" t="s">
        <v>321</v>
      </c>
      <c r="M4" s="46" t="s">
        <v>322</v>
      </c>
    </row>
    <row r="5" spans="1:13">
      <c r="A5" s="257">
        <v>1</v>
      </c>
      <c r="B5" s="246" t="s">
        <v>73</v>
      </c>
      <c r="C5" s="267"/>
      <c r="D5" s="290">
        <f>逆行列係数表!W5</f>
        <v>1.3338484955700672E-5</v>
      </c>
      <c r="E5" s="290"/>
      <c r="F5" s="290">
        <f>D5/$E$25</f>
        <v>1.2357856853205145E-5</v>
      </c>
      <c r="G5" s="286">
        <f>$C$25*F5</f>
        <v>0</v>
      </c>
      <c r="H5" s="290">
        <f>分析係数表!F8</f>
        <v>0.42721038226158625</v>
      </c>
      <c r="I5" s="288">
        <f t="shared" ref="I5:I12" si="0">G5*H5</f>
        <v>0</v>
      </c>
      <c r="J5" s="292">
        <f>分析係数表!D8</f>
        <v>0.32298797552049696</v>
      </c>
      <c r="K5" s="271">
        <f t="shared" ref="K5:K10" si="1">ROUND(G5*J5,0)</f>
        <v>0</v>
      </c>
      <c r="L5" s="290">
        <f>分析係数表!E8</f>
        <v>0.12265584155979949</v>
      </c>
      <c r="M5" s="272">
        <f t="shared" ref="M5:M12" si="2">ROUND(G5*L5,0)</f>
        <v>0</v>
      </c>
    </row>
    <row r="6" spans="1:13">
      <c r="A6" s="258">
        <v>2</v>
      </c>
      <c r="B6" s="246" t="s">
        <v>74</v>
      </c>
      <c r="C6" s="267"/>
      <c r="D6" s="290">
        <f>逆行列係数表!W6</f>
        <v>1.2072615016547357E-5</v>
      </c>
      <c r="E6" s="290"/>
      <c r="F6" s="290">
        <f t="shared" ref="F6:F44" si="3">D6/$E$25</f>
        <v>1.1185052029060077E-5</v>
      </c>
      <c r="G6" s="286">
        <f t="shared" ref="G6:G43" si="4">$C$25*F6</f>
        <v>0</v>
      </c>
      <c r="H6" s="290">
        <f>分析係数表!F9</f>
        <v>0.63987813845992225</v>
      </c>
      <c r="I6" s="288">
        <f t="shared" si="0"/>
        <v>0</v>
      </c>
      <c r="J6" s="292">
        <f>分析係数表!D9</f>
        <v>0.29572434079210003</v>
      </c>
      <c r="K6" s="271">
        <f t="shared" si="1"/>
        <v>0</v>
      </c>
      <c r="L6" s="290">
        <f>分析係数表!E9</f>
        <v>0.26862065342998215</v>
      </c>
      <c r="M6" s="272">
        <f t="shared" si="2"/>
        <v>0</v>
      </c>
    </row>
    <row r="7" spans="1:13">
      <c r="A7" s="258">
        <v>3</v>
      </c>
      <c r="B7" s="246" t="s">
        <v>75</v>
      </c>
      <c r="C7" s="267"/>
      <c r="D7" s="290">
        <f>逆行列係数表!W7</f>
        <v>6.332330917731252E-7</v>
      </c>
      <c r="E7" s="290"/>
      <c r="F7" s="290">
        <f t="shared" si="3"/>
        <v>5.8667861671203788E-7</v>
      </c>
      <c r="G7" s="286">
        <f t="shared" si="4"/>
        <v>0</v>
      </c>
      <c r="H7" s="290">
        <f>分析係数表!F10</f>
        <v>0.47381340455197063</v>
      </c>
      <c r="I7" s="288">
        <f t="shared" si="0"/>
        <v>0</v>
      </c>
      <c r="J7" s="292">
        <f>分析係数表!D10</f>
        <v>9.5045460793747427E-2</v>
      </c>
      <c r="K7" s="271">
        <f t="shared" si="1"/>
        <v>0</v>
      </c>
      <c r="L7" s="290">
        <f>分析係数表!E10</f>
        <v>4.2279520059697977E-2</v>
      </c>
      <c r="M7" s="272">
        <f t="shared" si="2"/>
        <v>0</v>
      </c>
    </row>
    <row r="8" spans="1:13">
      <c r="A8" s="258">
        <v>4</v>
      </c>
      <c r="B8" s="246" t="s">
        <v>76</v>
      </c>
      <c r="C8" s="267"/>
      <c r="D8" s="290">
        <f>逆行列係数表!W8</f>
        <v>1.1578452470796924E-4</v>
      </c>
      <c r="E8" s="290"/>
      <c r="F8" s="290">
        <f t="shared" si="3"/>
        <v>1.072721967232084E-4</v>
      </c>
      <c r="G8" s="286">
        <f t="shared" si="4"/>
        <v>0</v>
      </c>
      <c r="H8" s="290">
        <f>分析係数表!F11</f>
        <v>0.54360066960888753</v>
      </c>
      <c r="I8" s="288">
        <f t="shared" si="0"/>
        <v>0</v>
      </c>
      <c r="J8" s="292">
        <f>分析係数表!D11</f>
        <v>4.0785268604474206E-2</v>
      </c>
      <c r="K8" s="271">
        <f t="shared" si="1"/>
        <v>0</v>
      </c>
      <c r="L8" s="290">
        <f>分析係数表!E11</f>
        <v>3.926343022371024E-2</v>
      </c>
      <c r="M8" s="272">
        <f t="shared" si="2"/>
        <v>0</v>
      </c>
    </row>
    <row r="9" spans="1:13">
      <c r="A9" s="258">
        <v>5</v>
      </c>
      <c r="B9" s="246" t="s">
        <v>77</v>
      </c>
      <c r="C9" s="267"/>
      <c r="D9" s="290">
        <f>逆行列係数表!W9</f>
        <v>2.5488790755233171E-5</v>
      </c>
      <c r="E9" s="290"/>
      <c r="F9" s="290">
        <f t="shared" si="3"/>
        <v>2.3614887939716832E-5</v>
      </c>
      <c r="G9" s="286">
        <f t="shared" si="4"/>
        <v>0</v>
      </c>
      <c r="H9" s="290">
        <f>分析係数表!F12</f>
        <v>0.33651535386825859</v>
      </c>
      <c r="I9" s="288">
        <f t="shared" si="0"/>
        <v>0</v>
      </c>
      <c r="J9" s="292">
        <f>分析係数表!D12</f>
        <v>3.4578030097235327E-2</v>
      </c>
      <c r="K9" s="271">
        <f t="shared" si="1"/>
        <v>0</v>
      </c>
      <c r="L9" s="290">
        <f>分析係数表!E12</f>
        <v>3.3355134693599395E-2</v>
      </c>
      <c r="M9" s="272">
        <f t="shared" si="2"/>
        <v>0</v>
      </c>
    </row>
    <row r="10" spans="1:13">
      <c r="A10" s="258">
        <v>6</v>
      </c>
      <c r="B10" s="246" t="s">
        <v>78</v>
      </c>
      <c r="C10" s="267"/>
      <c r="D10" s="290">
        <f>逆行列係数表!W10</f>
        <v>1.5892709570603859E-4</v>
      </c>
      <c r="E10" s="290"/>
      <c r="F10" s="290">
        <f t="shared" si="3"/>
        <v>1.4724298189439236E-4</v>
      </c>
      <c r="G10" s="286">
        <f t="shared" si="4"/>
        <v>0</v>
      </c>
      <c r="H10" s="290">
        <f>分析係数表!F13</f>
        <v>0.39077170920544851</v>
      </c>
      <c r="I10" s="288">
        <f t="shared" si="0"/>
        <v>0</v>
      </c>
      <c r="J10" s="292">
        <f>分析係数表!D13</f>
        <v>0.12720758845381647</v>
      </c>
      <c r="K10" s="271">
        <f t="shared" si="1"/>
        <v>0</v>
      </c>
      <c r="L10" s="290">
        <f>分析係数表!E13</f>
        <v>9.5492852763317662E-2</v>
      </c>
      <c r="M10" s="272">
        <f t="shared" si="2"/>
        <v>0</v>
      </c>
    </row>
    <row r="11" spans="1:13">
      <c r="A11" s="258">
        <v>7</v>
      </c>
      <c r="B11" s="246" t="s">
        <v>79</v>
      </c>
      <c r="C11" s="267"/>
      <c r="D11" s="290">
        <f>逆行列係数表!W11</f>
        <v>1.3596726114913965E-3</v>
      </c>
      <c r="E11" s="290"/>
      <c r="F11" s="290">
        <f t="shared" si="3"/>
        <v>1.2597112457553203E-3</v>
      </c>
      <c r="G11" s="286">
        <f t="shared" si="4"/>
        <v>0</v>
      </c>
      <c r="H11" s="290">
        <f>分析係数表!F14</f>
        <v>0.35598651785260127</v>
      </c>
      <c r="I11" s="288">
        <f t="shared" si="0"/>
        <v>0</v>
      </c>
      <c r="J11" s="292">
        <f>分析係数表!D14</f>
        <v>4.3833041969742803E-2</v>
      </c>
      <c r="K11" s="271">
        <f t="shared" ref="K11:K38" si="5">ROUND(G11*J11,0)</f>
        <v>0</v>
      </c>
      <c r="L11" s="290">
        <f>分析係数表!E14</f>
        <v>3.8757158040430381E-2</v>
      </c>
      <c r="M11" s="272">
        <f t="shared" si="2"/>
        <v>0</v>
      </c>
    </row>
    <row r="12" spans="1:13">
      <c r="A12" s="258">
        <v>8</v>
      </c>
      <c r="B12" s="246" t="s">
        <v>80</v>
      </c>
      <c r="C12" s="267"/>
      <c r="D12" s="290">
        <f>逆行列係数表!W12</f>
        <v>3.3881896421207574E-3</v>
      </c>
      <c r="E12" s="290"/>
      <c r="F12" s="290">
        <f t="shared" si="3"/>
        <v>3.1390943370180691E-3</v>
      </c>
      <c r="G12" s="286">
        <f t="shared" si="4"/>
        <v>0</v>
      </c>
      <c r="H12" s="290">
        <f>分析係数表!F15</f>
        <v>0.35842164855867914</v>
      </c>
      <c r="I12" s="288">
        <f t="shared" si="0"/>
        <v>0</v>
      </c>
      <c r="J12" s="292">
        <f>分析係数表!D15</f>
        <v>1.5678367482667734E-2</v>
      </c>
      <c r="K12" s="271">
        <f t="shared" si="5"/>
        <v>0</v>
      </c>
      <c r="L12" s="290">
        <f>分析係数表!E15</f>
        <v>1.5634458686506418E-2</v>
      </c>
      <c r="M12" s="272">
        <f t="shared" si="2"/>
        <v>0</v>
      </c>
    </row>
    <row r="13" spans="1:13">
      <c r="A13" s="258">
        <v>9</v>
      </c>
      <c r="B13" s="246" t="s">
        <v>81</v>
      </c>
      <c r="C13" s="267"/>
      <c r="D13" s="290">
        <f>逆行列係数表!W13</f>
        <v>1.6655153231906715E-3</v>
      </c>
      <c r="E13" s="290"/>
      <c r="F13" s="290">
        <f t="shared" si="3"/>
        <v>1.5430687982306037E-3</v>
      </c>
      <c r="G13" s="286">
        <f t="shared" si="4"/>
        <v>0</v>
      </c>
      <c r="H13" s="290">
        <f>分析係数表!F16</f>
        <v>0.2627694146106877</v>
      </c>
      <c r="I13" s="288">
        <f t="shared" ref="I13:I38" si="6">G13*H13</f>
        <v>0</v>
      </c>
      <c r="J13" s="292">
        <f>分析係数表!D16</f>
        <v>1.0339400475073228E-2</v>
      </c>
      <c r="K13" s="271">
        <f t="shared" si="5"/>
        <v>0</v>
      </c>
      <c r="L13" s="290">
        <f>分析係数表!E16</f>
        <v>1.0339400475073228E-2</v>
      </c>
      <c r="M13" s="272">
        <f t="shared" ref="M13:M38" si="7">ROUND(G13*L13,0)</f>
        <v>0</v>
      </c>
    </row>
    <row r="14" spans="1:13">
      <c r="A14" s="258">
        <v>10</v>
      </c>
      <c r="B14" s="246" t="s">
        <v>82</v>
      </c>
      <c r="C14" s="267"/>
      <c r="D14" s="290">
        <f>逆行列係数表!W14</f>
        <v>9.0330001767302895E-3</v>
      </c>
      <c r="E14" s="290"/>
      <c r="F14" s="290">
        <f t="shared" si="3"/>
        <v>8.3689057272806171E-3</v>
      </c>
      <c r="G14" s="286">
        <f t="shared" si="4"/>
        <v>0</v>
      </c>
      <c r="H14" s="290">
        <f>分析係数表!F17</f>
        <v>0.42825667105631338</v>
      </c>
      <c r="I14" s="288">
        <f>G14*H14</f>
        <v>0</v>
      </c>
      <c r="J14" s="292">
        <f>分析係数表!D17</f>
        <v>5.1560411778863557E-2</v>
      </c>
      <c r="K14" s="271">
        <f t="shared" si="5"/>
        <v>0</v>
      </c>
      <c r="L14" s="290">
        <f>分析係数表!E17</f>
        <v>4.9008807340167618E-2</v>
      </c>
      <c r="M14" s="272">
        <f t="shared" si="7"/>
        <v>0</v>
      </c>
    </row>
    <row r="15" spans="1:13">
      <c r="A15" s="258">
        <v>11</v>
      </c>
      <c r="B15" s="246" t="s">
        <v>83</v>
      </c>
      <c r="C15" s="267"/>
      <c r="D15" s="290">
        <f>逆行列係数表!W15</f>
        <v>3.6025338156099847E-3</v>
      </c>
      <c r="E15" s="290"/>
      <c r="F15" s="290">
        <f t="shared" si="3"/>
        <v>3.337680205060479E-3</v>
      </c>
      <c r="G15" s="286">
        <f t="shared" si="4"/>
        <v>0</v>
      </c>
      <c r="H15" s="290">
        <f>分析係数表!F18</f>
        <v>0.48997194925916815</v>
      </c>
      <c r="I15" s="288">
        <f t="shared" si="6"/>
        <v>0</v>
      </c>
      <c r="J15" s="292">
        <f>分析係数表!D18</f>
        <v>3.8565313316438733E-2</v>
      </c>
      <c r="K15" s="271">
        <f t="shared" si="5"/>
        <v>0</v>
      </c>
      <c r="L15" s="290">
        <f>分析係数表!E18</f>
        <v>3.6576455199010559E-2</v>
      </c>
      <c r="M15" s="272">
        <f t="shared" si="7"/>
        <v>0</v>
      </c>
    </row>
    <row r="16" spans="1:13">
      <c r="A16" s="258">
        <v>12</v>
      </c>
      <c r="B16" s="246" t="s">
        <v>84</v>
      </c>
      <c r="C16" s="267"/>
      <c r="D16" s="290">
        <f>逆行列係数表!W16</f>
        <v>8.6403428130425952E-2</v>
      </c>
      <c r="E16" s="290"/>
      <c r="F16" s="290">
        <f t="shared" si="3"/>
        <v>8.0051160233580887E-2</v>
      </c>
      <c r="G16" s="286">
        <f t="shared" si="4"/>
        <v>0</v>
      </c>
      <c r="H16" s="290">
        <f>分析係数表!F19</f>
        <v>0.21331101927013058</v>
      </c>
      <c r="I16" s="288">
        <f t="shared" si="6"/>
        <v>0</v>
      </c>
      <c r="J16" s="292">
        <f>分析係数表!D19</f>
        <v>1.2736199640345095E-2</v>
      </c>
      <c r="K16" s="271">
        <f t="shared" si="5"/>
        <v>0</v>
      </c>
      <c r="L16" s="290">
        <f>分析係数表!E19</f>
        <v>1.2523714081279422E-2</v>
      </c>
      <c r="M16" s="272">
        <f t="shared" si="7"/>
        <v>0</v>
      </c>
    </row>
    <row r="17" spans="1:13">
      <c r="A17" s="258">
        <v>13</v>
      </c>
      <c r="B17" s="246" t="s">
        <v>85</v>
      </c>
      <c r="C17" s="267"/>
      <c r="D17" s="290">
        <f>逆行列係数表!W17</f>
        <v>1.2613041917727108E-3</v>
      </c>
      <c r="E17" s="290"/>
      <c r="F17" s="290">
        <f t="shared" si="3"/>
        <v>1.168574744586199E-3</v>
      </c>
      <c r="G17" s="286">
        <f t="shared" si="4"/>
        <v>0</v>
      </c>
      <c r="H17" s="290">
        <f>分析係数表!F20</f>
        <v>0.2109583665362576</v>
      </c>
      <c r="I17" s="288">
        <f t="shared" si="6"/>
        <v>0</v>
      </c>
      <c r="J17" s="292">
        <f>分析係数表!D20</f>
        <v>3.0797631013066269E-2</v>
      </c>
      <c r="K17" s="271">
        <f t="shared" si="5"/>
        <v>0</v>
      </c>
      <c r="L17" s="290">
        <f>分析係数表!E20</f>
        <v>2.9972730221401771E-2</v>
      </c>
      <c r="M17" s="272">
        <f t="shared" si="7"/>
        <v>0</v>
      </c>
    </row>
    <row r="18" spans="1:13">
      <c r="A18" s="258">
        <v>14</v>
      </c>
      <c r="B18" s="246" t="s">
        <v>86</v>
      </c>
      <c r="C18" s="267"/>
      <c r="D18" s="290">
        <f>逆行列係数表!W18</f>
        <v>6.5430766675919081E-3</v>
      </c>
      <c r="E18" s="290"/>
      <c r="F18" s="290">
        <f t="shared" si="3"/>
        <v>6.06203816296915E-3</v>
      </c>
      <c r="G18" s="286">
        <f t="shared" si="4"/>
        <v>0</v>
      </c>
      <c r="H18" s="290">
        <f>分析係数表!F21</f>
        <v>0.45791147145628314</v>
      </c>
      <c r="I18" s="288">
        <f t="shared" si="6"/>
        <v>0</v>
      </c>
      <c r="J18" s="292">
        <f>分析係数表!D21</f>
        <v>5.9847590028896828E-2</v>
      </c>
      <c r="K18" s="271">
        <f t="shared" si="5"/>
        <v>0</v>
      </c>
      <c r="L18" s="290">
        <f>分析係数表!E21</f>
        <v>5.4782163530779596E-2</v>
      </c>
      <c r="M18" s="272">
        <f t="shared" si="7"/>
        <v>0</v>
      </c>
    </row>
    <row r="19" spans="1:13">
      <c r="A19" s="258">
        <v>15</v>
      </c>
      <c r="B19" s="246" t="s">
        <v>70</v>
      </c>
      <c r="C19" s="267"/>
      <c r="D19" s="290">
        <f>逆行列係数表!W19</f>
        <v>4.921733874124882E-3</v>
      </c>
      <c r="E19" s="290"/>
      <c r="F19" s="290">
        <f t="shared" si="3"/>
        <v>4.559894387406541E-3</v>
      </c>
      <c r="G19" s="286">
        <f t="shared" si="4"/>
        <v>0</v>
      </c>
      <c r="H19" s="290">
        <f>分析係数表!F22</f>
        <v>0.43073258580094059</v>
      </c>
      <c r="I19" s="288">
        <f t="shared" si="6"/>
        <v>0</v>
      </c>
      <c r="J19" s="292">
        <f>分析係数表!D22</f>
        <v>2.2938556731137788E-2</v>
      </c>
      <c r="K19" s="271">
        <f t="shared" si="5"/>
        <v>0</v>
      </c>
      <c r="L19" s="290">
        <f>分析係数表!E22</f>
        <v>2.2183368519679003E-2</v>
      </c>
      <c r="M19" s="272">
        <f t="shared" si="7"/>
        <v>0</v>
      </c>
    </row>
    <row r="20" spans="1:13">
      <c r="A20" s="258">
        <v>16</v>
      </c>
      <c r="B20" s="246" t="s">
        <v>71</v>
      </c>
      <c r="C20" s="267"/>
      <c r="D20" s="290">
        <f>逆行列係数表!W20</f>
        <v>7.1347795651911013E-4</v>
      </c>
      <c r="E20" s="290"/>
      <c r="F20" s="290">
        <f t="shared" si="3"/>
        <v>6.6102398314826652E-4</v>
      </c>
      <c r="G20" s="286">
        <f t="shared" si="4"/>
        <v>0</v>
      </c>
      <c r="H20" s="290">
        <f>分析係数表!F23</f>
        <v>0.43764444987651224</v>
      </c>
      <c r="I20" s="288">
        <f t="shared" si="6"/>
        <v>0</v>
      </c>
      <c r="J20" s="292">
        <f>分析係数表!D23</f>
        <v>3.7770855561684982E-2</v>
      </c>
      <c r="K20" s="271">
        <f t="shared" si="5"/>
        <v>0</v>
      </c>
      <c r="L20" s="290">
        <f>分析係数表!E23</f>
        <v>3.6503495425501575E-2</v>
      </c>
      <c r="M20" s="272">
        <f t="shared" si="7"/>
        <v>0</v>
      </c>
    </row>
    <row r="21" spans="1:13">
      <c r="A21" s="258">
        <v>17</v>
      </c>
      <c r="B21" s="246" t="s">
        <v>72</v>
      </c>
      <c r="C21" s="267"/>
      <c r="D21" s="290">
        <f>逆行列係数表!W21</f>
        <v>4.5049924256778014E-5</v>
      </c>
      <c r="E21" s="290"/>
      <c r="F21" s="290">
        <f t="shared" si="3"/>
        <v>4.1737912293784364E-5</v>
      </c>
      <c r="G21" s="286">
        <f t="shared" si="4"/>
        <v>0</v>
      </c>
      <c r="H21" s="290">
        <f>分析係数表!F24</f>
        <v>0.36721364788140759</v>
      </c>
      <c r="I21" s="288">
        <f t="shared" si="6"/>
        <v>0</v>
      </c>
      <c r="J21" s="292">
        <f>分析係数表!D24</f>
        <v>3.9309475738153632E-2</v>
      </c>
      <c r="K21" s="271">
        <f t="shared" si="5"/>
        <v>0</v>
      </c>
      <c r="L21" s="290">
        <f>分析係数表!E24</f>
        <v>3.8550657867992791E-2</v>
      </c>
      <c r="M21" s="272">
        <f t="shared" si="7"/>
        <v>0</v>
      </c>
    </row>
    <row r="22" spans="1:13">
      <c r="A22" s="258">
        <v>18</v>
      </c>
      <c r="B22" s="246" t="s">
        <v>87</v>
      </c>
      <c r="C22" s="267"/>
      <c r="D22" s="290">
        <f>逆行列係数表!W22</f>
        <v>1.3439876803044593E-3</v>
      </c>
      <c r="E22" s="290"/>
      <c r="F22" s="290">
        <f t="shared" si="3"/>
        <v>1.2451794503524471E-3</v>
      </c>
      <c r="G22" s="286">
        <f t="shared" si="4"/>
        <v>0</v>
      </c>
      <c r="H22" s="290">
        <f>分析係数表!F25</f>
        <v>0.33318683873123567</v>
      </c>
      <c r="I22" s="288">
        <f t="shared" si="6"/>
        <v>0</v>
      </c>
      <c r="J22" s="292">
        <f>分析係数表!D25</f>
        <v>4.284059086963312E-2</v>
      </c>
      <c r="K22" s="271">
        <f t="shared" si="5"/>
        <v>0</v>
      </c>
      <c r="L22" s="290">
        <f>分析係数表!E25</f>
        <v>4.249917369780222E-2</v>
      </c>
      <c r="M22" s="272">
        <f t="shared" si="7"/>
        <v>0</v>
      </c>
    </row>
    <row r="23" spans="1:13">
      <c r="A23" s="258">
        <v>19</v>
      </c>
      <c r="B23" s="246" t="s">
        <v>88</v>
      </c>
      <c r="C23" s="267"/>
      <c r="D23" s="290">
        <f>逆行列係数表!W23</f>
        <v>4.5487801639644406E-3</v>
      </c>
      <c r="E23" s="290"/>
      <c r="F23" s="290">
        <f t="shared" si="3"/>
        <v>4.2143597499764698E-3</v>
      </c>
      <c r="G23" s="286">
        <f t="shared" si="4"/>
        <v>0</v>
      </c>
      <c r="H23" s="290">
        <f>分析係数表!F26</f>
        <v>0.33811565690794865</v>
      </c>
      <c r="I23" s="288">
        <f t="shared" si="6"/>
        <v>0</v>
      </c>
      <c r="J23" s="292">
        <f>分析係数表!D26</f>
        <v>3.3929737559631502E-2</v>
      </c>
      <c r="K23" s="271">
        <f t="shared" si="5"/>
        <v>0</v>
      </c>
      <c r="L23" s="290">
        <f>分析係数表!E26</f>
        <v>3.3531988342571602E-2</v>
      </c>
      <c r="M23" s="272">
        <f t="shared" si="7"/>
        <v>0</v>
      </c>
    </row>
    <row r="24" spans="1:13">
      <c r="A24" s="258">
        <v>20</v>
      </c>
      <c r="B24" s="246" t="s">
        <v>89</v>
      </c>
      <c r="C24" s="267"/>
      <c r="D24" s="290">
        <f>逆行列係数表!W24</f>
        <v>4.0842826237752819E-4</v>
      </c>
      <c r="E24" s="290"/>
      <c r="F24" s="290">
        <f t="shared" si="3"/>
        <v>3.7840114660905812E-4</v>
      </c>
      <c r="G24" s="286">
        <f t="shared" si="4"/>
        <v>0</v>
      </c>
      <c r="H24" s="290">
        <f>分析係数表!F27</f>
        <v>0.29536956526946395</v>
      </c>
      <c r="I24" s="288">
        <f t="shared" si="6"/>
        <v>0</v>
      </c>
      <c r="J24" s="292">
        <f>分析係数表!D27</f>
        <v>2.042747265118797E-2</v>
      </c>
      <c r="K24" s="271">
        <f t="shared" si="5"/>
        <v>0</v>
      </c>
      <c r="L24" s="290">
        <f>分析係数表!E27</f>
        <v>2.035082172191522E-2</v>
      </c>
      <c r="M24" s="272">
        <f t="shared" si="7"/>
        <v>0</v>
      </c>
    </row>
    <row r="25" spans="1:13">
      <c r="A25" s="258">
        <v>21</v>
      </c>
      <c r="B25" s="246" t="s">
        <v>90</v>
      </c>
      <c r="C25" s="266">
        <f>データ入力!C26</f>
        <v>0</v>
      </c>
      <c r="D25" s="290">
        <f>逆行列係数表!W25</f>
        <v>1.0793526024895805</v>
      </c>
      <c r="E25" s="290">
        <f>D25</f>
        <v>1.0793526024895805</v>
      </c>
      <c r="F25" s="290">
        <f t="shared" si="3"/>
        <v>1</v>
      </c>
      <c r="G25" s="286">
        <f t="shared" si="4"/>
        <v>0</v>
      </c>
      <c r="H25" s="290">
        <f>分析係数表!F28</f>
        <v>0.29628808224417325</v>
      </c>
      <c r="I25" s="288">
        <f t="shared" si="6"/>
        <v>0</v>
      </c>
      <c r="J25" s="292">
        <f>分析係数表!D28</f>
        <v>3.0551159487848582E-2</v>
      </c>
      <c r="K25" s="271">
        <f t="shared" si="5"/>
        <v>0</v>
      </c>
      <c r="L25" s="290">
        <f>分析係数表!E28</f>
        <v>3.018459578819983E-2</v>
      </c>
      <c r="M25" s="272">
        <f t="shared" si="7"/>
        <v>0</v>
      </c>
    </row>
    <row r="26" spans="1:13">
      <c r="A26" s="258">
        <v>22</v>
      </c>
      <c r="B26" s="246" t="s">
        <v>64</v>
      </c>
      <c r="C26" s="267"/>
      <c r="D26" s="290">
        <f>逆行列係数表!W26</f>
        <v>1.7140975953065E-3</v>
      </c>
      <c r="E26" s="290"/>
      <c r="F26" s="290">
        <f t="shared" si="3"/>
        <v>1.588079364753324E-3</v>
      </c>
      <c r="G26" s="286">
        <f t="shared" si="4"/>
        <v>0</v>
      </c>
      <c r="H26" s="290">
        <f>分析係数表!F29</f>
        <v>0.40202182464221792</v>
      </c>
      <c r="I26" s="288">
        <f t="shared" si="6"/>
        <v>0</v>
      </c>
      <c r="J26" s="292">
        <f>分析係数表!D29</f>
        <v>7.9194780809421356E-2</v>
      </c>
      <c r="K26" s="271">
        <f t="shared" si="5"/>
        <v>0</v>
      </c>
      <c r="L26" s="290">
        <f>分析係数表!E29</f>
        <v>6.5944675090492746E-2</v>
      </c>
      <c r="M26" s="272">
        <f t="shared" si="7"/>
        <v>0</v>
      </c>
    </row>
    <row r="27" spans="1:13">
      <c r="A27" s="258">
        <v>23</v>
      </c>
      <c r="B27" s="246" t="s">
        <v>91</v>
      </c>
      <c r="C27" s="267"/>
      <c r="D27" s="290">
        <f>逆行列係数表!W27</f>
        <v>3.5842122392697336E-3</v>
      </c>
      <c r="E27" s="290"/>
      <c r="F27" s="290">
        <f t="shared" si="3"/>
        <v>3.3207056072339747E-3</v>
      </c>
      <c r="G27" s="286">
        <f t="shared" si="4"/>
        <v>0</v>
      </c>
      <c r="H27" s="290">
        <f>分析係数表!F30</f>
        <v>0.46362091424568164</v>
      </c>
      <c r="I27" s="288">
        <f t="shared" si="6"/>
        <v>0</v>
      </c>
      <c r="J27" s="292">
        <f>分析係数表!D30</f>
        <v>7.3824536053885614E-2</v>
      </c>
      <c r="K27" s="271">
        <f t="shared" si="5"/>
        <v>0</v>
      </c>
      <c r="L27" s="290">
        <f>分析係数表!E30</f>
        <v>5.6949248710145881E-2</v>
      </c>
      <c r="M27" s="272">
        <f t="shared" si="7"/>
        <v>0</v>
      </c>
    </row>
    <row r="28" spans="1:13">
      <c r="A28" s="258">
        <v>24</v>
      </c>
      <c r="B28" s="246" t="s">
        <v>92</v>
      </c>
      <c r="C28" s="267"/>
      <c r="D28" s="290">
        <f>逆行列係数表!W28</f>
        <v>2.4280333032355425E-2</v>
      </c>
      <c r="E28" s="290"/>
      <c r="F28" s="290">
        <f t="shared" si="3"/>
        <v>2.2495274460219605E-2</v>
      </c>
      <c r="G28" s="286">
        <f t="shared" si="4"/>
        <v>0</v>
      </c>
      <c r="H28" s="290">
        <f>分析係数表!F31</f>
        <v>0.39948542779773355</v>
      </c>
      <c r="I28" s="288">
        <f t="shared" si="6"/>
        <v>0</v>
      </c>
      <c r="J28" s="292">
        <f>分析係数表!D31</f>
        <v>2.9145126840892164E-3</v>
      </c>
      <c r="K28" s="271">
        <f t="shared" si="5"/>
        <v>0</v>
      </c>
      <c r="L28" s="290">
        <f>分析係数表!E31</f>
        <v>2.9145126840892164E-3</v>
      </c>
      <c r="M28" s="272">
        <f t="shared" si="7"/>
        <v>0</v>
      </c>
    </row>
    <row r="29" spans="1:13">
      <c r="A29" s="258">
        <v>25</v>
      </c>
      <c r="B29" s="246" t="s">
        <v>1</v>
      </c>
      <c r="C29" s="267"/>
      <c r="D29" s="290">
        <f>逆行列係数表!W29</f>
        <v>1.0598273369424526E-3</v>
      </c>
      <c r="E29" s="290"/>
      <c r="F29" s="290">
        <f t="shared" si="3"/>
        <v>9.8191020663489204E-4</v>
      </c>
      <c r="G29" s="286">
        <f t="shared" si="4"/>
        <v>0</v>
      </c>
      <c r="H29" s="290">
        <f>分析係数表!F32</f>
        <v>0.44272670787830282</v>
      </c>
      <c r="I29" s="288">
        <f t="shared" si="6"/>
        <v>0</v>
      </c>
      <c r="J29" s="292">
        <f>分析係数表!D32</f>
        <v>2.1120085933633119E-2</v>
      </c>
      <c r="K29" s="271">
        <f t="shared" si="5"/>
        <v>0</v>
      </c>
      <c r="L29" s="290">
        <f>分析係数表!E32</f>
        <v>2.1120085933633119E-2</v>
      </c>
      <c r="M29" s="272">
        <f t="shared" si="7"/>
        <v>0</v>
      </c>
    </row>
    <row r="30" spans="1:13">
      <c r="A30" s="258">
        <v>26</v>
      </c>
      <c r="B30" s="246" t="s">
        <v>2</v>
      </c>
      <c r="C30" s="267"/>
      <c r="D30" s="290">
        <f>逆行列係数表!W30</f>
        <v>3.7139158938176747E-3</v>
      </c>
      <c r="E30" s="290"/>
      <c r="F30" s="290">
        <f t="shared" si="3"/>
        <v>3.4408736174363621E-3</v>
      </c>
      <c r="G30" s="286">
        <f t="shared" si="4"/>
        <v>0</v>
      </c>
      <c r="H30" s="290">
        <f>分析係数表!F33</f>
        <v>0.63278689994307047</v>
      </c>
      <c r="I30" s="288">
        <f t="shared" si="6"/>
        <v>0</v>
      </c>
      <c r="J30" s="292">
        <f>分析係数表!D33</f>
        <v>8.7702783269007503E-2</v>
      </c>
      <c r="K30" s="271">
        <f t="shared" si="5"/>
        <v>0</v>
      </c>
      <c r="L30" s="290">
        <f>分析係数表!E33</f>
        <v>8.4336323251883824E-2</v>
      </c>
      <c r="M30" s="272">
        <f t="shared" si="7"/>
        <v>0</v>
      </c>
    </row>
    <row r="31" spans="1:13">
      <c r="A31" s="258">
        <v>27</v>
      </c>
      <c r="B31" s="246" t="s">
        <v>65</v>
      </c>
      <c r="C31" s="267"/>
      <c r="D31" s="290">
        <f>逆行列係数表!W31</f>
        <v>1.1938032835034548E-2</v>
      </c>
      <c r="E31" s="290"/>
      <c r="F31" s="290">
        <f t="shared" si="3"/>
        <v>1.1060364154863648E-2</v>
      </c>
      <c r="G31" s="286">
        <f t="shared" si="4"/>
        <v>0</v>
      </c>
      <c r="H31" s="290">
        <f>分析係数表!F34</f>
        <v>0.68044247766447119</v>
      </c>
      <c r="I31" s="288">
        <f t="shared" si="6"/>
        <v>0</v>
      </c>
      <c r="J31" s="292">
        <f>分析係数表!D34</f>
        <v>0.15389009392691583</v>
      </c>
      <c r="K31" s="271">
        <f t="shared" si="5"/>
        <v>0</v>
      </c>
      <c r="L31" s="290">
        <f>分析係数表!E34</f>
        <v>0.1433320704064108</v>
      </c>
      <c r="M31" s="272">
        <f t="shared" si="7"/>
        <v>0</v>
      </c>
    </row>
    <row r="32" spans="1:13">
      <c r="A32" s="258">
        <v>28</v>
      </c>
      <c r="B32" s="246" t="s">
        <v>66</v>
      </c>
      <c r="C32" s="267"/>
      <c r="D32" s="290">
        <f>逆行列係数表!W32</f>
        <v>1.2815210389224917E-2</v>
      </c>
      <c r="E32" s="290"/>
      <c r="F32" s="290">
        <f t="shared" si="3"/>
        <v>1.1873052753721068E-2</v>
      </c>
      <c r="G32" s="286">
        <f t="shared" si="4"/>
        <v>0</v>
      </c>
      <c r="H32" s="290">
        <f>分析係数表!F35</f>
        <v>0.60548890850388704</v>
      </c>
      <c r="I32" s="288">
        <f t="shared" si="6"/>
        <v>0</v>
      </c>
      <c r="J32" s="292">
        <f>分析係数表!D35</f>
        <v>4.0363234612300396E-2</v>
      </c>
      <c r="K32" s="271">
        <f t="shared" si="5"/>
        <v>0</v>
      </c>
      <c r="L32" s="290">
        <f>分析係数表!E35</f>
        <v>3.9154079363329694E-2</v>
      </c>
      <c r="M32" s="272">
        <f t="shared" si="7"/>
        <v>0</v>
      </c>
    </row>
    <row r="33" spans="1:13">
      <c r="A33" s="258">
        <v>29</v>
      </c>
      <c r="B33" s="246" t="s">
        <v>93</v>
      </c>
      <c r="C33" s="267"/>
      <c r="D33" s="290">
        <f>逆行列係数表!W33</f>
        <v>3.4259631331617782E-3</v>
      </c>
      <c r="E33" s="290"/>
      <c r="F33" s="290">
        <f t="shared" si="3"/>
        <v>3.174090770022348E-3</v>
      </c>
      <c r="G33" s="286">
        <f t="shared" si="4"/>
        <v>0</v>
      </c>
      <c r="H33" s="290">
        <f>分析係数表!F36</f>
        <v>0.81306518983088305</v>
      </c>
      <c r="I33" s="288">
        <f t="shared" si="6"/>
        <v>0</v>
      </c>
      <c r="J33" s="292">
        <f>分析係数表!D36</f>
        <v>1.5774342104513773E-2</v>
      </c>
      <c r="K33" s="271">
        <f t="shared" si="5"/>
        <v>0</v>
      </c>
      <c r="L33" s="290">
        <f>分析係数表!E36</f>
        <v>1.3229670821596217E-2</v>
      </c>
      <c r="M33" s="272">
        <f t="shared" si="7"/>
        <v>0</v>
      </c>
    </row>
    <row r="34" spans="1:13">
      <c r="A34" s="258">
        <v>30</v>
      </c>
      <c r="B34" s="246" t="s">
        <v>94</v>
      </c>
      <c r="C34" s="267"/>
      <c r="D34" s="290">
        <f>逆行列係数表!W34</f>
        <v>1.3745453347526153E-2</v>
      </c>
      <c r="E34" s="290"/>
      <c r="F34" s="290">
        <f t="shared" si="3"/>
        <v>1.273490545705044E-2</v>
      </c>
      <c r="G34" s="286">
        <f t="shared" si="4"/>
        <v>0</v>
      </c>
      <c r="H34" s="290">
        <f>分析係数表!F37</f>
        <v>0.63403708963374472</v>
      </c>
      <c r="I34" s="288">
        <f t="shared" si="6"/>
        <v>0</v>
      </c>
      <c r="J34" s="292">
        <f>分析係数表!D37</f>
        <v>7.9200513574427991E-2</v>
      </c>
      <c r="K34" s="271">
        <f t="shared" si="5"/>
        <v>0</v>
      </c>
      <c r="L34" s="290">
        <f>分析係数表!E37</f>
        <v>7.3600662533244779E-2</v>
      </c>
      <c r="M34" s="272">
        <f t="shared" si="7"/>
        <v>0</v>
      </c>
    </row>
    <row r="35" spans="1:13">
      <c r="A35" s="258">
        <v>31</v>
      </c>
      <c r="B35" s="246" t="s">
        <v>95</v>
      </c>
      <c r="C35" s="267"/>
      <c r="D35" s="290">
        <f>逆行列係数表!W35</f>
        <v>4.2422914605282679E-3</v>
      </c>
      <c r="E35" s="290"/>
      <c r="F35" s="290">
        <f t="shared" si="3"/>
        <v>3.9304036982383802E-3</v>
      </c>
      <c r="G35" s="286">
        <f t="shared" si="4"/>
        <v>0</v>
      </c>
      <c r="H35" s="290">
        <f>分析係数表!F38</f>
        <v>0.4997199825516766</v>
      </c>
      <c r="I35" s="288">
        <f t="shared" si="6"/>
        <v>0</v>
      </c>
      <c r="J35" s="292">
        <f>分析係数表!D38</f>
        <v>3.5590827435143364E-2</v>
      </c>
      <c r="K35" s="271">
        <f t="shared" si="5"/>
        <v>0</v>
      </c>
      <c r="L35" s="290">
        <f>分析係数表!E38</f>
        <v>3.1059891839156476E-2</v>
      </c>
      <c r="M35" s="272">
        <f t="shared" si="7"/>
        <v>0</v>
      </c>
    </row>
    <row r="36" spans="1:13">
      <c r="A36" s="258">
        <v>32</v>
      </c>
      <c r="B36" s="246" t="s">
        <v>67</v>
      </c>
      <c r="C36" s="267"/>
      <c r="D36" s="290">
        <f>逆行列係数表!W36</f>
        <v>4.0763109704361483E-4</v>
      </c>
      <c r="E36" s="290"/>
      <c r="F36" s="290">
        <f t="shared" si="3"/>
        <v>3.7766258783588735E-4</v>
      </c>
      <c r="G36" s="286">
        <f t="shared" si="4"/>
        <v>0</v>
      </c>
      <c r="H36" s="290">
        <f>分析係数表!F39</f>
        <v>0.70859596344355691</v>
      </c>
      <c r="I36" s="288">
        <f t="shared" si="6"/>
        <v>0</v>
      </c>
      <c r="J36" s="292">
        <f>分析係数表!D39</f>
        <v>4.8027598057070089E-2</v>
      </c>
      <c r="K36" s="271">
        <f t="shared" si="5"/>
        <v>0</v>
      </c>
      <c r="L36" s="290">
        <f>分析係数表!E39</f>
        <v>4.8027598057070089E-2</v>
      </c>
      <c r="M36" s="272">
        <f t="shared" si="7"/>
        <v>0</v>
      </c>
    </row>
    <row r="37" spans="1:13">
      <c r="A37" s="258">
        <v>33</v>
      </c>
      <c r="B37" s="246" t="s">
        <v>96</v>
      </c>
      <c r="C37" s="267"/>
      <c r="D37" s="290">
        <f>逆行列係数表!W37</f>
        <v>6.3448771401664029E-4</v>
      </c>
      <c r="E37" s="290"/>
      <c r="F37" s="290">
        <f t="shared" si="3"/>
        <v>5.8784100075653012E-4</v>
      </c>
      <c r="G37" s="286">
        <f t="shared" si="4"/>
        <v>0</v>
      </c>
      <c r="H37" s="290">
        <f>分析係数表!F40</f>
        <v>0.70623799726049996</v>
      </c>
      <c r="I37" s="288">
        <f t="shared" si="6"/>
        <v>0</v>
      </c>
      <c r="J37" s="292">
        <f>分析係数表!D40</f>
        <v>9.0697433955161888E-2</v>
      </c>
      <c r="K37" s="271">
        <f t="shared" si="5"/>
        <v>0</v>
      </c>
      <c r="L37" s="290">
        <f>分析係数表!E40</f>
        <v>9.0562666353757981E-2</v>
      </c>
      <c r="M37" s="272">
        <f t="shared" si="7"/>
        <v>0</v>
      </c>
    </row>
    <row r="38" spans="1:13">
      <c r="A38" s="258">
        <v>34</v>
      </c>
      <c r="B38" s="246" t="s">
        <v>97</v>
      </c>
      <c r="C38" s="267"/>
      <c r="D38" s="290">
        <f>逆行列係数表!W38</f>
        <v>2.2789358819016883E-5</v>
      </c>
      <c r="E38" s="290"/>
      <c r="F38" s="290">
        <f t="shared" si="3"/>
        <v>2.1113914735974222E-5</v>
      </c>
      <c r="G38" s="286">
        <f t="shared" si="4"/>
        <v>0</v>
      </c>
      <c r="H38" s="290">
        <f>分析係数表!F41</f>
        <v>0.58132099287543681</v>
      </c>
      <c r="I38" s="288">
        <f t="shared" si="6"/>
        <v>0</v>
      </c>
      <c r="J38" s="292">
        <f>分析係数表!D41</f>
        <v>0.12149342216939719</v>
      </c>
      <c r="K38" s="271">
        <f t="shared" si="5"/>
        <v>0</v>
      </c>
      <c r="L38" s="290">
        <f>分析係数表!E41</f>
        <v>0.11755967401821014</v>
      </c>
      <c r="M38" s="272">
        <f t="shared" si="7"/>
        <v>0</v>
      </c>
    </row>
    <row r="39" spans="1:13">
      <c r="A39" s="258">
        <v>35</v>
      </c>
      <c r="B39" s="246" t="s">
        <v>3</v>
      </c>
      <c r="C39" s="267"/>
      <c r="D39" s="290">
        <f>逆行列係数表!W39</f>
        <v>5.4334528483373406E-4</v>
      </c>
      <c r="E39" s="290"/>
      <c r="F39" s="290">
        <f t="shared" si="3"/>
        <v>5.0339924467730107E-4</v>
      </c>
      <c r="G39" s="286">
        <f t="shared" si="4"/>
        <v>0</v>
      </c>
      <c r="H39" s="290">
        <f>分析係数表!F42</f>
        <v>0.58706867988829459</v>
      </c>
      <c r="I39" s="288">
        <f>G39*H39</f>
        <v>0</v>
      </c>
      <c r="J39" s="292">
        <f>分析係数表!D42</f>
        <v>0.12536880137580664</v>
      </c>
      <c r="K39" s="271">
        <f>ROUND(G39*J39,0)</f>
        <v>0</v>
      </c>
      <c r="L39" s="290">
        <f>分析係数表!E42</f>
        <v>0.11770088827882173</v>
      </c>
      <c r="M39" s="272">
        <f>ROUND(G39*L39,0)</f>
        <v>0</v>
      </c>
    </row>
    <row r="40" spans="1:13">
      <c r="A40" s="258">
        <v>36</v>
      </c>
      <c r="B40" s="246" t="s">
        <v>98</v>
      </c>
      <c r="C40" s="267"/>
      <c r="D40" s="290">
        <f>逆行列係数表!W40</f>
        <v>3.4902379901333928E-2</v>
      </c>
      <c r="E40" s="290"/>
      <c r="F40" s="290">
        <f t="shared" si="3"/>
        <v>3.23364022292899E-2</v>
      </c>
      <c r="G40" s="286">
        <f t="shared" si="4"/>
        <v>0</v>
      </c>
      <c r="H40" s="290">
        <f>分析係数表!F43</f>
        <v>0.62240825035949521</v>
      </c>
      <c r="I40" s="288">
        <f>G40*H40</f>
        <v>0</v>
      </c>
      <c r="J40" s="292">
        <f>分析係数表!D43</f>
        <v>0.13048156468325811</v>
      </c>
      <c r="K40" s="271">
        <f>ROUND(G40*J40,0)</f>
        <v>0</v>
      </c>
      <c r="L40" s="290">
        <f>分析係数表!E43</f>
        <v>0.11291103502841897</v>
      </c>
      <c r="M40" s="272">
        <f>ROUND(G40*L40,0)</f>
        <v>0</v>
      </c>
    </row>
    <row r="41" spans="1:13">
      <c r="A41" s="258">
        <v>37</v>
      </c>
      <c r="B41" s="246" t="s">
        <v>99</v>
      </c>
      <c r="C41" s="267"/>
      <c r="D41" s="290">
        <f>逆行列係数表!W41</f>
        <v>2.1901607189103351E-4</v>
      </c>
      <c r="E41" s="290"/>
      <c r="F41" s="290">
        <f t="shared" si="3"/>
        <v>2.0291429453717167E-4</v>
      </c>
      <c r="G41" s="286">
        <f t="shared" si="4"/>
        <v>0</v>
      </c>
      <c r="H41" s="290">
        <f>分析係数表!F44</f>
        <v>0.5344179716450459</v>
      </c>
      <c r="I41" s="288">
        <f>G41*H41</f>
        <v>0</v>
      </c>
      <c r="J41" s="292">
        <f>分析係数表!D44</f>
        <v>0.19836337849438287</v>
      </c>
      <c r="K41" s="271">
        <f>ROUND(G41*J41,0)</f>
        <v>0</v>
      </c>
      <c r="L41" s="290">
        <f>分析係数表!E44</f>
        <v>0.16230318686650563</v>
      </c>
      <c r="M41" s="272">
        <f>ROUND(G41*L41,0)</f>
        <v>0</v>
      </c>
    </row>
    <row r="42" spans="1:13">
      <c r="A42" s="258">
        <v>38</v>
      </c>
      <c r="B42" s="246" t="s">
        <v>4</v>
      </c>
      <c r="C42" s="267"/>
      <c r="D42" s="290">
        <f>逆行列係数表!W42</f>
        <v>1.0685643927751361E-3</v>
      </c>
      <c r="E42" s="290"/>
      <c r="F42" s="290">
        <f t="shared" si="3"/>
        <v>9.9000492546220693E-4</v>
      </c>
      <c r="G42" s="286">
        <f t="shared" si="4"/>
        <v>0</v>
      </c>
      <c r="H42" s="290">
        <f>分析係数表!F45</f>
        <v>0</v>
      </c>
      <c r="I42" s="288">
        <f>G42*H42</f>
        <v>0</v>
      </c>
      <c r="J42" s="292">
        <f>分析係数表!D45</f>
        <v>0</v>
      </c>
      <c r="K42" s="271">
        <f>ROUND(G42*J42,0)</f>
        <v>0</v>
      </c>
      <c r="L42" s="290">
        <f>分析係数表!E45</f>
        <v>0</v>
      </c>
      <c r="M42" s="272">
        <f>ROUND(G42*L42,0)</f>
        <v>0</v>
      </c>
    </row>
    <row r="43" spans="1:13">
      <c r="A43" s="258">
        <v>39</v>
      </c>
      <c r="B43" s="246" t="s">
        <v>5</v>
      </c>
      <c r="C43" s="267"/>
      <c r="D43" s="290">
        <f>逆行列係数表!W43</f>
        <v>4.0162165307754709E-3</v>
      </c>
      <c r="E43" s="290"/>
      <c r="F43" s="290">
        <f t="shared" si="3"/>
        <v>3.7209495039080532E-3</v>
      </c>
      <c r="G43" s="286">
        <f t="shared" si="4"/>
        <v>0</v>
      </c>
      <c r="H43" s="290">
        <f>分析係数表!F46</f>
        <v>0.64740426293918441</v>
      </c>
      <c r="I43" s="288">
        <f>G43*H43</f>
        <v>0</v>
      </c>
      <c r="J43" s="292">
        <f>分析係数表!D46</f>
        <v>3.6867524451068895E-3</v>
      </c>
      <c r="K43" s="271">
        <f>ROUND(G43*J43,0)</f>
        <v>0</v>
      </c>
      <c r="L43" s="290">
        <f>分析係数表!E46</f>
        <v>3.6024838177901608E-3</v>
      </c>
      <c r="M43" s="272">
        <f>ROUND(G43*L43,0)</f>
        <v>0</v>
      </c>
    </row>
    <row r="44" spans="1:13">
      <c r="A44" s="259">
        <v>40</v>
      </c>
      <c r="B44" s="256" t="s">
        <v>253</v>
      </c>
      <c r="C44" s="273">
        <f>SUM(C5:C43)</f>
        <v>0</v>
      </c>
      <c r="D44" s="291">
        <f>逆行列係数表!W44</f>
        <v>1.3272507932689503</v>
      </c>
      <c r="E44" s="291"/>
      <c r="F44" s="291">
        <f t="shared" si="3"/>
        <v>1.2296730375297009</v>
      </c>
      <c r="G44" s="287">
        <f>SUM(G5:G43)</f>
        <v>0</v>
      </c>
      <c r="H44" s="291">
        <f>分析係数表!F47</f>
        <v>0.52032812004185636</v>
      </c>
      <c r="I44" s="289">
        <f>SUM(I5:I43)</f>
        <v>0</v>
      </c>
      <c r="J44" s="293">
        <f>分析係数表!D47</f>
        <v>6.7043132898265148E-2</v>
      </c>
      <c r="K44" s="274">
        <f>SUM(K5:K43)</f>
        <v>0</v>
      </c>
      <c r="L44" s="291">
        <f>分析係数表!E47</f>
        <v>6.0489972943054145E-2</v>
      </c>
      <c r="M44" s="275">
        <f>SUM(M5:M43)</f>
        <v>0</v>
      </c>
    </row>
    <row r="45" spans="1:13">
      <c r="B45" s="276" t="s">
        <v>254</v>
      </c>
      <c r="C45" s="88"/>
      <c r="D45" s="88" t="s">
        <v>255</v>
      </c>
      <c r="E45" s="88"/>
      <c r="F45" s="88"/>
      <c r="G45" s="88"/>
      <c r="H45" s="88" t="s">
        <v>132</v>
      </c>
      <c r="I45" s="88"/>
      <c r="J45" s="88" t="s">
        <v>132</v>
      </c>
      <c r="K45" s="88"/>
      <c r="L45" s="88" t="s">
        <v>132</v>
      </c>
      <c r="M45" s="277"/>
    </row>
    <row r="46" spans="1:13">
      <c r="B46" s="76" t="s">
        <v>256</v>
      </c>
    </row>
    <row r="47" spans="1:13">
      <c r="B47" s="76" t="s">
        <v>289</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FA0EE-C28C-422C-9339-8116BF4E8292}">
  <dimension ref="A1:M47"/>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76" customWidth="1"/>
    <col min="2" max="2" width="17.5" style="76" customWidth="1"/>
    <col min="3" max="3" width="8.58203125" style="76" customWidth="1"/>
    <col min="4" max="4" width="8.1640625" style="76" customWidth="1"/>
    <col min="5" max="5" width="8.25" style="76" bestFit="1" customWidth="1"/>
    <col min="6" max="16384" width="8.1640625" style="76"/>
  </cols>
  <sheetData>
    <row r="1" spans="1:13" ht="13">
      <c r="B1" s="268" t="s">
        <v>243</v>
      </c>
      <c r="F1" s="269"/>
      <c r="G1" s="76" t="s">
        <v>324</v>
      </c>
      <c r="I1" s="76" t="s">
        <v>324</v>
      </c>
    </row>
    <row r="2" spans="1:13">
      <c r="B2" s="76" t="s">
        <v>275</v>
      </c>
      <c r="C2" s="76" t="s">
        <v>324</v>
      </c>
      <c r="G2" s="76" t="s">
        <v>245</v>
      </c>
      <c r="I2" s="270" t="s">
        <v>236</v>
      </c>
      <c r="K2" s="76" t="s">
        <v>229</v>
      </c>
      <c r="M2" s="76" t="s">
        <v>246</v>
      </c>
    </row>
    <row r="3" spans="1:13" ht="60" customHeight="1">
      <c r="B3" s="39"/>
      <c r="C3" s="40" t="s">
        <v>308</v>
      </c>
      <c r="D3" s="40" t="s">
        <v>368</v>
      </c>
      <c r="E3" s="40" t="s">
        <v>369</v>
      </c>
      <c r="F3" s="40" t="s">
        <v>310</v>
      </c>
      <c r="G3" s="41" t="s">
        <v>330</v>
      </c>
      <c r="H3" s="40" t="s">
        <v>291</v>
      </c>
      <c r="I3" s="42" t="s">
        <v>236</v>
      </c>
      <c r="J3" s="43" t="s">
        <v>247</v>
      </c>
      <c r="K3" s="41" t="s">
        <v>248</v>
      </c>
      <c r="L3" s="40" t="s">
        <v>249</v>
      </c>
      <c r="M3" s="42" t="s">
        <v>250</v>
      </c>
    </row>
    <row r="4" spans="1:13">
      <c r="B4" s="44"/>
      <c r="C4" s="45" t="s">
        <v>41</v>
      </c>
      <c r="D4" s="45" t="s">
        <v>42</v>
      </c>
      <c r="E4" s="45" t="s">
        <v>50</v>
      </c>
      <c r="F4" s="45" t="s">
        <v>313</v>
      </c>
      <c r="G4" s="45" t="s">
        <v>311</v>
      </c>
      <c r="H4" s="47" t="s">
        <v>315</v>
      </c>
      <c r="I4" s="46" t="s">
        <v>316</v>
      </c>
      <c r="J4" s="45" t="s">
        <v>318</v>
      </c>
      <c r="K4" s="45" t="s">
        <v>319</v>
      </c>
      <c r="L4" s="45" t="s">
        <v>321</v>
      </c>
      <c r="M4" s="46" t="s">
        <v>322</v>
      </c>
    </row>
    <row r="5" spans="1:13">
      <c r="A5" s="257">
        <v>1</v>
      </c>
      <c r="B5" s="246" t="s">
        <v>73</v>
      </c>
      <c r="C5" s="267"/>
      <c r="D5" s="290">
        <f>逆行列係数表!X5</f>
        <v>7.7876219427728914E-4</v>
      </c>
      <c r="E5" s="290"/>
      <c r="F5" s="290">
        <f>D5/$E$26</f>
        <v>7.6383449236441608E-4</v>
      </c>
      <c r="G5" s="286">
        <f>$C$26*F5</f>
        <v>0</v>
      </c>
      <c r="H5" s="290">
        <f>分析係数表!F8</f>
        <v>0.42721038226158625</v>
      </c>
      <c r="I5" s="288">
        <f t="shared" ref="I5:I10" si="0">G5*H5</f>
        <v>0</v>
      </c>
      <c r="J5" s="292">
        <f>分析係数表!D8</f>
        <v>0.32298797552049696</v>
      </c>
      <c r="K5" s="281">
        <f>ROUND(G5*J5,0)</f>
        <v>0</v>
      </c>
      <c r="L5" s="290">
        <f>分析係数表!E8</f>
        <v>0.12265584155979949</v>
      </c>
      <c r="M5" s="282">
        <f t="shared" ref="M5:M38" si="1">ROUND(G5*L5,0)</f>
        <v>0</v>
      </c>
    </row>
    <row r="6" spans="1:13">
      <c r="A6" s="258">
        <v>2</v>
      </c>
      <c r="B6" s="246" t="s">
        <v>74</v>
      </c>
      <c r="C6" s="267"/>
      <c r="D6" s="290">
        <f>逆行列係数表!X6</f>
        <v>3.1877565337458695E-4</v>
      </c>
      <c r="E6" s="290"/>
      <c r="F6" s="290">
        <f t="shared" ref="F6:F44" si="2">D6/$E$26</f>
        <v>3.1266520275740814E-4</v>
      </c>
      <c r="G6" s="286">
        <f t="shared" ref="G6:G43" si="3">$C$26*F6</f>
        <v>0</v>
      </c>
      <c r="H6" s="290">
        <f>分析係数表!F9</f>
        <v>0.63987813845992225</v>
      </c>
      <c r="I6" s="288">
        <f t="shared" si="0"/>
        <v>0</v>
      </c>
      <c r="J6" s="292">
        <f>分析係数表!D9</f>
        <v>0.29572434079210003</v>
      </c>
      <c r="K6" s="281">
        <f>ROUND(G6*J6,0)</f>
        <v>0</v>
      </c>
      <c r="L6" s="290">
        <f>分析係数表!E9</f>
        <v>0.26862065342998215</v>
      </c>
      <c r="M6" s="282">
        <f t="shared" si="1"/>
        <v>0</v>
      </c>
    </row>
    <row r="7" spans="1:13">
      <c r="A7" s="258">
        <v>3</v>
      </c>
      <c r="B7" s="246" t="s">
        <v>75</v>
      </c>
      <c r="C7" s="267"/>
      <c r="D7" s="290">
        <f>逆行列係数表!X7</f>
        <v>2.7588843602080834E-4</v>
      </c>
      <c r="E7" s="290"/>
      <c r="F7" s="290">
        <f t="shared" si="2"/>
        <v>2.7060006896294242E-4</v>
      </c>
      <c r="G7" s="286">
        <f t="shared" si="3"/>
        <v>0</v>
      </c>
      <c r="H7" s="290">
        <f>分析係数表!F10</f>
        <v>0.47381340455197063</v>
      </c>
      <c r="I7" s="288">
        <f t="shared" si="0"/>
        <v>0</v>
      </c>
      <c r="J7" s="292">
        <f>分析係数表!D10</f>
        <v>9.5045460793747427E-2</v>
      </c>
      <c r="K7" s="281">
        <f>ROUND(G7*J7,0)</f>
        <v>0</v>
      </c>
      <c r="L7" s="290">
        <f>分析係数表!E10</f>
        <v>4.2279520059697977E-2</v>
      </c>
      <c r="M7" s="282">
        <f t="shared" si="1"/>
        <v>0</v>
      </c>
    </row>
    <row r="8" spans="1:13">
      <c r="A8" s="258">
        <v>4</v>
      </c>
      <c r="B8" s="246" t="s">
        <v>76</v>
      </c>
      <c r="C8" s="267"/>
      <c r="D8" s="290">
        <f>逆行列係数表!X8</f>
        <v>8.5214413860890519E-5</v>
      </c>
      <c r="E8" s="290"/>
      <c r="F8" s="290">
        <f t="shared" si="2"/>
        <v>8.3580981500995248E-5</v>
      </c>
      <c r="G8" s="286">
        <f t="shared" si="3"/>
        <v>0</v>
      </c>
      <c r="H8" s="290">
        <f>分析係数表!F11</f>
        <v>0.54360066960888753</v>
      </c>
      <c r="I8" s="288">
        <f t="shared" si="0"/>
        <v>0</v>
      </c>
      <c r="J8" s="292">
        <f>分析係数表!D11</f>
        <v>4.0785268604474206E-2</v>
      </c>
      <c r="K8" s="281">
        <f>ROUND(G8*J8,0)</f>
        <v>0</v>
      </c>
      <c r="L8" s="290">
        <f>分析係数表!E11</f>
        <v>3.926343022371024E-2</v>
      </c>
      <c r="M8" s="282">
        <f t="shared" si="1"/>
        <v>0</v>
      </c>
    </row>
    <row r="9" spans="1:13">
      <c r="A9" s="258">
        <v>5</v>
      </c>
      <c r="B9" s="246" t="s">
        <v>77</v>
      </c>
      <c r="C9" s="267"/>
      <c r="D9" s="290">
        <f>逆行列係数表!X9</f>
        <v>9.7997217196680599E-4</v>
      </c>
      <c r="E9" s="290"/>
      <c r="F9" s="290">
        <f t="shared" si="2"/>
        <v>9.6118757690873808E-4</v>
      </c>
      <c r="G9" s="286">
        <f t="shared" si="3"/>
        <v>0</v>
      </c>
      <c r="H9" s="290">
        <f>分析係数表!F12</f>
        <v>0.33651535386825859</v>
      </c>
      <c r="I9" s="288">
        <f t="shared" si="0"/>
        <v>0</v>
      </c>
      <c r="J9" s="292">
        <f>分析係数表!D12</f>
        <v>3.4578030097235327E-2</v>
      </c>
      <c r="K9" s="281">
        <f t="shared" ref="K9:K38" si="4">ROUND(G9*J9,0)</f>
        <v>0</v>
      </c>
      <c r="L9" s="290">
        <f>分析係数表!E12</f>
        <v>3.3355134693599395E-2</v>
      </c>
      <c r="M9" s="282">
        <f t="shared" si="1"/>
        <v>0</v>
      </c>
    </row>
    <row r="10" spans="1:13">
      <c r="A10" s="258">
        <v>6</v>
      </c>
      <c r="B10" s="246" t="s">
        <v>78</v>
      </c>
      <c r="C10" s="267"/>
      <c r="D10" s="290">
        <f>逆行列係数表!X10</f>
        <v>1.254502535693681E-3</v>
      </c>
      <c r="E10" s="290"/>
      <c r="F10" s="290">
        <f t="shared" si="2"/>
        <v>1.2304556057844067E-3</v>
      </c>
      <c r="G10" s="286">
        <f t="shared" si="3"/>
        <v>0</v>
      </c>
      <c r="H10" s="290">
        <f>分析係数表!F13</f>
        <v>0.39077170920544851</v>
      </c>
      <c r="I10" s="288">
        <f t="shared" si="0"/>
        <v>0</v>
      </c>
      <c r="J10" s="292">
        <f>分析係数表!D13</f>
        <v>0.12720758845381647</v>
      </c>
      <c r="K10" s="281">
        <f t="shared" si="4"/>
        <v>0</v>
      </c>
      <c r="L10" s="290">
        <f>分析係数表!E13</f>
        <v>9.5492852763317662E-2</v>
      </c>
      <c r="M10" s="282">
        <f t="shared" si="1"/>
        <v>0</v>
      </c>
    </row>
    <row r="11" spans="1:13">
      <c r="A11" s="258">
        <v>7</v>
      </c>
      <c r="B11" s="246" t="s">
        <v>79</v>
      </c>
      <c r="C11" s="267"/>
      <c r="D11" s="290">
        <f>逆行列係数表!X11</f>
        <v>1.9244195023310991E-2</v>
      </c>
      <c r="E11" s="290"/>
      <c r="F11" s="290">
        <f t="shared" si="2"/>
        <v>1.8875312700861097E-2</v>
      </c>
      <c r="G11" s="286">
        <f t="shared" si="3"/>
        <v>0</v>
      </c>
      <c r="H11" s="290">
        <f>分析係数表!F14</f>
        <v>0.35598651785260127</v>
      </c>
      <c r="I11" s="288">
        <f t="shared" ref="I11:I38" si="5">G11*H11</f>
        <v>0</v>
      </c>
      <c r="J11" s="292">
        <f>分析係数表!D14</f>
        <v>4.3833041969742803E-2</v>
      </c>
      <c r="K11" s="281">
        <f t="shared" si="4"/>
        <v>0</v>
      </c>
      <c r="L11" s="290">
        <f>分析係数表!E14</f>
        <v>3.8757158040430381E-2</v>
      </c>
      <c r="M11" s="282">
        <f t="shared" si="1"/>
        <v>0</v>
      </c>
    </row>
    <row r="12" spans="1:13">
      <c r="A12" s="258">
        <v>8</v>
      </c>
      <c r="B12" s="246" t="s">
        <v>80</v>
      </c>
      <c r="C12" s="267"/>
      <c r="D12" s="290">
        <f>逆行列係数表!X12</f>
        <v>1.031112596543556E-2</v>
      </c>
      <c r="E12" s="290"/>
      <c r="F12" s="290">
        <f t="shared" si="2"/>
        <v>1.0113477163363253E-2</v>
      </c>
      <c r="G12" s="286">
        <f t="shared" si="3"/>
        <v>0</v>
      </c>
      <c r="H12" s="290">
        <f>分析係数表!F15</f>
        <v>0.35842164855867914</v>
      </c>
      <c r="I12" s="288">
        <f t="shared" si="5"/>
        <v>0</v>
      </c>
      <c r="J12" s="292">
        <f>分析係数表!D15</f>
        <v>1.5678367482667734E-2</v>
      </c>
      <c r="K12" s="281">
        <f t="shared" si="4"/>
        <v>0</v>
      </c>
      <c r="L12" s="290">
        <f>分析係数表!E15</f>
        <v>1.5634458686506418E-2</v>
      </c>
      <c r="M12" s="282">
        <f t="shared" si="1"/>
        <v>0</v>
      </c>
    </row>
    <row r="13" spans="1:13">
      <c r="A13" s="258">
        <v>9</v>
      </c>
      <c r="B13" s="246" t="s">
        <v>81</v>
      </c>
      <c r="C13" s="267"/>
      <c r="D13" s="290">
        <f>逆行列係数表!X13</f>
        <v>2.5673977076638363E-3</v>
      </c>
      <c r="E13" s="290"/>
      <c r="F13" s="290">
        <f t="shared" si="2"/>
        <v>2.518184548687409E-3</v>
      </c>
      <c r="G13" s="286">
        <f t="shared" si="3"/>
        <v>0</v>
      </c>
      <c r="H13" s="290">
        <f>分析係数表!F16</f>
        <v>0.2627694146106877</v>
      </c>
      <c r="I13" s="288">
        <f t="shared" si="5"/>
        <v>0</v>
      </c>
      <c r="J13" s="292">
        <f>分析係数表!D16</f>
        <v>1.0339400475073228E-2</v>
      </c>
      <c r="K13" s="281">
        <f t="shared" si="4"/>
        <v>0</v>
      </c>
      <c r="L13" s="290">
        <f>分析係数表!E16</f>
        <v>1.0339400475073228E-2</v>
      </c>
      <c r="M13" s="282">
        <f t="shared" si="1"/>
        <v>0</v>
      </c>
    </row>
    <row r="14" spans="1:13">
      <c r="A14" s="258">
        <v>10</v>
      </c>
      <c r="B14" s="246" t="s">
        <v>82</v>
      </c>
      <c r="C14" s="267"/>
      <c r="D14" s="290">
        <f>逆行列係数表!X14</f>
        <v>1.6231910580190401E-2</v>
      </c>
      <c r="E14" s="290"/>
      <c r="F14" s="290">
        <f t="shared" si="2"/>
        <v>1.5920769227415362E-2</v>
      </c>
      <c r="G14" s="286">
        <f t="shared" si="3"/>
        <v>0</v>
      </c>
      <c r="H14" s="290">
        <f>分析係数表!F17</f>
        <v>0.42825667105631338</v>
      </c>
      <c r="I14" s="288">
        <f t="shared" si="5"/>
        <v>0</v>
      </c>
      <c r="J14" s="292">
        <f>分析係数表!D17</f>
        <v>5.1560411778863557E-2</v>
      </c>
      <c r="K14" s="281">
        <f t="shared" si="4"/>
        <v>0</v>
      </c>
      <c r="L14" s="290">
        <f>分析係数表!E17</f>
        <v>4.9008807340167618E-2</v>
      </c>
      <c r="M14" s="282">
        <f t="shared" si="1"/>
        <v>0</v>
      </c>
    </row>
    <row r="15" spans="1:13">
      <c r="A15" s="258">
        <v>11</v>
      </c>
      <c r="B15" s="246" t="s">
        <v>83</v>
      </c>
      <c r="C15" s="267"/>
      <c r="D15" s="290">
        <f>逆行列係数表!X15</f>
        <v>3.6683055243089315E-3</v>
      </c>
      <c r="E15" s="290"/>
      <c r="F15" s="290">
        <f t="shared" si="2"/>
        <v>3.597989615557034E-3</v>
      </c>
      <c r="G15" s="286">
        <f t="shared" si="3"/>
        <v>0</v>
      </c>
      <c r="H15" s="290">
        <f>分析係数表!F18</f>
        <v>0.48997194925916815</v>
      </c>
      <c r="I15" s="288">
        <f t="shared" si="5"/>
        <v>0</v>
      </c>
      <c r="J15" s="292">
        <f>分析係数表!D18</f>
        <v>3.8565313316438733E-2</v>
      </c>
      <c r="K15" s="281">
        <f t="shared" si="4"/>
        <v>0</v>
      </c>
      <c r="L15" s="290">
        <f>分析係数表!E18</f>
        <v>3.6576455199010559E-2</v>
      </c>
      <c r="M15" s="282">
        <f t="shared" si="1"/>
        <v>0</v>
      </c>
    </row>
    <row r="16" spans="1:13">
      <c r="A16" s="258">
        <v>12</v>
      </c>
      <c r="B16" s="246" t="s">
        <v>84</v>
      </c>
      <c r="C16" s="267"/>
      <c r="D16" s="290">
        <f>逆行列係数表!X16</f>
        <v>8.7800933066082987E-3</v>
      </c>
      <c r="E16" s="290"/>
      <c r="F16" s="290">
        <f t="shared" si="2"/>
        <v>8.6117921016815573E-3</v>
      </c>
      <c r="G16" s="286">
        <f t="shared" si="3"/>
        <v>0</v>
      </c>
      <c r="H16" s="290">
        <f>分析係数表!F19</f>
        <v>0.21331101927013058</v>
      </c>
      <c r="I16" s="288">
        <f t="shared" si="5"/>
        <v>0</v>
      </c>
      <c r="J16" s="292">
        <f>分析係数表!D19</f>
        <v>1.2736199640345095E-2</v>
      </c>
      <c r="K16" s="281">
        <f t="shared" si="4"/>
        <v>0</v>
      </c>
      <c r="L16" s="290">
        <f>分析係数表!E19</f>
        <v>1.2523714081279422E-2</v>
      </c>
      <c r="M16" s="282">
        <f t="shared" si="1"/>
        <v>0</v>
      </c>
    </row>
    <row r="17" spans="1:13">
      <c r="A17" s="258">
        <v>13</v>
      </c>
      <c r="B17" s="246" t="s">
        <v>85</v>
      </c>
      <c r="C17" s="267"/>
      <c r="D17" s="290">
        <f>逆行列係数表!X17</f>
        <v>9.9542328544485726E-4</v>
      </c>
      <c r="E17" s="290"/>
      <c r="F17" s="290">
        <f t="shared" si="2"/>
        <v>9.7634251574205534E-4</v>
      </c>
      <c r="G17" s="286">
        <f t="shared" si="3"/>
        <v>0</v>
      </c>
      <c r="H17" s="290">
        <f>分析係数表!F20</f>
        <v>0.2109583665362576</v>
      </c>
      <c r="I17" s="288">
        <f t="shared" si="5"/>
        <v>0</v>
      </c>
      <c r="J17" s="292">
        <f>分析係数表!D20</f>
        <v>3.0797631013066269E-2</v>
      </c>
      <c r="K17" s="281">
        <f t="shared" si="4"/>
        <v>0</v>
      </c>
      <c r="L17" s="290">
        <f>分析係数表!E20</f>
        <v>2.9972730221401771E-2</v>
      </c>
      <c r="M17" s="282">
        <f t="shared" si="1"/>
        <v>0</v>
      </c>
    </row>
    <row r="18" spans="1:13">
      <c r="A18" s="258">
        <v>14</v>
      </c>
      <c r="B18" s="246" t="s">
        <v>86</v>
      </c>
      <c r="C18" s="267"/>
      <c r="D18" s="290">
        <f>逆行列係数表!X18</f>
        <v>5.4951859102827507E-3</v>
      </c>
      <c r="E18" s="290"/>
      <c r="F18" s="290">
        <f t="shared" si="2"/>
        <v>5.3898514476864411E-3</v>
      </c>
      <c r="G18" s="286">
        <f t="shared" si="3"/>
        <v>0</v>
      </c>
      <c r="H18" s="290">
        <f>分析係数表!F21</f>
        <v>0.45791147145628314</v>
      </c>
      <c r="I18" s="288">
        <f t="shared" si="5"/>
        <v>0</v>
      </c>
      <c r="J18" s="292">
        <f>分析係数表!D21</f>
        <v>5.9847590028896828E-2</v>
      </c>
      <c r="K18" s="281">
        <f t="shared" si="4"/>
        <v>0</v>
      </c>
      <c r="L18" s="290">
        <f>分析係数表!E21</f>
        <v>5.4782163530779596E-2</v>
      </c>
      <c r="M18" s="282">
        <f t="shared" si="1"/>
        <v>0</v>
      </c>
    </row>
    <row r="19" spans="1:13">
      <c r="A19" s="258">
        <v>15</v>
      </c>
      <c r="B19" s="246" t="s">
        <v>70</v>
      </c>
      <c r="C19" s="267"/>
      <c r="D19" s="290">
        <f>逆行列係数表!X19</f>
        <v>2.1671094720547251E-4</v>
      </c>
      <c r="E19" s="290"/>
      <c r="F19" s="290">
        <f t="shared" si="2"/>
        <v>2.1255692375015848E-4</v>
      </c>
      <c r="G19" s="286">
        <f t="shared" si="3"/>
        <v>0</v>
      </c>
      <c r="H19" s="290">
        <f>分析係数表!F22</f>
        <v>0.43073258580094059</v>
      </c>
      <c r="I19" s="288">
        <f t="shared" si="5"/>
        <v>0</v>
      </c>
      <c r="J19" s="292">
        <f>分析係数表!D22</f>
        <v>2.2938556731137788E-2</v>
      </c>
      <c r="K19" s="281">
        <f t="shared" si="4"/>
        <v>0</v>
      </c>
      <c r="L19" s="290">
        <f>分析係数表!E22</f>
        <v>2.2183368519679003E-2</v>
      </c>
      <c r="M19" s="282">
        <f t="shared" si="1"/>
        <v>0</v>
      </c>
    </row>
    <row r="20" spans="1:13">
      <c r="A20" s="258">
        <v>16</v>
      </c>
      <c r="B20" s="246" t="s">
        <v>71</v>
      </c>
      <c r="C20" s="267"/>
      <c r="D20" s="290">
        <f>逆行列係数表!X20</f>
        <v>2.8223665819450942E-4</v>
      </c>
      <c r="E20" s="290"/>
      <c r="F20" s="290">
        <f t="shared" si="2"/>
        <v>2.7682660524975524E-4</v>
      </c>
      <c r="G20" s="286">
        <f t="shared" si="3"/>
        <v>0</v>
      </c>
      <c r="H20" s="290">
        <f>分析係数表!F23</f>
        <v>0.43764444987651224</v>
      </c>
      <c r="I20" s="288">
        <f t="shared" si="5"/>
        <v>0</v>
      </c>
      <c r="J20" s="292">
        <f>分析係数表!D23</f>
        <v>3.7770855561684982E-2</v>
      </c>
      <c r="K20" s="281">
        <f t="shared" si="4"/>
        <v>0</v>
      </c>
      <c r="L20" s="290">
        <f>分析係数表!E23</f>
        <v>3.6503495425501575E-2</v>
      </c>
      <c r="M20" s="282">
        <f t="shared" si="1"/>
        <v>0</v>
      </c>
    </row>
    <row r="21" spans="1:13">
      <c r="A21" s="258">
        <v>17</v>
      </c>
      <c r="B21" s="246" t="s">
        <v>72</v>
      </c>
      <c r="C21" s="267"/>
      <c r="D21" s="290">
        <f>逆行列係数表!X21</f>
        <v>2.9322385415150469E-5</v>
      </c>
      <c r="E21" s="290"/>
      <c r="F21" s="290">
        <f t="shared" si="2"/>
        <v>2.8760319315809379E-5</v>
      </c>
      <c r="G21" s="286">
        <f t="shared" si="3"/>
        <v>0</v>
      </c>
      <c r="H21" s="290">
        <f>分析係数表!F24</f>
        <v>0.36721364788140759</v>
      </c>
      <c r="I21" s="288">
        <f t="shared" si="5"/>
        <v>0</v>
      </c>
      <c r="J21" s="292">
        <f>分析係数表!D24</f>
        <v>3.9309475738153632E-2</v>
      </c>
      <c r="K21" s="281">
        <f t="shared" si="4"/>
        <v>0</v>
      </c>
      <c r="L21" s="290">
        <f>分析係数表!E24</f>
        <v>3.8550657867992791E-2</v>
      </c>
      <c r="M21" s="282">
        <f t="shared" si="1"/>
        <v>0</v>
      </c>
    </row>
    <row r="22" spans="1:13">
      <c r="A22" s="258">
        <v>18</v>
      </c>
      <c r="B22" s="246" t="s">
        <v>87</v>
      </c>
      <c r="C22" s="267"/>
      <c r="D22" s="290">
        <f>逆行列係数表!X22</f>
        <v>3.2353188047531375E-4</v>
      </c>
      <c r="E22" s="290"/>
      <c r="F22" s="290">
        <f t="shared" si="2"/>
        <v>3.1733026012633323E-4</v>
      </c>
      <c r="G22" s="286">
        <f t="shared" si="3"/>
        <v>0</v>
      </c>
      <c r="H22" s="290">
        <f>分析係数表!F25</f>
        <v>0.33318683873123567</v>
      </c>
      <c r="I22" s="288">
        <f t="shared" si="5"/>
        <v>0</v>
      </c>
      <c r="J22" s="292">
        <f>分析係数表!D25</f>
        <v>4.284059086963312E-2</v>
      </c>
      <c r="K22" s="281">
        <f t="shared" si="4"/>
        <v>0</v>
      </c>
      <c r="L22" s="290">
        <f>分析係数表!E25</f>
        <v>4.249917369780222E-2</v>
      </c>
      <c r="M22" s="282">
        <f t="shared" si="1"/>
        <v>0</v>
      </c>
    </row>
    <row r="23" spans="1:13">
      <c r="A23" s="258">
        <v>19</v>
      </c>
      <c r="B23" s="246" t="s">
        <v>88</v>
      </c>
      <c r="C23" s="267"/>
      <c r="D23" s="290">
        <f>逆行列係数表!X23</f>
        <v>2.6799457276950302E-4</v>
      </c>
      <c r="E23" s="290"/>
      <c r="F23" s="290">
        <f t="shared" si="2"/>
        <v>2.6285751921712364E-4</v>
      </c>
      <c r="G23" s="286">
        <f t="shared" si="3"/>
        <v>0</v>
      </c>
      <c r="H23" s="290">
        <f>分析係数表!F26</f>
        <v>0.33811565690794865</v>
      </c>
      <c r="I23" s="288">
        <f t="shared" si="5"/>
        <v>0</v>
      </c>
      <c r="J23" s="292">
        <f>分析係数表!D26</f>
        <v>3.3929737559631502E-2</v>
      </c>
      <c r="K23" s="281">
        <f t="shared" si="4"/>
        <v>0</v>
      </c>
      <c r="L23" s="290">
        <f>分析係数表!E26</f>
        <v>3.3531988342571602E-2</v>
      </c>
      <c r="M23" s="282">
        <f t="shared" si="1"/>
        <v>0</v>
      </c>
    </row>
    <row r="24" spans="1:13">
      <c r="A24" s="258">
        <v>20</v>
      </c>
      <c r="B24" s="246" t="s">
        <v>89</v>
      </c>
      <c r="C24" s="267"/>
      <c r="D24" s="290">
        <f>逆行列係数表!X24</f>
        <v>2.5545859645879228E-5</v>
      </c>
      <c r="E24" s="290"/>
      <c r="F24" s="290">
        <f t="shared" si="2"/>
        <v>2.5056183874887706E-5</v>
      </c>
      <c r="G24" s="286">
        <f t="shared" si="3"/>
        <v>0</v>
      </c>
      <c r="H24" s="290">
        <f>分析係数表!F27</f>
        <v>0.29536956526946395</v>
      </c>
      <c r="I24" s="288">
        <f t="shared" si="5"/>
        <v>0</v>
      </c>
      <c r="J24" s="292">
        <f>分析係数表!D27</f>
        <v>2.042747265118797E-2</v>
      </c>
      <c r="K24" s="281">
        <f t="shared" si="4"/>
        <v>0</v>
      </c>
      <c r="L24" s="290">
        <f>分析係数表!E27</f>
        <v>2.035082172191522E-2</v>
      </c>
      <c r="M24" s="282">
        <f t="shared" si="1"/>
        <v>0</v>
      </c>
    </row>
    <row r="25" spans="1:13">
      <c r="A25" s="258">
        <v>21</v>
      </c>
      <c r="B25" s="246" t="s">
        <v>90</v>
      </c>
      <c r="C25" s="267"/>
      <c r="D25" s="290">
        <f>逆行列係数表!X25</f>
        <v>5.4550383364192136E-4</v>
      </c>
      <c r="E25" s="290"/>
      <c r="F25" s="290">
        <f t="shared" si="2"/>
        <v>5.3504734425302244E-4</v>
      </c>
      <c r="G25" s="286">
        <f t="shared" si="3"/>
        <v>0</v>
      </c>
      <c r="H25" s="290">
        <f>分析係数表!F28</f>
        <v>0.29628808224417325</v>
      </c>
      <c r="I25" s="288">
        <f t="shared" si="5"/>
        <v>0</v>
      </c>
      <c r="J25" s="292">
        <f>分析係数表!D28</f>
        <v>3.0551159487848582E-2</v>
      </c>
      <c r="K25" s="281">
        <f t="shared" si="4"/>
        <v>0</v>
      </c>
      <c r="L25" s="290">
        <f>分析係数表!E28</f>
        <v>3.018459578819983E-2</v>
      </c>
      <c r="M25" s="282">
        <f t="shared" si="1"/>
        <v>0</v>
      </c>
    </row>
    <row r="26" spans="1:13">
      <c r="A26" s="258">
        <v>22</v>
      </c>
      <c r="B26" s="246" t="s">
        <v>64</v>
      </c>
      <c r="C26" s="266">
        <f>データ入力!C27</f>
        <v>0</v>
      </c>
      <c r="D26" s="290">
        <f>逆行列係数表!X26</f>
        <v>1.0195431105325776</v>
      </c>
      <c r="E26" s="290">
        <f>D26</f>
        <v>1.0195431105325776</v>
      </c>
      <c r="F26" s="290">
        <f t="shared" si="2"/>
        <v>1</v>
      </c>
      <c r="G26" s="286">
        <f t="shared" si="3"/>
        <v>0</v>
      </c>
      <c r="H26" s="290">
        <f>分析係数表!F29</f>
        <v>0.40202182464221792</v>
      </c>
      <c r="I26" s="288">
        <f t="shared" si="5"/>
        <v>0</v>
      </c>
      <c r="J26" s="292">
        <f>分析係数表!D29</f>
        <v>7.9194780809421356E-2</v>
      </c>
      <c r="K26" s="281">
        <f t="shared" si="4"/>
        <v>0</v>
      </c>
      <c r="L26" s="290">
        <f>分析係数表!E29</f>
        <v>6.5944675090492746E-2</v>
      </c>
      <c r="M26" s="282">
        <f t="shared" si="1"/>
        <v>0</v>
      </c>
    </row>
    <row r="27" spans="1:13">
      <c r="A27" s="258">
        <v>23</v>
      </c>
      <c r="B27" s="246" t="s">
        <v>91</v>
      </c>
      <c r="C27" s="267"/>
      <c r="D27" s="290">
        <f>逆行列係数表!X27</f>
        <v>4.4886614952432758E-3</v>
      </c>
      <c r="E27" s="290"/>
      <c r="F27" s="290">
        <f t="shared" si="2"/>
        <v>4.4026205943351803E-3</v>
      </c>
      <c r="G27" s="286">
        <f t="shared" si="3"/>
        <v>0</v>
      </c>
      <c r="H27" s="290">
        <f>分析係数表!F30</f>
        <v>0.46362091424568164</v>
      </c>
      <c r="I27" s="288">
        <f t="shared" si="5"/>
        <v>0</v>
      </c>
      <c r="J27" s="292">
        <f>分析係数表!D30</f>
        <v>7.3824536053885614E-2</v>
      </c>
      <c r="K27" s="281">
        <f t="shared" si="4"/>
        <v>0</v>
      </c>
      <c r="L27" s="290">
        <f>分析係数表!E30</f>
        <v>5.6949248710145881E-2</v>
      </c>
      <c r="M27" s="282">
        <f t="shared" si="1"/>
        <v>0</v>
      </c>
    </row>
    <row r="28" spans="1:13">
      <c r="A28" s="258">
        <v>24</v>
      </c>
      <c r="B28" s="246" t="s">
        <v>92</v>
      </c>
      <c r="C28" s="267"/>
      <c r="D28" s="290">
        <f>逆行列係数表!X28</f>
        <v>2.6004658764154871E-2</v>
      </c>
      <c r="E28" s="290"/>
      <c r="F28" s="290">
        <f t="shared" si="2"/>
        <v>2.5506188502976441E-2</v>
      </c>
      <c r="G28" s="286">
        <f t="shared" si="3"/>
        <v>0</v>
      </c>
      <c r="H28" s="290">
        <f>分析係数表!F31</f>
        <v>0.39948542779773355</v>
      </c>
      <c r="I28" s="288">
        <f t="shared" si="5"/>
        <v>0</v>
      </c>
      <c r="J28" s="292">
        <f>分析係数表!D31</f>
        <v>2.9145126840892164E-3</v>
      </c>
      <c r="K28" s="281">
        <f t="shared" si="4"/>
        <v>0</v>
      </c>
      <c r="L28" s="290">
        <f>分析係数表!E31</f>
        <v>2.9145126840892164E-3</v>
      </c>
      <c r="M28" s="282">
        <f t="shared" si="1"/>
        <v>0</v>
      </c>
    </row>
    <row r="29" spans="1:13">
      <c r="A29" s="258">
        <v>25</v>
      </c>
      <c r="B29" s="246" t="s">
        <v>1</v>
      </c>
      <c r="C29" s="267"/>
      <c r="D29" s="290">
        <f>逆行列係数表!X29</f>
        <v>1.3787212620984038E-3</v>
      </c>
      <c r="E29" s="290"/>
      <c r="F29" s="290">
        <f t="shared" si="2"/>
        <v>1.3522932457247468E-3</v>
      </c>
      <c r="G29" s="286">
        <f t="shared" si="3"/>
        <v>0</v>
      </c>
      <c r="H29" s="290">
        <f>分析係数表!F32</f>
        <v>0.44272670787830282</v>
      </c>
      <c r="I29" s="288">
        <f t="shared" si="5"/>
        <v>0</v>
      </c>
      <c r="J29" s="292">
        <f>分析係数表!D32</f>
        <v>2.1120085933633119E-2</v>
      </c>
      <c r="K29" s="281">
        <f t="shared" si="4"/>
        <v>0</v>
      </c>
      <c r="L29" s="290">
        <f>分析係数表!E32</f>
        <v>2.1120085933633119E-2</v>
      </c>
      <c r="M29" s="282">
        <f t="shared" si="1"/>
        <v>0</v>
      </c>
    </row>
    <row r="30" spans="1:13">
      <c r="A30" s="258">
        <v>26</v>
      </c>
      <c r="B30" s="246" t="s">
        <v>2</v>
      </c>
      <c r="C30" s="267"/>
      <c r="D30" s="290">
        <f>逆行列係数表!X30</f>
        <v>1.8786064873354841E-3</v>
      </c>
      <c r="E30" s="290"/>
      <c r="F30" s="290">
        <f t="shared" si="2"/>
        <v>1.8425964217973663E-3</v>
      </c>
      <c r="G30" s="286">
        <f t="shared" si="3"/>
        <v>0</v>
      </c>
      <c r="H30" s="290">
        <f>分析係数表!F33</f>
        <v>0.63278689994307047</v>
      </c>
      <c r="I30" s="288">
        <f t="shared" si="5"/>
        <v>0</v>
      </c>
      <c r="J30" s="292">
        <f>分析係数表!D33</f>
        <v>8.7702783269007503E-2</v>
      </c>
      <c r="K30" s="281">
        <f t="shared" si="4"/>
        <v>0</v>
      </c>
      <c r="L30" s="290">
        <f>分析係数表!E33</f>
        <v>8.4336323251883824E-2</v>
      </c>
      <c r="M30" s="282">
        <f t="shared" si="1"/>
        <v>0</v>
      </c>
    </row>
    <row r="31" spans="1:13">
      <c r="A31" s="258">
        <v>27</v>
      </c>
      <c r="B31" s="246" t="s">
        <v>65</v>
      </c>
      <c r="C31" s="267"/>
      <c r="D31" s="290">
        <f>逆行列係数表!X31</f>
        <v>1.8718767995567608E-2</v>
      </c>
      <c r="E31" s="290"/>
      <c r="F31" s="290">
        <f t="shared" si="2"/>
        <v>1.8359957320283893E-2</v>
      </c>
      <c r="G31" s="286">
        <f t="shared" si="3"/>
        <v>0</v>
      </c>
      <c r="H31" s="290">
        <f>分析係数表!F34</f>
        <v>0.68044247766447119</v>
      </c>
      <c r="I31" s="288">
        <f t="shared" si="5"/>
        <v>0</v>
      </c>
      <c r="J31" s="292">
        <f>分析係数表!D34</f>
        <v>0.15389009392691583</v>
      </c>
      <c r="K31" s="281">
        <f t="shared" si="4"/>
        <v>0</v>
      </c>
      <c r="L31" s="290">
        <f>分析係数表!E34</f>
        <v>0.1433320704064108</v>
      </c>
      <c r="M31" s="282">
        <f t="shared" si="1"/>
        <v>0</v>
      </c>
    </row>
    <row r="32" spans="1:13">
      <c r="A32" s="258">
        <v>28</v>
      </c>
      <c r="B32" s="246" t="s">
        <v>66</v>
      </c>
      <c r="C32" s="267"/>
      <c r="D32" s="290">
        <f>逆行列係数表!X32</f>
        <v>2.4887163563181117E-2</v>
      </c>
      <c r="E32" s="290"/>
      <c r="F32" s="290">
        <f t="shared" si="2"/>
        <v>2.441011400702893E-2</v>
      </c>
      <c r="G32" s="286">
        <f t="shared" si="3"/>
        <v>0</v>
      </c>
      <c r="H32" s="290">
        <f>分析係数表!F35</f>
        <v>0.60548890850388704</v>
      </c>
      <c r="I32" s="288">
        <f t="shared" si="5"/>
        <v>0</v>
      </c>
      <c r="J32" s="292">
        <f>分析係数表!D35</f>
        <v>4.0363234612300396E-2</v>
      </c>
      <c r="K32" s="281">
        <f t="shared" si="4"/>
        <v>0</v>
      </c>
      <c r="L32" s="290">
        <f>分析係数表!E35</f>
        <v>3.9154079363329694E-2</v>
      </c>
      <c r="M32" s="282">
        <f t="shared" si="1"/>
        <v>0</v>
      </c>
    </row>
    <row r="33" spans="1:13">
      <c r="A33" s="258">
        <v>29</v>
      </c>
      <c r="B33" s="246" t="s">
        <v>93</v>
      </c>
      <c r="C33" s="267"/>
      <c r="D33" s="290">
        <f>逆行列係数表!X33</f>
        <v>9.1297638226774409E-3</v>
      </c>
      <c r="E33" s="290"/>
      <c r="F33" s="290">
        <f t="shared" si="2"/>
        <v>8.9547599590058882E-3</v>
      </c>
      <c r="G33" s="286">
        <f t="shared" si="3"/>
        <v>0</v>
      </c>
      <c r="H33" s="290">
        <f>分析係数表!F36</f>
        <v>0.81306518983088305</v>
      </c>
      <c r="I33" s="288">
        <f t="shared" si="5"/>
        <v>0</v>
      </c>
      <c r="J33" s="292">
        <f>分析係数表!D36</f>
        <v>1.5774342104513773E-2</v>
      </c>
      <c r="K33" s="281">
        <f t="shared" si="4"/>
        <v>0</v>
      </c>
      <c r="L33" s="290">
        <f>分析係数表!E36</f>
        <v>1.3229670821596217E-2</v>
      </c>
      <c r="M33" s="282">
        <f t="shared" si="1"/>
        <v>0</v>
      </c>
    </row>
    <row r="34" spans="1:13">
      <c r="A34" s="258">
        <v>30</v>
      </c>
      <c r="B34" s="246" t="s">
        <v>94</v>
      </c>
      <c r="C34" s="267"/>
      <c r="D34" s="290">
        <f>逆行列係数表!X34</f>
        <v>7.7161337008414543E-2</v>
      </c>
      <c r="E34" s="290"/>
      <c r="F34" s="290">
        <f t="shared" si="2"/>
        <v>7.568227003967283E-2</v>
      </c>
      <c r="G34" s="286">
        <f t="shared" si="3"/>
        <v>0</v>
      </c>
      <c r="H34" s="290">
        <f>分析係数表!F37</f>
        <v>0.63403708963374472</v>
      </c>
      <c r="I34" s="288">
        <f t="shared" si="5"/>
        <v>0</v>
      </c>
      <c r="J34" s="292">
        <f>分析係数表!D37</f>
        <v>7.9200513574427991E-2</v>
      </c>
      <c r="K34" s="281">
        <f t="shared" si="4"/>
        <v>0</v>
      </c>
      <c r="L34" s="290">
        <f>分析係数表!E37</f>
        <v>7.3600662533244779E-2</v>
      </c>
      <c r="M34" s="282">
        <f t="shared" si="1"/>
        <v>0</v>
      </c>
    </row>
    <row r="35" spans="1:13">
      <c r="A35" s="258">
        <v>31</v>
      </c>
      <c r="B35" s="246" t="s">
        <v>95</v>
      </c>
      <c r="C35" s="267"/>
      <c r="D35" s="290">
        <f>逆行列係数表!X35</f>
        <v>6.6266560874838221E-3</v>
      </c>
      <c r="E35" s="290"/>
      <c r="F35" s="290">
        <f t="shared" si="2"/>
        <v>6.4996330405511374E-3</v>
      </c>
      <c r="G35" s="286">
        <f t="shared" si="3"/>
        <v>0</v>
      </c>
      <c r="H35" s="290">
        <f>分析係数表!F38</f>
        <v>0.4997199825516766</v>
      </c>
      <c r="I35" s="288">
        <f t="shared" si="5"/>
        <v>0</v>
      </c>
      <c r="J35" s="292">
        <f>分析係数表!D38</f>
        <v>3.5590827435143364E-2</v>
      </c>
      <c r="K35" s="281">
        <f t="shared" si="4"/>
        <v>0</v>
      </c>
      <c r="L35" s="290">
        <f>分析係数表!E38</f>
        <v>3.1059891839156476E-2</v>
      </c>
      <c r="M35" s="282">
        <f t="shared" si="1"/>
        <v>0</v>
      </c>
    </row>
    <row r="36" spans="1:13">
      <c r="A36" s="258">
        <v>32</v>
      </c>
      <c r="B36" s="246" t="s">
        <v>67</v>
      </c>
      <c r="C36" s="267"/>
      <c r="D36" s="290">
        <f>逆行列係数表!X36</f>
        <v>2.0226021550664126E-4</v>
      </c>
      <c r="E36" s="290"/>
      <c r="F36" s="290">
        <f t="shared" si="2"/>
        <v>1.9838319087947819E-4</v>
      </c>
      <c r="G36" s="286">
        <f t="shared" si="3"/>
        <v>0</v>
      </c>
      <c r="H36" s="290">
        <f>分析係数表!F39</f>
        <v>0.70859596344355691</v>
      </c>
      <c r="I36" s="288">
        <f t="shared" si="5"/>
        <v>0</v>
      </c>
      <c r="J36" s="292">
        <f>分析係数表!D39</f>
        <v>4.8027598057070089E-2</v>
      </c>
      <c r="K36" s="281">
        <f t="shared" si="4"/>
        <v>0</v>
      </c>
      <c r="L36" s="290">
        <f>分析係数表!E39</f>
        <v>4.8027598057070089E-2</v>
      </c>
      <c r="M36" s="282">
        <f t="shared" si="1"/>
        <v>0</v>
      </c>
    </row>
    <row r="37" spans="1:13">
      <c r="A37" s="258">
        <v>33</v>
      </c>
      <c r="B37" s="246" t="s">
        <v>96</v>
      </c>
      <c r="C37" s="267"/>
      <c r="D37" s="290">
        <f>逆行列係数表!X37</f>
        <v>3.8256770717185726E-4</v>
      </c>
      <c r="E37" s="290"/>
      <c r="F37" s="290">
        <f t="shared" si="2"/>
        <v>3.7523445867042912E-4</v>
      </c>
      <c r="G37" s="286">
        <f t="shared" si="3"/>
        <v>0</v>
      </c>
      <c r="H37" s="290">
        <f>分析係数表!F40</f>
        <v>0.70623799726049996</v>
      </c>
      <c r="I37" s="288">
        <f t="shared" si="5"/>
        <v>0</v>
      </c>
      <c r="J37" s="292">
        <f>分析係数表!D40</f>
        <v>9.0697433955161888E-2</v>
      </c>
      <c r="K37" s="281">
        <f t="shared" si="4"/>
        <v>0</v>
      </c>
      <c r="L37" s="290">
        <f>分析係数表!E40</f>
        <v>9.0562666353757981E-2</v>
      </c>
      <c r="M37" s="282">
        <f t="shared" si="1"/>
        <v>0</v>
      </c>
    </row>
    <row r="38" spans="1:13">
      <c r="A38" s="258">
        <v>34</v>
      </c>
      <c r="B38" s="246" t="s">
        <v>97</v>
      </c>
      <c r="C38" s="267"/>
      <c r="D38" s="290">
        <f>逆行列係数表!X38</f>
        <v>1.0974652609788095E-4</v>
      </c>
      <c r="E38" s="290"/>
      <c r="F38" s="290">
        <f t="shared" si="2"/>
        <v>1.0764284998262877E-4</v>
      </c>
      <c r="G38" s="286">
        <f t="shared" si="3"/>
        <v>0</v>
      </c>
      <c r="H38" s="290">
        <f>分析係数表!F41</f>
        <v>0.58132099287543681</v>
      </c>
      <c r="I38" s="288">
        <f t="shared" si="5"/>
        <v>0</v>
      </c>
      <c r="J38" s="292">
        <f>分析係数表!D41</f>
        <v>0.12149342216939719</v>
      </c>
      <c r="K38" s="281">
        <f t="shared" si="4"/>
        <v>0</v>
      </c>
      <c r="L38" s="290">
        <f>分析係数表!E41</f>
        <v>0.11755967401821014</v>
      </c>
      <c r="M38" s="282">
        <f t="shared" si="1"/>
        <v>0</v>
      </c>
    </row>
    <row r="39" spans="1:13">
      <c r="A39" s="258">
        <v>35</v>
      </c>
      <c r="B39" s="246" t="s">
        <v>3</v>
      </c>
      <c r="C39" s="267"/>
      <c r="D39" s="290">
        <f>逆行列係数表!X39</f>
        <v>1.3713034458440266E-3</v>
      </c>
      <c r="E39" s="290"/>
      <c r="F39" s="290">
        <f t="shared" si="2"/>
        <v>1.3450176178697341E-3</v>
      </c>
      <c r="G39" s="286">
        <f t="shared" si="3"/>
        <v>0</v>
      </c>
      <c r="H39" s="290">
        <f>分析係数表!F42</f>
        <v>0.58706867988829459</v>
      </c>
      <c r="I39" s="288">
        <f>G39*H39</f>
        <v>0</v>
      </c>
      <c r="J39" s="292">
        <f>分析係数表!D42</f>
        <v>0.12536880137580664</v>
      </c>
      <c r="K39" s="281">
        <f>ROUND(G39*J39,0)</f>
        <v>0</v>
      </c>
      <c r="L39" s="290">
        <f>分析係数表!E42</f>
        <v>0.11770088827882173</v>
      </c>
      <c r="M39" s="282">
        <f>ROUND(G39*L39,0)</f>
        <v>0</v>
      </c>
    </row>
    <row r="40" spans="1:13">
      <c r="A40" s="258">
        <v>36</v>
      </c>
      <c r="B40" s="246" t="s">
        <v>98</v>
      </c>
      <c r="C40" s="267"/>
      <c r="D40" s="290">
        <f>逆行列係数表!X40</f>
        <v>5.3345853929574839E-2</v>
      </c>
      <c r="E40" s="290"/>
      <c r="F40" s="290">
        <f t="shared" si="2"/>
        <v>5.2323294011283765E-2</v>
      </c>
      <c r="G40" s="286">
        <f t="shared" si="3"/>
        <v>0</v>
      </c>
      <c r="H40" s="290">
        <f>分析係数表!F43</f>
        <v>0.62240825035949521</v>
      </c>
      <c r="I40" s="288">
        <f>G40*H40</f>
        <v>0</v>
      </c>
      <c r="J40" s="292">
        <f>分析係数表!D43</f>
        <v>0.13048156468325811</v>
      </c>
      <c r="K40" s="281">
        <f>ROUND(G40*J40,0)</f>
        <v>0</v>
      </c>
      <c r="L40" s="290">
        <f>分析係数表!E43</f>
        <v>0.11291103502841897</v>
      </c>
      <c r="M40" s="282">
        <f>ROUND(G40*L40,0)</f>
        <v>0</v>
      </c>
    </row>
    <row r="41" spans="1:13">
      <c r="A41" s="258">
        <v>37</v>
      </c>
      <c r="B41" s="246" t="s">
        <v>99</v>
      </c>
      <c r="C41" s="267"/>
      <c r="D41" s="290">
        <f>逆行列係数表!X41</f>
        <v>2.6730728420363583E-4</v>
      </c>
      <c r="E41" s="290"/>
      <c r="F41" s="290">
        <f t="shared" si="2"/>
        <v>2.6218340494106503E-4</v>
      </c>
      <c r="G41" s="286">
        <f t="shared" si="3"/>
        <v>0</v>
      </c>
      <c r="H41" s="290">
        <f>分析係数表!F44</f>
        <v>0.5344179716450459</v>
      </c>
      <c r="I41" s="288">
        <f>G41*H41</f>
        <v>0</v>
      </c>
      <c r="J41" s="292">
        <f>分析係数表!D44</f>
        <v>0.19836337849438287</v>
      </c>
      <c r="K41" s="281">
        <f>ROUND(G41*J41,0)</f>
        <v>0</v>
      </c>
      <c r="L41" s="290">
        <f>分析係数表!E44</f>
        <v>0.16230318686650563</v>
      </c>
      <c r="M41" s="282">
        <f>ROUND(G41*L41,0)</f>
        <v>0</v>
      </c>
    </row>
    <row r="42" spans="1:13">
      <c r="A42" s="258">
        <v>38</v>
      </c>
      <c r="B42" s="246" t="s">
        <v>4</v>
      </c>
      <c r="C42" s="267"/>
      <c r="D42" s="290">
        <f>逆行列係数表!X42</f>
        <v>1.6690909183376009E-3</v>
      </c>
      <c r="E42" s="290"/>
      <c r="F42" s="290">
        <f t="shared" si="2"/>
        <v>1.6370969516587874E-3</v>
      </c>
      <c r="G42" s="286">
        <f t="shared" si="3"/>
        <v>0</v>
      </c>
      <c r="H42" s="290">
        <f>分析係数表!F45</f>
        <v>0</v>
      </c>
      <c r="I42" s="288">
        <f>G42*H42</f>
        <v>0</v>
      </c>
      <c r="J42" s="292">
        <f>分析係数表!D45</f>
        <v>0</v>
      </c>
      <c r="K42" s="281">
        <f>ROUND(G42*J42,0)</f>
        <v>0</v>
      </c>
      <c r="L42" s="290">
        <f>分析係数表!E45</f>
        <v>0</v>
      </c>
      <c r="M42" s="282">
        <f>ROUND(G42*L42,0)</f>
        <v>0</v>
      </c>
    </row>
    <row r="43" spans="1:13">
      <c r="A43" s="258">
        <v>39</v>
      </c>
      <c r="B43" s="246" t="s">
        <v>5</v>
      </c>
      <c r="C43" s="267"/>
      <c r="D43" s="290">
        <f>逆行列係数表!X43</f>
        <v>1.992784228012582E-3</v>
      </c>
      <c r="E43" s="290"/>
      <c r="F43" s="290">
        <f t="shared" si="2"/>
        <v>1.9545855466294245E-3</v>
      </c>
      <c r="G43" s="286">
        <f t="shared" si="3"/>
        <v>0</v>
      </c>
      <c r="H43" s="290">
        <f>分析係数表!F46</f>
        <v>0.64740426293918441</v>
      </c>
      <c r="I43" s="288">
        <f>G43*H43</f>
        <v>0</v>
      </c>
      <c r="J43" s="292">
        <f>分析係数表!D46</f>
        <v>3.6867524451068895E-3</v>
      </c>
      <c r="K43" s="281">
        <f>ROUND(G43*J43,0)</f>
        <v>0</v>
      </c>
      <c r="L43" s="290">
        <f>分析係数表!E46</f>
        <v>3.6024838177901608E-3</v>
      </c>
      <c r="M43" s="282">
        <f>ROUND(G43*L43,0)</f>
        <v>0</v>
      </c>
    </row>
    <row r="44" spans="1:13">
      <c r="A44" s="259">
        <v>40</v>
      </c>
      <c r="B44" s="256" t="s">
        <v>253</v>
      </c>
      <c r="C44" s="273">
        <f>SUM(C5:C43)</f>
        <v>0</v>
      </c>
      <c r="D44" s="291">
        <f>逆行列係数表!X44</f>
        <v>1.3218359601192711</v>
      </c>
      <c r="E44" s="291"/>
      <c r="F44" s="291">
        <f t="shared" si="2"/>
        <v>1.2964983495683522</v>
      </c>
      <c r="G44" s="287">
        <f>SUM(G5:G43)</f>
        <v>0</v>
      </c>
      <c r="H44" s="291">
        <f>分析係数表!F47</f>
        <v>0.52032812004185636</v>
      </c>
      <c r="I44" s="289">
        <f>SUM(I5:I43)</f>
        <v>0</v>
      </c>
      <c r="J44" s="293">
        <f>分析係数表!D47</f>
        <v>6.7043132898265148E-2</v>
      </c>
      <c r="K44" s="284">
        <f>SUM(K5:K43)</f>
        <v>0</v>
      </c>
      <c r="L44" s="291">
        <f>分析係数表!E47</f>
        <v>6.0489972943054145E-2</v>
      </c>
      <c r="M44" s="285">
        <f>SUM(M5:M43)</f>
        <v>0</v>
      </c>
    </row>
    <row r="45" spans="1:13">
      <c r="B45" s="276" t="s">
        <v>254</v>
      </c>
      <c r="C45" s="88"/>
      <c r="D45" s="88" t="s">
        <v>255</v>
      </c>
      <c r="E45" s="88"/>
      <c r="F45" s="88"/>
      <c r="G45" s="88"/>
      <c r="H45" s="88" t="s">
        <v>132</v>
      </c>
      <c r="I45" s="88"/>
      <c r="J45" s="88" t="s">
        <v>132</v>
      </c>
      <c r="K45" s="88"/>
      <c r="L45" s="88" t="s">
        <v>132</v>
      </c>
      <c r="M45" s="277"/>
    </row>
    <row r="46" spans="1:13">
      <c r="B46" s="76" t="s">
        <v>256</v>
      </c>
    </row>
    <row r="47" spans="1:13">
      <c r="B47" s="76" t="s">
        <v>289</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CC5A8-7BF6-4DF4-9FED-BABD92190197}">
  <dimension ref="A1:M47"/>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76" customWidth="1"/>
    <col min="2" max="2" width="17.5" style="76" customWidth="1"/>
    <col min="3" max="3" width="8.58203125" style="76" customWidth="1"/>
    <col min="4" max="4" width="8.1640625" style="76" customWidth="1"/>
    <col min="5" max="5" width="8.25" style="76" bestFit="1" customWidth="1"/>
    <col min="6" max="16384" width="8.1640625" style="76"/>
  </cols>
  <sheetData>
    <row r="1" spans="1:13" ht="13">
      <c r="B1" s="268" t="s">
        <v>243</v>
      </c>
      <c r="F1" s="269"/>
      <c r="G1" s="76" t="s">
        <v>324</v>
      </c>
      <c r="I1" s="76" t="s">
        <v>324</v>
      </c>
    </row>
    <row r="2" spans="1:13">
      <c r="B2" s="76" t="s">
        <v>276</v>
      </c>
      <c r="C2" s="76" t="s">
        <v>324</v>
      </c>
      <c r="G2" s="76" t="s">
        <v>245</v>
      </c>
      <c r="I2" s="270" t="s">
        <v>236</v>
      </c>
      <c r="K2" s="76" t="s">
        <v>229</v>
      </c>
      <c r="M2" s="76" t="s">
        <v>246</v>
      </c>
    </row>
    <row r="3" spans="1:13" ht="60" customHeight="1">
      <c r="B3" s="39"/>
      <c r="C3" s="40" t="s">
        <v>308</v>
      </c>
      <c r="D3" s="40" t="s">
        <v>370</v>
      </c>
      <c r="E3" s="40" t="s">
        <v>371</v>
      </c>
      <c r="F3" s="40" t="s">
        <v>310</v>
      </c>
      <c r="G3" s="41" t="s">
        <v>330</v>
      </c>
      <c r="H3" s="40" t="s">
        <v>291</v>
      </c>
      <c r="I3" s="42" t="s">
        <v>236</v>
      </c>
      <c r="J3" s="43" t="s">
        <v>247</v>
      </c>
      <c r="K3" s="41" t="s">
        <v>248</v>
      </c>
      <c r="L3" s="40" t="s">
        <v>249</v>
      </c>
      <c r="M3" s="42" t="s">
        <v>250</v>
      </c>
    </row>
    <row r="4" spans="1:13">
      <c r="B4" s="44"/>
      <c r="C4" s="45" t="s">
        <v>41</v>
      </c>
      <c r="D4" s="45" t="s">
        <v>42</v>
      </c>
      <c r="E4" s="45" t="s">
        <v>50</v>
      </c>
      <c r="F4" s="45" t="s">
        <v>313</v>
      </c>
      <c r="G4" s="45" t="s">
        <v>311</v>
      </c>
      <c r="H4" s="47" t="s">
        <v>315</v>
      </c>
      <c r="I4" s="46" t="s">
        <v>316</v>
      </c>
      <c r="J4" s="45" t="s">
        <v>318</v>
      </c>
      <c r="K4" s="45" t="s">
        <v>319</v>
      </c>
      <c r="L4" s="45" t="s">
        <v>321</v>
      </c>
      <c r="M4" s="46" t="s">
        <v>322</v>
      </c>
    </row>
    <row r="5" spans="1:13">
      <c r="A5" s="257">
        <v>1</v>
      </c>
      <c r="B5" s="246" t="s">
        <v>73</v>
      </c>
      <c r="C5" s="267"/>
      <c r="D5" s="290">
        <f>逆行列係数表!Y5</f>
        <v>1.7516758276085208E-4</v>
      </c>
      <c r="E5" s="290"/>
      <c r="F5" s="290">
        <f>D5/$E$27</f>
        <v>1.7466447189621722E-4</v>
      </c>
      <c r="G5" s="286">
        <f>$C$27*F5</f>
        <v>0</v>
      </c>
      <c r="H5" s="290">
        <f>分析係数表!F8</f>
        <v>0.42721038226158625</v>
      </c>
      <c r="I5" s="288">
        <f t="shared" ref="I5:I10" si="0">G5*H5</f>
        <v>0</v>
      </c>
      <c r="J5" s="292">
        <f>分析係数表!D8</f>
        <v>0.32298797552049696</v>
      </c>
      <c r="K5" s="271">
        <f>ROUND(G5*J5,0)</f>
        <v>0</v>
      </c>
      <c r="L5" s="290">
        <f>分析係数表!E8</f>
        <v>0.12265584155979949</v>
      </c>
      <c r="M5" s="272">
        <f t="shared" ref="M5:M38" si="1">ROUND(G5*L5,0)</f>
        <v>0</v>
      </c>
    </row>
    <row r="6" spans="1:13">
      <c r="A6" s="258">
        <v>2</v>
      </c>
      <c r="B6" s="246" t="s">
        <v>74</v>
      </c>
      <c r="C6" s="267"/>
      <c r="D6" s="290">
        <f>逆行列係数表!Y6</f>
        <v>1.284368358504619E-4</v>
      </c>
      <c r="E6" s="290"/>
      <c r="F6" s="290">
        <f t="shared" ref="F6:F44" si="2">D6/$E$27</f>
        <v>1.2806794357874565E-4</v>
      </c>
      <c r="G6" s="286">
        <f t="shared" ref="G6:G43" si="3">$C$27*F6</f>
        <v>0</v>
      </c>
      <c r="H6" s="290">
        <f>分析係数表!F9</f>
        <v>0.63987813845992225</v>
      </c>
      <c r="I6" s="288">
        <f t="shared" si="0"/>
        <v>0</v>
      </c>
      <c r="J6" s="292">
        <f>分析係数表!D9</f>
        <v>0.29572434079210003</v>
      </c>
      <c r="K6" s="271">
        <f>ROUND(G6*J6,0)</f>
        <v>0</v>
      </c>
      <c r="L6" s="290">
        <f>分析係数表!E9</f>
        <v>0.26862065342998215</v>
      </c>
      <c r="M6" s="272">
        <f t="shared" si="1"/>
        <v>0</v>
      </c>
    </row>
    <row r="7" spans="1:13">
      <c r="A7" s="258">
        <v>3</v>
      </c>
      <c r="B7" s="246" t="s">
        <v>75</v>
      </c>
      <c r="C7" s="267"/>
      <c r="D7" s="290">
        <f>逆行列係数表!Y7</f>
        <v>8.1889006567900625E-7</v>
      </c>
      <c r="E7" s="290"/>
      <c r="F7" s="290">
        <f t="shared" si="2"/>
        <v>8.1653807518800805E-7</v>
      </c>
      <c r="G7" s="286">
        <f t="shared" si="3"/>
        <v>0</v>
      </c>
      <c r="H7" s="290">
        <f>分析係数表!F10</f>
        <v>0.47381340455197063</v>
      </c>
      <c r="I7" s="288">
        <f t="shared" si="0"/>
        <v>0</v>
      </c>
      <c r="J7" s="292">
        <f>分析係数表!D10</f>
        <v>9.5045460793747427E-2</v>
      </c>
      <c r="K7" s="271">
        <f>ROUND(G7*J7,0)</f>
        <v>0</v>
      </c>
      <c r="L7" s="290">
        <f>分析係数表!E10</f>
        <v>4.2279520059697977E-2</v>
      </c>
      <c r="M7" s="272">
        <f t="shared" si="1"/>
        <v>0</v>
      </c>
    </row>
    <row r="8" spans="1:13">
      <c r="A8" s="258">
        <v>4</v>
      </c>
      <c r="B8" s="246" t="s">
        <v>76</v>
      </c>
      <c r="C8" s="267"/>
      <c r="D8" s="290">
        <f>逆行列係数表!Y8</f>
        <v>8.695383192859854E-5</v>
      </c>
      <c r="E8" s="290"/>
      <c r="F8" s="290">
        <f t="shared" si="2"/>
        <v>8.6704085846159081E-5</v>
      </c>
      <c r="G8" s="286">
        <f t="shared" si="3"/>
        <v>0</v>
      </c>
      <c r="H8" s="290">
        <f>分析係数表!F11</f>
        <v>0.54360066960888753</v>
      </c>
      <c r="I8" s="288">
        <f t="shared" si="0"/>
        <v>0</v>
      </c>
      <c r="J8" s="292">
        <f>分析係数表!D11</f>
        <v>4.0785268604474206E-2</v>
      </c>
      <c r="K8" s="271">
        <f t="shared" ref="K8:K38" si="4">ROUND(G8*J8,0)</f>
        <v>0</v>
      </c>
      <c r="L8" s="290">
        <f>分析係数表!E11</f>
        <v>3.926343022371024E-2</v>
      </c>
      <c r="M8" s="272">
        <f t="shared" si="1"/>
        <v>0</v>
      </c>
    </row>
    <row r="9" spans="1:13">
      <c r="A9" s="258">
        <v>5</v>
      </c>
      <c r="B9" s="246" t="s">
        <v>77</v>
      </c>
      <c r="C9" s="267"/>
      <c r="D9" s="290">
        <f>逆行列係数表!Y9</f>
        <v>4.9403093951989649E-5</v>
      </c>
      <c r="E9" s="290"/>
      <c r="F9" s="290">
        <f t="shared" si="2"/>
        <v>4.9261199927295837E-5</v>
      </c>
      <c r="G9" s="286">
        <f t="shared" si="3"/>
        <v>0</v>
      </c>
      <c r="H9" s="290">
        <f>分析係数表!F12</f>
        <v>0.33651535386825859</v>
      </c>
      <c r="I9" s="288">
        <f t="shared" si="0"/>
        <v>0</v>
      </c>
      <c r="J9" s="292">
        <f>分析係数表!D12</f>
        <v>3.4578030097235327E-2</v>
      </c>
      <c r="K9" s="271">
        <f t="shared" si="4"/>
        <v>0</v>
      </c>
      <c r="L9" s="290">
        <f>分析係数表!E12</f>
        <v>3.3355134693599395E-2</v>
      </c>
      <c r="M9" s="272">
        <f t="shared" si="1"/>
        <v>0</v>
      </c>
    </row>
    <row r="10" spans="1:13">
      <c r="A10" s="258">
        <v>6</v>
      </c>
      <c r="B10" s="246" t="s">
        <v>78</v>
      </c>
      <c r="C10" s="267"/>
      <c r="D10" s="290">
        <f>逆行列係数表!Y10</f>
        <v>3.7426635780903289E-4</v>
      </c>
      <c r="E10" s="290"/>
      <c r="F10" s="290">
        <f t="shared" si="2"/>
        <v>3.7319140165611206E-4</v>
      </c>
      <c r="G10" s="286">
        <f t="shared" si="3"/>
        <v>0</v>
      </c>
      <c r="H10" s="290">
        <f>分析係数表!F13</f>
        <v>0.39077170920544851</v>
      </c>
      <c r="I10" s="288">
        <f t="shared" si="0"/>
        <v>0</v>
      </c>
      <c r="J10" s="292">
        <f>分析係数表!D13</f>
        <v>0.12720758845381647</v>
      </c>
      <c r="K10" s="271">
        <f t="shared" si="4"/>
        <v>0</v>
      </c>
      <c r="L10" s="290">
        <f>分析係数表!E13</f>
        <v>9.5492852763317662E-2</v>
      </c>
      <c r="M10" s="272">
        <f t="shared" si="1"/>
        <v>0</v>
      </c>
    </row>
    <row r="11" spans="1:13">
      <c r="A11" s="258">
        <v>7</v>
      </c>
      <c r="B11" s="246" t="s">
        <v>79</v>
      </c>
      <c r="C11" s="267"/>
      <c r="D11" s="290">
        <f>逆行列係数表!Y11</f>
        <v>1.4715365090278742E-2</v>
      </c>
      <c r="E11" s="290"/>
      <c r="F11" s="290">
        <f t="shared" si="2"/>
        <v>1.4673100077898595E-2</v>
      </c>
      <c r="G11" s="286">
        <f t="shared" si="3"/>
        <v>0</v>
      </c>
      <c r="H11" s="290">
        <f>分析係数表!F14</f>
        <v>0.35598651785260127</v>
      </c>
      <c r="I11" s="288">
        <f t="shared" ref="I11:I38" si="5">G11*H11</f>
        <v>0</v>
      </c>
      <c r="J11" s="292">
        <f>分析係数表!D14</f>
        <v>4.3833041969742803E-2</v>
      </c>
      <c r="K11" s="271">
        <f t="shared" si="4"/>
        <v>0</v>
      </c>
      <c r="L11" s="290">
        <f>分析係数表!E14</f>
        <v>3.8757158040430381E-2</v>
      </c>
      <c r="M11" s="272">
        <f t="shared" si="1"/>
        <v>0</v>
      </c>
    </row>
    <row r="12" spans="1:13">
      <c r="A12" s="258">
        <v>8</v>
      </c>
      <c r="B12" s="246" t="s">
        <v>80</v>
      </c>
      <c r="C12" s="267"/>
      <c r="D12" s="290">
        <f>逆行列係数表!Y12</f>
        <v>1.8190489980792087E-3</v>
      </c>
      <c r="E12" s="290"/>
      <c r="F12" s="290">
        <f t="shared" si="2"/>
        <v>1.8138243823151933E-3</v>
      </c>
      <c r="G12" s="286">
        <f t="shared" si="3"/>
        <v>0</v>
      </c>
      <c r="H12" s="290">
        <f>分析係数表!F15</f>
        <v>0.35842164855867914</v>
      </c>
      <c r="I12" s="288">
        <f t="shared" si="5"/>
        <v>0</v>
      </c>
      <c r="J12" s="292">
        <f>分析係数表!D15</f>
        <v>1.5678367482667734E-2</v>
      </c>
      <c r="K12" s="271">
        <f t="shared" si="4"/>
        <v>0</v>
      </c>
      <c r="L12" s="290">
        <f>分析係数表!E15</f>
        <v>1.5634458686506418E-2</v>
      </c>
      <c r="M12" s="272">
        <f t="shared" si="1"/>
        <v>0</v>
      </c>
    </row>
    <row r="13" spans="1:13">
      <c r="A13" s="258">
        <v>9</v>
      </c>
      <c r="B13" s="246" t="s">
        <v>81</v>
      </c>
      <c r="C13" s="267"/>
      <c r="D13" s="290">
        <f>逆行列係数表!Y13</f>
        <v>3.8535710846321434E-3</v>
      </c>
      <c r="E13" s="290"/>
      <c r="F13" s="290">
        <f t="shared" si="2"/>
        <v>3.8425029780238098E-3</v>
      </c>
      <c r="G13" s="286">
        <f t="shared" si="3"/>
        <v>0</v>
      </c>
      <c r="H13" s="290">
        <f>分析係数表!F16</f>
        <v>0.2627694146106877</v>
      </c>
      <c r="I13" s="288">
        <f t="shared" si="5"/>
        <v>0</v>
      </c>
      <c r="J13" s="292">
        <f>分析係数表!D16</f>
        <v>1.0339400475073228E-2</v>
      </c>
      <c r="K13" s="271">
        <f t="shared" si="4"/>
        <v>0</v>
      </c>
      <c r="L13" s="290">
        <f>分析係数表!E16</f>
        <v>1.0339400475073228E-2</v>
      </c>
      <c r="M13" s="272">
        <f t="shared" si="1"/>
        <v>0</v>
      </c>
    </row>
    <row r="14" spans="1:13">
      <c r="A14" s="258">
        <v>10</v>
      </c>
      <c r="B14" s="246" t="s">
        <v>82</v>
      </c>
      <c r="C14" s="267"/>
      <c r="D14" s="290">
        <f>逆行列係数表!Y14</f>
        <v>4.1895405754136987E-3</v>
      </c>
      <c r="E14" s="290"/>
      <c r="F14" s="290">
        <f t="shared" si="2"/>
        <v>4.177507507718765E-3</v>
      </c>
      <c r="G14" s="286">
        <f t="shared" si="3"/>
        <v>0</v>
      </c>
      <c r="H14" s="290">
        <f>分析係数表!F17</f>
        <v>0.42825667105631338</v>
      </c>
      <c r="I14" s="288">
        <f t="shared" si="5"/>
        <v>0</v>
      </c>
      <c r="J14" s="292">
        <f>分析係数表!D17</f>
        <v>5.1560411778863557E-2</v>
      </c>
      <c r="K14" s="271">
        <f t="shared" si="4"/>
        <v>0</v>
      </c>
      <c r="L14" s="290">
        <f>分析係数表!E17</f>
        <v>4.9008807340167618E-2</v>
      </c>
      <c r="M14" s="272">
        <f t="shared" si="1"/>
        <v>0</v>
      </c>
    </row>
    <row r="15" spans="1:13">
      <c r="A15" s="258">
        <v>11</v>
      </c>
      <c r="B15" s="246" t="s">
        <v>83</v>
      </c>
      <c r="C15" s="267"/>
      <c r="D15" s="290">
        <f>逆行列係数表!Y15</f>
        <v>2.4785738243431409E-2</v>
      </c>
      <c r="E15" s="290"/>
      <c r="F15" s="290">
        <f t="shared" si="2"/>
        <v>2.4714549419553585E-2</v>
      </c>
      <c r="G15" s="286">
        <f t="shared" si="3"/>
        <v>0</v>
      </c>
      <c r="H15" s="290">
        <f>分析係数表!F18</f>
        <v>0.48997194925916815</v>
      </c>
      <c r="I15" s="288">
        <f t="shared" si="5"/>
        <v>0</v>
      </c>
      <c r="J15" s="292">
        <f>分析係数表!D18</f>
        <v>3.8565313316438733E-2</v>
      </c>
      <c r="K15" s="271">
        <f t="shared" si="4"/>
        <v>0</v>
      </c>
      <c r="L15" s="290">
        <f>分析係数表!E18</f>
        <v>3.6576455199010559E-2</v>
      </c>
      <c r="M15" s="272">
        <f t="shared" si="1"/>
        <v>0</v>
      </c>
    </row>
    <row r="16" spans="1:13">
      <c r="A16" s="258">
        <v>12</v>
      </c>
      <c r="B16" s="246" t="s">
        <v>84</v>
      </c>
      <c r="C16" s="267"/>
      <c r="D16" s="290">
        <f>逆行列係数表!Y16</f>
        <v>2.9656165558259291E-2</v>
      </c>
      <c r="E16" s="290"/>
      <c r="F16" s="290">
        <f t="shared" si="2"/>
        <v>2.9570988045042473E-2</v>
      </c>
      <c r="G16" s="286">
        <f t="shared" si="3"/>
        <v>0</v>
      </c>
      <c r="H16" s="290">
        <f>分析係数表!F19</f>
        <v>0.21331101927013058</v>
      </c>
      <c r="I16" s="288">
        <f t="shared" si="5"/>
        <v>0</v>
      </c>
      <c r="J16" s="292">
        <f>分析係数表!D19</f>
        <v>1.2736199640345095E-2</v>
      </c>
      <c r="K16" s="271">
        <f t="shared" si="4"/>
        <v>0</v>
      </c>
      <c r="L16" s="290">
        <f>分析係数表!E19</f>
        <v>1.2523714081279422E-2</v>
      </c>
      <c r="M16" s="272">
        <f t="shared" si="1"/>
        <v>0</v>
      </c>
    </row>
    <row r="17" spans="1:13">
      <c r="A17" s="258">
        <v>13</v>
      </c>
      <c r="B17" s="246" t="s">
        <v>85</v>
      </c>
      <c r="C17" s="267"/>
      <c r="D17" s="290">
        <f>逆行列係数表!Y17</f>
        <v>5.6039003218234242E-4</v>
      </c>
      <c r="E17" s="290"/>
      <c r="F17" s="290">
        <f t="shared" si="2"/>
        <v>5.5878049742037143E-4</v>
      </c>
      <c r="G17" s="286">
        <f t="shared" si="3"/>
        <v>0</v>
      </c>
      <c r="H17" s="290">
        <f>分析係数表!F20</f>
        <v>0.2109583665362576</v>
      </c>
      <c r="I17" s="288">
        <f t="shared" si="5"/>
        <v>0</v>
      </c>
      <c r="J17" s="292">
        <f>分析係数表!D20</f>
        <v>3.0797631013066269E-2</v>
      </c>
      <c r="K17" s="271">
        <f t="shared" si="4"/>
        <v>0</v>
      </c>
      <c r="L17" s="290">
        <f>分析係数表!E20</f>
        <v>2.9972730221401771E-2</v>
      </c>
      <c r="M17" s="272">
        <f t="shared" si="1"/>
        <v>0</v>
      </c>
    </row>
    <row r="18" spans="1:13">
      <c r="A18" s="258">
        <v>14</v>
      </c>
      <c r="B18" s="246" t="s">
        <v>86</v>
      </c>
      <c r="C18" s="267"/>
      <c r="D18" s="290">
        <f>逆行列係数表!Y18</f>
        <v>2.7309203581612197E-2</v>
      </c>
      <c r="E18" s="290"/>
      <c r="F18" s="290">
        <f t="shared" si="2"/>
        <v>2.7230766939341507E-2</v>
      </c>
      <c r="G18" s="286">
        <f t="shared" si="3"/>
        <v>0</v>
      </c>
      <c r="H18" s="290">
        <f>分析係数表!F21</f>
        <v>0.45791147145628314</v>
      </c>
      <c r="I18" s="288">
        <f t="shared" si="5"/>
        <v>0</v>
      </c>
      <c r="J18" s="292">
        <f>分析係数表!D21</f>
        <v>5.9847590028896828E-2</v>
      </c>
      <c r="K18" s="271">
        <f t="shared" si="4"/>
        <v>0</v>
      </c>
      <c r="L18" s="290">
        <f>分析係数表!E21</f>
        <v>5.4782163530779596E-2</v>
      </c>
      <c r="M18" s="272">
        <f t="shared" si="1"/>
        <v>0</v>
      </c>
    </row>
    <row r="19" spans="1:13">
      <c r="A19" s="258">
        <v>15</v>
      </c>
      <c r="B19" s="246" t="s">
        <v>70</v>
      </c>
      <c r="C19" s="267"/>
      <c r="D19" s="290">
        <f>逆行列係数表!Y19</f>
        <v>2.5843707027357579E-3</v>
      </c>
      <c r="E19" s="290"/>
      <c r="F19" s="290">
        <f t="shared" si="2"/>
        <v>2.5769479538555297E-3</v>
      </c>
      <c r="G19" s="286">
        <f t="shared" si="3"/>
        <v>0</v>
      </c>
      <c r="H19" s="290">
        <f>分析係数表!F22</f>
        <v>0.43073258580094059</v>
      </c>
      <c r="I19" s="288">
        <f t="shared" si="5"/>
        <v>0</v>
      </c>
      <c r="J19" s="292">
        <f>分析係数表!D22</f>
        <v>2.2938556731137788E-2</v>
      </c>
      <c r="K19" s="271">
        <f t="shared" si="4"/>
        <v>0</v>
      </c>
      <c r="L19" s="290">
        <f>分析係数表!E22</f>
        <v>2.2183368519679003E-2</v>
      </c>
      <c r="M19" s="272">
        <f t="shared" si="1"/>
        <v>0</v>
      </c>
    </row>
    <row r="20" spans="1:13">
      <c r="A20" s="258">
        <v>16</v>
      </c>
      <c r="B20" s="246" t="s">
        <v>71</v>
      </c>
      <c r="C20" s="267"/>
      <c r="D20" s="290">
        <f>逆行列係数表!Y20</f>
        <v>4.7395503389221946E-4</v>
      </c>
      <c r="E20" s="290"/>
      <c r="F20" s="290">
        <f t="shared" si="2"/>
        <v>4.7259375503490308E-4</v>
      </c>
      <c r="G20" s="286">
        <f t="shared" si="3"/>
        <v>0</v>
      </c>
      <c r="H20" s="290">
        <f>分析係数表!F23</f>
        <v>0.43764444987651224</v>
      </c>
      <c r="I20" s="288">
        <f t="shared" si="5"/>
        <v>0</v>
      </c>
      <c r="J20" s="292">
        <f>分析係数表!D23</f>
        <v>3.7770855561684982E-2</v>
      </c>
      <c r="K20" s="271">
        <f t="shared" si="4"/>
        <v>0</v>
      </c>
      <c r="L20" s="290">
        <f>分析係数表!E23</f>
        <v>3.6503495425501575E-2</v>
      </c>
      <c r="M20" s="272">
        <f t="shared" si="1"/>
        <v>0</v>
      </c>
    </row>
    <row r="21" spans="1:13">
      <c r="A21" s="258">
        <v>17</v>
      </c>
      <c r="B21" s="246" t="s">
        <v>72</v>
      </c>
      <c r="C21" s="267"/>
      <c r="D21" s="290">
        <f>逆行列係数表!Y21</f>
        <v>4.3933151466813431E-5</v>
      </c>
      <c r="E21" s="290"/>
      <c r="F21" s="290">
        <f t="shared" si="2"/>
        <v>4.3806968040221422E-5</v>
      </c>
      <c r="G21" s="286">
        <f t="shared" si="3"/>
        <v>0</v>
      </c>
      <c r="H21" s="290">
        <f>分析係数表!F24</f>
        <v>0.36721364788140759</v>
      </c>
      <c r="I21" s="288">
        <f t="shared" si="5"/>
        <v>0</v>
      </c>
      <c r="J21" s="292">
        <f>分析係数表!D24</f>
        <v>3.9309475738153632E-2</v>
      </c>
      <c r="K21" s="271">
        <f t="shared" si="4"/>
        <v>0</v>
      </c>
      <c r="L21" s="290">
        <f>分析係数表!E24</f>
        <v>3.8550657867992791E-2</v>
      </c>
      <c r="M21" s="272">
        <f t="shared" si="1"/>
        <v>0</v>
      </c>
    </row>
    <row r="22" spans="1:13">
      <c r="A22" s="258">
        <v>18</v>
      </c>
      <c r="B22" s="246" t="s">
        <v>87</v>
      </c>
      <c r="C22" s="267"/>
      <c r="D22" s="290">
        <f>逆行列係数表!Y22</f>
        <v>3.0898468826352814E-4</v>
      </c>
      <c r="E22" s="290"/>
      <c r="F22" s="290">
        <f t="shared" si="2"/>
        <v>3.0809723208458757E-4</v>
      </c>
      <c r="G22" s="286">
        <f t="shared" si="3"/>
        <v>0</v>
      </c>
      <c r="H22" s="290">
        <f>分析係数表!F25</f>
        <v>0.33318683873123567</v>
      </c>
      <c r="I22" s="288">
        <f t="shared" si="5"/>
        <v>0</v>
      </c>
      <c r="J22" s="292">
        <f>分析係数表!D25</f>
        <v>4.284059086963312E-2</v>
      </c>
      <c r="K22" s="271">
        <f t="shared" si="4"/>
        <v>0</v>
      </c>
      <c r="L22" s="290">
        <f>分析係数表!E25</f>
        <v>4.249917369780222E-2</v>
      </c>
      <c r="M22" s="272">
        <f t="shared" si="1"/>
        <v>0</v>
      </c>
    </row>
    <row r="23" spans="1:13">
      <c r="A23" s="258">
        <v>19</v>
      </c>
      <c r="B23" s="246" t="s">
        <v>88</v>
      </c>
      <c r="C23" s="267"/>
      <c r="D23" s="290">
        <f>逆行列係数表!Y23</f>
        <v>1.4185221456731909E-3</v>
      </c>
      <c r="E23" s="290"/>
      <c r="F23" s="290">
        <f t="shared" si="2"/>
        <v>1.4144479106351492E-3</v>
      </c>
      <c r="G23" s="286">
        <f t="shared" si="3"/>
        <v>0</v>
      </c>
      <c r="H23" s="290">
        <f>分析係数表!F26</f>
        <v>0.33811565690794865</v>
      </c>
      <c r="I23" s="288">
        <f t="shared" si="5"/>
        <v>0</v>
      </c>
      <c r="J23" s="292">
        <f>分析係数表!D26</f>
        <v>3.3929737559631502E-2</v>
      </c>
      <c r="K23" s="271">
        <f t="shared" si="4"/>
        <v>0</v>
      </c>
      <c r="L23" s="290">
        <f>分析係数表!E26</f>
        <v>3.3531988342571602E-2</v>
      </c>
      <c r="M23" s="272">
        <f t="shared" si="1"/>
        <v>0</v>
      </c>
    </row>
    <row r="24" spans="1:13">
      <c r="A24" s="258">
        <v>20</v>
      </c>
      <c r="B24" s="246" t="s">
        <v>89</v>
      </c>
      <c r="C24" s="267"/>
      <c r="D24" s="290">
        <f>逆行列係数表!Y24</f>
        <v>3.6881266574583687E-4</v>
      </c>
      <c r="E24" s="290"/>
      <c r="F24" s="290">
        <f t="shared" si="2"/>
        <v>3.67753373517063E-4</v>
      </c>
      <c r="G24" s="286">
        <f t="shared" si="3"/>
        <v>0</v>
      </c>
      <c r="H24" s="290">
        <f>分析係数表!F27</f>
        <v>0.29536956526946395</v>
      </c>
      <c r="I24" s="288">
        <f t="shared" si="5"/>
        <v>0</v>
      </c>
      <c r="J24" s="292">
        <f>分析係数表!D27</f>
        <v>2.042747265118797E-2</v>
      </c>
      <c r="K24" s="271">
        <f t="shared" si="4"/>
        <v>0</v>
      </c>
      <c r="L24" s="290">
        <f>分析係数表!E27</f>
        <v>2.035082172191522E-2</v>
      </c>
      <c r="M24" s="272">
        <f t="shared" si="1"/>
        <v>0</v>
      </c>
    </row>
    <row r="25" spans="1:13">
      <c r="A25" s="258">
        <v>21</v>
      </c>
      <c r="B25" s="246" t="s">
        <v>90</v>
      </c>
      <c r="C25" s="267"/>
      <c r="D25" s="290">
        <f>逆行列係数表!Y25</f>
        <v>4.9535964787676993E-4</v>
      </c>
      <c r="E25" s="290"/>
      <c r="F25" s="290">
        <f t="shared" si="2"/>
        <v>4.939368913551551E-4</v>
      </c>
      <c r="G25" s="286">
        <f t="shared" si="3"/>
        <v>0</v>
      </c>
      <c r="H25" s="290">
        <f>分析係数表!F28</f>
        <v>0.29628808224417325</v>
      </c>
      <c r="I25" s="288">
        <f t="shared" si="5"/>
        <v>0</v>
      </c>
      <c r="J25" s="292">
        <f>分析係数表!D28</f>
        <v>3.0551159487848582E-2</v>
      </c>
      <c r="K25" s="271">
        <f t="shared" si="4"/>
        <v>0</v>
      </c>
      <c r="L25" s="290">
        <f>分析係数表!E28</f>
        <v>3.018459578819983E-2</v>
      </c>
      <c r="M25" s="272">
        <f t="shared" si="1"/>
        <v>0</v>
      </c>
    </row>
    <row r="26" spans="1:13">
      <c r="A26" s="258">
        <v>22</v>
      </c>
      <c r="B26" s="246" t="s">
        <v>64</v>
      </c>
      <c r="C26" s="267"/>
      <c r="D26" s="290">
        <f>逆行列係数表!Y26</f>
        <v>2.0812037649778222E-3</v>
      </c>
      <c r="E26" s="290"/>
      <c r="F26" s="290">
        <f t="shared" si="2"/>
        <v>2.0752261964735582E-3</v>
      </c>
      <c r="G26" s="286">
        <f t="shared" si="3"/>
        <v>0</v>
      </c>
      <c r="H26" s="290">
        <f>分析係数表!F29</f>
        <v>0.40202182464221792</v>
      </c>
      <c r="I26" s="288">
        <f t="shared" si="5"/>
        <v>0</v>
      </c>
      <c r="J26" s="292">
        <f>分析係数表!D29</f>
        <v>7.9194780809421356E-2</v>
      </c>
      <c r="K26" s="271">
        <f t="shared" si="4"/>
        <v>0</v>
      </c>
      <c r="L26" s="290">
        <f>分析係数表!E29</f>
        <v>6.5944675090492746E-2</v>
      </c>
      <c r="M26" s="272">
        <f t="shared" si="1"/>
        <v>0</v>
      </c>
    </row>
    <row r="27" spans="1:13">
      <c r="A27" s="258">
        <v>23</v>
      </c>
      <c r="B27" s="246" t="s">
        <v>91</v>
      </c>
      <c r="C27" s="266">
        <f>データ入力!C28</f>
        <v>0</v>
      </c>
      <c r="D27" s="290">
        <f>逆行列係数表!Y27</f>
        <v>1.0028804419076927</v>
      </c>
      <c r="E27" s="290">
        <f>D27</f>
        <v>1.0028804419076927</v>
      </c>
      <c r="F27" s="290">
        <f t="shared" si="2"/>
        <v>1</v>
      </c>
      <c r="G27" s="286">
        <f t="shared" si="3"/>
        <v>0</v>
      </c>
      <c r="H27" s="290">
        <f>分析係数表!F30</f>
        <v>0.46362091424568164</v>
      </c>
      <c r="I27" s="288">
        <f t="shared" si="5"/>
        <v>0</v>
      </c>
      <c r="J27" s="292">
        <f>分析係数表!D30</f>
        <v>7.3824536053885614E-2</v>
      </c>
      <c r="K27" s="271">
        <f t="shared" si="4"/>
        <v>0</v>
      </c>
      <c r="L27" s="290">
        <f>分析係数表!E30</f>
        <v>5.6949248710145881E-2</v>
      </c>
      <c r="M27" s="272">
        <f t="shared" si="1"/>
        <v>0</v>
      </c>
    </row>
    <row r="28" spans="1:13">
      <c r="A28" s="258">
        <v>24</v>
      </c>
      <c r="B28" s="246" t="s">
        <v>92</v>
      </c>
      <c r="C28" s="267"/>
      <c r="D28" s="290">
        <f>逆行列係数表!Y28</f>
        <v>9.4408895895664938E-3</v>
      </c>
      <c r="E28" s="290"/>
      <c r="F28" s="290">
        <f t="shared" si="2"/>
        <v>9.4137737611154401E-3</v>
      </c>
      <c r="G28" s="286">
        <f t="shared" si="3"/>
        <v>0</v>
      </c>
      <c r="H28" s="290">
        <f>分析係数表!F31</f>
        <v>0.39948542779773355</v>
      </c>
      <c r="I28" s="288">
        <f t="shared" si="5"/>
        <v>0</v>
      </c>
      <c r="J28" s="292">
        <f>分析係数表!D31</f>
        <v>2.9145126840892164E-3</v>
      </c>
      <c r="K28" s="271">
        <f t="shared" si="4"/>
        <v>0</v>
      </c>
      <c r="L28" s="290">
        <f>分析係数表!E31</f>
        <v>2.9145126840892164E-3</v>
      </c>
      <c r="M28" s="272">
        <f t="shared" si="1"/>
        <v>0</v>
      </c>
    </row>
    <row r="29" spans="1:13">
      <c r="A29" s="258">
        <v>25</v>
      </c>
      <c r="B29" s="246" t="s">
        <v>1</v>
      </c>
      <c r="C29" s="267"/>
      <c r="D29" s="290">
        <f>逆行列係数表!Y29</f>
        <v>1.596604966097939E-3</v>
      </c>
      <c r="E29" s="290"/>
      <c r="F29" s="290">
        <f t="shared" si="2"/>
        <v>1.5920192471406218E-3</v>
      </c>
      <c r="G29" s="286">
        <f t="shared" si="3"/>
        <v>0</v>
      </c>
      <c r="H29" s="290">
        <f>分析係数表!F32</f>
        <v>0.44272670787830282</v>
      </c>
      <c r="I29" s="288">
        <f t="shared" si="5"/>
        <v>0</v>
      </c>
      <c r="J29" s="292">
        <f>分析係数表!D32</f>
        <v>2.1120085933633119E-2</v>
      </c>
      <c r="K29" s="271">
        <f t="shared" si="4"/>
        <v>0</v>
      </c>
      <c r="L29" s="290">
        <f>分析係数表!E32</f>
        <v>2.1120085933633119E-2</v>
      </c>
      <c r="M29" s="272">
        <f t="shared" si="1"/>
        <v>0</v>
      </c>
    </row>
    <row r="30" spans="1:13">
      <c r="A30" s="258">
        <v>26</v>
      </c>
      <c r="B30" s="246" t="s">
        <v>2</v>
      </c>
      <c r="C30" s="267"/>
      <c r="D30" s="290">
        <f>逆行列係数表!Y30</f>
        <v>3.1430982265366315E-3</v>
      </c>
      <c r="E30" s="290"/>
      <c r="F30" s="290">
        <f t="shared" si="2"/>
        <v>3.1340707178991226E-3</v>
      </c>
      <c r="G30" s="286">
        <f t="shared" si="3"/>
        <v>0</v>
      </c>
      <c r="H30" s="290">
        <f>分析係数表!F33</f>
        <v>0.63278689994307047</v>
      </c>
      <c r="I30" s="288">
        <f t="shared" si="5"/>
        <v>0</v>
      </c>
      <c r="J30" s="292">
        <f>分析係数表!D33</f>
        <v>8.7702783269007503E-2</v>
      </c>
      <c r="K30" s="271">
        <f t="shared" si="4"/>
        <v>0</v>
      </c>
      <c r="L30" s="290">
        <f>分析係数表!E33</f>
        <v>8.4336323251883824E-2</v>
      </c>
      <c r="M30" s="272">
        <f t="shared" si="1"/>
        <v>0</v>
      </c>
    </row>
    <row r="31" spans="1:13">
      <c r="A31" s="258">
        <v>27</v>
      </c>
      <c r="B31" s="246" t="s">
        <v>65</v>
      </c>
      <c r="C31" s="267"/>
      <c r="D31" s="290">
        <f>逆行列係数表!Y31</f>
        <v>1.4334399443466072E-2</v>
      </c>
      <c r="E31" s="290"/>
      <c r="F31" s="290">
        <f t="shared" si="2"/>
        <v>1.4293228628727653E-2</v>
      </c>
      <c r="G31" s="286">
        <f t="shared" si="3"/>
        <v>0</v>
      </c>
      <c r="H31" s="290">
        <f>分析係数表!F34</f>
        <v>0.68044247766447119</v>
      </c>
      <c r="I31" s="288">
        <f t="shared" si="5"/>
        <v>0</v>
      </c>
      <c r="J31" s="292">
        <f>分析係数表!D34</f>
        <v>0.15389009392691583</v>
      </c>
      <c r="K31" s="271">
        <f t="shared" si="4"/>
        <v>0</v>
      </c>
      <c r="L31" s="290">
        <f>分析係数表!E34</f>
        <v>0.1433320704064108</v>
      </c>
      <c r="M31" s="272">
        <f t="shared" si="1"/>
        <v>0</v>
      </c>
    </row>
    <row r="32" spans="1:13">
      <c r="A32" s="258">
        <v>28</v>
      </c>
      <c r="B32" s="246" t="s">
        <v>66</v>
      </c>
      <c r="C32" s="267"/>
      <c r="D32" s="290">
        <f>逆行列係数表!Y32</f>
        <v>1.2947419130022021E-2</v>
      </c>
      <c r="E32" s="290"/>
      <c r="F32" s="290">
        <f t="shared" si="2"/>
        <v>1.2910231956855461E-2</v>
      </c>
      <c r="G32" s="286">
        <f t="shared" si="3"/>
        <v>0</v>
      </c>
      <c r="H32" s="290">
        <f>分析係数表!F35</f>
        <v>0.60548890850388704</v>
      </c>
      <c r="I32" s="288">
        <f t="shared" si="5"/>
        <v>0</v>
      </c>
      <c r="J32" s="292">
        <f>分析係数表!D35</f>
        <v>4.0363234612300396E-2</v>
      </c>
      <c r="K32" s="271">
        <f t="shared" si="4"/>
        <v>0</v>
      </c>
      <c r="L32" s="290">
        <f>分析係数表!E35</f>
        <v>3.9154079363329694E-2</v>
      </c>
      <c r="M32" s="272">
        <f t="shared" si="1"/>
        <v>0</v>
      </c>
    </row>
    <row r="33" spans="1:13">
      <c r="A33" s="258">
        <v>29</v>
      </c>
      <c r="B33" s="246" t="s">
        <v>93</v>
      </c>
      <c r="C33" s="267"/>
      <c r="D33" s="290">
        <f>逆行列係数表!Y33</f>
        <v>9.8397607256116969E-3</v>
      </c>
      <c r="E33" s="290"/>
      <c r="F33" s="290">
        <f t="shared" si="2"/>
        <v>9.8114992719315289E-3</v>
      </c>
      <c r="G33" s="286">
        <f t="shared" si="3"/>
        <v>0</v>
      </c>
      <c r="H33" s="290">
        <f>分析係数表!F36</f>
        <v>0.81306518983088305</v>
      </c>
      <c r="I33" s="288">
        <f t="shared" si="5"/>
        <v>0</v>
      </c>
      <c r="J33" s="292">
        <f>分析係数表!D36</f>
        <v>1.5774342104513773E-2</v>
      </c>
      <c r="K33" s="271">
        <f t="shared" si="4"/>
        <v>0</v>
      </c>
      <c r="L33" s="290">
        <f>分析係数表!E36</f>
        <v>1.3229670821596217E-2</v>
      </c>
      <c r="M33" s="272">
        <f t="shared" si="1"/>
        <v>0</v>
      </c>
    </row>
    <row r="34" spans="1:13">
      <c r="A34" s="258">
        <v>30</v>
      </c>
      <c r="B34" s="246" t="s">
        <v>94</v>
      </c>
      <c r="C34" s="267"/>
      <c r="D34" s="290">
        <f>逆行列係数表!Y34</f>
        <v>2.1407425908614112E-2</v>
      </c>
      <c r="E34" s="290"/>
      <c r="F34" s="290">
        <f t="shared" si="2"/>
        <v>2.1345940167995119E-2</v>
      </c>
      <c r="G34" s="286">
        <f t="shared" si="3"/>
        <v>0</v>
      </c>
      <c r="H34" s="290">
        <f>分析係数表!F37</f>
        <v>0.63403708963374472</v>
      </c>
      <c r="I34" s="288">
        <f t="shared" si="5"/>
        <v>0</v>
      </c>
      <c r="J34" s="292">
        <f>分析係数表!D37</f>
        <v>7.9200513574427991E-2</v>
      </c>
      <c r="K34" s="271">
        <f t="shared" si="4"/>
        <v>0</v>
      </c>
      <c r="L34" s="290">
        <f>分析係数表!E37</f>
        <v>7.3600662533244779E-2</v>
      </c>
      <c r="M34" s="272">
        <f t="shared" si="1"/>
        <v>0</v>
      </c>
    </row>
    <row r="35" spans="1:13">
      <c r="A35" s="258">
        <v>31</v>
      </c>
      <c r="B35" s="246" t="s">
        <v>95</v>
      </c>
      <c r="C35" s="267"/>
      <c r="D35" s="290">
        <f>逆行列係数表!Y35</f>
        <v>7.8401788361434962E-3</v>
      </c>
      <c r="E35" s="290"/>
      <c r="F35" s="290">
        <f t="shared" si="2"/>
        <v>7.8176605191639815E-3</v>
      </c>
      <c r="G35" s="286">
        <f t="shared" si="3"/>
        <v>0</v>
      </c>
      <c r="H35" s="290">
        <f>分析係数表!F38</f>
        <v>0.4997199825516766</v>
      </c>
      <c r="I35" s="288">
        <f t="shared" si="5"/>
        <v>0</v>
      </c>
      <c r="J35" s="292">
        <f>分析係数表!D38</f>
        <v>3.5590827435143364E-2</v>
      </c>
      <c r="K35" s="271">
        <f t="shared" si="4"/>
        <v>0</v>
      </c>
      <c r="L35" s="290">
        <f>分析係数表!E38</f>
        <v>3.1059891839156476E-2</v>
      </c>
      <c r="M35" s="272">
        <f t="shared" si="1"/>
        <v>0</v>
      </c>
    </row>
    <row r="36" spans="1:13">
      <c r="A36" s="258">
        <v>32</v>
      </c>
      <c r="B36" s="246" t="s">
        <v>67</v>
      </c>
      <c r="C36" s="267"/>
      <c r="D36" s="290">
        <f>逆行列係数表!Y36</f>
        <v>1.0572023897887492E-3</v>
      </c>
      <c r="E36" s="290"/>
      <c r="F36" s="290">
        <f t="shared" si="2"/>
        <v>1.0541659260776136E-3</v>
      </c>
      <c r="G36" s="286">
        <f t="shared" si="3"/>
        <v>0</v>
      </c>
      <c r="H36" s="290">
        <f>分析係数表!F39</f>
        <v>0.70859596344355691</v>
      </c>
      <c r="I36" s="288">
        <f t="shared" si="5"/>
        <v>0</v>
      </c>
      <c r="J36" s="292">
        <f>分析係数表!D39</f>
        <v>4.8027598057070089E-2</v>
      </c>
      <c r="K36" s="271">
        <f t="shared" si="4"/>
        <v>0</v>
      </c>
      <c r="L36" s="290">
        <f>分析係数表!E39</f>
        <v>4.8027598057070089E-2</v>
      </c>
      <c r="M36" s="272">
        <f t="shared" si="1"/>
        <v>0</v>
      </c>
    </row>
    <row r="37" spans="1:13">
      <c r="A37" s="258">
        <v>33</v>
      </c>
      <c r="B37" s="246" t="s">
        <v>96</v>
      </c>
      <c r="C37" s="267"/>
      <c r="D37" s="290">
        <f>逆行列係数表!Y37</f>
        <v>5.5771755149184254E-4</v>
      </c>
      <c r="E37" s="290"/>
      <c r="F37" s="290">
        <f t="shared" si="2"/>
        <v>5.5611569254550893E-4</v>
      </c>
      <c r="G37" s="286">
        <f t="shared" si="3"/>
        <v>0</v>
      </c>
      <c r="H37" s="290">
        <f>分析係数表!F40</f>
        <v>0.70623799726049996</v>
      </c>
      <c r="I37" s="288">
        <f t="shared" si="5"/>
        <v>0</v>
      </c>
      <c r="J37" s="292">
        <f>分析係数表!D40</f>
        <v>9.0697433955161888E-2</v>
      </c>
      <c r="K37" s="271">
        <f t="shared" si="4"/>
        <v>0</v>
      </c>
      <c r="L37" s="290">
        <f>分析係数表!E40</f>
        <v>9.0562666353757981E-2</v>
      </c>
      <c r="M37" s="272">
        <f t="shared" si="1"/>
        <v>0</v>
      </c>
    </row>
    <row r="38" spans="1:13">
      <c r="A38" s="258">
        <v>34</v>
      </c>
      <c r="B38" s="246" t="s">
        <v>97</v>
      </c>
      <c r="C38" s="267"/>
      <c r="D38" s="290">
        <f>逆行列係数表!Y38</f>
        <v>3.6875516014316693E-5</v>
      </c>
      <c r="E38" s="290"/>
      <c r="F38" s="290">
        <f t="shared" si="2"/>
        <v>3.6769603308019041E-5</v>
      </c>
      <c r="G38" s="286">
        <f t="shared" si="3"/>
        <v>0</v>
      </c>
      <c r="H38" s="290">
        <f>分析係数表!F41</f>
        <v>0.58132099287543681</v>
      </c>
      <c r="I38" s="288">
        <f t="shared" si="5"/>
        <v>0</v>
      </c>
      <c r="J38" s="292">
        <f>分析係数表!D41</f>
        <v>0.12149342216939719</v>
      </c>
      <c r="K38" s="271">
        <f t="shared" si="4"/>
        <v>0</v>
      </c>
      <c r="L38" s="290">
        <f>分析係数表!E41</f>
        <v>0.11755967401821014</v>
      </c>
      <c r="M38" s="272">
        <f t="shared" si="1"/>
        <v>0</v>
      </c>
    </row>
    <row r="39" spans="1:13">
      <c r="A39" s="258">
        <v>35</v>
      </c>
      <c r="B39" s="246" t="s">
        <v>3</v>
      </c>
      <c r="C39" s="267"/>
      <c r="D39" s="290">
        <f>逆行列係数表!Y39</f>
        <v>1.2285534338097857E-3</v>
      </c>
      <c r="E39" s="290"/>
      <c r="F39" s="290">
        <f t="shared" si="2"/>
        <v>1.2250248209774784E-3</v>
      </c>
      <c r="G39" s="286">
        <f t="shared" si="3"/>
        <v>0</v>
      </c>
      <c r="H39" s="290">
        <f>分析係数表!F42</f>
        <v>0.58706867988829459</v>
      </c>
      <c r="I39" s="288">
        <f>G39*H39</f>
        <v>0</v>
      </c>
      <c r="J39" s="292">
        <f>分析係数表!D42</f>
        <v>0.12536880137580664</v>
      </c>
      <c r="K39" s="271">
        <f>ROUND(G39*J39,0)</f>
        <v>0</v>
      </c>
      <c r="L39" s="290">
        <f>分析係数表!E42</f>
        <v>0.11770088827882173</v>
      </c>
      <c r="M39" s="272">
        <f>ROUND(G39*L39,0)</f>
        <v>0</v>
      </c>
    </row>
    <row r="40" spans="1:13">
      <c r="A40" s="258">
        <v>36</v>
      </c>
      <c r="B40" s="246" t="s">
        <v>98</v>
      </c>
      <c r="C40" s="267"/>
      <c r="D40" s="290">
        <f>逆行列係数表!Y40</f>
        <v>9.4379874626564414E-2</v>
      </c>
      <c r="E40" s="290"/>
      <c r="F40" s="290">
        <f t="shared" si="2"/>
        <v>9.410879969603729E-2</v>
      </c>
      <c r="G40" s="286">
        <f t="shared" si="3"/>
        <v>0</v>
      </c>
      <c r="H40" s="290">
        <f>分析係数表!F43</f>
        <v>0.62240825035949521</v>
      </c>
      <c r="I40" s="288">
        <f>G40*H40</f>
        <v>0</v>
      </c>
      <c r="J40" s="292">
        <f>分析係数表!D43</f>
        <v>0.13048156468325811</v>
      </c>
      <c r="K40" s="271">
        <f>ROUND(G40*J40,0)</f>
        <v>0</v>
      </c>
      <c r="L40" s="290">
        <f>分析係数表!E43</f>
        <v>0.11291103502841897</v>
      </c>
      <c r="M40" s="272">
        <f>ROUND(G40*L40,0)</f>
        <v>0</v>
      </c>
    </row>
    <row r="41" spans="1:13">
      <c r="A41" s="258">
        <v>37</v>
      </c>
      <c r="B41" s="246" t="s">
        <v>99</v>
      </c>
      <c r="C41" s="267"/>
      <c r="D41" s="290">
        <f>逆行列係数表!Y41</f>
        <v>3.4827723048283347E-4</v>
      </c>
      <c r="E41" s="290"/>
      <c r="F41" s="290">
        <f t="shared" si="2"/>
        <v>3.4727691949035906E-4</v>
      </c>
      <c r="G41" s="286">
        <f t="shared" si="3"/>
        <v>0</v>
      </c>
      <c r="H41" s="290">
        <f>分析係数表!F44</f>
        <v>0.5344179716450459</v>
      </c>
      <c r="I41" s="288">
        <f>G41*H41</f>
        <v>0</v>
      </c>
      <c r="J41" s="292">
        <f>分析係数表!D44</f>
        <v>0.19836337849438287</v>
      </c>
      <c r="K41" s="271">
        <f>ROUND(G41*J41,0)</f>
        <v>0</v>
      </c>
      <c r="L41" s="290">
        <f>分析係数表!E44</f>
        <v>0.16230318686650563</v>
      </c>
      <c r="M41" s="272">
        <f>ROUND(G41*L41,0)</f>
        <v>0</v>
      </c>
    </row>
    <row r="42" spans="1:13">
      <c r="A42" s="258">
        <v>38</v>
      </c>
      <c r="B42" s="246" t="s">
        <v>4</v>
      </c>
      <c r="C42" s="267"/>
      <c r="D42" s="290">
        <f>逆行列係数表!Y42</f>
        <v>1.1226798011502574E-3</v>
      </c>
      <c r="E42" s="290"/>
      <c r="F42" s="290">
        <f t="shared" si="2"/>
        <v>1.1194552752616061E-3</v>
      </c>
      <c r="G42" s="286">
        <f t="shared" si="3"/>
        <v>0</v>
      </c>
      <c r="H42" s="290">
        <f>分析係数表!F45</f>
        <v>0</v>
      </c>
      <c r="I42" s="288">
        <f>G42*H42</f>
        <v>0</v>
      </c>
      <c r="J42" s="292">
        <f>分析係数表!D45</f>
        <v>0</v>
      </c>
      <c r="K42" s="271">
        <f>ROUND(G42*J42,0)</f>
        <v>0</v>
      </c>
      <c r="L42" s="290">
        <f>分析係数表!E45</f>
        <v>0</v>
      </c>
      <c r="M42" s="272">
        <f>ROUND(G42*L42,0)</f>
        <v>0</v>
      </c>
    </row>
    <row r="43" spans="1:13">
      <c r="A43" s="258">
        <v>39</v>
      </c>
      <c r="B43" s="246" t="s">
        <v>5</v>
      </c>
      <c r="C43" s="267"/>
      <c r="D43" s="290">
        <f>逆行列係数表!Y43</f>
        <v>1.04161673263868E-2</v>
      </c>
      <c r="E43" s="290"/>
      <c r="F43" s="290">
        <f t="shared" si="2"/>
        <v>1.0386250335656188E-2</v>
      </c>
      <c r="G43" s="286">
        <f t="shared" si="3"/>
        <v>0</v>
      </c>
      <c r="H43" s="290">
        <f>分析係数表!F46</f>
        <v>0.64740426293918441</v>
      </c>
      <c r="I43" s="288">
        <f>G43*H43</f>
        <v>0</v>
      </c>
      <c r="J43" s="292">
        <f>分析係数表!D46</f>
        <v>3.6867524451068895E-3</v>
      </c>
      <c r="K43" s="271">
        <f>ROUND(G43*J43,0)</f>
        <v>0</v>
      </c>
      <c r="L43" s="290">
        <f>分析係数表!E46</f>
        <v>3.6024838177901608E-3</v>
      </c>
      <c r="M43" s="272">
        <f>ROUND(G43*L43,0)</f>
        <v>0</v>
      </c>
    </row>
    <row r="44" spans="1:13">
      <c r="A44" s="259">
        <v>40</v>
      </c>
      <c r="B44" s="256" t="s">
        <v>253</v>
      </c>
      <c r="C44" s="273">
        <f>SUM(C5:C43)</f>
        <v>0</v>
      </c>
      <c r="D44" s="291">
        <f>逆行列係数表!Y44</f>
        <v>1.3080567781663281</v>
      </c>
      <c r="E44" s="291"/>
      <c r="F44" s="291">
        <f t="shared" si="2"/>
        <v>1.3042998183094736</v>
      </c>
      <c r="G44" s="287">
        <f>SUM(G5:G43)</f>
        <v>0</v>
      </c>
      <c r="H44" s="291">
        <f>分析係数表!F47</f>
        <v>0.52032812004185636</v>
      </c>
      <c r="I44" s="289">
        <f>SUM(I5:I43)</f>
        <v>0</v>
      </c>
      <c r="J44" s="293">
        <f>分析係数表!D47</f>
        <v>6.7043132898265148E-2</v>
      </c>
      <c r="K44" s="274">
        <f>SUM(K5:K43)</f>
        <v>0</v>
      </c>
      <c r="L44" s="291">
        <f>分析係数表!E47</f>
        <v>6.0489972943054145E-2</v>
      </c>
      <c r="M44" s="275">
        <f>SUM(M5:M43)</f>
        <v>0</v>
      </c>
    </row>
    <row r="45" spans="1:13">
      <c r="B45" s="276" t="s">
        <v>254</v>
      </c>
      <c r="C45" s="88"/>
      <c r="D45" s="88" t="s">
        <v>255</v>
      </c>
      <c r="E45" s="88"/>
      <c r="F45" s="88"/>
      <c r="G45" s="88"/>
      <c r="H45" s="88" t="s">
        <v>132</v>
      </c>
      <c r="I45" s="88"/>
      <c r="J45" s="88" t="s">
        <v>132</v>
      </c>
      <c r="K45" s="88"/>
      <c r="L45" s="88" t="s">
        <v>132</v>
      </c>
      <c r="M45" s="277"/>
    </row>
    <row r="46" spans="1:13">
      <c r="B46" s="76" t="s">
        <v>256</v>
      </c>
    </row>
    <row r="47" spans="1:13">
      <c r="B47" s="76" t="s">
        <v>289</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1BE21-374B-406F-8597-1635D3634B32}">
  <dimension ref="A1:M47"/>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76" customWidth="1"/>
    <col min="2" max="2" width="17.5" style="76" customWidth="1"/>
    <col min="3" max="3" width="8.58203125" style="76" customWidth="1"/>
    <col min="4" max="4" width="8.1640625" style="76" customWidth="1"/>
    <col min="5" max="5" width="8.25" style="76" bestFit="1" customWidth="1"/>
    <col min="6" max="16384" width="8.1640625" style="76"/>
  </cols>
  <sheetData>
    <row r="1" spans="1:13" ht="13">
      <c r="B1" s="268" t="s">
        <v>243</v>
      </c>
      <c r="F1" s="269"/>
      <c r="G1" s="76" t="s">
        <v>324</v>
      </c>
      <c r="I1" s="76" t="s">
        <v>324</v>
      </c>
    </row>
    <row r="2" spans="1:13">
      <c r="B2" s="76" t="s">
        <v>92</v>
      </c>
      <c r="C2" s="76" t="s">
        <v>324</v>
      </c>
      <c r="G2" s="76" t="s">
        <v>245</v>
      </c>
      <c r="I2" s="270" t="s">
        <v>236</v>
      </c>
      <c r="K2" s="76" t="s">
        <v>229</v>
      </c>
      <c r="M2" s="76" t="s">
        <v>246</v>
      </c>
    </row>
    <row r="3" spans="1:13" ht="60" customHeight="1">
      <c r="B3" s="39"/>
      <c r="C3" s="40" t="s">
        <v>308</v>
      </c>
      <c r="D3" s="40" t="s">
        <v>372</v>
      </c>
      <c r="E3" s="40" t="s">
        <v>373</v>
      </c>
      <c r="F3" s="40" t="s">
        <v>310</v>
      </c>
      <c r="G3" s="41" t="s">
        <v>330</v>
      </c>
      <c r="H3" s="40" t="s">
        <v>291</v>
      </c>
      <c r="I3" s="42" t="s">
        <v>236</v>
      </c>
      <c r="J3" s="43" t="s">
        <v>247</v>
      </c>
      <c r="K3" s="41" t="s">
        <v>248</v>
      </c>
      <c r="L3" s="40" t="s">
        <v>249</v>
      </c>
      <c r="M3" s="42" t="s">
        <v>250</v>
      </c>
    </row>
    <row r="4" spans="1:13">
      <c r="B4" s="44"/>
      <c r="C4" s="45" t="s">
        <v>41</v>
      </c>
      <c r="D4" s="45" t="s">
        <v>42</v>
      </c>
      <c r="E4" s="45" t="s">
        <v>50</v>
      </c>
      <c r="F4" s="45" t="s">
        <v>313</v>
      </c>
      <c r="G4" s="45" t="s">
        <v>311</v>
      </c>
      <c r="H4" s="47" t="s">
        <v>315</v>
      </c>
      <c r="I4" s="46" t="s">
        <v>316</v>
      </c>
      <c r="J4" s="45" t="s">
        <v>318</v>
      </c>
      <c r="K4" s="45" t="s">
        <v>319</v>
      </c>
      <c r="L4" s="45" t="s">
        <v>321</v>
      </c>
      <c r="M4" s="46" t="s">
        <v>322</v>
      </c>
    </row>
    <row r="5" spans="1:13">
      <c r="A5" s="257">
        <v>1</v>
      </c>
      <c r="B5" s="246" t="s">
        <v>73</v>
      </c>
      <c r="C5" s="267"/>
      <c r="D5" s="290">
        <f>逆行列係数表!Z5</f>
        <v>1.2082404701949914E-5</v>
      </c>
      <c r="E5" s="290"/>
      <c r="F5" s="290">
        <f>D5/$E$28</f>
        <v>1.0935502697373019E-5</v>
      </c>
      <c r="G5" s="286">
        <f>$C$28*F5</f>
        <v>0</v>
      </c>
      <c r="H5" s="290">
        <f>分析係数表!F8</f>
        <v>0.42721038226158625</v>
      </c>
      <c r="I5" s="288">
        <f t="shared" ref="I5:I38" si="0">G5*H5</f>
        <v>0</v>
      </c>
      <c r="J5" s="292">
        <f>分析係数表!D8</f>
        <v>0.32298797552049696</v>
      </c>
      <c r="K5" s="271">
        <f t="shared" ref="K5:K38" si="1">ROUND(G5*J5,0)</f>
        <v>0</v>
      </c>
      <c r="L5" s="290">
        <f>分析係数表!E8</f>
        <v>0.12265584155979949</v>
      </c>
      <c r="M5" s="272">
        <f t="shared" ref="M5:M38" si="2">ROUND(G5*L5,0)</f>
        <v>0</v>
      </c>
    </row>
    <row r="6" spans="1:13">
      <c r="A6" s="258">
        <v>2</v>
      </c>
      <c r="B6" s="246" t="s">
        <v>74</v>
      </c>
      <c r="C6" s="267"/>
      <c r="D6" s="290">
        <f>逆行列係数表!Z6</f>
        <v>1.936620568250759E-5</v>
      </c>
      <c r="E6" s="290"/>
      <c r="F6" s="290">
        <f t="shared" ref="F6:F44" si="3">D6/$E$28</f>
        <v>1.7527901084522068E-5</v>
      </c>
      <c r="G6" s="286">
        <f t="shared" ref="G6:G43" si="4">$C$28*F6</f>
        <v>0</v>
      </c>
      <c r="H6" s="290">
        <f>分析係数表!F9</f>
        <v>0.63987813845992225</v>
      </c>
      <c r="I6" s="288">
        <f t="shared" si="0"/>
        <v>0</v>
      </c>
      <c r="J6" s="292">
        <f>分析係数表!D9</f>
        <v>0.29572434079210003</v>
      </c>
      <c r="K6" s="271">
        <f t="shared" si="1"/>
        <v>0</v>
      </c>
      <c r="L6" s="290">
        <f>分析係数表!E9</f>
        <v>0.26862065342998215</v>
      </c>
      <c r="M6" s="272">
        <f t="shared" si="2"/>
        <v>0</v>
      </c>
    </row>
    <row r="7" spans="1:13">
      <c r="A7" s="258">
        <v>3</v>
      </c>
      <c r="B7" s="246" t="s">
        <v>75</v>
      </c>
      <c r="C7" s="267"/>
      <c r="D7" s="290">
        <f>逆行列係数表!Z7</f>
        <v>1.4336597586246365E-6</v>
      </c>
      <c r="E7" s="290"/>
      <c r="F7" s="290">
        <f t="shared" si="3"/>
        <v>1.2975720102327568E-6</v>
      </c>
      <c r="G7" s="286">
        <f t="shared" si="4"/>
        <v>0</v>
      </c>
      <c r="H7" s="290">
        <f>分析係数表!F10</f>
        <v>0.47381340455197063</v>
      </c>
      <c r="I7" s="288">
        <f t="shared" si="0"/>
        <v>0</v>
      </c>
      <c r="J7" s="292">
        <f>分析係数表!D10</f>
        <v>9.5045460793747427E-2</v>
      </c>
      <c r="K7" s="271">
        <f t="shared" si="1"/>
        <v>0</v>
      </c>
      <c r="L7" s="290">
        <f>分析係数表!E10</f>
        <v>4.2279520059697977E-2</v>
      </c>
      <c r="M7" s="272">
        <f t="shared" si="2"/>
        <v>0</v>
      </c>
    </row>
    <row r="8" spans="1:13">
      <c r="A8" s="258">
        <v>4</v>
      </c>
      <c r="B8" s="246" t="s">
        <v>76</v>
      </c>
      <c r="C8" s="267"/>
      <c r="D8" s="290">
        <f>逆行列係数表!Z8</f>
        <v>2.6862695261057278E-3</v>
      </c>
      <c r="E8" s="290"/>
      <c r="F8" s="290">
        <f t="shared" si="3"/>
        <v>2.4312798961169824E-3</v>
      </c>
      <c r="G8" s="286">
        <f t="shared" si="4"/>
        <v>0</v>
      </c>
      <c r="H8" s="290">
        <f>分析係数表!F11</f>
        <v>0.54360066960888753</v>
      </c>
      <c r="I8" s="288">
        <f t="shared" si="0"/>
        <v>0</v>
      </c>
      <c r="J8" s="292">
        <f>分析係数表!D11</f>
        <v>4.0785268604474206E-2</v>
      </c>
      <c r="K8" s="271">
        <f t="shared" si="1"/>
        <v>0</v>
      </c>
      <c r="L8" s="290">
        <f>分析係数表!E11</f>
        <v>3.926343022371024E-2</v>
      </c>
      <c r="M8" s="272">
        <f t="shared" si="2"/>
        <v>0</v>
      </c>
    </row>
    <row r="9" spans="1:13">
      <c r="A9" s="258">
        <v>5</v>
      </c>
      <c r="B9" s="246" t="s">
        <v>77</v>
      </c>
      <c r="C9" s="267"/>
      <c r="D9" s="290">
        <f>逆行列係数表!Z9</f>
        <v>2.1026382304195217E-5</v>
      </c>
      <c r="E9" s="290"/>
      <c r="F9" s="290">
        <f t="shared" si="3"/>
        <v>1.9030488224452148E-5</v>
      </c>
      <c r="G9" s="286">
        <f t="shared" si="4"/>
        <v>0</v>
      </c>
      <c r="H9" s="290">
        <f>分析係数表!F12</f>
        <v>0.33651535386825859</v>
      </c>
      <c r="I9" s="288">
        <f t="shared" si="0"/>
        <v>0</v>
      </c>
      <c r="J9" s="292">
        <f>分析係数表!D12</f>
        <v>3.4578030097235327E-2</v>
      </c>
      <c r="K9" s="271">
        <f t="shared" si="1"/>
        <v>0</v>
      </c>
      <c r="L9" s="290">
        <f>分析係数表!E12</f>
        <v>3.3355134693599395E-2</v>
      </c>
      <c r="M9" s="272">
        <f t="shared" si="2"/>
        <v>0</v>
      </c>
    </row>
    <row r="10" spans="1:13">
      <c r="A10" s="258">
        <v>6</v>
      </c>
      <c r="B10" s="246" t="s">
        <v>78</v>
      </c>
      <c r="C10" s="267"/>
      <c r="D10" s="290">
        <f>逆行列係数表!Z10</f>
        <v>6.3995216936282279E-5</v>
      </c>
      <c r="E10" s="290"/>
      <c r="F10" s="290">
        <f t="shared" si="3"/>
        <v>5.7920578286269972E-5</v>
      </c>
      <c r="G10" s="286">
        <f t="shared" si="4"/>
        <v>0</v>
      </c>
      <c r="H10" s="290">
        <f>分析係数表!F13</f>
        <v>0.39077170920544851</v>
      </c>
      <c r="I10" s="288">
        <f t="shared" si="0"/>
        <v>0</v>
      </c>
      <c r="J10" s="292">
        <f>分析係数表!D13</f>
        <v>0.12720758845381647</v>
      </c>
      <c r="K10" s="271">
        <f t="shared" si="1"/>
        <v>0</v>
      </c>
      <c r="L10" s="290">
        <f>分析係数表!E13</f>
        <v>9.5492852763317662E-2</v>
      </c>
      <c r="M10" s="272">
        <f t="shared" si="2"/>
        <v>0</v>
      </c>
    </row>
    <row r="11" spans="1:13">
      <c r="A11" s="258">
        <v>7</v>
      </c>
      <c r="B11" s="246" t="s">
        <v>79</v>
      </c>
      <c r="C11" s="267"/>
      <c r="D11" s="290">
        <f>逆行列係数表!Z11</f>
        <v>2.2697750557076255E-3</v>
      </c>
      <c r="E11" s="290"/>
      <c r="F11" s="290">
        <f t="shared" si="3"/>
        <v>2.0543204648752564E-3</v>
      </c>
      <c r="G11" s="286">
        <f t="shared" si="4"/>
        <v>0</v>
      </c>
      <c r="H11" s="290">
        <f>分析係数表!F14</f>
        <v>0.35598651785260127</v>
      </c>
      <c r="I11" s="288">
        <f t="shared" si="0"/>
        <v>0</v>
      </c>
      <c r="J11" s="292">
        <f>分析係数表!D14</f>
        <v>4.3833041969742803E-2</v>
      </c>
      <c r="K11" s="271">
        <f t="shared" si="1"/>
        <v>0</v>
      </c>
      <c r="L11" s="290">
        <f>分析係数表!E14</f>
        <v>3.8757158040430381E-2</v>
      </c>
      <c r="M11" s="272">
        <f t="shared" si="2"/>
        <v>0</v>
      </c>
    </row>
    <row r="12" spans="1:13">
      <c r="A12" s="258">
        <v>8</v>
      </c>
      <c r="B12" s="246" t="s">
        <v>80</v>
      </c>
      <c r="C12" s="267"/>
      <c r="D12" s="290">
        <f>逆行列係数表!Z12</f>
        <v>7.4307050902057165E-4</v>
      </c>
      <c r="E12" s="290"/>
      <c r="F12" s="290">
        <f t="shared" si="3"/>
        <v>6.7253578705416288E-4</v>
      </c>
      <c r="G12" s="286">
        <f t="shared" si="4"/>
        <v>0</v>
      </c>
      <c r="H12" s="290">
        <f>分析係数表!F15</f>
        <v>0.35842164855867914</v>
      </c>
      <c r="I12" s="288">
        <f t="shared" si="0"/>
        <v>0</v>
      </c>
      <c r="J12" s="292">
        <f>分析係数表!D15</f>
        <v>1.5678367482667734E-2</v>
      </c>
      <c r="K12" s="271">
        <f t="shared" si="1"/>
        <v>0</v>
      </c>
      <c r="L12" s="290">
        <f>分析係数表!E15</f>
        <v>1.5634458686506418E-2</v>
      </c>
      <c r="M12" s="272">
        <f t="shared" si="2"/>
        <v>0</v>
      </c>
    </row>
    <row r="13" spans="1:13">
      <c r="A13" s="258">
        <v>9</v>
      </c>
      <c r="B13" s="246" t="s">
        <v>81</v>
      </c>
      <c r="C13" s="267"/>
      <c r="D13" s="290">
        <f>逆行列係数表!Z13</f>
        <v>8.2107198975382503E-3</v>
      </c>
      <c r="E13" s="290"/>
      <c r="F13" s="290">
        <f t="shared" si="3"/>
        <v>7.4313310803447432E-3</v>
      </c>
      <c r="G13" s="286">
        <f t="shared" si="4"/>
        <v>0</v>
      </c>
      <c r="H13" s="290">
        <f>分析係数表!F16</f>
        <v>0.2627694146106877</v>
      </c>
      <c r="I13" s="288">
        <f t="shared" si="0"/>
        <v>0</v>
      </c>
      <c r="J13" s="292">
        <f>分析係数表!D16</f>
        <v>1.0339400475073228E-2</v>
      </c>
      <c r="K13" s="271">
        <f t="shared" si="1"/>
        <v>0</v>
      </c>
      <c r="L13" s="290">
        <f>分析係数表!E16</f>
        <v>1.0339400475073228E-2</v>
      </c>
      <c r="M13" s="272">
        <f t="shared" si="2"/>
        <v>0</v>
      </c>
    </row>
    <row r="14" spans="1:13">
      <c r="A14" s="258">
        <v>10</v>
      </c>
      <c r="B14" s="246" t="s">
        <v>82</v>
      </c>
      <c r="C14" s="267"/>
      <c r="D14" s="290">
        <f>逆行列係数表!Z14</f>
        <v>5.126608126806429E-4</v>
      </c>
      <c r="E14" s="290"/>
      <c r="F14" s="290">
        <f t="shared" si="3"/>
        <v>4.6399734475057434E-4</v>
      </c>
      <c r="G14" s="286">
        <f t="shared" si="4"/>
        <v>0</v>
      </c>
      <c r="H14" s="290">
        <f>分析係数表!F17</f>
        <v>0.42825667105631338</v>
      </c>
      <c r="I14" s="288">
        <f t="shared" si="0"/>
        <v>0</v>
      </c>
      <c r="J14" s="292">
        <f>分析係数表!D17</f>
        <v>5.1560411778863557E-2</v>
      </c>
      <c r="K14" s="271">
        <f t="shared" si="1"/>
        <v>0</v>
      </c>
      <c r="L14" s="290">
        <f>分析係数表!E17</f>
        <v>4.9008807340167618E-2</v>
      </c>
      <c r="M14" s="272">
        <f t="shared" si="2"/>
        <v>0</v>
      </c>
    </row>
    <row r="15" spans="1:13">
      <c r="A15" s="258">
        <v>11</v>
      </c>
      <c r="B15" s="246" t="s">
        <v>83</v>
      </c>
      <c r="C15" s="267"/>
      <c r="D15" s="290">
        <f>逆行列係数表!Z15</f>
        <v>8.3340530570852854E-4</v>
      </c>
      <c r="E15" s="290"/>
      <c r="F15" s="290">
        <f t="shared" si="3"/>
        <v>7.5429570465470241E-4</v>
      </c>
      <c r="G15" s="286">
        <f t="shared" si="4"/>
        <v>0</v>
      </c>
      <c r="H15" s="290">
        <f>分析係数表!F18</f>
        <v>0.48997194925916815</v>
      </c>
      <c r="I15" s="288">
        <f t="shared" si="0"/>
        <v>0</v>
      </c>
      <c r="J15" s="292">
        <f>分析係数表!D18</f>
        <v>3.8565313316438733E-2</v>
      </c>
      <c r="K15" s="271">
        <f t="shared" si="1"/>
        <v>0</v>
      </c>
      <c r="L15" s="290">
        <f>分析係数表!E18</f>
        <v>3.6576455199010559E-2</v>
      </c>
      <c r="M15" s="272">
        <f t="shared" si="2"/>
        <v>0</v>
      </c>
    </row>
    <row r="16" spans="1:13">
      <c r="A16" s="258">
        <v>12</v>
      </c>
      <c r="B16" s="246" t="s">
        <v>84</v>
      </c>
      <c r="C16" s="267"/>
      <c r="D16" s="290">
        <f>逆行列係数表!Z16</f>
        <v>1.1094113105769949E-3</v>
      </c>
      <c r="E16" s="290"/>
      <c r="F16" s="290">
        <f t="shared" si="3"/>
        <v>1.0041023023631174E-3</v>
      </c>
      <c r="G16" s="286">
        <f t="shared" si="4"/>
        <v>0</v>
      </c>
      <c r="H16" s="290">
        <f>分析係数表!F19</f>
        <v>0.21331101927013058</v>
      </c>
      <c r="I16" s="288">
        <f t="shared" si="0"/>
        <v>0</v>
      </c>
      <c r="J16" s="292">
        <f>分析係数表!D19</f>
        <v>1.2736199640345095E-2</v>
      </c>
      <c r="K16" s="271">
        <f t="shared" si="1"/>
        <v>0</v>
      </c>
      <c r="L16" s="290">
        <f>分析係数表!E19</f>
        <v>1.2523714081279422E-2</v>
      </c>
      <c r="M16" s="272">
        <f t="shared" si="2"/>
        <v>0</v>
      </c>
    </row>
    <row r="17" spans="1:13">
      <c r="A17" s="258">
        <v>13</v>
      </c>
      <c r="B17" s="246" t="s">
        <v>85</v>
      </c>
      <c r="C17" s="267"/>
      <c r="D17" s="290">
        <f>逆行列係数表!Z17</f>
        <v>4.5366526218225724E-5</v>
      </c>
      <c r="E17" s="290"/>
      <c r="F17" s="290">
        <f t="shared" si="3"/>
        <v>4.1060184794984345E-5</v>
      </c>
      <c r="G17" s="286">
        <f t="shared" si="4"/>
        <v>0</v>
      </c>
      <c r="H17" s="290">
        <f>分析係数表!F20</f>
        <v>0.2109583665362576</v>
      </c>
      <c r="I17" s="288">
        <f t="shared" si="0"/>
        <v>0</v>
      </c>
      <c r="J17" s="292">
        <f>分析係数表!D20</f>
        <v>3.0797631013066269E-2</v>
      </c>
      <c r="K17" s="271">
        <f t="shared" si="1"/>
        <v>0</v>
      </c>
      <c r="L17" s="290">
        <f>分析係数表!E20</f>
        <v>2.9972730221401771E-2</v>
      </c>
      <c r="M17" s="272">
        <f t="shared" si="2"/>
        <v>0</v>
      </c>
    </row>
    <row r="18" spans="1:13">
      <c r="A18" s="258">
        <v>14</v>
      </c>
      <c r="B18" s="246" t="s">
        <v>86</v>
      </c>
      <c r="C18" s="267"/>
      <c r="D18" s="290">
        <f>逆行列係数表!Z18</f>
        <v>1.1171056430920629E-3</v>
      </c>
      <c r="E18" s="290"/>
      <c r="F18" s="290">
        <f t="shared" si="3"/>
        <v>1.01106626326731E-3</v>
      </c>
      <c r="G18" s="286">
        <f t="shared" si="4"/>
        <v>0</v>
      </c>
      <c r="H18" s="290">
        <f>分析係数表!F21</f>
        <v>0.45791147145628314</v>
      </c>
      <c r="I18" s="288">
        <f t="shared" si="0"/>
        <v>0</v>
      </c>
      <c r="J18" s="292">
        <f>分析係数表!D21</f>
        <v>5.9847590028896828E-2</v>
      </c>
      <c r="K18" s="271">
        <f t="shared" si="1"/>
        <v>0</v>
      </c>
      <c r="L18" s="290">
        <f>分析係数表!E21</f>
        <v>5.4782163530779596E-2</v>
      </c>
      <c r="M18" s="272">
        <f t="shared" si="2"/>
        <v>0</v>
      </c>
    </row>
    <row r="19" spans="1:13">
      <c r="A19" s="258">
        <v>15</v>
      </c>
      <c r="B19" s="246" t="s">
        <v>70</v>
      </c>
      <c r="C19" s="267"/>
      <c r="D19" s="290">
        <f>逆行列係数表!Z19</f>
        <v>2.7861696711631436E-4</v>
      </c>
      <c r="E19" s="290"/>
      <c r="F19" s="290">
        <f t="shared" si="3"/>
        <v>2.5216971874337531E-4</v>
      </c>
      <c r="G19" s="286">
        <f t="shared" si="4"/>
        <v>0</v>
      </c>
      <c r="H19" s="290">
        <f>分析係数表!F22</f>
        <v>0.43073258580094059</v>
      </c>
      <c r="I19" s="288">
        <f t="shared" si="0"/>
        <v>0</v>
      </c>
      <c r="J19" s="292">
        <f>分析係数表!D22</f>
        <v>2.2938556731137788E-2</v>
      </c>
      <c r="K19" s="271">
        <f t="shared" si="1"/>
        <v>0</v>
      </c>
      <c r="L19" s="290">
        <f>分析係数表!E22</f>
        <v>2.2183368519679003E-2</v>
      </c>
      <c r="M19" s="272">
        <f t="shared" si="2"/>
        <v>0</v>
      </c>
    </row>
    <row r="20" spans="1:13">
      <c r="A20" s="258">
        <v>16</v>
      </c>
      <c r="B20" s="246" t="s">
        <v>71</v>
      </c>
      <c r="C20" s="267"/>
      <c r="D20" s="290">
        <f>逆行列係数表!Z20</f>
        <v>3.1647502504081028E-4</v>
      </c>
      <c r="E20" s="290"/>
      <c r="F20" s="290">
        <f t="shared" si="3"/>
        <v>2.8643416400598242E-4</v>
      </c>
      <c r="G20" s="286">
        <f t="shared" si="4"/>
        <v>0</v>
      </c>
      <c r="H20" s="290">
        <f>分析係数表!F23</f>
        <v>0.43764444987651224</v>
      </c>
      <c r="I20" s="288">
        <f t="shared" si="0"/>
        <v>0</v>
      </c>
      <c r="J20" s="292">
        <f>分析係数表!D23</f>
        <v>3.7770855561684982E-2</v>
      </c>
      <c r="K20" s="271">
        <f t="shared" si="1"/>
        <v>0</v>
      </c>
      <c r="L20" s="290">
        <f>分析係数表!E23</f>
        <v>3.6503495425501575E-2</v>
      </c>
      <c r="M20" s="272">
        <f t="shared" si="2"/>
        <v>0</v>
      </c>
    </row>
    <row r="21" spans="1:13">
      <c r="A21" s="258">
        <v>17</v>
      </c>
      <c r="B21" s="246" t="s">
        <v>72</v>
      </c>
      <c r="C21" s="267"/>
      <c r="D21" s="290">
        <f>逆行列係数表!Z21</f>
        <v>2.0681203605438852E-5</v>
      </c>
      <c r="E21" s="290"/>
      <c r="F21" s="290">
        <f t="shared" si="3"/>
        <v>1.8718075034823037E-5</v>
      </c>
      <c r="G21" s="286">
        <f t="shared" si="4"/>
        <v>0</v>
      </c>
      <c r="H21" s="290">
        <f>分析係数表!F24</f>
        <v>0.36721364788140759</v>
      </c>
      <c r="I21" s="288">
        <f t="shared" si="0"/>
        <v>0</v>
      </c>
      <c r="J21" s="292">
        <f>分析係数表!D24</f>
        <v>3.9309475738153632E-2</v>
      </c>
      <c r="K21" s="271">
        <f t="shared" si="1"/>
        <v>0</v>
      </c>
      <c r="L21" s="290">
        <f>分析係数表!E24</f>
        <v>3.8550657867992791E-2</v>
      </c>
      <c r="M21" s="272">
        <f t="shared" si="2"/>
        <v>0</v>
      </c>
    </row>
    <row r="22" spans="1:13">
      <c r="A22" s="258">
        <v>18</v>
      </c>
      <c r="B22" s="246" t="s">
        <v>87</v>
      </c>
      <c r="C22" s="267"/>
      <c r="D22" s="290">
        <f>逆行列係数表!Z22</f>
        <v>1.3924663132208853E-4</v>
      </c>
      <c r="E22" s="290"/>
      <c r="F22" s="290">
        <f t="shared" si="3"/>
        <v>1.2602887835540388E-4</v>
      </c>
      <c r="G22" s="286">
        <f t="shared" si="4"/>
        <v>0</v>
      </c>
      <c r="H22" s="290">
        <f>分析係数表!F25</f>
        <v>0.33318683873123567</v>
      </c>
      <c r="I22" s="288">
        <f t="shared" si="0"/>
        <v>0</v>
      </c>
      <c r="J22" s="292">
        <f>分析係数表!D25</f>
        <v>4.284059086963312E-2</v>
      </c>
      <c r="K22" s="271">
        <f t="shared" si="1"/>
        <v>0</v>
      </c>
      <c r="L22" s="290">
        <f>分析係数表!E25</f>
        <v>4.249917369780222E-2</v>
      </c>
      <c r="M22" s="272">
        <f t="shared" si="2"/>
        <v>0</v>
      </c>
    </row>
    <row r="23" spans="1:13">
      <c r="A23" s="258">
        <v>19</v>
      </c>
      <c r="B23" s="246" t="s">
        <v>88</v>
      </c>
      <c r="C23" s="267"/>
      <c r="D23" s="290">
        <f>逆行列係数表!Z23</f>
        <v>1.1057631544686148E-4</v>
      </c>
      <c r="E23" s="290"/>
      <c r="F23" s="290">
        <f t="shared" si="3"/>
        <v>1.0008004413554994E-4</v>
      </c>
      <c r="G23" s="286">
        <f t="shared" si="4"/>
        <v>0</v>
      </c>
      <c r="H23" s="290">
        <f>分析係数表!F26</f>
        <v>0.33811565690794865</v>
      </c>
      <c r="I23" s="288">
        <f t="shared" si="0"/>
        <v>0</v>
      </c>
      <c r="J23" s="292">
        <f>分析係数表!D26</f>
        <v>3.3929737559631502E-2</v>
      </c>
      <c r="K23" s="271">
        <f t="shared" si="1"/>
        <v>0</v>
      </c>
      <c r="L23" s="290">
        <f>分析係数表!E26</f>
        <v>3.3531988342571602E-2</v>
      </c>
      <c r="M23" s="272">
        <f t="shared" si="2"/>
        <v>0</v>
      </c>
    </row>
    <row r="24" spans="1:13">
      <c r="A24" s="258">
        <v>20</v>
      </c>
      <c r="B24" s="246" t="s">
        <v>89</v>
      </c>
      <c r="C24" s="267"/>
      <c r="D24" s="290">
        <f>逆行列係数表!Z24</f>
        <v>3.1625508317472806E-5</v>
      </c>
      <c r="E24" s="290"/>
      <c r="F24" s="290">
        <f t="shared" si="3"/>
        <v>2.862350997527035E-5</v>
      </c>
      <c r="G24" s="286">
        <f t="shared" si="4"/>
        <v>0</v>
      </c>
      <c r="H24" s="290">
        <f>分析係数表!F27</f>
        <v>0.29536956526946395</v>
      </c>
      <c r="I24" s="288">
        <f t="shared" si="0"/>
        <v>0</v>
      </c>
      <c r="J24" s="292">
        <f>分析係数表!D27</f>
        <v>2.042747265118797E-2</v>
      </c>
      <c r="K24" s="271">
        <f t="shared" si="1"/>
        <v>0</v>
      </c>
      <c r="L24" s="290">
        <f>分析係数表!E27</f>
        <v>2.035082172191522E-2</v>
      </c>
      <c r="M24" s="272">
        <f t="shared" si="2"/>
        <v>0</v>
      </c>
    </row>
    <row r="25" spans="1:13">
      <c r="A25" s="258">
        <v>21</v>
      </c>
      <c r="B25" s="246" t="s">
        <v>90</v>
      </c>
      <c r="C25" s="267"/>
      <c r="D25" s="290">
        <f>逆行列係数表!Z25</f>
        <v>3.9488141034994313E-4</v>
      </c>
      <c r="E25" s="290"/>
      <c r="F25" s="290">
        <f t="shared" si="3"/>
        <v>3.5739795467431824E-4</v>
      </c>
      <c r="G25" s="286">
        <f t="shared" si="4"/>
        <v>0</v>
      </c>
      <c r="H25" s="290">
        <f>分析係数表!F28</f>
        <v>0.29628808224417325</v>
      </c>
      <c r="I25" s="288">
        <f t="shared" si="0"/>
        <v>0</v>
      </c>
      <c r="J25" s="292">
        <f>分析係数表!D28</f>
        <v>3.0551159487848582E-2</v>
      </c>
      <c r="K25" s="271">
        <f t="shared" si="1"/>
        <v>0</v>
      </c>
      <c r="L25" s="290">
        <f>分析係数表!E28</f>
        <v>3.018459578819983E-2</v>
      </c>
      <c r="M25" s="272">
        <f t="shared" si="2"/>
        <v>0</v>
      </c>
    </row>
    <row r="26" spans="1:13">
      <c r="A26" s="258">
        <v>22</v>
      </c>
      <c r="B26" s="246" t="s">
        <v>64</v>
      </c>
      <c r="C26" s="267"/>
      <c r="D26" s="290">
        <f>逆行列係数表!Z26</f>
        <v>4.7626175779478704E-3</v>
      </c>
      <c r="E26" s="290"/>
      <c r="F26" s="290">
        <f t="shared" si="3"/>
        <v>4.3105340910985978E-3</v>
      </c>
      <c r="G26" s="286">
        <f t="shared" si="4"/>
        <v>0</v>
      </c>
      <c r="H26" s="290">
        <f>分析係数表!F29</f>
        <v>0.40202182464221792</v>
      </c>
      <c r="I26" s="288">
        <f t="shared" si="0"/>
        <v>0</v>
      </c>
      <c r="J26" s="292">
        <f>分析係数表!D29</f>
        <v>7.9194780809421356E-2</v>
      </c>
      <c r="K26" s="271">
        <f t="shared" si="1"/>
        <v>0</v>
      </c>
      <c r="L26" s="290">
        <f>分析係数表!E29</f>
        <v>6.5944675090492746E-2</v>
      </c>
      <c r="M26" s="272">
        <f t="shared" si="2"/>
        <v>0</v>
      </c>
    </row>
    <row r="27" spans="1:13">
      <c r="A27" s="258">
        <v>23</v>
      </c>
      <c r="B27" s="246" t="s">
        <v>91</v>
      </c>
      <c r="C27" s="267"/>
      <c r="D27" s="290">
        <f>逆行列係数表!Z27</f>
        <v>2.9618014208654599E-2</v>
      </c>
      <c r="E27" s="290"/>
      <c r="F27" s="290">
        <f t="shared" si="3"/>
        <v>2.6806573878236695E-2</v>
      </c>
      <c r="G27" s="286">
        <f t="shared" si="4"/>
        <v>0</v>
      </c>
      <c r="H27" s="290">
        <f>分析係数表!F30</f>
        <v>0.46362091424568164</v>
      </c>
      <c r="I27" s="288">
        <f t="shared" si="0"/>
        <v>0</v>
      </c>
      <c r="J27" s="292">
        <f>分析係数表!D30</f>
        <v>7.3824536053885614E-2</v>
      </c>
      <c r="K27" s="271">
        <f t="shared" si="1"/>
        <v>0</v>
      </c>
      <c r="L27" s="290">
        <f>分析係数表!E30</f>
        <v>5.6949248710145881E-2</v>
      </c>
      <c r="M27" s="272">
        <f t="shared" si="2"/>
        <v>0</v>
      </c>
    </row>
    <row r="28" spans="1:13">
      <c r="A28" s="258">
        <v>24</v>
      </c>
      <c r="B28" s="246" t="s">
        <v>92</v>
      </c>
      <c r="C28" s="266">
        <f>データ入力!C29</f>
        <v>0</v>
      </c>
      <c r="D28" s="290">
        <f>逆行列係数表!Z28</f>
        <v>1.1048787638132456</v>
      </c>
      <c r="E28" s="290">
        <f>D28</f>
        <v>1.1048787638132456</v>
      </c>
      <c r="F28" s="290">
        <f t="shared" si="3"/>
        <v>1</v>
      </c>
      <c r="G28" s="286">
        <f t="shared" si="4"/>
        <v>0</v>
      </c>
      <c r="H28" s="290">
        <f>分析係数表!F31</f>
        <v>0.39948542779773355</v>
      </c>
      <c r="I28" s="288">
        <f t="shared" si="0"/>
        <v>0</v>
      </c>
      <c r="J28" s="292">
        <f>分析係数表!D31</f>
        <v>2.9145126840892164E-3</v>
      </c>
      <c r="K28" s="271">
        <f t="shared" si="1"/>
        <v>0</v>
      </c>
      <c r="L28" s="290">
        <f>分析係数表!E31</f>
        <v>2.9145126840892164E-3</v>
      </c>
      <c r="M28" s="272">
        <f t="shared" si="2"/>
        <v>0</v>
      </c>
    </row>
    <row r="29" spans="1:13">
      <c r="A29" s="258">
        <v>25</v>
      </c>
      <c r="B29" s="246" t="s">
        <v>1</v>
      </c>
      <c r="C29" s="267"/>
      <c r="D29" s="290">
        <f>逆行列係数表!Z29</f>
        <v>1.6197873378961173E-3</v>
      </c>
      <c r="E29" s="290"/>
      <c r="F29" s="290">
        <f t="shared" si="3"/>
        <v>1.466031741171111E-3</v>
      </c>
      <c r="G29" s="286">
        <f t="shared" si="4"/>
        <v>0</v>
      </c>
      <c r="H29" s="290">
        <f>分析係数表!F32</f>
        <v>0.44272670787830282</v>
      </c>
      <c r="I29" s="288">
        <f t="shared" si="0"/>
        <v>0</v>
      </c>
      <c r="J29" s="292">
        <f>分析係数表!D32</f>
        <v>2.1120085933633119E-2</v>
      </c>
      <c r="K29" s="271">
        <f t="shared" si="1"/>
        <v>0</v>
      </c>
      <c r="L29" s="290">
        <f>分析係数表!E32</f>
        <v>2.1120085933633119E-2</v>
      </c>
      <c r="M29" s="272">
        <f t="shared" si="2"/>
        <v>0</v>
      </c>
    </row>
    <row r="30" spans="1:13">
      <c r="A30" s="258">
        <v>26</v>
      </c>
      <c r="B30" s="246" t="s">
        <v>2</v>
      </c>
      <c r="C30" s="267"/>
      <c r="D30" s="290">
        <f>逆行列係数表!Z30</f>
        <v>1.6849745061703524E-2</v>
      </c>
      <c r="E30" s="290"/>
      <c r="F30" s="290">
        <f t="shared" si="3"/>
        <v>1.525031126813438E-2</v>
      </c>
      <c r="G30" s="286">
        <f t="shared" si="4"/>
        <v>0</v>
      </c>
      <c r="H30" s="290">
        <f>分析係数表!F33</f>
        <v>0.63278689994307047</v>
      </c>
      <c r="I30" s="288">
        <f t="shared" si="0"/>
        <v>0</v>
      </c>
      <c r="J30" s="292">
        <f>分析係数表!D33</f>
        <v>8.7702783269007503E-2</v>
      </c>
      <c r="K30" s="271">
        <f t="shared" si="1"/>
        <v>0</v>
      </c>
      <c r="L30" s="290">
        <f>分析係数表!E33</f>
        <v>8.4336323251883824E-2</v>
      </c>
      <c r="M30" s="272">
        <f t="shared" si="2"/>
        <v>0</v>
      </c>
    </row>
    <row r="31" spans="1:13">
      <c r="A31" s="258">
        <v>27</v>
      </c>
      <c r="B31" s="246" t="s">
        <v>65</v>
      </c>
      <c r="C31" s="267"/>
      <c r="D31" s="290">
        <f>逆行列係数表!Z31</f>
        <v>2.8846936417364264E-3</v>
      </c>
      <c r="E31" s="290"/>
      <c r="F31" s="290">
        <f t="shared" si="3"/>
        <v>2.6108689353215027E-3</v>
      </c>
      <c r="G31" s="286">
        <f t="shared" si="4"/>
        <v>0</v>
      </c>
      <c r="H31" s="290">
        <f>分析係数表!F34</f>
        <v>0.68044247766447119</v>
      </c>
      <c r="I31" s="288">
        <f t="shared" si="0"/>
        <v>0</v>
      </c>
      <c r="J31" s="292">
        <f>分析係数表!D34</f>
        <v>0.15389009392691583</v>
      </c>
      <c r="K31" s="271">
        <f t="shared" si="1"/>
        <v>0</v>
      </c>
      <c r="L31" s="290">
        <f>分析係数表!E34</f>
        <v>0.1433320704064108</v>
      </c>
      <c r="M31" s="272">
        <f t="shared" si="2"/>
        <v>0</v>
      </c>
    </row>
    <row r="32" spans="1:13">
      <c r="A32" s="258">
        <v>28</v>
      </c>
      <c r="B32" s="246" t="s">
        <v>66</v>
      </c>
      <c r="C32" s="267"/>
      <c r="D32" s="290">
        <f>逆行列係数表!Z32</f>
        <v>1.911152763045406E-2</v>
      </c>
      <c r="E32" s="290"/>
      <c r="F32" s="290">
        <f t="shared" si="3"/>
        <v>1.729739791947384E-2</v>
      </c>
      <c r="G32" s="286">
        <f t="shared" si="4"/>
        <v>0</v>
      </c>
      <c r="H32" s="290">
        <f>分析係数表!F35</f>
        <v>0.60548890850388704</v>
      </c>
      <c r="I32" s="288">
        <f t="shared" si="0"/>
        <v>0</v>
      </c>
      <c r="J32" s="292">
        <f>分析係数表!D35</f>
        <v>4.0363234612300396E-2</v>
      </c>
      <c r="K32" s="271">
        <f t="shared" si="1"/>
        <v>0</v>
      </c>
      <c r="L32" s="290">
        <f>分析係数表!E35</f>
        <v>3.9154079363329694E-2</v>
      </c>
      <c r="M32" s="272">
        <f t="shared" si="2"/>
        <v>0</v>
      </c>
    </row>
    <row r="33" spans="1:13">
      <c r="A33" s="258">
        <v>29</v>
      </c>
      <c r="B33" s="246" t="s">
        <v>93</v>
      </c>
      <c r="C33" s="267"/>
      <c r="D33" s="290">
        <f>逆行列係数表!Z33</f>
        <v>1.2350314821203438E-2</v>
      </c>
      <c r="E33" s="290"/>
      <c r="F33" s="290">
        <f t="shared" si="3"/>
        <v>1.1177981897831982E-2</v>
      </c>
      <c r="G33" s="286">
        <f t="shared" si="4"/>
        <v>0</v>
      </c>
      <c r="H33" s="290">
        <f>分析係数表!F36</f>
        <v>0.81306518983088305</v>
      </c>
      <c r="I33" s="288">
        <f t="shared" si="0"/>
        <v>0</v>
      </c>
      <c r="J33" s="292">
        <f>分析係数表!D36</f>
        <v>1.5774342104513773E-2</v>
      </c>
      <c r="K33" s="271">
        <f t="shared" si="1"/>
        <v>0</v>
      </c>
      <c r="L33" s="290">
        <f>分析係数表!E36</f>
        <v>1.3229670821596217E-2</v>
      </c>
      <c r="M33" s="272">
        <f t="shared" si="2"/>
        <v>0</v>
      </c>
    </row>
    <row r="34" spans="1:13">
      <c r="A34" s="258">
        <v>30</v>
      </c>
      <c r="B34" s="246" t="s">
        <v>94</v>
      </c>
      <c r="C34" s="267"/>
      <c r="D34" s="290">
        <f>逆行列係数表!Z34</f>
        <v>2.5805982302712617E-2</v>
      </c>
      <c r="E34" s="290"/>
      <c r="F34" s="290">
        <f t="shared" si="3"/>
        <v>2.335639270832662E-2</v>
      </c>
      <c r="G34" s="286">
        <f t="shared" si="4"/>
        <v>0</v>
      </c>
      <c r="H34" s="290">
        <f>分析係数表!F37</f>
        <v>0.63403708963374472</v>
      </c>
      <c r="I34" s="288">
        <f t="shared" si="0"/>
        <v>0</v>
      </c>
      <c r="J34" s="292">
        <f>分析係数表!D37</f>
        <v>7.9200513574427991E-2</v>
      </c>
      <c r="K34" s="271">
        <f t="shared" si="1"/>
        <v>0</v>
      </c>
      <c r="L34" s="290">
        <f>分析係数表!E37</f>
        <v>7.3600662533244779E-2</v>
      </c>
      <c r="M34" s="272">
        <f t="shared" si="2"/>
        <v>0</v>
      </c>
    </row>
    <row r="35" spans="1:13">
      <c r="A35" s="258">
        <v>31</v>
      </c>
      <c r="B35" s="246" t="s">
        <v>95</v>
      </c>
      <c r="C35" s="267"/>
      <c r="D35" s="290">
        <f>逆行列係数表!Z35</f>
        <v>9.5677692702329613E-3</v>
      </c>
      <c r="E35" s="290"/>
      <c r="F35" s="290">
        <f t="shared" si="3"/>
        <v>8.6595648170591268E-3</v>
      </c>
      <c r="G35" s="286">
        <f t="shared" si="4"/>
        <v>0</v>
      </c>
      <c r="H35" s="290">
        <f>分析係数表!F38</f>
        <v>0.4997199825516766</v>
      </c>
      <c r="I35" s="288">
        <f t="shared" si="0"/>
        <v>0</v>
      </c>
      <c r="J35" s="292">
        <f>分析係数表!D38</f>
        <v>3.5590827435143364E-2</v>
      </c>
      <c r="K35" s="271">
        <f t="shared" si="1"/>
        <v>0</v>
      </c>
      <c r="L35" s="290">
        <f>分析係数表!E38</f>
        <v>3.1059891839156476E-2</v>
      </c>
      <c r="M35" s="272">
        <f t="shared" si="2"/>
        <v>0</v>
      </c>
    </row>
    <row r="36" spans="1:13">
      <c r="A36" s="258">
        <v>32</v>
      </c>
      <c r="B36" s="246" t="s">
        <v>67</v>
      </c>
      <c r="C36" s="267"/>
      <c r="D36" s="290">
        <f>逆行列係数表!Z36</f>
        <v>3.0689850065658054E-4</v>
      </c>
      <c r="E36" s="290"/>
      <c r="F36" s="290">
        <f t="shared" si="3"/>
        <v>2.7776667513944065E-4</v>
      </c>
      <c r="G36" s="286">
        <f t="shared" si="4"/>
        <v>0</v>
      </c>
      <c r="H36" s="290">
        <f>分析係数表!F39</f>
        <v>0.70859596344355691</v>
      </c>
      <c r="I36" s="288">
        <f t="shared" si="0"/>
        <v>0</v>
      </c>
      <c r="J36" s="292">
        <f>分析係数表!D39</f>
        <v>4.8027598057070089E-2</v>
      </c>
      <c r="K36" s="271">
        <f t="shared" si="1"/>
        <v>0</v>
      </c>
      <c r="L36" s="290">
        <f>分析係数表!E39</f>
        <v>4.8027598057070089E-2</v>
      </c>
      <c r="M36" s="272">
        <f t="shared" si="2"/>
        <v>0</v>
      </c>
    </row>
    <row r="37" spans="1:13">
      <c r="A37" s="258">
        <v>33</v>
      </c>
      <c r="B37" s="246" t="s">
        <v>96</v>
      </c>
      <c r="C37" s="267"/>
      <c r="D37" s="290">
        <f>逆行列係数表!Z37</f>
        <v>1.2529808928842241E-3</v>
      </c>
      <c r="E37" s="290"/>
      <c r="F37" s="290">
        <f t="shared" si="3"/>
        <v>1.1340437828308301E-3</v>
      </c>
      <c r="G37" s="286">
        <f t="shared" si="4"/>
        <v>0</v>
      </c>
      <c r="H37" s="290">
        <f>分析係数表!F40</f>
        <v>0.70623799726049996</v>
      </c>
      <c r="I37" s="288">
        <f t="shared" si="0"/>
        <v>0</v>
      </c>
      <c r="J37" s="292">
        <f>分析係数表!D40</f>
        <v>9.0697433955161888E-2</v>
      </c>
      <c r="K37" s="271">
        <f t="shared" si="1"/>
        <v>0</v>
      </c>
      <c r="L37" s="290">
        <f>分析係数表!E40</f>
        <v>9.0562666353757981E-2</v>
      </c>
      <c r="M37" s="272">
        <f t="shared" si="2"/>
        <v>0</v>
      </c>
    </row>
    <row r="38" spans="1:13">
      <c r="A38" s="258">
        <v>34</v>
      </c>
      <c r="B38" s="246" t="s">
        <v>97</v>
      </c>
      <c r="C38" s="267"/>
      <c r="D38" s="290">
        <f>逆行列係数表!Z38</f>
        <v>4.2365403631771647E-5</v>
      </c>
      <c r="E38" s="290"/>
      <c r="F38" s="290">
        <f t="shared" si="3"/>
        <v>3.8343938737275381E-5</v>
      </c>
      <c r="G38" s="286">
        <f t="shared" si="4"/>
        <v>0</v>
      </c>
      <c r="H38" s="290">
        <f>分析係数表!F41</f>
        <v>0.58132099287543681</v>
      </c>
      <c r="I38" s="288">
        <f t="shared" si="0"/>
        <v>0</v>
      </c>
      <c r="J38" s="292">
        <f>分析係数表!D41</f>
        <v>0.12149342216939719</v>
      </c>
      <c r="K38" s="271">
        <f t="shared" si="1"/>
        <v>0</v>
      </c>
      <c r="L38" s="290">
        <f>分析係数表!E41</f>
        <v>0.11755967401821014</v>
      </c>
      <c r="M38" s="272">
        <f t="shared" si="2"/>
        <v>0</v>
      </c>
    </row>
    <row r="39" spans="1:13">
      <c r="A39" s="258">
        <v>35</v>
      </c>
      <c r="B39" s="246" t="s">
        <v>3</v>
      </c>
      <c r="C39" s="267"/>
      <c r="D39" s="290">
        <f>逆行列係数表!Z39</f>
        <v>2.6598656838778267E-3</v>
      </c>
      <c r="E39" s="290"/>
      <c r="F39" s="290">
        <f t="shared" si="3"/>
        <v>2.4073823943342766E-3</v>
      </c>
      <c r="G39" s="286">
        <f t="shared" si="4"/>
        <v>0</v>
      </c>
      <c r="H39" s="290">
        <f>分析係数表!F42</f>
        <v>0.58706867988829459</v>
      </c>
      <c r="I39" s="288">
        <f>G39*H39</f>
        <v>0</v>
      </c>
      <c r="J39" s="292">
        <f>分析係数表!D42</f>
        <v>0.12536880137580664</v>
      </c>
      <c r="K39" s="271">
        <f>ROUND(G39*J39,0)</f>
        <v>0</v>
      </c>
      <c r="L39" s="290">
        <f>分析係数表!E42</f>
        <v>0.11770088827882173</v>
      </c>
      <c r="M39" s="272">
        <f>ROUND(G39*L39,0)</f>
        <v>0</v>
      </c>
    </row>
    <row r="40" spans="1:13">
      <c r="A40" s="258">
        <v>36</v>
      </c>
      <c r="B40" s="246" t="s">
        <v>98</v>
      </c>
      <c r="C40" s="267"/>
      <c r="D40" s="290">
        <f>逆行列係数表!Z40</f>
        <v>6.7289693751644286E-2</v>
      </c>
      <c r="E40" s="290"/>
      <c r="F40" s="290">
        <f t="shared" si="3"/>
        <v>6.0902332414652205E-2</v>
      </c>
      <c r="G40" s="286">
        <f t="shared" si="4"/>
        <v>0</v>
      </c>
      <c r="H40" s="290">
        <f>分析係数表!F43</f>
        <v>0.62240825035949521</v>
      </c>
      <c r="I40" s="288">
        <f>G40*H40</f>
        <v>0</v>
      </c>
      <c r="J40" s="292">
        <f>分析係数表!D43</f>
        <v>0.13048156468325811</v>
      </c>
      <c r="K40" s="271">
        <f>ROUND(G40*J40,0)</f>
        <v>0</v>
      </c>
      <c r="L40" s="290">
        <f>分析係数表!E43</f>
        <v>0.11291103502841897</v>
      </c>
      <c r="M40" s="272">
        <f>ROUND(G40*L40,0)</f>
        <v>0</v>
      </c>
    </row>
    <row r="41" spans="1:13">
      <c r="A41" s="258">
        <v>37</v>
      </c>
      <c r="B41" s="246" t="s">
        <v>99</v>
      </c>
      <c r="C41" s="267"/>
      <c r="D41" s="290">
        <f>逆行列係数表!Z41</f>
        <v>1.9923343834490068E-4</v>
      </c>
      <c r="E41" s="290"/>
      <c r="F41" s="290">
        <f t="shared" si="3"/>
        <v>1.8032153831728143E-4</v>
      </c>
      <c r="G41" s="286">
        <f t="shared" si="4"/>
        <v>0</v>
      </c>
      <c r="H41" s="290">
        <f>分析係数表!F44</f>
        <v>0.5344179716450459</v>
      </c>
      <c r="I41" s="288">
        <f>G41*H41</f>
        <v>0</v>
      </c>
      <c r="J41" s="292">
        <f>分析係数表!D44</f>
        <v>0.19836337849438287</v>
      </c>
      <c r="K41" s="271">
        <f>ROUND(G41*J41,0)</f>
        <v>0</v>
      </c>
      <c r="L41" s="290">
        <f>分析係数表!E44</f>
        <v>0.16230318686650563</v>
      </c>
      <c r="M41" s="272">
        <f>ROUND(G41*L41,0)</f>
        <v>0</v>
      </c>
    </row>
    <row r="42" spans="1:13">
      <c r="A42" s="258">
        <v>38</v>
      </c>
      <c r="B42" s="246" t="s">
        <v>4</v>
      </c>
      <c r="C42" s="267"/>
      <c r="D42" s="290">
        <f>逆行列係数表!Z42</f>
        <v>4.2964706542451928E-4</v>
      </c>
      <c r="E42" s="290"/>
      <c r="F42" s="290">
        <f t="shared" si="3"/>
        <v>3.8886353824168644E-4</v>
      </c>
      <c r="G42" s="286">
        <f t="shared" si="4"/>
        <v>0</v>
      </c>
      <c r="H42" s="290">
        <f>分析係数表!F45</f>
        <v>0</v>
      </c>
      <c r="I42" s="288">
        <f>G42*H42</f>
        <v>0</v>
      </c>
      <c r="J42" s="292">
        <f>分析係数表!D45</f>
        <v>0</v>
      </c>
      <c r="K42" s="271">
        <f>ROUND(G42*J42,0)</f>
        <v>0</v>
      </c>
      <c r="L42" s="290">
        <f>分析係数表!E45</f>
        <v>0</v>
      </c>
      <c r="M42" s="272">
        <f>ROUND(G42*L42,0)</f>
        <v>0</v>
      </c>
    </row>
    <row r="43" spans="1:13">
      <c r="A43" s="258">
        <v>39</v>
      </c>
      <c r="B43" s="246" t="s">
        <v>5</v>
      </c>
      <c r="C43" s="267"/>
      <c r="D43" s="290">
        <f>逆行列係数表!Z43</f>
        <v>3.0237409278794192E-3</v>
      </c>
      <c r="E43" s="290"/>
      <c r="F43" s="290">
        <f t="shared" si="3"/>
        <v>2.7367173910046419E-3</v>
      </c>
      <c r="G43" s="286">
        <f t="shared" si="4"/>
        <v>0</v>
      </c>
      <c r="H43" s="290">
        <f>分析係数表!F46</f>
        <v>0.64740426293918441</v>
      </c>
      <c r="I43" s="288">
        <f>G43*H43</f>
        <v>0</v>
      </c>
      <c r="J43" s="292">
        <f>分析係数表!D46</f>
        <v>3.6867524451068895E-3</v>
      </c>
      <c r="K43" s="271">
        <f>ROUND(G43*J43,0)</f>
        <v>0</v>
      </c>
      <c r="L43" s="290">
        <f>分析係数表!E46</f>
        <v>3.6024838177901608E-3</v>
      </c>
      <c r="M43" s="272">
        <f>ROUND(G43*L43,0)</f>
        <v>0</v>
      </c>
    </row>
    <row r="44" spans="1:13">
      <c r="A44" s="259">
        <v>40</v>
      </c>
      <c r="B44" s="256" t="s">
        <v>253</v>
      </c>
      <c r="C44" s="273">
        <f>SUM(C5:C43)</f>
        <v>0</v>
      </c>
      <c r="D44" s="291">
        <f>逆行列係数表!Z44</f>
        <v>1.3215914328473619</v>
      </c>
      <c r="E44" s="291"/>
      <c r="F44" s="291">
        <f t="shared" si="3"/>
        <v>1.1961415823453609</v>
      </c>
      <c r="G44" s="287">
        <f>SUM(G5:G43)</f>
        <v>0</v>
      </c>
      <c r="H44" s="291">
        <f>分析係数表!F47</f>
        <v>0.52032812004185636</v>
      </c>
      <c r="I44" s="289">
        <f>SUM(I5:I43)</f>
        <v>0</v>
      </c>
      <c r="J44" s="293">
        <f>分析係数表!D47</f>
        <v>6.7043132898265148E-2</v>
      </c>
      <c r="K44" s="274">
        <f>SUM(K5:K43)</f>
        <v>0</v>
      </c>
      <c r="L44" s="291">
        <f>分析係数表!E47</f>
        <v>6.0489972943054145E-2</v>
      </c>
      <c r="M44" s="275">
        <f>SUM(M5:M43)</f>
        <v>0</v>
      </c>
    </row>
    <row r="45" spans="1:13">
      <c r="B45" s="276" t="s">
        <v>254</v>
      </c>
      <c r="C45" s="88"/>
      <c r="D45" s="88" t="s">
        <v>255</v>
      </c>
      <c r="E45" s="88"/>
      <c r="F45" s="88"/>
      <c r="G45" s="88"/>
      <c r="H45" s="88" t="s">
        <v>132</v>
      </c>
      <c r="I45" s="88"/>
      <c r="J45" s="88" t="s">
        <v>132</v>
      </c>
      <c r="K45" s="88"/>
      <c r="L45" s="88" t="s">
        <v>132</v>
      </c>
      <c r="M45" s="277"/>
    </row>
    <row r="46" spans="1:13">
      <c r="B46" s="76" t="s">
        <v>256</v>
      </c>
    </row>
    <row r="47" spans="1:13">
      <c r="B47" s="76" t="s">
        <v>289</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BF7137-C714-48B4-8F33-9B1E55E03D58}">
  <dimension ref="A1:M47"/>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76" customWidth="1"/>
    <col min="2" max="2" width="17.5" style="76" customWidth="1"/>
    <col min="3" max="3" width="8.58203125" style="76" customWidth="1"/>
    <col min="4" max="4" width="8.1640625" style="76" customWidth="1"/>
    <col min="5" max="5" width="8.25" style="76" bestFit="1" customWidth="1"/>
    <col min="6" max="16384" width="8.1640625" style="76"/>
  </cols>
  <sheetData>
    <row r="1" spans="1:13" ht="13">
      <c r="B1" s="268" t="s">
        <v>243</v>
      </c>
      <c r="F1" s="269"/>
      <c r="G1" s="76" t="s">
        <v>324</v>
      </c>
      <c r="I1" s="76" t="s">
        <v>324</v>
      </c>
    </row>
    <row r="2" spans="1:13">
      <c r="B2" s="76" t="s">
        <v>277</v>
      </c>
      <c r="C2" s="76" t="s">
        <v>324</v>
      </c>
      <c r="G2" s="76" t="s">
        <v>245</v>
      </c>
      <c r="I2" s="270" t="s">
        <v>236</v>
      </c>
      <c r="K2" s="76" t="s">
        <v>229</v>
      </c>
      <c r="M2" s="76" t="s">
        <v>246</v>
      </c>
    </row>
    <row r="3" spans="1:13" ht="60" customHeight="1">
      <c r="B3" s="39"/>
      <c r="C3" s="40" t="s">
        <v>308</v>
      </c>
      <c r="D3" s="40" t="s">
        <v>374</v>
      </c>
      <c r="E3" s="40" t="s">
        <v>375</v>
      </c>
      <c r="F3" s="40" t="s">
        <v>310</v>
      </c>
      <c r="G3" s="41" t="s">
        <v>330</v>
      </c>
      <c r="H3" s="40" t="s">
        <v>291</v>
      </c>
      <c r="I3" s="42" t="s">
        <v>236</v>
      </c>
      <c r="J3" s="43" t="s">
        <v>247</v>
      </c>
      <c r="K3" s="41" t="s">
        <v>248</v>
      </c>
      <c r="L3" s="40" t="s">
        <v>249</v>
      </c>
      <c r="M3" s="42" t="s">
        <v>250</v>
      </c>
    </row>
    <row r="4" spans="1:13">
      <c r="B4" s="44"/>
      <c r="C4" s="45" t="s">
        <v>41</v>
      </c>
      <c r="D4" s="45" t="s">
        <v>42</v>
      </c>
      <c r="E4" s="45" t="s">
        <v>50</v>
      </c>
      <c r="F4" s="45" t="s">
        <v>313</v>
      </c>
      <c r="G4" s="45" t="s">
        <v>311</v>
      </c>
      <c r="H4" s="47" t="s">
        <v>315</v>
      </c>
      <c r="I4" s="46" t="s">
        <v>316</v>
      </c>
      <c r="J4" s="45" t="s">
        <v>318</v>
      </c>
      <c r="K4" s="45" t="s">
        <v>319</v>
      </c>
      <c r="L4" s="45" t="s">
        <v>321</v>
      </c>
      <c r="M4" s="46" t="s">
        <v>322</v>
      </c>
    </row>
    <row r="5" spans="1:13">
      <c r="A5" s="257">
        <v>1</v>
      </c>
      <c r="B5" s="246" t="s">
        <v>73</v>
      </c>
      <c r="C5" s="267"/>
      <c r="D5" s="290">
        <f>逆行列係数表!AA5</f>
        <v>2.9457627278403363E-5</v>
      </c>
      <c r="E5" s="290"/>
      <c r="F5" s="290">
        <f>D5/$E$29</f>
        <v>2.7262035923618492E-5</v>
      </c>
      <c r="G5" s="286">
        <f>$C$29*F5</f>
        <v>0</v>
      </c>
      <c r="H5" s="290">
        <f>分析係数表!F8</f>
        <v>0.42721038226158625</v>
      </c>
      <c r="I5" s="288">
        <f t="shared" ref="I5:I38" si="0">G5*H5</f>
        <v>0</v>
      </c>
      <c r="J5" s="292">
        <f>分析係数表!D8</f>
        <v>0.32298797552049696</v>
      </c>
      <c r="K5" s="271">
        <f>ROUND(G5*J5,0)</f>
        <v>0</v>
      </c>
      <c r="L5" s="290">
        <f>分析係数表!E8</f>
        <v>0.12265584155979949</v>
      </c>
      <c r="M5" s="272">
        <f t="shared" ref="M5:M38" si="1">ROUND(G5*L5,0)</f>
        <v>0</v>
      </c>
    </row>
    <row r="6" spans="1:13">
      <c r="A6" s="258">
        <v>2</v>
      </c>
      <c r="B6" s="246" t="s">
        <v>74</v>
      </c>
      <c r="C6" s="267"/>
      <c r="D6" s="290">
        <f>逆行列係数表!AA6</f>
        <v>2.5281285261175017E-5</v>
      </c>
      <c r="E6" s="290"/>
      <c r="F6" s="290">
        <f t="shared" ref="F6:F44" si="2">D6/$E$29</f>
        <v>2.3396972895053769E-5</v>
      </c>
      <c r="G6" s="286">
        <f t="shared" ref="G6:G43" si="3">$C$29*F6</f>
        <v>0</v>
      </c>
      <c r="H6" s="290">
        <f>分析係数表!F9</f>
        <v>0.63987813845992225</v>
      </c>
      <c r="I6" s="288">
        <f t="shared" si="0"/>
        <v>0</v>
      </c>
      <c r="J6" s="292">
        <f>分析係数表!D9</f>
        <v>0.29572434079210003</v>
      </c>
      <c r="K6" s="271">
        <f t="shared" ref="K6:K38" si="4">ROUND(G6*J6,0)</f>
        <v>0</v>
      </c>
      <c r="L6" s="290">
        <f>分析係数表!E9</f>
        <v>0.26862065342998215</v>
      </c>
      <c r="M6" s="272">
        <f t="shared" si="1"/>
        <v>0</v>
      </c>
    </row>
    <row r="7" spans="1:13">
      <c r="A7" s="258">
        <v>3</v>
      </c>
      <c r="B7" s="246" t="s">
        <v>75</v>
      </c>
      <c r="C7" s="267"/>
      <c r="D7" s="290">
        <f>逆行列係数表!AA7</f>
        <v>1.1439312553229935E-6</v>
      </c>
      <c r="E7" s="290"/>
      <c r="F7" s="290">
        <f t="shared" si="2"/>
        <v>1.0586696165997438E-6</v>
      </c>
      <c r="G7" s="286">
        <f t="shared" si="3"/>
        <v>0</v>
      </c>
      <c r="H7" s="290">
        <f>分析係数表!F10</f>
        <v>0.47381340455197063</v>
      </c>
      <c r="I7" s="288">
        <f t="shared" si="0"/>
        <v>0</v>
      </c>
      <c r="J7" s="292">
        <f>分析係数表!D10</f>
        <v>9.5045460793747427E-2</v>
      </c>
      <c r="K7" s="271">
        <f t="shared" si="4"/>
        <v>0</v>
      </c>
      <c r="L7" s="290">
        <f>分析係数表!E10</f>
        <v>4.2279520059697977E-2</v>
      </c>
      <c r="M7" s="272">
        <f t="shared" si="1"/>
        <v>0</v>
      </c>
    </row>
    <row r="8" spans="1:13">
      <c r="A8" s="258">
        <v>4</v>
      </c>
      <c r="B8" s="246" t="s">
        <v>76</v>
      </c>
      <c r="C8" s="267"/>
      <c r="D8" s="290">
        <f>逆行列係数表!AA8</f>
        <v>1.9222236296091461E-4</v>
      </c>
      <c r="E8" s="290"/>
      <c r="F8" s="290">
        <f t="shared" si="2"/>
        <v>1.7789528378632269E-4</v>
      </c>
      <c r="G8" s="286">
        <f t="shared" si="3"/>
        <v>0</v>
      </c>
      <c r="H8" s="290">
        <f>分析係数表!F11</f>
        <v>0.54360066960888753</v>
      </c>
      <c r="I8" s="288">
        <f t="shared" si="0"/>
        <v>0</v>
      </c>
      <c r="J8" s="292">
        <f>分析係数表!D11</f>
        <v>4.0785268604474206E-2</v>
      </c>
      <c r="K8" s="271">
        <f t="shared" si="4"/>
        <v>0</v>
      </c>
      <c r="L8" s="290">
        <f>分析係数表!E11</f>
        <v>3.926343022371024E-2</v>
      </c>
      <c r="M8" s="272">
        <f t="shared" si="1"/>
        <v>0</v>
      </c>
    </row>
    <row r="9" spans="1:13">
      <c r="A9" s="258">
        <v>5</v>
      </c>
      <c r="B9" s="246" t="s">
        <v>77</v>
      </c>
      <c r="C9" s="267"/>
      <c r="D9" s="290">
        <f>逆行列係数表!AA9</f>
        <v>4.3827720645547494E-5</v>
      </c>
      <c r="E9" s="290"/>
      <c r="F9" s="290">
        <f t="shared" si="2"/>
        <v>4.0561070428276289E-5</v>
      </c>
      <c r="G9" s="286">
        <f t="shared" si="3"/>
        <v>0</v>
      </c>
      <c r="H9" s="290">
        <f>分析係数表!F12</f>
        <v>0.33651535386825859</v>
      </c>
      <c r="I9" s="288">
        <f t="shared" si="0"/>
        <v>0</v>
      </c>
      <c r="J9" s="292">
        <f>分析係数表!D12</f>
        <v>3.4578030097235327E-2</v>
      </c>
      <c r="K9" s="271">
        <f t="shared" si="4"/>
        <v>0</v>
      </c>
      <c r="L9" s="290">
        <f>分析係数表!E12</f>
        <v>3.3355134693599395E-2</v>
      </c>
      <c r="M9" s="272">
        <f t="shared" si="1"/>
        <v>0</v>
      </c>
    </row>
    <row r="10" spans="1:13">
      <c r="A10" s="258">
        <v>6</v>
      </c>
      <c r="B10" s="246" t="s">
        <v>78</v>
      </c>
      <c r="C10" s="267"/>
      <c r="D10" s="290">
        <f>逆行列係数表!AA10</f>
        <v>1.639179327513551E-4</v>
      </c>
      <c r="E10" s="290"/>
      <c r="F10" s="290">
        <f t="shared" si="2"/>
        <v>1.5170049267576087E-4</v>
      </c>
      <c r="G10" s="286">
        <f t="shared" si="3"/>
        <v>0</v>
      </c>
      <c r="H10" s="290">
        <f>分析係数表!F13</f>
        <v>0.39077170920544851</v>
      </c>
      <c r="I10" s="288">
        <f t="shared" si="0"/>
        <v>0</v>
      </c>
      <c r="J10" s="292">
        <f>分析係数表!D13</f>
        <v>0.12720758845381647</v>
      </c>
      <c r="K10" s="271">
        <f t="shared" si="4"/>
        <v>0</v>
      </c>
      <c r="L10" s="290">
        <f>分析係数表!E13</f>
        <v>9.5492852763317662E-2</v>
      </c>
      <c r="M10" s="272">
        <f t="shared" si="1"/>
        <v>0</v>
      </c>
    </row>
    <row r="11" spans="1:13">
      <c r="A11" s="258">
        <v>7</v>
      </c>
      <c r="B11" s="246" t="s">
        <v>79</v>
      </c>
      <c r="C11" s="267"/>
      <c r="D11" s="290">
        <f>逆行列係数表!AA11</f>
        <v>2.9610348171958852E-3</v>
      </c>
      <c r="E11" s="290"/>
      <c r="F11" s="290">
        <f t="shared" si="2"/>
        <v>2.7403373935911465E-3</v>
      </c>
      <c r="G11" s="286">
        <f t="shared" si="3"/>
        <v>0</v>
      </c>
      <c r="H11" s="290">
        <f>分析係数表!F14</f>
        <v>0.35598651785260127</v>
      </c>
      <c r="I11" s="288">
        <f t="shared" si="0"/>
        <v>0</v>
      </c>
      <c r="J11" s="292">
        <f>分析係数表!D14</f>
        <v>4.3833041969742803E-2</v>
      </c>
      <c r="K11" s="271">
        <f t="shared" si="4"/>
        <v>0</v>
      </c>
      <c r="L11" s="290">
        <f>分析係数表!E14</f>
        <v>3.8757158040430381E-2</v>
      </c>
      <c r="M11" s="272">
        <f t="shared" si="1"/>
        <v>0</v>
      </c>
    </row>
    <row r="12" spans="1:13">
      <c r="A12" s="258">
        <v>8</v>
      </c>
      <c r="B12" s="246" t="s">
        <v>80</v>
      </c>
      <c r="C12" s="267"/>
      <c r="D12" s="290">
        <f>逆行列係数表!AA12</f>
        <v>3.0289006267391295E-3</v>
      </c>
      <c r="E12" s="290"/>
      <c r="F12" s="290">
        <f t="shared" si="2"/>
        <v>2.8031449008037116E-3</v>
      </c>
      <c r="G12" s="286">
        <f t="shared" si="3"/>
        <v>0</v>
      </c>
      <c r="H12" s="290">
        <f>分析係数表!F15</f>
        <v>0.35842164855867914</v>
      </c>
      <c r="I12" s="288">
        <f t="shared" si="0"/>
        <v>0</v>
      </c>
      <c r="J12" s="292">
        <f>分析係数表!D15</f>
        <v>1.5678367482667734E-2</v>
      </c>
      <c r="K12" s="271">
        <f t="shared" si="4"/>
        <v>0</v>
      </c>
      <c r="L12" s="290">
        <f>分析係数表!E15</f>
        <v>1.5634458686506418E-2</v>
      </c>
      <c r="M12" s="272">
        <f t="shared" si="1"/>
        <v>0</v>
      </c>
    </row>
    <row r="13" spans="1:13">
      <c r="A13" s="258">
        <v>9</v>
      </c>
      <c r="B13" s="246" t="s">
        <v>81</v>
      </c>
      <c r="C13" s="267"/>
      <c r="D13" s="290">
        <f>逆行列係数表!AA13</f>
        <v>4.0220088598791311E-3</v>
      </c>
      <c r="E13" s="290"/>
      <c r="F13" s="290">
        <f t="shared" si="2"/>
        <v>3.7222329207595218E-3</v>
      </c>
      <c r="G13" s="286">
        <f t="shared" si="3"/>
        <v>0</v>
      </c>
      <c r="H13" s="290">
        <f>分析係数表!F16</f>
        <v>0.2627694146106877</v>
      </c>
      <c r="I13" s="288">
        <f t="shared" si="0"/>
        <v>0</v>
      </c>
      <c r="J13" s="292">
        <f>分析係数表!D16</f>
        <v>1.0339400475073228E-2</v>
      </c>
      <c r="K13" s="271">
        <f t="shared" si="4"/>
        <v>0</v>
      </c>
      <c r="L13" s="290">
        <f>分析係数表!E16</f>
        <v>1.0339400475073228E-2</v>
      </c>
      <c r="M13" s="272">
        <f t="shared" si="1"/>
        <v>0</v>
      </c>
    </row>
    <row r="14" spans="1:13">
      <c r="A14" s="258">
        <v>10</v>
      </c>
      <c r="B14" s="246" t="s">
        <v>82</v>
      </c>
      <c r="C14" s="267"/>
      <c r="D14" s="290">
        <f>逆行列係数表!AA14</f>
        <v>1.1586347121091528E-2</v>
      </c>
      <c r="E14" s="290"/>
      <c r="F14" s="290">
        <f t="shared" si="2"/>
        <v>1.0722771676532371E-2</v>
      </c>
      <c r="G14" s="286">
        <f t="shared" si="3"/>
        <v>0</v>
      </c>
      <c r="H14" s="290">
        <f>分析係数表!F17</f>
        <v>0.42825667105631338</v>
      </c>
      <c r="I14" s="288">
        <f t="shared" si="0"/>
        <v>0</v>
      </c>
      <c r="J14" s="292">
        <f>分析係数表!D17</f>
        <v>5.1560411778863557E-2</v>
      </c>
      <c r="K14" s="271">
        <f t="shared" si="4"/>
        <v>0</v>
      </c>
      <c r="L14" s="290">
        <f>分析係数表!E17</f>
        <v>4.9008807340167618E-2</v>
      </c>
      <c r="M14" s="272">
        <f t="shared" si="1"/>
        <v>0</v>
      </c>
    </row>
    <row r="15" spans="1:13">
      <c r="A15" s="258">
        <v>11</v>
      </c>
      <c r="B15" s="246" t="s">
        <v>83</v>
      </c>
      <c r="C15" s="267"/>
      <c r="D15" s="290">
        <f>逆行列係数表!AA15</f>
        <v>3.9012114635579654E-3</v>
      </c>
      <c r="E15" s="290"/>
      <c r="F15" s="290">
        <f t="shared" si="2"/>
        <v>3.6104390234824807E-3</v>
      </c>
      <c r="G15" s="286">
        <f t="shared" si="3"/>
        <v>0</v>
      </c>
      <c r="H15" s="290">
        <f>分析係数表!F18</f>
        <v>0.48997194925916815</v>
      </c>
      <c r="I15" s="288">
        <f t="shared" si="0"/>
        <v>0</v>
      </c>
      <c r="J15" s="292">
        <f>分析係数表!D18</f>
        <v>3.8565313316438733E-2</v>
      </c>
      <c r="K15" s="271">
        <f t="shared" si="4"/>
        <v>0</v>
      </c>
      <c r="L15" s="290">
        <f>分析係数表!E18</f>
        <v>3.6576455199010559E-2</v>
      </c>
      <c r="M15" s="272">
        <f t="shared" si="1"/>
        <v>0</v>
      </c>
    </row>
    <row r="16" spans="1:13">
      <c r="A16" s="258">
        <v>12</v>
      </c>
      <c r="B16" s="246" t="s">
        <v>84</v>
      </c>
      <c r="C16" s="267"/>
      <c r="D16" s="290">
        <f>逆行列係数表!AA16</f>
        <v>2.6141898551463021E-3</v>
      </c>
      <c r="E16" s="290"/>
      <c r="F16" s="290">
        <f t="shared" si="2"/>
        <v>2.4193441334770097E-3</v>
      </c>
      <c r="G16" s="286">
        <f t="shared" si="3"/>
        <v>0</v>
      </c>
      <c r="H16" s="290">
        <f>分析係数表!F19</f>
        <v>0.21331101927013058</v>
      </c>
      <c r="I16" s="288">
        <f t="shared" si="0"/>
        <v>0</v>
      </c>
      <c r="J16" s="292">
        <f>分析係数表!D19</f>
        <v>1.2736199640345095E-2</v>
      </c>
      <c r="K16" s="271">
        <f t="shared" si="4"/>
        <v>0</v>
      </c>
      <c r="L16" s="290">
        <f>分析係数表!E19</f>
        <v>1.2523714081279422E-2</v>
      </c>
      <c r="M16" s="272">
        <f t="shared" si="1"/>
        <v>0</v>
      </c>
    </row>
    <row r="17" spans="1:13">
      <c r="A17" s="258">
        <v>13</v>
      </c>
      <c r="B17" s="246" t="s">
        <v>85</v>
      </c>
      <c r="C17" s="267"/>
      <c r="D17" s="290">
        <f>逆行列係数表!AA17</f>
        <v>6.4791497187065034E-5</v>
      </c>
      <c r="E17" s="290"/>
      <c r="F17" s="290">
        <f t="shared" si="2"/>
        <v>5.9962335294865318E-5</v>
      </c>
      <c r="G17" s="286">
        <f t="shared" si="3"/>
        <v>0</v>
      </c>
      <c r="H17" s="290">
        <f>分析係数表!F20</f>
        <v>0.2109583665362576</v>
      </c>
      <c r="I17" s="288">
        <f t="shared" si="0"/>
        <v>0</v>
      </c>
      <c r="J17" s="292">
        <f>分析係数表!D20</f>
        <v>3.0797631013066269E-2</v>
      </c>
      <c r="K17" s="271">
        <f t="shared" si="4"/>
        <v>0</v>
      </c>
      <c r="L17" s="290">
        <f>分析係数表!E20</f>
        <v>2.9972730221401771E-2</v>
      </c>
      <c r="M17" s="272">
        <f t="shared" si="1"/>
        <v>0</v>
      </c>
    </row>
    <row r="18" spans="1:13">
      <c r="A18" s="258">
        <v>14</v>
      </c>
      <c r="B18" s="246" t="s">
        <v>86</v>
      </c>
      <c r="C18" s="267"/>
      <c r="D18" s="290">
        <f>逆行列係数表!AA18</f>
        <v>1.9122346155234552E-3</v>
      </c>
      <c r="E18" s="290"/>
      <c r="F18" s="290">
        <f t="shared" si="2"/>
        <v>1.7697083437879933E-3</v>
      </c>
      <c r="G18" s="286">
        <f t="shared" si="3"/>
        <v>0</v>
      </c>
      <c r="H18" s="290">
        <f>分析係数表!F21</f>
        <v>0.45791147145628314</v>
      </c>
      <c r="I18" s="288">
        <f t="shared" si="0"/>
        <v>0</v>
      </c>
      <c r="J18" s="292">
        <f>分析係数表!D21</f>
        <v>5.9847590028896828E-2</v>
      </c>
      <c r="K18" s="271">
        <f t="shared" si="4"/>
        <v>0</v>
      </c>
      <c r="L18" s="290">
        <f>分析係数表!E21</f>
        <v>5.4782163530779596E-2</v>
      </c>
      <c r="M18" s="272">
        <f t="shared" si="1"/>
        <v>0</v>
      </c>
    </row>
    <row r="19" spans="1:13">
      <c r="A19" s="258">
        <v>15</v>
      </c>
      <c r="B19" s="246" t="s">
        <v>70</v>
      </c>
      <c r="C19" s="267"/>
      <c r="D19" s="290">
        <f>逆行列係数表!AA19</f>
        <v>4.489657402987973E-3</v>
      </c>
      <c r="E19" s="290"/>
      <c r="F19" s="290">
        <f t="shared" si="2"/>
        <v>4.1550258019162458E-3</v>
      </c>
      <c r="G19" s="286">
        <f t="shared" si="3"/>
        <v>0</v>
      </c>
      <c r="H19" s="290">
        <f>分析係数表!F22</f>
        <v>0.43073258580094059</v>
      </c>
      <c r="I19" s="288">
        <f t="shared" si="0"/>
        <v>0</v>
      </c>
      <c r="J19" s="292">
        <f>分析係数表!D22</f>
        <v>2.2938556731137788E-2</v>
      </c>
      <c r="K19" s="271">
        <f t="shared" si="4"/>
        <v>0</v>
      </c>
      <c r="L19" s="290">
        <f>分析係数表!E22</f>
        <v>2.2183368519679003E-2</v>
      </c>
      <c r="M19" s="272">
        <f t="shared" si="1"/>
        <v>0</v>
      </c>
    </row>
    <row r="20" spans="1:13">
      <c r="A20" s="258">
        <v>16</v>
      </c>
      <c r="B20" s="246" t="s">
        <v>71</v>
      </c>
      <c r="C20" s="267"/>
      <c r="D20" s="290">
        <f>逆行列係数表!AA20</f>
        <v>8.53568272778449E-4</v>
      </c>
      <c r="E20" s="290"/>
      <c r="F20" s="290">
        <f t="shared" si="2"/>
        <v>7.8994851471989719E-4</v>
      </c>
      <c r="G20" s="286">
        <f t="shared" si="3"/>
        <v>0</v>
      </c>
      <c r="H20" s="290">
        <f>分析係数表!F23</f>
        <v>0.43764444987651224</v>
      </c>
      <c r="I20" s="288">
        <f t="shared" si="0"/>
        <v>0</v>
      </c>
      <c r="J20" s="292">
        <f>分析係数表!D23</f>
        <v>3.7770855561684982E-2</v>
      </c>
      <c r="K20" s="271">
        <f t="shared" si="4"/>
        <v>0</v>
      </c>
      <c r="L20" s="290">
        <f>分析係数表!E23</f>
        <v>3.6503495425501575E-2</v>
      </c>
      <c r="M20" s="272">
        <f t="shared" si="1"/>
        <v>0</v>
      </c>
    </row>
    <row r="21" spans="1:13">
      <c r="A21" s="258">
        <v>17</v>
      </c>
      <c r="B21" s="246" t="s">
        <v>72</v>
      </c>
      <c r="C21" s="267"/>
      <c r="D21" s="290">
        <f>逆行列係数表!AA21</f>
        <v>5.7185467151203302E-5</v>
      </c>
      <c r="E21" s="290"/>
      <c r="F21" s="290">
        <f t="shared" si="2"/>
        <v>5.2923212214310721E-5</v>
      </c>
      <c r="G21" s="286">
        <f t="shared" si="3"/>
        <v>0</v>
      </c>
      <c r="H21" s="290">
        <f>分析係数表!F24</f>
        <v>0.36721364788140759</v>
      </c>
      <c r="I21" s="288">
        <f t="shared" si="0"/>
        <v>0</v>
      </c>
      <c r="J21" s="292">
        <f>分析係数表!D24</f>
        <v>3.9309475738153632E-2</v>
      </c>
      <c r="K21" s="271">
        <f t="shared" si="4"/>
        <v>0</v>
      </c>
      <c r="L21" s="290">
        <f>分析係数表!E24</f>
        <v>3.8550657867992791E-2</v>
      </c>
      <c r="M21" s="272">
        <f t="shared" si="1"/>
        <v>0</v>
      </c>
    </row>
    <row r="22" spans="1:13">
      <c r="A22" s="258">
        <v>18</v>
      </c>
      <c r="B22" s="246" t="s">
        <v>87</v>
      </c>
      <c r="C22" s="267"/>
      <c r="D22" s="290">
        <f>逆行列係数表!AA22</f>
        <v>3.2509725876161602E-4</v>
      </c>
      <c r="E22" s="290"/>
      <c r="F22" s="290">
        <f t="shared" si="2"/>
        <v>3.0086649760575852E-4</v>
      </c>
      <c r="G22" s="286">
        <f t="shared" si="3"/>
        <v>0</v>
      </c>
      <c r="H22" s="290">
        <f>分析係数表!F25</f>
        <v>0.33318683873123567</v>
      </c>
      <c r="I22" s="288">
        <f t="shared" si="0"/>
        <v>0</v>
      </c>
      <c r="J22" s="292">
        <f>分析係数表!D25</f>
        <v>4.284059086963312E-2</v>
      </c>
      <c r="K22" s="271">
        <f t="shared" si="4"/>
        <v>0</v>
      </c>
      <c r="L22" s="290">
        <f>分析係数表!E25</f>
        <v>4.249917369780222E-2</v>
      </c>
      <c r="M22" s="272">
        <f t="shared" si="1"/>
        <v>0</v>
      </c>
    </row>
    <row r="23" spans="1:13">
      <c r="A23" s="258">
        <v>19</v>
      </c>
      <c r="B23" s="246" t="s">
        <v>88</v>
      </c>
      <c r="C23" s="267"/>
      <c r="D23" s="290">
        <f>逆行列係数表!AA23</f>
        <v>2.9230763966935146E-4</v>
      </c>
      <c r="E23" s="290"/>
      <c r="F23" s="290">
        <f t="shared" si="2"/>
        <v>2.7052081615739395E-4</v>
      </c>
      <c r="G23" s="286">
        <f t="shared" si="3"/>
        <v>0</v>
      </c>
      <c r="H23" s="290">
        <f>分析係数表!F26</f>
        <v>0.33811565690794865</v>
      </c>
      <c r="I23" s="288">
        <f t="shared" si="0"/>
        <v>0</v>
      </c>
      <c r="J23" s="292">
        <f>分析係数表!D26</f>
        <v>3.3929737559631502E-2</v>
      </c>
      <c r="K23" s="271">
        <f t="shared" si="4"/>
        <v>0</v>
      </c>
      <c r="L23" s="290">
        <f>分析係数表!E26</f>
        <v>3.3531988342571602E-2</v>
      </c>
      <c r="M23" s="272">
        <f t="shared" si="1"/>
        <v>0</v>
      </c>
    </row>
    <row r="24" spans="1:13">
      <c r="A24" s="258">
        <v>20</v>
      </c>
      <c r="B24" s="246" t="s">
        <v>89</v>
      </c>
      <c r="C24" s="267"/>
      <c r="D24" s="290">
        <f>逆行列係数表!AA24</f>
        <v>6.2229359158841546E-5</v>
      </c>
      <c r="E24" s="290"/>
      <c r="F24" s="290">
        <f t="shared" si="2"/>
        <v>5.7591163363516079E-5</v>
      </c>
      <c r="G24" s="286">
        <f t="shared" si="3"/>
        <v>0</v>
      </c>
      <c r="H24" s="290">
        <f>分析係数表!F27</f>
        <v>0.29536956526946395</v>
      </c>
      <c r="I24" s="288">
        <f t="shared" si="0"/>
        <v>0</v>
      </c>
      <c r="J24" s="292">
        <f>分析係数表!D27</f>
        <v>2.042747265118797E-2</v>
      </c>
      <c r="K24" s="271">
        <f t="shared" si="4"/>
        <v>0</v>
      </c>
      <c r="L24" s="290">
        <f>分析係数表!E27</f>
        <v>2.035082172191522E-2</v>
      </c>
      <c r="M24" s="272">
        <f t="shared" si="1"/>
        <v>0</v>
      </c>
    </row>
    <row r="25" spans="1:13">
      <c r="A25" s="258">
        <v>21</v>
      </c>
      <c r="B25" s="246" t="s">
        <v>90</v>
      </c>
      <c r="C25" s="267"/>
      <c r="D25" s="290">
        <f>逆行列係数表!AA25</f>
        <v>7.40091892391384E-4</v>
      </c>
      <c r="E25" s="290"/>
      <c r="F25" s="290">
        <f t="shared" si="2"/>
        <v>6.849299696294577E-4</v>
      </c>
      <c r="G25" s="286">
        <f t="shared" si="3"/>
        <v>0</v>
      </c>
      <c r="H25" s="290">
        <f>分析係数表!F28</f>
        <v>0.29628808224417325</v>
      </c>
      <c r="I25" s="288">
        <f t="shared" si="0"/>
        <v>0</v>
      </c>
      <c r="J25" s="292">
        <f>分析係数表!D28</f>
        <v>3.0551159487848582E-2</v>
      </c>
      <c r="K25" s="271">
        <f t="shared" si="4"/>
        <v>0</v>
      </c>
      <c r="L25" s="290">
        <f>分析係数表!E28</f>
        <v>3.018459578819983E-2</v>
      </c>
      <c r="M25" s="272">
        <f t="shared" si="1"/>
        <v>0</v>
      </c>
    </row>
    <row r="26" spans="1:13">
      <c r="A26" s="258">
        <v>22</v>
      </c>
      <c r="B26" s="246" t="s">
        <v>64</v>
      </c>
      <c r="C26" s="267"/>
      <c r="D26" s="290">
        <f>逆行列係数表!AA26</f>
        <v>2.9198076452794288E-3</v>
      </c>
      <c r="E26" s="290"/>
      <c r="F26" s="290">
        <f t="shared" si="2"/>
        <v>2.7021830428963899E-3</v>
      </c>
      <c r="G26" s="286">
        <f t="shared" si="3"/>
        <v>0</v>
      </c>
      <c r="H26" s="290">
        <f>分析係数表!F29</f>
        <v>0.40202182464221792</v>
      </c>
      <c r="I26" s="288">
        <f t="shared" si="0"/>
        <v>0</v>
      </c>
      <c r="J26" s="292">
        <f>分析係数表!D29</f>
        <v>7.9194780809421356E-2</v>
      </c>
      <c r="K26" s="271">
        <f t="shared" si="4"/>
        <v>0</v>
      </c>
      <c r="L26" s="290">
        <f>分析係数表!E29</f>
        <v>6.5944675090492746E-2</v>
      </c>
      <c r="M26" s="272">
        <f t="shared" si="1"/>
        <v>0</v>
      </c>
    </row>
    <row r="27" spans="1:13">
      <c r="A27" s="258">
        <v>23</v>
      </c>
      <c r="B27" s="246" t="s">
        <v>91</v>
      </c>
      <c r="C27" s="267"/>
      <c r="D27" s="290">
        <f>逆行列係数表!AA27</f>
        <v>5.3607375354405865E-2</v>
      </c>
      <c r="E27" s="290"/>
      <c r="F27" s="290">
        <f t="shared" si="2"/>
        <v>4.9611809494044395E-2</v>
      </c>
      <c r="G27" s="286">
        <f t="shared" si="3"/>
        <v>0</v>
      </c>
      <c r="H27" s="290">
        <f>分析係数表!F30</f>
        <v>0.46362091424568164</v>
      </c>
      <c r="I27" s="288">
        <f t="shared" si="0"/>
        <v>0</v>
      </c>
      <c r="J27" s="292">
        <f>分析係数表!D30</f>
        <v>7.3824536053885614E-2</v>
      </c>
      <c r="K27" s="271">
        <f t="shared" si="4"/>
        <v>0</v>
      </c>
      <c r="L27" s="290">
        <f>分析係数表!E30</f>
        <v>5.6949248710145881E-2</v>
      </c>
      <c r="M27" s="272">
        <f t="shared" si="1"/>
        <v>0</v>
      </c>
    </row>
    <row r="28" spans="1:13">
      <c r="A28" s="258">
        <v>24</v>
      </c>
      <c r="B28" s="246" t="s">
        <v>92</v>
      </c>
      <c r="C28" s="267"/>
      <c r="D28" s="290">
        <f>逆行列係数表!AA28</f>
        <v>7.0189218706928097E-2</v>
      </c>
      <c r="E28" s="290"/>
      <c r="F28" s="290">
        <f t="shared" si="2"/>
        <v>6.4957743668712167E-2</v>
      </c>
      <c r="G28" s="286">
        <f t="shared" si="3"/>
        <v>0</v>
      </c>
      <c r="H28" s="290">
        <f>分析係数表!F31</f>
        <v>0.39948542779773355</v>
      </c>
      <c r="I28" s="288">
        <f t="shared" si="0"/>
        <v>0</v>
      </c>
      <c r="J28" s="292">
        <f>分析係数表!D31</f>
        <v>2.9145126840892164E-3</v>
      </c>
      <c r="K28" s="271">
        <f t="shared" si="4"/>
        <v>0</v>
      </c>
      <c r="L28" s="290">
        <f>分析係数表!E31</f>
        <v>2.9145126840892164E-3</v>
      </c>
      <c r="M28" s="272">
        <f t="shared" si="1"/>
        <v>0</v>
      </c>
    </row>
    <row r="29" spans="1:13">
      <c r="A29" s="258">
        <v>25</v>
      </c>
      <c r="B29" s="246" t="s">
        <v>1</v>
      </c>
      <c r="C29" s="266">
        <f>データ入力!C30</f>
        <v>0</v>
      </c>
      <c r="D29" s="290">
        <f>逆行列係数表!AA29</f>
        <v>1.0805365879839781</v>
      </c>
      <c r="E29" s="290">
        <f>D29</f>
        <v>1.0805365879839781</v>
      </c>
      <c r="F29" s="290">
        <f t="shared" si="2"/>
        <v>1</v>
      </c>
      <c r="G29" s="286">
        <f t="shared" si="3"/>
        <v>0</v>
      </c>
      <c r="H29" s="290">
        <f>分析係数表!F32</f>
        <v>0.44272670787830282</v>
      </c>
      <c r="I29" s="288">
        <f t="shared" si="0"/>
        <v>0</v>
      </c>
      <c r="J29" s="292">
        <f>分析係数表!D32</f>
        <v>2.1120085933633119E-2</v>
      </c>
      <c r="K29" s="271">
        <f t="shared" si="4"/>
        <v>0</v>
      </c>
      <c r="L29" s="290">
        <f>分析係数表!E32</f>
        <v>2.1120085933633119E-2</v>
      </c>
      <c r="M29" s="272">
        <f t="shared" si="1"/>
        <v>0</v>
      </c>
    </row>
    <row r="30" spans="1:13">
      <c r="A30" s="258">
        <v>26</v>
      </c>
      <c r="B30" s="246" t="s">
        <v>2</v>
      </c>
      <c r="C30" s="267"/>
      <c r="D30" s="290">
        <f>逆行列係数表!AA30</f>
        <v>4.7719528913502205E-3</v>
      </c>
      <c r="E30" s="290"/>
      <c r="F30" s="290">
        <f t="shared" si="2"/>
        <v>4.4162807112839552E-3</v>
      </c>
      <c r="G30" s="286">
        <f t="shared" si="3"/>
        <v>0</v>
      </c>
      <c r="H30" s="290">
        <f>分析係数表!F33</f>
        <v>0.63278689994307047</v>
      </c>
      <c r="I30" s="288">
        <f t="shared" si="0"/>
        <v>0</v>
      </c>
      <c r="J30" s="292">
        <f>分析係数表!D33</f>
        <v>8.7702783269007503E-2</v>
      </c>
      <c r="K30" s="271">
        <f t="shared" si="4"/>
        <v>0</v>
      </c>
      <c r="L30" s="290">
        <f>分析係数表!E33</f>
        <v>8.4336323251883824E-2</v>
      </c>
      <c r="M30" s="272">
        <f t="shared" si="1"/>
        <v>0</v>
      </c>
    </row>
    <row r="31" spans="1:13">
      <c r="A31" s="258">
        <v>27</v>
      </c>
      <c r="B31" s="246" t="s">
        <v>65</v>
      </c>
      <c r="C31" s="267"/>
      <c r="D31" s="290">
        <f>逆行列係数表!AA31</f>
        <v>7.7732986089394758E-3</v>
      </c>
      <c r="E31" s="290"/>
      <c r="F31" s="290">
        <f t="shared" si="2"/>
        <v>7.1939244773215729E-3</v>
      </c>
      <c r="G31" s="286">
        <f t="shared" si="3"/>
        <v>0</v>
      </c>
      <c r="H31" s="290">
        <f>分析係数表!F34</f>
        <v>0.68044247766447119</v>
      </c>
      <c r="I31" s="288">
        <f t="shared" si="0"/>
        <v>0</v>
      </c>
      <c r="J31" s="292">
        <f>分析係数表!D34</f>
        <v>0.15389009392691583</v>
      </c>
      <c r="K31" s="271">
        <f t="shared" si="4"/>
        <v>0</v>
      </c>
      <c r="L31" s="290">
        <f>分析係数表!E34</f>
        <v>0.1433320704064108</v>
      </c>
      <c r="M31" s="272">
        <f t="shared" si="1"/>
        <v>0</v>
      </c>
    </row>
    <row r="32" spans="1:13">
      <c r="A32" s="258">
        <v>28</v>
      </c>
      <c r="B32" s="246" t="s">
        <v>66</v>
      </c>
      <c r="C32" s="267"/>
      <c r="D32" s="290">
        <f>逆行列係数表!AA32</f>
        <v>2.174692567722895E-2</v>
      </c>
      <c r="E32" s="290"/>
      <c r="F32" s="290">
        <f t="shared" si="2"/>
        <v>2.0126042855988333E-2</v>
      </c>
      <c r="G32" s="286">
        <f t="shared" si="3"/>
        <v>0</v>
      </c>
      <c r="H32" s="290">
        <f>分析係数表!F35</f>
        <v>0.60548890850388704</v>
      </c>
      <c r="I32" s="288">
        <f t="shared" si="0"/>
        <v>0</v>
      </c>
      <c r="J32" s="292">
        <f>分析係数表!D35</f>
        <v>4.0363234612300396E-2</v>
      </c>
      <c r="K32" s="271">
        <f t="shared" si="4"/>
        <v>0</v>
      </c>
      <c r="L32" s="290">
        <f>分析係数表!E35</f>
        <v>3.9154079363329694E-2</v>
      </c>
      <c r="M32" s="272">
        <f t="shared" si="1"/>
        <v>0</v>
      </c>
    </row>
    <row r="33" spans="1:13">
      <c r="A33" s="258">
        <v>29</v>
      </c>
      <c r="B33" s="246" t="s">
        <v>93</v>
      </c>
      <c r="C33" s="267"/>
      <c r="D33" s="290">
        <f>逆行列係数表!AA33</f>
        <v>6.6927440710321433E-3</v>
      </c>
      <c r="E33" s="290"/>
      <c r="F33" s="290">
        <f t="shared" si="2"/>
        <v>6.1939078652757116E-3</v>
      </c>
      <c r="G33" s="286">
        <f t="shared" si="3"/>
        <v>0</v>
      </c>
      <c r="H33" s="290">
        <f>分析係数表!F36</f>
        <v>0.81306518983088305</v>
      </c>
      <c r="I33" s="288">
        <f t="shared" si="0"/>
        <v>0</v>
      </c>
      <c r="J33" s="292">
        <f>分析係数表!D36</f>
        <v>1.5774342104513773E-2</v>
      </c>
      <c r="K33" s="271">
        <f t="shared" si="4"/>
        <v>0</v>
      </c>
      <c r="L33" s="290">
        <f>分析係数表!E36</f>
        <v>1.3229670821596217E-2</v>
      </c>
      <c r="M33" s="272">
        <f t="shared" si="1"/>
        <v>0</v>
      </c>
    </row>
    <row r="34" spans="1:13">
      <c r="A34" s="258">
        <v>30</v>
      </c>
      <c r="B34" s="246" t="s">
        <v>94</v>
      </c>
      <c r="C34" s="267"/>
      <c r="D34" s="290">
        <f>逆行列係数表!AA34</f>
        <v>1.7345940153457789E-2</v>
      </c>
      <c r="E34" s="290"/>
      <c r="F34" s="290">
        <f t="shared" si="2"/>
        <v>1.6053079873788585E-2</v>
      </c>
      <c r="G34" s="286">
        <f t="shared" si="3"/>
        <v>0</v>
      </c>
      <c r="H34" s="290">
        <f>分析係数表!F37</f>
        <v>0.63403708963374472</v>
      </c>
      <c r="I34" s="288">
        <f t="shared" si="0"/>
        <v>0</v>
      </c>
      <c r="J34" s="292">
        <f>分析係数表!D37</f>
        <v>7.9200513574427991E-2</v>
      </c>
      <c r="K34" s="271">
        <f t="shared" si="4"/>
        <v>0</v>
      </c>
      <c r="L34" s="290">
        <f>分析係数表!E37</f>
        <v>7.3600662533244779E-2</v>
      </c>
      <c r="M34" s="272">
        <f t="shared" si="1"/>
        <v>0</v>
      </c>
    </row>
    <row r="35" spans="1:13">
      <c r="A35" s="258">
        <v>31</v>
      </c>
      <c r="B35" s="246" t="s">
        <v>95</v>
      </c>
      <c r="C35" s="267"/>
      <c r="D35" s="290">
        <f>逆行列係数表!AA35</f>
        <v>2.6722573786712719E-2</v>
      </c>
      <c r="E35" s="290"/>
      <c r="F35" s="290">
        <f t="shared" si="2"/>
        <v>2.473083658978233E-2</v>
      </c>
      <c r="G35" s="286">
        <f t="shared" si="3"/>
        <v>0</v>
      </c>
      <c r="H35" s="290">
        <f>分析係数表!F38</f>
        <v>0.4997199825516766</v>
      </c>
      <c r="I35" s="288">
        <f t="shared" si="0"/>
        <v>0</v>
      </c>
      <c r="J35" s="292">
        <f>分析係数表!D38</f>
        <v>3.5590827435143364E-2</v>
      </c>
      <c r="K35" s="271">
        <f t="shared" si="4"/>
        <v>0</v>
      </c>
      <c r="L35" s="290">
        <f>分析係数表!E38</f>
        <v>3.1059891839156476E-2</v>
      </c>
      <c r="M35" s="272">
        <f t="shared" si="1"/>
        <v>0</v>
      </c>
    </row>
    <row r="36" spans="1:13">
      <c r="A36" s="258">
        <v>32</v>
      </c>
      <c r="B36" s="246" t="s">
        <v>67</v>
      </c>
      <c r="C36" s="267"/>
      <c r="D36" s="290">
        <f>逆行列係数表!AA36</f>
        <v>6.7297979621575683E-4</v>
      </c>
      <c r="E36" s="290"/>
      <c r="F36" s="290">
        <f t="shared" si="2"/>
        <v>6.2281999860030243E-4</v>
      </c>
      <c r="G36" s="286">
        <f t="shared" si="3"/>
        <v>0</v>
      </c>
      <c r="H36" s="290">
        <f>分析係数表!F39</f>
        <v>0.70859596344355691</v>
      </c>
      <c r="I36" s="288">
        <f t="shared" si="0"/>
        <v>0</v>
      </c>
      <c r="J36" s="292">
        <f>分析係数表!D39</f>
        <v>4.8027598057070089E-2</v>
      </c>
      <c r="K36" s="271">
        <f t="shared" si="4"/>
        <v>0</v>
      </c>
      <c r="L36" s="290">
        <f>分析係数表!E39</f>
        <v>4.8027598057070089E-2</v>
      </c>
      <c r="M36" s="272">
        <f t="shared" si="1"/>
        <v>0</v>
      </c>
    </row>
    <row r="37" spans="1:13">
      <c r="A37" s="258">
        <v>33</v>
      </c>
      <c r="B37" s="246" t="s">
        <v>96</v>
      </c>
      <c r="C37" s="267"/>
      <c r="D37" s="290">
        <f>逆行列係数表!AA37</f>
        <v>6.6574533270167147E-4</v>
      </c>
      <c r="E37" s="290"/>
      <c r="F37" s="290">
        <f t="shared" si="2"/>
        <v>6.1612474774574034E-4</v>
      </c>
      <c r="G37" s="286">
        <f t="shared" si="3"/>
        <v>0</v>
      </c>
      <c r="H37" s="290">
        <f>分析係数表!F40</f>
        <v>0.70623799726049996</v>
      </c>
      <c r="I37" s="288">
        <f t="shared" si="0"/>
        <v>0</v>
      </c>
      <c r="J37" s="292">
        <f>分析係数表!D40</f>
        <v>9.0697433955161888E-2</v>
      </c>
      <c r="K37" s="271">
        <f t="shared" si="4"/>
        <v>0</v>
      </c>
      <c r="L37" s="290">
        <f>分析係数表!E40</f>
        <v>9.0562666353757981E-2</v>
      </c>
      <c r="M37" s="272">
        <f t="shared" si="1"/>
        <v>0</v>
      </c>
    </row>
    <row r="38" spans="1:13">
      <c r="A38" s="258">
        <v>34</v>
      </c>
      <c r="B38" s="246" t="s">
        <v>97</v>
      </c>
      <c r="C38" s="267"/>
      <c r="D38" s="290">
        <f>逆行列係数表!AA38</f>
        <v>1.5538765362080513E-4</v>
      </c>
      <c r="E38" s="290"/>
      <c r="F38" s="290">
        <f t="shared" si="2"/>
        <v>1.4380600837471055E-4</v>
      </c>
      <c r="G38" s="286">
        <f t="shared" si="3"/>
        <v>0</v>
      </c>
      <c r="H38" s="290">
        <f>分析係数表!F41</f>
        <v>0.58132099287543681</v>
      </c>
      <c r="I38" s="288">
        <f t="shared" si="0"/>
        <v>0</v>
      </c>
      <c r="J38" s="292">
        <f>分析係数表!D41</f>
        <v>0.12149342216939719</v>
      </c>
      <c r="K38" s="271">
        <f t="shared" si="4"/>
        <v>0</v>
      </c>
      <c r="L38" s="290">
        <f>分析係数表!E41</f>
        <v>0.11755967401821014</v>
      </c>
      <c r="M38" s="272">
        <f t="shared" si="1"/>
        <v>0</v>
      </c>
    </row>
    <row r="39" spans="1:13">
      <c r="A39" s="258">
        <v>35</v>
      </c>
      <c r="B39" s="246" t="s">
        <v>3</v>
      </c>
      <c r="C39" s="267"/>
      <c r="D39" s="290">
        <f>逆行列係数表!AA39</f>
        <v>8.4356238858927009E-3</v>
      </c>
      <c r="E39" s="290"/>
      <c r="F39" s="290">
        <f t="shared" si="2"/>
        <v>7.8068840793550087E-3</v>
      </c>
      <c r="G39" s="286">
        <f t="shared" si="3"/>
        <v>0</v>
      </c>
      <c r="H39" s="290">
        <f>分析係数表!F42</f>
        <v>0.58706867988829459</v>
      </c>
      <c r="I39" s="288">
        <f>G39*H39</f>
        <v>0</v>
      </c>
      <c r="J39" s="292">
        <f>分析係数表!D42</f>
        <v>0.12536880137580664</v>
      </c>
      <c r="K39" s="271">
        <f>ROUND(G39*J39,0)</f>
        <v>0</v>
      </c>
      <c r="L39" s="290">
        <f>分析係数表!E42</f>
        <v>0.11770088827882173</v>
      </c>
      <c r="M39" s="272">
        <f>ROUND(G39*L39,0)</f>
        <v>0</v>
      </c>
    </row>
    <row r="40" spans="1:13">
      <c r="A40" s="258">
        <v>36</v>
      </c>
      <c r="B40" s="246" t="s">
        <v>98</v>
      </c>
      <c r="C40" s="267"/>
      <c r="D40" s="290">
        <f>逆行列係数表!AA40</f>
        <v>0.1552984828638693</v>
      </c>
      <c r="E40" s="290"/>
      <c r="F40" s="290">
        <f t="shared" si="2"/>
        <v>0.14372348386056874</v>
      </c>
      <c r="G40" s="286">
        <f t="shared" si="3"/>
        <v>0</v>
      </c>
      <c r="H40" s="290">
        <f>分析係数表!F43</f>
        <v>0.62240825035949521</v>
      </c>
      <c r="I40" s="288">
        <f>G40*H40</f>
        <v>0</v>
      </c>
      <c r="J40" s="292">
        <f>分析係数表!D43</f>
        <v>0.13048156468325811</v>
      </c>
      <c r="K40" s="271">
        <f>ROUND(G40*J40,0)</f>
        <v>0</v>
      </c>
      <c r="L40" s="290">
        <f>分析係数表!E43</f>
        <v>0.11291103502841897</v>
      </c>
      <c r="M40" s="272">
        <f>ROUND(G40*L40,0)</f>
        <v>0</v>
      </c>
    </row>
    <row r="41" spans="1:13">
      <c r="A41" s="258">
        <v>37</v>
      </c>
      <c r="B41" s="246" t="s">
        <v>99</v>
      </c>
      <c r="C41" s="267"/>
      <c r="D41" s="290">
        <f>逆行列係数表!AA41</f>
        <v>5.5091788628060213E-4</v>
      </c>
      <c r="E41" s="290"/>
      <c r="F41" s="290">
        <f t="shared" si="2"/>
        <v>5.0985583681944786E-4</v>
      </c>
      <c r="G41" s="286">
        <f t="shared" si="3"/>
        <v>0</v>
      </c>
      <c r="H41" s="290">
        <f>分析係数表!F44</f>
        <v>0.5344179716450459</v>
      </c>
      <c r="I41" s="288">
        <f>G41*H41</f>
        <v>0</v>
      </c>
      <c r="J41" s="292">
        <f>分析係数表!D44</f>
        <v>0.19836337849438287</v>
      </c>
      <c r="K41" s="271">
        <f>ROUND(G41*J41,0)</f>
        <v>0</v>
      </c>
      <c r="L41" s="290">
        <f>分析係数表!E44</f>
        <v>0.16230318686650563</v>
      </c>
      <c r="M41" s="272">
        <f>ROUND(G41*L41,0)</f>
        <v>0</v>
      </c>
    </row>
    <row r="42" spans="1:13">
      <c r="A42" s="258">
        <v>38</v>
      </c>
      <c r="B42" s="246" t="s">
        <v>4</v>
      </c>
      <c r="C42" s="267"/>
      <c r="D42" s="290">
        <f>逆行列係数表!AA42</f>
        <v>1.6617540052146155E-3</v>
      </c>
      <c r="E42" s="290"/>
      <c r="F42" s="290">
        <f t="shared" si="2"/>
        <v>1.5378970260646607E-3</v>
      </c>
      <c r="G42" s="286">
        <f t="shared" si="3"/>
        <v>0</v>
      </c>
      <c r="H42" s="290">
        <f>分析係数表!F45</f>
        <v>0</v>
      </c>
      <c r="I42" s="288">
        <f>G42*H42</f>
        <v>0</v>
      </c>
      <c r="J42" s="292">
        <f>分析係数表!D45</f>
        <v>0</v>
      </c>
      <c r="K42" s="271">
        <f>ROUND(G42*J42,0)</f>
        <v>0</v>
      </c>
      <c r="L42" s="290">
        <f>分析係数表!E45</f>
        <v>0</v>
      </c>
      <c r="M42" s="272">
        <f>ROUND(G42*L42,0)</f>
        <v>0</v>
      </c>
    </row>
    <row r="43" spans="1:13">
      <c r="A43" s="258">
        <v>39</v>
      </c>
      <c r="B43" s="246" t="s">
        <v>5</v>
      </c>
      <c r="C43" s="267"/>
      <c r="D43" s="290">
        <f>逆行列係数表!AA43</f>
        <v>6.6305848647028971E-3</v>
      </c>
      <c r="E43" s="290"/>
      <c r="F43" s="290">
        <f t="shared" si="2"/>
        <v>6.136381625978975E-3</v>
      </c>
      <c r="G43" s="286">
        <f t="shared" si="3"/>
        <v>0</v>
      </c>
      <c r="H43" s="290">
        <f>分析係数表!F46</f>
        <v>0.64740426293918441</v>
      </c>
      <c r="I43" s="288">
        <f>G43*H43</f>
        <v>0</v>
      </c>
      <c r="J43" s="292">
        <f>分析係数表!D46</f>
        <v>3.6867524451068895E-3</v>
      </c>
      <c r="K43" s="271">
        <f>ROUND(G43*J43,0)</f>
        <v>0</v>
      </c>
      <c r="L43" s="290">
        <f>分析係数表!E46</f>
        <v>3.6024838177901608E-3</v>
      </c>
      <c r="M43" s="272">
        <f>ROUND(G43*L43,0)</f>
        <v>0</v>
      </c>
    </row>
    <row r="44" spans="1:13">
      <c r="A44" s="259">
        <v>40</v>
      </c>
      <c r="B44" s="256" t="s">
        <v>253</v>
      </c>
      <c r="C44" s="273">
        <f>SUM(C5:C43)</f>
        <v>0</v>
      </c>
      <c r="D44" s="291">
        <f>逆行列係数表!AA44</f>
        <v>1.5037446081771826</v>
      </c>
      <c r="E44" s="291"/>
      <c r="F44" s="291">
        <f t="shared" si="2"/>
        <v>1.3916646829912618</v>
      </c>
      <c r="G44" s="287">
        <f>SUM(G5:G43)</f>
        <v>0</v>
      </c>
      <c r="H44" s="291">
        <f>分析係数表!F47</f>
        <v>0.52032812004185636</v>
      </c>
      <c r="I44" s="289">
        <f>SUM(I5:I43)</f>
        <v>0</v>
      </c>
      <c r="J44" s="293">
        <f>分析係数表!D47</f>
        <v>6.7043132898265148E-2</v>
      </c>
      <c r="K44" s="274">
        <f>SUM(K5:K43)</f>
        <v>0</v>
      </c>
      <c r="L44" s="291">
        <f>分析係数表!E47</f>
        <v>6.0489972943054145E-2</v>
      </c>
      <c r="M44" s="275">
        <f>SUM(M5:M43)</f>
        <v>0</v>
      </c>
    </row>
    <row r="45" spans="1:13">
      <c r="B45" s="276" t="s">
        <v>254</v>
      </c>
      <c r="C45" s="88"/>
      <c r="D45" s="88" t="s">
        <v>255</v>
      </c>
      <c r="E45" s="88"/>
      <c r="F45" s="88"/>
      <c r="G45" s="88"/>
      <c r="H45" s="88" t="s">
        <v>132</v>
      </c>
      <c r="I45" s="88"/>
      <c r="J45" s="88" t="s">
        <v>132</v>
      </c>
      <c r="K45" s="88"/>
      <c r="L45" s="88" t="s">
        <v>132</v>
      </c>
      <c r="M45" s="277"/>
    </row>
    <row r="46" spans="1:13">
      <c r="B46" s="76" t="s">
        <v>256</v>
      </c>
    </row>
    <row r="47" spans="1:13">
      <c r="B47" s="76" t="s">
        <v>289</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D4DD9-C590-4236-9EA5-A71F989565D0}">
  <dimension ref="A1:H53"/>
  <sheetViews>
    <sheetView workbookViewId="0"/>
  </sheetViews>
  <sheetFormatPr defaultRowHeight="13"/>
  <cols>
    <col min="1" max="1" width="3" style="49" customWidth="1"/>
    <col min="2" max="2" width="18.08203125" style="49" customWidth="1"/>
    <col min="3" max="3" width="11.6640625" style="49" customWidth="1"/>
    <col min="4" max="4" width="15.08203125" style="49" customWidth="1"/>
    <col min="5" max="5" width="3.6640625" style="49" customWidth="1"/>
    <col min="6" max="6" width="8.6640625" style="49"/>
    <col min="7" max="7" width="16" style="49" customWidth="1"/>
    <col min="8" max="8" width="13.5" style="49" customWidth="1"/>
    <col min="9" max="16384" width="8.6640625" style="49"/>
  </cols>
  <sheetData>
    <row r="1" spans="1:8" ht="14">
      <c r="A1" s="234" t="s">
        <v>292</v>
      </c>
      <c r="D1" s="50"/>
      <c r="E1" s="50"/>
    </row>
    <row r="2" spans="1:8">
      <c r="A2" s="236"/>
      <c r="B2" s="236"/>
      <c r="C2" s="236"/>
      <c r="D2" s="50"/>
      <c r="E2" s="50"/>
    </row>
    <row r="3" spans="1:8">
      <c r="A3" s="237" t="s">
        <v>304</v>
      </c>
      <c r="B3" s="238"/>
      <c r="C3" s="239" t="s">
        <v>416</v>
      </c>
      <c r="D3" s="50"/>
      <c r="E3" s="55"/>
      <c r="F3" s="56" t="s">
        <v>294</v>
      </c>
    </row>
    <row r="4" spans="1:8">
      <c r="A4" s="57"/>
      <c r="B4" s="58"/>
      <c r="C4" s="59" t="s">
        <v>306</v>
      </c>
      <c r="D4" s="235" t="s">
        <v>225</v>
      </c>
      <c r="E4" s="64"/>
      <c r="G4" s="66" t="s">
        <v>295</v>
      </c>
      <c r="H4" s="97">
        <v>23462649</v>
      </c>
    </row>
    <row r="5" spans="1:8">
      <c r="A5" s="68"/>
      <c r="B5" s="64"/>
      <c r="C5" s="69" t="s">
        <v>226</v>
      </c>
      <c r="D5" s="37" t="s">
        <v>293</v>
      </c>
      <c r="G5" s="68" t="s">
        <v>296</v>
      </c>
      <c r="H5" s="103">
        <v>23462649</v>
      </c>
    </row>
    <row r="6" spans="1:8" ht="14">
      <c r="A6" s="253">
        <v>1</v>
      </c>
      <c r="B6" s="71" t="s">
        <v>73</v>
      </c>
      <c r="C6" s="72"/>
      <c r="D6" s="67">
        <v>1</v>
      </c>
      <c r="E6" s="75"/>
      <c r="G6" s="86" t="s">
        <v>297</v>
      </c>
      <c r="H6" s="188"/>
    </row>
    <row r="7" spans="1:8" ht="14">
      <c r="A7" s="254">
        <v>2</v>
      </c>
      <c r="B7" s="76" t="s">
        <v>74</v>
      </c>
      <c r="C7" s="77"/>
      <c r="D7" s="80">
        <v>2</v>
      </c>
      <c r="E7" s="75"/>
      <c r="G7" s="64"/>
      <c r="H7" s="54" t="s">
        <v>416</v>
      </c>
    </row>
    <row r="8" spans="1:8" ht="14">
      <c r="A8" s="254">
        <v>3</v>
      </c>
      <c r="B8" s="76" t="s">
        <v>75</v>
      </c>
      <c r="C8" s="77"/>
      <c r="D8" s="80">
        <v>3</v>
      </c>
      <c r="E8" s="75"/>
      <c r="G8" s="87" t="s">
        <v>298</v>
      </c>
      <c r="H8" s="240">
        <f>H4</f>
        <v>23462649</v>
      </c>
    </row>
    <row r="9" spans="1:8" ht="14">
      <c r="A9" s="254">
        <v>4</v>
      </c>
      <c r="B9" s="76" t="s">
        <v>76</v>
      </c>
      <c r="C9" s="77"/>
      <c r="D9" s="80">
        <v>4</v>
      </c>
      <c r="E9" s="75"/>
    </row>
    <row r="10" spans="1:8" ht="14">
      <c r="A10" s="253">
        <v>5</v>
      </c>
      <c r="B10" s="71" t="s">
        <v>77</v>
      </c>
      <c r="C10" s="72"/>
      <c r="D10" s="67">
        <v>5</v>
      </c>
      <c r="E10" s="75"/>
      <c r="F10" s="49" t="s">
        <v>300</v>
      </c>
    </row>
    <row r="11" spans="1:8" ht="14">
      <c r="A11" s="254">
        <v>6</v>
      </c>
      <c r="B11" s="76" t="s">
        <v>78</v>
      </c>
      <c r="C11" s="77"/>
      <c r="D11" s="80">
        <v>6</v>
      </c>
      <c r="E11" s="75"/>
    </row>
    <row r="12" spans="1:8" ht="14">
      <c r="A12" s="254">
        <v>7</v>
      </c>
      <c r="B12" s="76" t="s">
        <v>79</v>
      </c>
      <c r="C12" s="77"/>
      <c r="D12" s="80">
        <v>7</v>
      </c>
      <c r="E12" s="75"/>
    </row>
    <row r="13" spans="1:8" ht="14">
      <c r="A13" s="254">
        <v>8</v>
      </c>
      <c r="B13" s="76" t="s">
        <v>80</v>
      </c>
      <c r="C13" s="77"/>
      <c r="D13" s="80">
        <v>8</v>
      </c>
      <c r="E13" s="75"/>
    </row>
    <row r="14" spans="1:8" ht="14">
      <c r="A14" s="254">
        <v>9</v>
      </c>
      <c r="B14" s="76" t="s">
        <v>81</v>
      </c>
      <c r="C14" s="77"/>
      <c r="D14" s="80">
        <v>9</v>
      </c>
      <c r="E14" s="75"/>
    </row>
    <row r="15" spans="1:8" ht="14">
      <c r="A15" s="254">
        <v>10</v>
      </c>
      <c r="B15" s="76" t="s">
        <v>82</v>
      </c>
      <c r="C15" s="77"/>
      <c r="D15" s="80">
        <v>10</v>
      </c>
      <c r="E15" s="75"/>
    </row>
    <row r="16" spans="1:8" ht="14">
      <c r="A16" s="254">
        <v>11</v>
      </c>
      <c r="B16" s="76" t="s">
        <v>83</v>
      </c>
      <c r="C16" s="77"/>
      <c r="D16" s="80">
        <v>11</v>
      </c>
      <c r="E16" s="75"/>
    </row>
    <row r="17" spans="1:5" ht="14">
      <c r="A17" s="254">
        <v>12</v>
      </c>
      <c r="B17" s="76" t="s">
        <v>84</v>
      </c>
      <c r="C17" s="77"/>
      <c r="D17" s="80">
        <v>12</v>
      </c>
      <c r="E17" s="75"/>
    </row>
    <row r="18" spans="1:5" ht="14">
      <c r="A18" s="254">
        <v>13</v>
      </c>
      <c r="B18" s="76" t="s">
        <v>85</v>
      </c>
      <c r="C18" s="77"/>
      <c r="D18" s="80">
        <v>13</v>
      </c>
      <c r="E18" s="75"/>
    </row>
    <row r="19" spans="1:5" ht="14">
      <c r="A19" s="254">
        <v>14</v>
      </c>
      <c r="B19" s="76" t="s">
        <v>86</v>
      </c>
      <c r="C19" s="77"/>
      <c r="D19" s="80">
        <v>14</v>
      </c>
      <c r="E19" s="75"/>
    </row>
    <row r="20" spans="1:5" ht="14">
      <c r="A20" s="254">
        <v>15</v>
      </c>
      <c r="B20" s="76" t="s">
        <v>70</v>
      </c>
      <c r="C20" s="77"/>
      <c r="D20" s="80">
        <v>15</v>
      </c>
      <c r="E20" s="75"/>
    </row>
    <row r="21" spans="1:5" ht="14">
      <c r="A21" s="254">
        <v>16</v>
      </c>
      <c r="B21" s="76" t="s">
        <v>71</v>
      </c>
      <c r="C21" s="77"/>
      <c r="D21" s="80">
        <v>16</v>
      </c>
      <c r="E21" s="75"/>
    </row>
    <row r="22" spans="1:5" ht="14">
      <c r="A22" s="254">
        <v>17</v>
      </c>
      <c r="B22" s="76" t="s">
        <v>72</v>
      </c>
      <c r="C22" s="77"/>
      <c r="D22" s="80">
        <v>17</v>
      </c>
      <c r="E22" s="75"/>
    </row>
    <row r="23" spans="1:5" ht="14">
      <c r="A23" s="254">
        <v>18</v>
      </c>
      <c r="B23" s="76" t="s">
        <v>87</v>
      </c>
      <c r="C23" s="77"/>
      <c r="D23" s="80">
        <v>18</v>
      </c>
      <c r="E23" s="75"/>
    </row>
    <row r="24" spans="1:5" ht="14">
      <c r="A24" s="254">
        <v>19</v>
      </c>
      <c r="B24" s="76" t="s">
        <v>88</v>
      </c>
      <c r="C24" s="77">
        <v>10000</v>
      </c>
      <c r="D24" s="80">
        <v>19</v>
      </c>
      <c r="E24" s="75"/>
    </row>
    <row r="25" spans="1:5" ht="14">
      <c r="A25" s="254">
        <v>20</v>
      </c>
      <c r="B25" s="76" t="s">
        <v>89</v>
      </c>
      <c r="C25" s="77"/>
      <c r="D25" s="80">
        <v>20</v>
      </c>
      <c r="E25" s="75"/>
    </row>
    <row r="26" spans="1:5" ht="14">
      <c r="A26" s="254">
        <v>21</v>
      </c>
      <c r="B26" s="76" t="s">
        <v>90</v>
      </c>
      <c r="C26" s="77"/>
      <c r="D26" s="80">
        <v>21</v>
      </c>
      <c r="E26" s="75"/>
    </row>
    <row r="27" spans="1:5" ht="14">
      <c r="A27" s="255">
        <v>22</v>
      </c>
      <c r="B27" s="81" t="s">
        <v>64</v>
      </c>
      <c r="C27" s="82"/>
      <c r="D27" s="85">
        <v>22</v>
      </c>
      <c r="E27" s="75"/>
    </row>
    <row r="28" spans="1:5" ht="14">
      <c r="A28" s="254">
        <v>23</v>
      </c>
      <c r="B28" s="76" t="s">
        <v>91</v>
      </c>
      <c r="C28" s="77"/>
      <c r="D28" s="80">
        <v>23</v>
      </c>
      <c r="E28" s="75"/>
    </row>
    <row r="29" spans="1:5" ht="14">
      <c r="A29" s="254">
        <v>24</v>
      </c>
      <c r="B29" s="76" t="s">
        <v>92</v>
      </c>
      <c r="C29" s="77"/>
      <c r="D29" s="80">
        <v>24</v>
      </c>
      <c r="E29" s="75"/>
    </row>
    <row r="30" spans="1:5" ht="14">
      <c r="A30" s="254">
        <v>25</v>
      </c>
      <c r="B30" s="76" t="s">
        <v>1</v>
      </c>
      <c r="C30" s="77"/>
      <c r="D30" s="80">
        <v>25</v>
      </c>
      <c r="E30" s="75"/>
    </row>
    <row r="31" spans="1:5" ht="14">
      <c r="A31" s="254">
        <v>26</v>
      </c>
      <c r="B31" s="76" t="s">
        <v>2</v>
      </c>
      <c r="C31" s="77"/>
      <c r="D31" s="80">
        <v>26</v>
      </c>
      <c r="E31" s="75"/>
    </row>
    <row r="32" spans="1:5" ht="14">
      <c r="A32" s="254">
        <v>27</v>
      </c>
      <c r="B32" s="76" t="s">
        <v>65</v>
      </c>
      <c r="C32" s="77"/>
      <c r="D32" s="80">
        <v>27</v>
      </c>
      <c r="E32" s="75"/>
    </row>
    <row r="33" spans="1:5" ht="14">
      <c r="A33" s="254">
        <v>28</v>
      </c>
      <c r="B33" s="76" t="s">
        <v>66</v>
      </c>
      <c r="C33" s="77"/>
      <c r="D33" s="80">
        <v>28</v>
      </c>
      <c r="E33" s="75"/>
    </row>
    <row r="34" spans="1:5" ht="14">
      <c r="A34" s="254">
        <v>29</v>
      </c>
      <c r="B34" s="76" t="s">
        <v>93</v>
      </c>
      <c r="C34" s="77"/>
      <c r="D34" s="80">
        <v>29</v>
      </c>
      <c r="E34" s="75"/>
    </row>
    <row r="35" spans="1:5" ht="14">
      <c r="A35" s="254">
        <v>30</v>
      </c>
      <c r="B35" s="76" t="s">
        <v>94</v>
      </c>
      <c r="C35" s="77"/>
      <c r="D35" s="80">
        <v>30</v>
      </c>
      <c r="E35" s="75"/>
    </row>
    <row r="36" spans="1:5" ht="14">
      <c r="A36" s="254">
        <v>31</v>
      </c>
      <c r="B36" s="76" t="s">
        <v>95</v>
      </c>
      <c r="C36" s="77"/>
      <c r="D36" s="80">
        <v>31</v>
      </c>
      <c r="E36" s="75"/>
    </row>
    <row r="37" spans="1:5" ht="14">
      <c r="A37" s="254">
        <v>32</v>
      </c>
      <c r="B37" s="76" t="s">
        <v>67</v>
      </c>
      <c r="C37" s="77"/>
      <c r="D37" s="80">
        <v>32</v>
      </c>
      <c r="E37" s="75"/>
    </row>
    <row r="38" spans="1:5" ht="14">
      <c r="A38" s="254">
        <v>33</v>
      </c>
      <c r="B38" s="76" t="s">
        <v>96</v>
      </c>
      <c r="C38" s="77"/>
      <c r="D38" s="80">
        <v>33</v>
      </c>
      <c r="E38" s="75"/>
    </row>
    <row r="39" spans="1:5" ht="14">
      <c r="A39" s="254">
        <v>34</v>
      </c>
      <c r="B39" s="76" t="s">
        <v>97</v>
      </c>
      <c r="C39" s="77"/>
      <c r="D39" s="80">
        <v>34</v>
      </c>
      <c r="E39" s="75"/>
    </row>
    <row r="40" spans="1:5" ht="14">
      <c r="A40" s="254">
        <v>35</v>
      </c>
      <c r="B40" s="76" t="s">
        <v>3</v>
      </c>
      <c r="C40" s="77"/>
      <c r="D40" s="80">
        <v>35</v>
      </c>
      <c r="E40" s="75"/>
    </row>
    <row r="41" spans="1:5" ht="14">
      <c r="A41" s="254">
        <v>36</v>
      </c>
      <c r="B41" s="76" t="s">
        <v>98</v>
      </c>
      <c r="C41" s="77"/>
      <c r="D41" s="80">
        <v>36</v>
      </c>
      <c r="E41" s="75"/>
    </row>
    <row r="42" spans="1:5" ht="14">
      <c r="A42" s="254">
        <v>37</v>
      </c>
      <c r="B42" s="76" t="s">
        <v>99</v>
      </c>
      <c r="C42" s="77"/>
      <c r="D42" s="80">
        <v>37</v>
      </c>
      <c r="E42" s="75"/>
    </row>
    <row r="43" spans="1:5" ht="14">
      <c r="A43" s="254">
        <v>38</v>
      </c>
      <c r="B43" s="76" t="s">
        <v>4</v>
      </c>
      <c r="C43" s="77"/>
      <c r="D43" s="80">
        <v>38</v>
      </c>
      <c r="E43" s="75"/>
    </row>
    <row r="44" spans="1:5" ht="14">
      <c r="A44" s="254">
        <v>39</v>
      </c>
      <c r="B44" s="76" t="s">
        <v>5</v>
      </c>
      <c r="C44" s="77"/>
      <c r="D44" s="80">
        <v>39</v>
      </c>
      <c r="E44" s="75"/>
    </row>
    <row r="45" spans="1:5" ht="14">
      <c r="A45" s="256">
        <v>40</v>
      </c>
      <c r="B45" s="88" t="s">
        <v>233</v>
      </c>
      <c r="C45" s="89">
        <f>SUM(C6:C44)</f>
        <v>10000</v>
      </c>
      <c r="D45" s="90"/>
      <c r="E45" s="75"/>
    </row>
    <row r="46" spans="1:5">
      <c r="A46" s="91" t="s">
        <v>289</v>
      </c>
      <c r="B46" s="55"/>
      <c r="C46" s="55"/>
      <c r="D46" s="55"/>
      <c r="E46" s="55"/>
    </row>
    <row r="47" spans="1:5">
      <c r="A47" s="92"/>
      <c r="B47" s="55"/>
      <c r="C47" s="55"/>
      <c r="D47" s="55"/>
      <c r="E47" s="55"/>
    </row>
    <row r="48" spans="1:5">
      <c r="A48" s="92"/>
      <c r="B48" s="55"/>
      <c r="C48" s="55"/>
      <c r="D48" s="55"/>
      <c r="E48" s="55"/>
    </row>
    <row r="49" spans="1:5">
      <c r="A49" s="92"/>
      <c r="B49" s="55"/>
      <c r="C49" s="55"/>
      <c r="D49" s="55"/>
      <c r="E49" s="55"/>
    </row>
    <row r="50" spans="1:5">
      <c r="A50" s="50"/>
      <c r="B50" s="50"/>
      <c r="C50" s="50"/>
      <c r="D50" s="50"/>
      <c r="E50" s="50"/>
    </row>
    <row r="51" spans="1:5">
      <c r="A51" s="50"/>
      <c r="B51" s="50"/>
      <c r="C51" s="50"/>
      <c r="D51" s="50"/>
      <c r="E51" s="50"/>
    </row>
    <row r="52" spans="1:5">
      <c r="A52" s="50"/>
      <c r="B52" s="50"/>
      <c r="C52" s="50"/>
      <c r="D52" s="50"/>
      <c r="E52" s="50"/>
    </row>
    <row r="53" spans="1:5">
      <c r="A53" s="50"/>
      <c r="B53" s="50"/>
      <c r="C53" s="50"/>
      <c r="D53" s="50"/>
      <c r="E53" s="50"/>
    </row>
  </sheetData>
  <phoneticPr fontId="3"/>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548C5D-65FA-4D9F-9619-896D4637AFA1}">
  <dimension ref="A1:M47"/>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76" customWidth="1"/>
    <col min="2" max="2" width="17.5" style="76" customWidth="1"/>
    <col min="3" max="3" width="8.58203125" style="76" customWidth="1"/>
    <col min="4" max="4" width="8.1640625" style="76" customWidth="1"/>
    <col min="5" max="5" width="8.25" style="76" bestFit="1" customWidth="1"/>
    <col min="6" max="16384" width="8.1640625" style="76"/>
  </cols>
  <sheetData>
    <row r="1" spans="1:13" ht="13">
      <c r="B1" s="268" t="s">
        <v>243</v>
      </c>
      <c r="F1" s="269"/>
      <c r="G1" s="76" t="s">
        <v>324</v>
      </c>
      <c r="I1" s="76" t="s">
        <v>324</v>
      </c>
    </row>
    <row r="2" spans="1:13">
      <c r="B2" s="76" t="s">
        <v>278</v>
      </c>
      <c r="C2" s="76" t="s">
        <v>324</v>
      </c>
      <c r="G2" s="76" t="s">
        <v>245</v>
      </c>
      <c r="I2" s="270" t="s">
        <v>236</v>
      </c>
      <c r="K2" s="76" t="s">
        <v>229</v>
      </c>
      <c r="M2" s="76" t="s">
        <v>246</v>
      </c>
    </row>
    <row r="3" spans="1:13" ht="60" customHeight="1">
      <c r="B3" s="39"/>
      <c r="C3" s="40" t="s">
        <v>308</v>
      </c>
      <c r="D3" s="40" t="s">
        <v>376</v>
      </c>
      <c r="E3" s="40" t="s">
        <v>377</v>
      </c>
      <c r="F3" s="40" t="s">
        <v>310</v>
      </c>
      <c r="G3" s="41" t="s">
        <v>330</v>
      </c>
      <c r="H3" s="40" t="s">
        <v>291</v>
      </c>
      <c r="I3" s="42" t="s">
        <v>236</v>
      </c>
      <c r="J3" s="43" t="s">
        <v>247</v>
      </c>
      <c r="K3" s="41" t="s">
        <v>248</v>
      </c>
      <c r="L3" s="40" t="s">
        <v>249</v>
      </c>
      <c r="M3" s="42" t="s">
        <v>250</v>
      </c>
    </row>
    <row r="4" spans="1:13">
      <c r="B4" s="44"/>
      <c r="C4" s="45" t="s">
        <v>41</v>
      </c>
      <c r="D4" s="45" t="s">
        <v>42</v>
      </c>
      <c r="E4" s="45" t="s">
        <v>50</v>
      </c>
      <c r="F4" s="45" t="s">
        <v>313</v>
      </c>
      <c r="G4" s="45" t="s">
        <v>311</v>
      </c>
      <c r="H4" s="47" t="s">
        <v>315</v>
      </c>
      <c r="I4" s="46" t="s">
        <v>316</v>
      </c>
      <c r="J4" s="45" t="s">
        <v>318</v>
      </c>
      <c r="K4" s="45" t="s">
        <v>319</v>
      </c>
      <c r="L4" s="45" t="s">
        <v>321</v>
      </c>
      <c r="M4" s="46" t="s">
        <v>322</v>
      </c>
    </row>
    <row r="5" spans="1:13">
      <c r="A5" s="257">
        <v>1</v>
      </c>
      <c r="B5" s="246" t="s">
        <v>73</v>
      </c>
      <c r="C5" s="267"/>
      <c r="D5" s="290">
        <f>逆行列係数表!AB5</f>
        <v>1.3372521638656273E-5</v>
      </c>
      <c r="E5" s="290"/>
      <c r="F5" s="290">
        <f>D5/$E$30</f>
        <v>1.3345294719809555E-5</v>
      </c>
      <c r="G5" s="286">
        <f>$C$30*F5</f>
        <v>0</v>
      </c>
      <c r="H5" s="290">
        <f>分析係数表!F8</f>
        <v>0.42721038226158625</v>
      </c>
      <c r="I5" s="288">
        <f t="shared" ref="I5:I38" si="0">G5*H5</f>
        <v>0</v>
      </c>
      <c r="J5" s="292">
        <f>分析係数表!D8</f>
        <v>0.32298797552049696</v>
      </c>
      <c r="K5" s="281">
        <f t="shared" ref="K5:K38" si="1">ROUND(G5*J5,0)</f>
        <v>0</v>
      </c>
      <c r="L5" s="290">
        <f>分析係数表!E8</f>
        <v>0.12265584155979949</v>
      </c>
      <c r="M5" s="282">
        <f>ROUND(G5*L5,0)</f>
        <v>0</v>
      </c>
    </row>
    <row r="6" spans="1:13">
      <c r="A6" s="258">
        <v>2</v>
      </c>
      <c r="B6" s="246" t="s">
        <v>74</v>
      </c>
      <c r="C6" s="267"/>
      <c r="D6" s="290">
        <f>逆行列係数表!AB6</f>
        <v>2.1438842486815565E-5</v>
      </c>
      <c r="E6" s="290"/>
      <c r="F6" s="290">
        <f t="shared" ref="F6:F44" si="2">D6/$E$30</f>
        <v>2.1395192258359868E-5</v>
      </c>
      <c r="G6" s="286">
        <f t="shared" ref="G6:G43" si="3">$C$30*F6</f>
        <v>0</v>
      </c>
      <c r="H6" s="290">
        <f>分析係数表!F9</f>
        <v>0.63987813845992225</v>
      </c>
      <c r="I6" s="288">
        <f t="shared" si="0"/>
        <v>0</v>
      </c>
      <c r="J6" s="292">
        <f>分析係数表!D9</f>
        <v>0.29572434079210003</v>
      </c>
      <c r="K6" s="281">
        <f t="shared" si="1"/>
        <v>0</v>
      </c>
      <c r="L6" s="290">
        <f>分析係数表!E9</f>
        <v>0.26862065342998215</v>
      </c>
      <c r="M6" s="282">
        <f>ROUND(G6*L6,0)</f>
        <v>0</v>
      </c>
    </row>
    <row r="7" spans="1:13">
      <c r="A7" s="258">
        <v>3</v>
      </c>
      <c r="B7" s="246" t="s">
        <v>75</v>
      </c>
      <c r="C7" s="267"/>
      <c r="D7" s="290">
        <f>逆行列係数表!AB7</f>
        <v>1.046363877306375E-6</v>
      </c>
      <c r="E7" s="290"/>
      <c r="F7" s="290">
        <f t="shared" si="2"/>
        <v>1.0442334440835785E-6</v>
      </c>
      <c r="G7" s="286">
        <f t="shared" si="3"/>
        <v>0</v>
      </c>
      <c r="H7" s="290">
        <f>分析係数表!F10</f>
        <v>0.47381340455197063</v>
      </c>
      <c r="I7" s="288">
        <f t="shared" si="0"/>
        <v>0</v>
      </c>
      <c r="J7" s="292">
        <f>分析係数表!D10</f>
        <v>9.5045460793747427E-2</v>
      </c>
      <c r="K7" s="281">
        <f t="shared" si="1"/>
        <v>0</v>
      </c>
      <c r="L7" s="290">
        <f>分析係数表!E10</f>
        <v>4.2279520059697977E-2</v>
      </c>
      <c r="M7" s="282">
        <f>ROUND(G7*L7,0)</f>
        <v>0</v>
      </c>
    </row>
    <row r="8" spans="1:13">
      <c r="A8" s="258">
        <v>4</v>
      </c>
      <c r="B8" s="246" t="s">
        <v>76</v>
      </c>
      <c r="C8" s="267"/>
      <c r="D8" s="290">
        <f>逆行列係数表!AB8</f>
        <v>2.1128209552818478E-4</v>
      </c>
      <c r="E8" s="290"/>
      <c r="F8" s="290">
        <f t="shared" si="2"/>
        <v>2.1085191783813106E-4</v>
      </c>
      <c r="G8" s="286">
        <f t="shared" si="3"/>
        <v>0</v>
      </c>
      <c r="H8" s="290">
        <f>分析係数表!F11</f>
        <v>0.54360066960888753</v>
      </c>
      <c r="I8" s="288">
        <f t="shared" si="0"/>
        <v>0</v>
      </c>
      <c r="J8" s="292">
        <f>分析係数表!D11</f>
        <v>4.0785268604474206E-2</v>
      </c>
      <c r="K8" s="281">
        <f t="shared" si="1"/>
        <v>0</v>
      </c>
      <c r="L8" s="290">
        <f>分析係数表!E11</f>
        <v>3.926343022371024E-2</v>
      </c>
      <c r="M8" s="282">
        <f t="shared" ref="M8:M38" si="4">ROUND(G8*L8,0)</f>
        <v>0</v>
      </c>
    </row>
    <row r="9" spans="1:13">
      <c r="A9" s="258">
        <v>5</v>
      </c>
      <c r="B9" s="246" t="s">
        <v>77</v>
      </c>
      <c r="C9" s="267"/>
      <c r="D9" s="290">
        <f>逆行列係数表!AB9</f>
        <v>3.1028990902267264E-5</v>
      </c>
      <c r="E9" s="290"/>
      <c r="F9" s="290">
        <f t="shared" si="2"/>
        <v>3.0965814798311713E-5</v>
      </c>
      <c r="G9" s="286">
        <f t="shared" si="3"/>
        <v>0</v>
      </c>
      <c r="H9" s="290">
        <f>分析係数表!F12</f>
        <v>0.33651535386825859</v>
      </c>
      <c r="I9" s="288">
        <f t="shared" si="0"/>
        <v>0</v>
      </c>
      <c r="J9" s="292">
        <f>分析係数表!D12</f>
        <v>3.4578030097235327E-2</v>
      </c>
      <c r="K9" s="281">
        <f t="shared" si="1"/>
        <v>0</v>
      </c>
      <c r="L9" s="290">
        <f>分析係数表!E12</f>
        <v>3.3355134693599395E-2</v>
      </c>
      <c r="M9" s="282">
        <f t="shared" si="4"/>
        <v>0</v>
      </c>
    </row>
    <row r="10" spans="1:13">
      <c r="A10" s="258">
        <v>6</v>
      </c>
      <c r="B10" s="246" t="s">
        <v>78</v>
      </c>
      <c r="C10" s="267"/>
      <c r="D10" s="290">
        <f>逆行列係数表!AB10</f>
        <v>2.77545671854628E-4</v>
      </c>
      <c r="E10" s="290"/>
      <c r="F10" s="290">
        <f t="shared" si="2"/>
        <v>2.7698057922004223E-4</v>
      </c>
      <c r="G10" s="286">
        <f t="shared" si="3"/>
        <v>0</v>
      </c>
      <c r="H10" s="290">
        <f>分析係数表!F13</f>
        <v>0.39077170920544851</v>
      </c>
      <c r="I10" s="288">
        <f t="shared" si="0"/>
        <v>0</v>
      </c>
      <c r="J10" s="292">
        <f>分析係数表!D13</f>
        <v>0.12720758845381647</v>
      </c>
      <c r="K10" s="281">
        <f t="shared" si="1"/>
        <v>0</v>
      </c>
      <c r="L10" s="290">
        <f>分析係数表!E13</f>
        <v>9.5492852763317662E-2</v>
      </c>
      <c r="M10" s="282">
        <f t="shared" si="4"/>
        <v>0</v>
      </c>
    </row>
    <row r="11" spans="1:13">
      <c r="A11" s="258">
        <v>7</v>
      </c>
      <c r="B11" s="246" t="s">
        <v>79</v>
      </c>
      <c r="C11" s="267"/>
      <c r="D11" s="290">
        <f>逆行列係数表!AB11</f>
        <v>2.541423706580637E-3</v>
      </c>
      <c r="E11" s="290"/>
      <c r="F11" s="290">
        <f t="shared" si="2"/>
        <v>2.536249279581456E-3</v>
      </c>
      <c r="G11" s="286">
        <f t="shared" si="3"/>
        <v>0</v>
      </c>
      <c r="H11" s="290">
        <f>分析係数表!F14</f>
        <v>0.35598651785260127</v>
      </c>
      <c r="I11" s="288">
        <f t="shared" si="0"/>
        <v>0</v>
      </c>
      <c r="J11" s="292">
        <f>分析係数表!D14</f>
        <v>4.3833041969742803E-2</v>
      </c>
      <c r="K11" s="281">
        <f t="shared" si="1"/>
        <v>0</v>
      </c>
      <c r="L11" s="290">
        <f>分析係数表!E14</f>
        <v>3.8757158040430381E-2</v>
      </c>
      <c r="M11" s="282">
        <f t="shared" si="4"/>
        <v>0</v>
      </c>
    </row>
    <row r="12" spans="1:13">
      <c r="A12" s="258">
        <v>8</v>
      </c>
      <c r="B12" s="246" t="s">
        <v>80</v>
      </c>
      <c r="C12" s="267"/>
      <c r="D12" s="290">
        <f>逆行列係数表!AB12</f>
        <v>4.0168147876127897E-3</v>
      </c>
      <c r="E12" s="290"/>
      <c r="F12" s="290">
        <f t="shared" si="2"/>
        <v>4.0086364130922742E-3</v>
      </c>
      <c r="G12" s="286">
        <f t="shared" si="3"/>
        <v>0</v>
      </c>
      <c r="H12" s="290">
        <f>分析係数表!F15</f>
        <v>0.35842164855867914</v>
      </c>
      <c r="I12" s="288">
        <f t="shared" si="0"/>
        <v>0</v>
      </c>
      <c r="J12" s="292">
        <f>分析係数表!D15</f>
        <v>1.5678367482667734E-2</v>
      </c>
      <c r="K12" s="281">
        <f t="shared" si="1"/>
        <v>0</v>
      </c>
      <c r="L12" s="290">
        <f>分析係数表!E15</f>
        <v>1.5634458686506418E-2</v>
      </c>
      <c r="M12" s="282">
        <f t="shared" si="4"/>
        <v>0</v>
      </c>
    </row>
    <row r="13" spans="1:13">
      <c r="A13" s="258">
        <v>9</v>
      </c>
      <c r="B13" s="246" t="s">
        <v>81</v>
      </c>
      <c r="C13" s="267"/>
      <c r="D13" s="290">
        <f>逆行列係数表!AB13</f>
        <v>4.3223359091193354E-3</v>
      </c>
      <c r="E13" s="290"/>
      <c r="F13" s="290">
        <f t="shared" si="2"/>
        <v>4.3135354829763961E-3</v>
      </c>
      <c r="G13" s="286">
        <f t="shared" si="3"/>
        <v>0</v>
      </c>
      <c r="H13" s="290">
        <f>分析係数表!F16</f>
        <v>0.2627694146106877</v>
      </c>
      <c r="I13" s="288">
        <f t="shared" si="0"/>
        <v>0</v>
      </c>
      <c r="J13" s="292">
        <f>分析係数表!D16</f>
        <v>1.0339400475073228E-2</v>
      </c>
      <c r="K13" s="281">
        <f t="shared" si="1"/>
        <v>0</v>
      </c>
      <c r="L13" s="290">
        <f>分析係数表!E16</f>
        <v>1.0339400475073228E-2</v>
      </c>
      <c r="M13" s="282">
        <f t="shared" si="4"/>
        <v>0</v>
      </c>
    </row>
    <row r="14" spans="1:13">
      <c r="A14" s="258">
        <v>10</v>
      </c>
      <c r="B14" s="246" t="s">
        <v>82</v>
      </c>
      <c r="C14" s="267"/>
      <c r="D14" s="290">
        <f>逆行列係数表!AB14</f>
        <v>5.7351565311529479E-3</v>
      </c>
      <c r="E14" s="290"/>
      <c r="F14" s="290">
        <f t="shared" si="2"/>
        <v>5.7234795531179647E-3</v>
      </c>
      <c r="G14" s="286">
        <f t="shared" si="3"/>
        <v>0</v>
      </c>
      <c r="H14" s="290">
        <f>分析係数表!F17</f>
        <v>0.42825667105631338</v>
      </c>
      <c r="I14" s="288">
        <f t="shared" si="0"/>
        <v>0</v>
      </c>
      <c r="J14" s="292">
        <f>分析係数表!D17</f>
        <v>5.1560411778863557E-2</v>
      </c>
      <c r="K14" s="281">
        <f t="shared" si="1"/>
        <v>0</v>
      </c>
      <c r="L14" s="290">
        <f>分析係数表!E17</f>
        <v>4.9008807340167618E-2</v>
      </c>
      <c r="M14" s="282">
        <f t="shared" si="4"/>
        <v>0</v>
      </c>
    </row>
    <row r="15" spans="1:13">
      <c r="A15" s="258">
        <v>11</v>
      </c>
      <c r="B15" s="246" t="s">
        <v>83</v>
      </c>
      <c r="C15" s="267"/>
      <c r="D15" s="290">
        <f>逆行列係数表!AB15</f>
        <v>4.8659977870197432E-4</v>
      </c>
      <c r="E15" s="290"/>
      <c r="F15" s="290">
        <f t="shared" si="2"/>
        <v>4.8560904463972748E-4</v>
      </c>
      <c r="G15" s="286">
        <f t="shared" si="3"/>
        <v>0</v>
      </c>
      <c r="H15" s="290">
        <f>分析係数表!F18</f>
        <v>0.48997194925916815</v>
      </c>
      <c r="I15" s="288">
        <f t="shared" si="0"/>
        <v>0</v>
      </c>
      <c r="J15" s="292">
        <f>分析係数表!D18</f>
        <v>3.8565313316438733E-2</v>
      </c>
      <c r="K15" s="281">
        <f t="shared" si="1"/>
        <v>0</v>
      </c>
      <c r="L15" s="290">
        <f>分析係数表!E18</f>
        <v>3.6576455199010559E-2</v>
      </c>
      <c r="M15" s="282">
        <f t="shared" si="4"/>
        <v>0</v>
      </c>
    </row>
    <row r="16" spans="1:13">
      <c r="A16" s="258">
        <v>12</v>
      </c>
      <c r="B16" s="246" t="s">
        <v>84</v>
      </c>
      <c r="C16" s="267"/>
      <c r="D16" s="290">
        <f>逆行列係数表!AB16</f>
        <v>4.3868102243276394E-4</v>
      </c>
      <c r="E16" s="290"/>
      <c r="F16" s="290">
        <f t="shared" si="2"/>
        <v>4.3778785262379945E-4</v>
      </c>
      <c r="G16" s="286">
        <f t="shared" si="3"/>
        <v>0</v>
      </c>
      <c r="H16" s="290">
        <f>分析係数表!F19</f>
        <v>0.21331101927013058</v>
      </c>
      <c r="I16" s="288">
        <f t="shared" si="0"/>
        <v>0</v>
      </c>
      <c r="J16" s="292">
        <f>分析係数表!D19</f>
        <v>1.2736199640345095E-2</v>
      </c>
      <c r="K16" s="281">
        <f t="shared" si="1"/>
        <v>0</v>
      </c>
      <c r="L16" s="290">
        <f>分析係数表!E19</f>
        <v>1.2523714081279422E-2</v>
      </c>
      <c r="M16" s="282">
        <f t="shared" si="4"/>
        <v>0</v>
      </c>
    </row>
    <row r="17" spans="1:13">
      <c r="A17" s="258">
        <v>13</v>
      </c>
      <c r="B17" s="246" t="s">
        <v>85</v>
      </c>
      <c r="C17" s="267"/>
      <c r="D17" s="290">
        <f>逆行列係数表!AB17</f>
        <v>1.5532256866604884E-5</v>
      </c>
      <c r="E17" s="290"/>
      <c r="F17" s="290">
        <f t="shared" si="2"/>
        <v>1.5500632651767875E-5</v>
      </c>
      <c r="G17" s="286">
        <f t="shared" si="3"/>
        <v>0</v>
      </c>
      <c r="H17" s="290">
        <f>分析係数表!F20</f>
        <v>0.2109583665362576</v>
      </c>
      <c r="I17" s="288">
        <f t="shared" si="0"/>
        <v>0</v>
      </c>
      <c r="J17" s="292">
        <f>分析係数表!D20</f>
        <v>3.0797631013066269E-2</v>
      </c>
      <c r="K17" s="281">
        <f t="shared" si="1"/>
        <v>0</v>
      </c>
      <c r="L17" s="290">
        <f>分析係数表!E20</f>
        <v>2.9972730221401771E-2</v>
      </c>
      <c r="M17" s="282">
        <f t="shared" si="4"/>
        <v>0</v>
      </c>
    </row>
    <row r="18" spans="1:13">
      <c r="A18" s="258">
        <v>14</v>
      </c>
      <c r="B18" s="246" t="s">
        <v>86</v>
      </c>
      <c r="C18" s="267"/>
      <c r="D18" s="290">
        <f>逆行列係数表!AB18</f>
        <v>3.73927382221593E-4</v>
      </c>
      <c r="E18" s="290"/>
      <c r="F18" s="290">
        <f t="shared" si="2"/>
        <v>3.7316605307474889E-4</v>
      </c>
      <c r="G18" s="286">
        <f t="shared" si="3"/>
        <v>0</v>
      </c>
      <c r="H18" s="290">
        <f>分析係数表!F21</f>
        <v>0.45791147145628314</v>
      </c>
      <c r="I18" s="288">
        <f t="shared" si="0"/>
        <v>0</v>
      </c>
      <c r="J18" s="292">
        <f>分析係数表!D21</f>
        <v>5.9847590028896828E-2</v>
      </c>
      <c r="K18" s="281">
        <f t="shared" si="1"/>
        <v>0</v>
      </c>
      <c r="L18" s="290">
        <f>分析係数表!E21</f>
        <v>5.4782163530779596E-2</v>
      </c>
      <c r="M18" s="282">
        <f t="shared" si="4"/>
        <v>0</v>
      </c>
    </row>
    <row r="19" spans="1:13">
      <c r="A19" s="258">
        <v>15</v>
      </c>
      <c r="B19" s="246" t="s">
        <v>70</v>
      </c>
      <c r="C19" s="267"/>
      <c r="D19" s="290">
        <f>逆行列係数表!AB19</f>
        <v>2.5609655153170939E-4</v>
      </c>
      <c r="E19" s="290"/>
      <c r="F19" s="290">
        <f t="shared" si="2"/>
        <v>2.5557513005161083E-4</v>
      </c>
      <c r="G19" s="286">
        <f t="shared" si="3"/>
        <v>0</v>
      </c>
      <c r="H19" s="290">
        <f>分析係数表!F22</f>
        <v>0.43073258580094059</v>
      </c>
      <c r="I19" s="288">
        <f t="shared" si="0"/>
        <v>0</v>
      </c>
      <c r="J19" s="292">
        <f>分析係数表!D22</f>
        <v>2.2938556731137788E-2</v>
      </c>
      <c r="K19" s="281">
        <f t="shared" si="1"/>
        <v>0</v>
      </c>
      <c r="L19" s="290">
        <f>分析係数表!E22</f>
        <v>2.2183368519679003E-2</v>
      </c>
      <c r="M19" s="282">
        <f t="shared" si="4"/>
        <v>0</v>
      </c>
    </row>
    <row r="20" spans="1:13">
      <c r="A20" s="258">
        <v>16</v>
      </c>
      <c r="B20" s="246" t="s">
        <v>71</v>
      </c>
      <c r="C20" s="267"/>
      <c r="D20" s="290">
        <f>逆行列係数表!AB20</f>
        <v>3.2185745116224108E-4</v>
      </c>
      <c r="E20" s="290"/>
      <c r="F20" s="290">
        <f t="shared" si="2"/>
        <v>3.2120213820483492E-4</v>
      </c>
      <c r="G20" s="286">
        <f t="shared" si="3"/>
        <v>0</v>
      </c>
      <c r="H20" s="290">
        <f>分析係数表!F23</f>
        <v>0.43764444987651224</v>
      </c>
      <c r="I20" s="288">
        <f t="shared" si="0"/>
        <v>0</v>
      </c>
      <c r="J20" s="292">
        <f>分析係数表!D23</f>
        <v>3.7770855561684982E-2</v>
      </c>
      <c r="K20" s="281">
        <f t="shared" si="1"/>
        <v>0</v>
      </c>
      <c r="L20" s="290">
        <f>分析係数表!E23</f>
        <v>3.6503495425501575E-2</v>
      </c>
      <c r="M20" s="282">
        <f t="shared" si="4"/>
        <v>0</v>
      </c>
    </row>
    <row r="21" spans="1:13">
      <c r="A21" s="258">
        <v>17</v>
      </c>
      <c r="B21" s="246" t="s">
        <v>72</v>
      </c>
      <c r="C21" s="267"/>
      <c r="D21" s="290">
        <f>逆行列係数表!AB21</f>
        <v>2.6878768457729086E-5</v>
      </c>
      <c r="E21" s="290"/>
      <c r="F21" s="290">
        <f t="shared" si="2"/>
        <v>2.6824042350920418E-5</v>
      </c>
      <c r="G21" s="286">
        <f t="shared" si="3"/>
        <v>0</v>
      </c>
      <c r="H21" s="290">
        <f>分析係数表!F24</f>
        <v>0.36721364788140759</v>
      </c>
      <c r="I21" s="288">
        <f t="shared" si="0"/>
        <v>0</v>
      </c>
      <c r="J21" s="292">
        <f>分析係数表!D24</f>
        <v>3.9309475738153632E-2</v>
      </c>
      <c r="K21" s="281">
        <f t="shared" si="1"/>
        <v>0</v>
      </c>
      <c r="L21" s="290">
        <f>分析係数表!E24</f>
        <v>3.8550657867992791E-2</v>
      </c>
      <c r="M21" s="282">
        <f t="shared" si="4"/>
        <v>0</v>
      </c>
    </row>
    <row r="22" spans="1:13">
      <c r="A22" s="258">
        <v>18</v>
      </c>
      <c r="B22" s="246" t="s">
        <v>87</v>
      </c>
      <c r="C22" s="267"/>
      <c r="D22" s="290">
        <f>逆行列係数表!AB22</f>
        <v>1.5028806586255502E-4</v>
      </c>
      <c r="E22" s="290"/>
      <c r="F22" s="290">
        <f t="shared" si="2"/>
        <v>1.4998207413687768E-4</v>
      </c>
      <c r="G22" s="286">
        <f t="shared" si="3"/>
        <v>0</v>
      </c>
      <c r="H22" s="290">
        <f>分析係数表!F25</f>
        <v>0.33318683873123567</v>
      </c>
      <c r="I22" s="288">
        <f>G22*H22</f>
        <v>0</v>
      </c>
      <c r="J22" s="292">
        <f>分析係数表!D25</f>
        <v>4.284059086963312E-2</v>
      </c>
      <c r="K22" s="281">
        <f t="shared" si="1"/>
        <v>0</v>
      </c>
      <c r="L22" s="290">
        <f>分析係数表!E25</f>
        <v>4.249917369780222E-2</v>
      </c>
      <c r="M22" s="282">
        <f t="shared" si="4"/>
        <v>0</v>
      </c>
    </row>
    <row r="23" spans="1:13">
      <c r="A23" s="258">
        <v>19</v>
      </c>
      <c r="B23" s="246" t="s">
        <v>88</v>
      </c>
      <c r="C23" s="267"/>
      <c r="D23" s="290">
        <f>逆行列係数表!AB23</f>
        <v>8.2203085898842617E-5</v>
      </c>
      <c r="E23" s="290"/>
      <c r="F23" s="290">
        <f t="shared" si="2"/>
        <v>8.2035717558809595E-5</v>
      </c>
      <c r="G23" s="286">
        <f t="shared" si="3"/>
        <v>0</v>
      </c>
      <c r="H23" s="290">
        <f>分析係数表!F26</f>
        <v>0.33811565690794865</v>
      </c>
      <c r="I23" s="288">
        <f t="shared" si="0"/>
        <v>0</v>
      </c>
      <c r="J23" s="292">
        <f>分析係数表!D26</f>
        <v>3.3929737559631502E-2</v>
      </c>
      <c r="K23" s="281">
        <f t="shared" si="1"/>
        <v>0</v>
      </c>
      <c r="L23" s="290">
        <f>分析係数表!E26</f>
        <v>3.3531988342571602E-2</v>
      </c>
      <c r="M23" s="282">
        <f t="shared" si="4"/>
        <v>0</v>
      </c>
    </row>
    <row r="24" spans="1:13">
      <c r="A24" s="258">
        <v>20</v>
      </c>
      <c r="B24" s="246" t="s">
        <v>89</v>
      </c>
      <c r="C24" s="267"/>
      <c r="D24" s="290">
        <f>逆行列係数表!AB24</f>
        <v>2.7461382089362527E-5</v>
      </c>
      <c r="E24" s="290"/>
      <c r="F24" s="290">
        <f t="shared" si="2"/>
        <v>2.7405469760949879E-5</v>
      </c>
      <c r="G24" s="286">
        <f t="shared" si="3"/>
        <v>0</v>
      </c>
      <c r="H24" s="290">
        <f>分析係数表!F27</f>
        <v>0.29536956526946395</v>
      </c>
      <c r="I24" s="288">
        <f t="shared" si="0"/>
        <v>0</v>
      </c>
      <c r="J24" s="292">
        <f>分析係数表!D27</f>
        <v>2.042747265118797E-2</v>
      </c>
      <c r="K24" s="281">
        <f t="shared" si="1"/>
        <v>0</v>
      </c>
      <c r="L24" s="290">
        <f>分析係数表!E27</f>
        <v>2.035082172191522E-2</v>
      </c>
      <c r="M24" s="282">
        <f t="shared" si="4"/>
        <v>0</v>
      </c>
    </row>
    <row r="25" spans="1:13">
      <c r="A25" s="258">
        <v>21</v>
      </c>
      <c r="B25" s="246" t="s">
        <v>90</v>
      </c>
      <c r="C25" s="267"/>
      <c r="D25" s="290">
        <f>逆行列係数表!AB25</f>
        <v>4.6006224104104342E-4</v>
      </c>
      <c r="E25" s="290"/>
      <c r="F25" s="290">
        <f t="shared" si="2"/>
        <v>4.5912553832784276E-4</v>
      </c>
      <c r="G25" s="286">
        <f t="shared" si="3"/>
        <v>0</v>
      </c>
      <c r="H25" s="290">
        <f>分析係数表!F28</f>
        <v>0.29628808224417325</v>
      </c>
      <c r="I25" s="288">
        <f t="shared" si="0"/>
        <v>0</v>
      </c>
      <c r="J25" s="292">
        <f>分析係数表!D28</f>
        <v>3.0551159487848582E-2</v>
      </c>
      <c r="K25" s="281">
        <f t="shared" si="1"/>
        <v>0</v>
      </c>
      <c r="L25" s="290">
        <f>分析係数表!E28</f>
        <v>3.018459578819983E-2</v>
      </c>
      <c r="M25" s="282">
        <f t="shared" si="4"/>
        <v>0</v>
      </c>
    </row>
    <row r="26" spans="1:13">
      <c r="A26" s="258">
        <v>22</v>
      </c>
      <c r="B26" s="246" t="s">
        <v>64</v>
      </c>
      <c r="C26" s="267"/>
      <c r="D26" s="290">
        <f>逆行列係数表!AB26</f>
        <v>3.2258332419089833E-3</v>
      </c>
      <c r="E26" s="290"/>
      <c r="F26" s="290">
        <f t="shared" si="2"/>
        <v>3.2192653333077657E-3</v>
      </c>
      <c r="G26" s="286">
        <f t="shared" si="3"/>
        <v>0</v>
      </c>
      <c r="H26" s="290">
        <f>分析係数表!F29</f>
        <v>0.40202182464221792</v>
      </c>
      <c r="I26" s="288">
        <f t="shared" si="0"/>
        <v>0</v>
      </c>
      <c r="J26" s="292">
        <f>分析係数表!D29</f>
        <v>7.9194780809421356E-2</v>
      </c>
      <c r="K26" s="281">
        <f t="shared" si="1"/>
        <v>0</v>
      </c>
      <c r="L26" s="290">
        <f>分析係数表!E29</f>
        <v>6.5944675090492746E-2</v>
      </c>
      <c r="M26" s="282">
        <f t="shared" si="4"/>
        <v>0</v>
      </c>
    </row>
    <row r="27" spans="1:13">
      <c r="A27" s="258">
        <v>23</v>
      </c>
      <c r="B27" s="246" t="s">
        <v>91</v>
      </c>
      <c r="C27" s="267"/>
      <c r="D27" s="290">
        <f>逆行列係数表!AB27</f>
        <v>6.9026759810070677E-3</v>
      </c>
      <c r="E27" s="290"/>
      <c r="F27" s="290">
        <f t="shared" si="2"/>
        <v>6.8886218927925614E-3</v>
      </c>
      <c r="G27" s="286">
        <f t="shared" si="3"/>
        <v>0</v>
      </c>
      <c r="H27" s="290">
        <f>分析係数表!F30</f>
        <v>0.46362091424568164</v>
      </c>
      <c r="I27" s="288">
        <f t="shared" si="0"/>
        <v>0</v>
      </c>
      <c r="J27" s="292">
        <f>分析係数表!D30</f>
        <v>7.3824536053885614E-2</v>
      </c>
      <c r="K27" s="281">
        <f t="shared" si="1"/>
        <v>0</v>
      </c>
      <c r="L27" s="290">
        <f>分析係数表!E30</f>
        <v>5.6949248710145881E-2</v>
      </c>
      <c r="M27" s="282">
        <f t="shared" si="4"/>
        <v>0</v>
      </c>
    </row>
    <row r="28" spans="1:13">
      <c r="A28" s="258">
        <v>24</v>
      </c>
      <c r="B28" s="246" t="s">
        <v>92</v>
      </c>
      <c r="C28" s="267"/>
      <c r="D28" s="290">
        <f>逆行列係数表!AB28</f>
        <v>7.9017468105971336E-2</v>
      </c>
      <c r="E28" s="290"/>
      <c r="F28" s="290">
        <f t="shared" si="2"/>
        <v>7.8856585794487524E-2</v>
      </c>
      <c r="G28" s="286">
        <f t="shared" si="3"/>
        <v>0</v>
      </c>
      <c r="H28" s="290">
        <f>分析係数表!F31</f>
        <v>0.39948542779773355</v>
      </c>
      <c r="I28" s="288">
        <f t="shared" si="0"/>
        <v>0</v>
      </c>
      <c r="J28" s="292">
        <f>分析係数表!D31</f>
        <v>2.9145126840892164E-3</v>
      </c>
      <c r="K28" s="281">
        <f t="shared" si="1"/>
        <v>0</v>
      </c>
      <c r="L28" s="290">
        <f>分析係数表!E31</f>
        <v>2.9145126840892164E-3</v>
      </c>
      <c r="M28" s="282">
        <f t="shared" si="4"/>
        <v>0</v>
      </c>
    </row>
    <row r="29" spans="1:13">
      <c r="A29" s="258">
        <v>25</v>
      </c>
      <c r="B29" s="246" t="s">
        <v>1</v>
      </c>
      <c r="C29" s="267"/>
      <c r="D29" s="290">
        <f>逆行列係数表!AB29</f>
        <v>9.431786051154141E-3</v>
      </c>
      <c r="E29" s="290"/>
      <c r="F29" s="290">
        <f t="shared" si="2"/>
        <v>9.412582606932219E-3</v>
      </c>
      <c r="G29" s="286">
        <f t="shared" si="3"/>
        <v>0</v>
      </c>
      <c r="H29" s="290">
        <f>分析係数表!F32</f>
        <v>0.44272670787830282</v>
      </c>
      <c r="I29" s="288">
        <f t="shared" si="0"/>
        <v>0</v>
      </c>
      <c r="J29" s="292">
        <f>分析係数表!D32</f>
        <v>2.1120085933633119E-2</v>
      </c>
      <c r="K29" s="281">
        <f t="shared" si="1"/>
        <v>0</v>
      </c>
      <c r="L29" s="290">
        <f>分析係数表!E32</f>
        <v>2.1120085933633119E-2</v>
      </c>
      <c r="M29" s="282">
        <f t="shared" si="4"/>
        <v>0</v>
      </c>
    </row>
    <row r="30" spans="1:13">
      <c r="A30" s="258">
        <v>26</v>
      </c>
      <c r="B30" s="246" t="s">
        <v>2</v>
      </c>
      <c r="C30" s="266">
        <f>データ入力!C31</f>
        <v>0</v>
      </c>
      <c r="D30" s="290">
        <f>逆行列係数表!AB30</f>
        <v>1.0020401886521324</v>
      </c>
      <c r="E30" s="290">
        <f>D30</f>
        <v>1.0020401886521324</v>
      </c>
      <c r="F30" s="290">
        <f t="shared" si="2"/>
        <v>1</v>
      </c>
      <c r="G30" s="286">
        <f t="shared" si="3"/>
        <v>0</v>
      </c>
      <c r="H30" s="290">
        <f>分析係数表!F33</f>
        <v>0.63278689994307047</v>
      </c>
      <c r="I30" s="288">
        <f t="shared" si="0"/>
        <v>0</v>
      </c>
      <c r="J30" s="292">
        <f>分析係数表!D33</f>
        <v>8.7702783269007503E-2</v>
      </c>
      <c r="K30" s="281">
        <f t="shared" si="1"/>
        <v>0</v>
      </c>
      <c r="L30" s="290">
        <f>分析係数表!E33</f>
        <v>8.4336323251883824E-2</v>
      </c>
      <c r="M30" s="282">
        <f t="shared" si="4"/>
        <v>0</v>
      </c>
    </row>
    <row r="31" spans="1:13">
      <c r="A31" s="258">
        <v>27</v>
      </c>
      <c r="B31" s="246" t="s">
        <v>65</v>
      </c>
      <c r="C31" s="267"/>
      <c r="D31" s="290">
        <f>逆行列係数表!AB31</f>
        <v>6.002684109893461E-3</v>
      </c>
      <c r="E31" s="290"/>
      <c r="F31" s="290">
        <f t="shared" si="2"/>
        <v>5.9904624364096725E-3</v>
      </c>
      <c r="G31" s="286">
        <f t="shared" si="3"/>
        <v>0</v>
      </c>
      <c r="H31" s="290">
        <f>分析係数表!F34</f>
        <v>0.68044247766447119</v>
      </c>
      <c r="I31" s="288">
        <f t="shared" si="0"/>
        <v>0</v>
      </c>
      <c r="J31" s="292">
        <f>分析係数表!D34</f>
        <v>0.15389009392691583</v>
      </c>
      <c r="K31" s="281">
        <f t="shared" si="1"/>
        <v>0</v>
      </c>
      <c r="L31" s="290">
        <f>分析係数表!E34</f>
        <v>0.1433320704064108</v>
      </c>
      <c r="M31" s="282">
        <f t="shared" si="4"/>
        <v>0</v>
      </c>
    </row>
    <row r="32" spans="1:13">
      <c r="A32" s="258">
        <v>28</v>
      </c>
      <c r="B32" s="246" t="s">
        <v>66</v>
      </c>
      <c r="C32" s="267"/>
      <c r="D32" s="290">
        <f>逆行列係数表!AB32</f>
        <v>2.5576433214694761E-2</v>
      </c>
      <c r="E32" s="290"/>
      <c r="F32" s="290">
        <f t="shared" si="2"/>
        <v>2.5524358707706342E-2</v>
      </c>
      <c r="G32" s="286">
        <f t="shared" si="3"/>
        <v>0</v>
      </c>
      <c r="H32" s="290">
        <f>分析係数表!F35</f>
        <v>0.60548890850388704</v>
      </c>
      <c r="I32" s="288">
        <f t="shared" si="0"/>
        <v>0</v>
      </c>
      <c r="J32" s="292">
        <f>分析係数表!D35</f>
        <v>4.0363234612300396E-2</v>
      </c>
      <c r="K32" s="281">
        <f t="shared" si="1"/>
        <v>0</v>
      </c>
      <c r="L32" s="290">
        <f>分析係数表!E35</f>
        <v>3.9154079363329694E-2</v>
      </c>
      <c r="M32" s="282">
        <f t="shared" si="4"/>
        <v>0</v>
      </c>
    </row>
    <row r="33" spans="1:13">
      <c r="A33" s="258">
        <v>29</v>
      </c>
      <c r="B33" s="246" t="s">
        <v>93</v>
      </c>
      <c r="C33" s="267"/>
      <c r="D33" s="290">
        <f>逆行列係数表!AB33</f>
        <v>6.0189745211257856E-3</v>
      </c>
      <c r="E33" s="290"/>
      <c r="F33" s="290">
        <f t="shared" si="2"/>
        <v>6.0067196797985202E-3</v>
      </c>
      <c r="G33" s="286">
        <f t="shared" si="3"/>
        <v>0</v>
      </c>
      <c r="H33" s="290">
        <f>分析係数表!F36</f>
        <v>0.81306518983088305</v>
      </c>
      <c r="I33" s="288">
        <f t="shared" si="0"/>
        <v>0</v>
      </c>
      <c r="J33" s="292">
        <f>分析係数表!D36</f>
        <v>1.5774342104513773E-2</v>
      </c>
      <c r="K33" s="281">
        <f t="shared" si="1"/>
        <v>0</v>
      </c>
      <c r="L33" s="290">
        <f>分析係数表!E36</f>
        <v>1.3229670821596217E-2</v>
      </c>
      <c r="M33" s="282">
        <f t="shared" si="4"/>
        <v>0</v>
      </c>
    </row>
    <row r="34" spans="1:13">
      <c r="A34" s="258">
        <v>30</v>
      </c>
      <c r="B34" s="246" t="s">
        <v>94</v>
      </c>
      <c r="C34" s="267"/>
      <c r="D34" s="290">
        <f>逆行列係数表!AB34</f>
        <v>4.0564973269342351E-2</v>
      </c>
      <c r="E34" s="290"/>
      <c r="F34" s="290">
        <f t="shared" si="2"/>
        <v>4.0482381573844102E-2</v>
      </c>
      <c r="G34" s="286">
        <f t="shared" si="3"/>
        <v>0</v>
      </c>
      <c r="H34" s="290">
        <f>分析係数表!F37</f>
        <v>0.63403708963374472</v>
      </c>
      <c r="I34" s="288">
        <f t="shared" si="0"/>
        <v>0</v>
      </c>
      <c r="J34" s="292">
        <f>分析係数表!D37</f>
        <v>7.9200513574427991E-2</v>
      </c>
      <c r="K34" s="281">
        <f t="shared" si="1"/>
        <v>0</v>
      </c>
      <c r="L34" s="290">
        <f>分析係数表!E37</f>
        <v>7.3600662533244779E-2</v>
      </c>
      <c r="M34" s="282">
        <f t="shared" si="4"/>
        <v>0</v>
      </c>
    </row>
    <row r="35" spans="1:13">
      <c r="A35" s="258">
        <v>31</v>
      </c>
      <c r="B35" s="246" t="s">
        <v>95</v>
      </c>
      <c r="C35" s="267"/>
      <c r="D35" s="290">
        <f>逆行列係数表!AB35</f>
        <v>8.6451300458817906E-3</v>
      </c>
      <c r="E35" s="290"/>
      <c r="F35" s="290">
        <f t="shared" si="2"/>
        <v>8.6275282606285055E-3</v>
      </c>
      <c r="G35" s="286">
        <f t="shared" si="3"/>
        <v>0</v>
      </c>
      <c r="H35" s="290">
        <f>分析係数表!F38</f>
        <v>0.4997199825516766</v>
      </c>
      <c r="I35" s="288">
        <f t="shared" si="0"/>
        <v>0</v>
      </c>
      <c r="J35" s="292">
        <f>分析係数表!D38</f>
        <v>3.5590827435143364E-2</v>
      </c>
      <c r="K35" s="281">
        <f t="shared" si="1"/>
        <v>0</v>
      </c>
      <c r="L35" s="290">
        <f>分析係数表!E38</f>
        <v>3.1059891839156476E-2</v>
      </c>
      <c r="M35" s="282">
        <f t="shared" si="4"/>
        <v>0</v>
      </c>
    </row>
    <row r="36" spans="1:13">
      <c r="A36" s="258">
        <v>32</v>
      </c>
      <c r="B36" s="246" t="s">
        <v>67</v>
      </c>
      <c r="C36" s="267"/>
      <c r="D36" s="290">
        <f>逆行列係数表!AB36</f>
        <v>5.7643640536124516E-4</v>
      </c>
      <c r="E36" s="290"/>
      <c r="F36" s="290">
        <f t="shared" si="2"/>
        <v>5.7526276080465712E-4</v>
      </c>
      <c r="G36" s="286">
        <f t="shared" si="3"/>
        <v>0</v>
      </c>
      <c r="H36" s="290">
        <f>分析係数表!F39</f>
        <v>0.70859596344355691</v>
      </c>
      <c r="I36" s="288">
        <f t="shared" si="0"/>
        <v>0</v>
      </c>
      <c r="J36" s="292">
        <f>分析係数表!D39</f>
        <v>4.8027598057070089E-2</v>
      </c>
      <c r="K36" s="281">
        <f t="shared" si="1"/>
        <v>0</v>
      </c>
      <c r="L36" s="290">
        <f>分析係数表!E39</f>
        <v>4.8027598057070089E-2</v>
      </c>
      <c r="M36" s="282">
        <f t="shared" si="4"/>
        <v>0</v>
      </c>
    </row>
    <row r="37" spans="1:13">
      <c r="A37" s="258">
        <v>33</v>
      </c>
      <c r="B37" s="246" t="s">
        <v>96</v>
      </c>
      <c r="C37" s="267"/>
      <c r="D37" s="290">
        <f>逆行列係数表!AB37</f>
        <v>6.875168067467923E-4</v>
      </c>
      <c r="E37" s="290"/>
      <c r="F37" s="290">
        <f t="shared" si="2"/>
        <v>6.8611699863214786E-4</v>
      </c>
      <c r="G37" s="286">
        <f t="shared" si="3"/>
        <v>0</v>
      </c>
      <c r="H37" s="290">
        <f>分析係数表!F40</f>
        <v>0.70623799726049996</v>
      </c>
      <c r="I37" s="288">
        <f t="shared" si="0"/>
        <v>0</v>
      </c>
      <c r="J37" s="292">
        <f>分析係数表!D40</f>
        <v>9.0697433955161888E-2</v>
      </c>
      <c r="K37" s="281">
        <f t="shared" si="1"/>
        <v>0</v>
      </c>
      <c r="L37" s="290">
        <f>分析係数表!E40</f>
        <v>9.0562666353757981E-2</v>
      </c>
      <c r="M37" s="282">
        <f t="shared" si="4"/>
        <v>0</v>
      </c>
    </row>
    <row r="38" spans="1:13">
      <c r="A38" s="258">
        <v>34</v>
      </c>
      <c r="B38" s="246" t="s">
        <v>97</v>
      </c>
      <c r="C38" s="267"/>
      <c r="D38" s="290">
        <f>逆行列係数表!AB38</f>
        <v>6.214523312577599E-5</v>
      </c>
      <c r="E38" s="290"/>
      <c r="F38" s="290">
        <f t="shared" si="2"/>
        <v>6.2018703271142237E-5</v>
      </c>
      <c r="G38" s="286">
        <f t="shared" si="3"/>
        <v>0</v>
      </c>
      <c r="H38" s="290">
        <f>分析係数表!F41</f>
        <v>0.58132099287543681</v>
      </c>
      <c r="I38" s="288">
        <f t="shared" si="0"/>
        <v>0</v>
      </c>
      <c r="J38" s="292">
        <f>分析係数表!D41</f>
        <v>0.12149342216939719</v>
      </c>
      <c r="K38" s="281">
        <f t="shared" si="1"/>
        <v>0</v>
      </c>
      <c r="L38" s="290">
        <f>分析係数表!E41</f>
        <v>0.11755967401821014</v>
      </c>
      <c r="M38" s="282">
        <f t="shared" si="4"/>
        <v>0</v>
      </c>
    </row>
    <row r="39" spans="1:13">
      <c r="A39" s="258">
        <v>35</v>
      </c>
      <c r="B39" s="246" t="s">
        <v>3</v>
      </c>
      <c r="C39" s="267"/>
      <c r="D39" s="290">
        <f>逆行列係数表!AB39</f>
        <v>2.3557488202751694E-3</v>
      </c>
      <c r="E39" s="290"/>
      <c r="F39" s="290">
        <f t="shared" si="2"/>
        <v>2.3509524337980317E-3</v>
      </c>
      <c r="G39" s="286">
        <f t="shared" si="3"/>
        <v>0</v>
      </c>
      <c r="H39" s="290">
        <f>分析係数表!F42</f>
        <v>0.58706867988829459</v>
      </c>
      <c r="I39" s="288">
        <f>G39*H39</f>
        <v>0</v>
      </c>
      <c r="J39" s="292">
        <f>分析係数表!D42</f>
        <v>0.12536880137580664</v>
      </c>
      <c r="K39" s="281">
        <f>ROUND(G39*J39,0)</f>
        <v>0</v>
      </c>
      <c r="L39" s="290">
        <f>分析係数表!E42</f>
        <v>0.11770088827882173</v>
      </c>
      <c r="M39" s="282">
        <f>ROUND(G39*L39,0)</f>
        <v>0</v>
      </c>
    </row>
    <row r="40" spans="1:13">
      <c r="A40" s="258">
        <v>36</v>
      </c>
      <c r="B40" s="246" t="s">
        <v>98</v>
      </c>
      <c r="C40" s="267"/>
      <c r="D40" s="290">
        <f>逆行列係数表!AB40</f>
        <v>6.8238643207234509E-2</v>
      </c>
      <c r="E40" s="290"/>
      <c r="F40" s="290">
        <f t="shared" si="2"/>
        <v>6.8099706957885489E-2</v>
      </c>
      <c r="G40" s="286">
        <f t="shared" si="3"/>
        <v>0</v>
      </c>
      <c r="H40" s="290">
        <f>分析係数表!F43</f>
        <v>0.62240825035949521</v>
      </c>
      <c r="I40" s="288">
        <f>G40*H40</f>
        <v>0</v>
      </c>
      <c r="J40" s="292">
        <f>分析係数表!D43</f>
        <v>0.13048156468325811</v>
      </c>
      <c r="K40" s="281">
        <f>ROUND(G40*J40,0)</f>
        <v>0</v>
      </c>
      <c r="L40" s="290">
        <f>分析係数表!E43</f>
        <v>0.11291103502841897</v>
      </c>
      <c r="M40" s="282">
        <f>ROUND(G40*L40,0)</f>
        <v>0</v>
      </c>
    </row>
    <row r="41" spans="1:13">
      <c r="A41" s="258">
        <v>37</v>
      </c>
      <c r="B41" s="246" t="s">
        <v>99</v>
      </c>
      <c r="C41" s="267"/>
      <c r="D41" s="290">
        <f>逆行列係数表!AB41</f>
        <v>1.8369352262433391E-4</v>
      </c>
      <c r="E41" s="290"/>
      <c r="F41" s="290">
        <f t="shared" si="2"/>
        <v>1.8331951622761194E-4</v>
      </c>
      <c r="G41" s="286">
        <f t="shared" si="3"/>
        <v>0</v>
      </c>
      <c r="H41" s="290">
        <f>分析係数表!F44</f>
        <v>0.5344179716450459</v>
      </c>
      <c r="I41" s="288">
        <f>G41*H41</f>
        <v>0</v>
      </c>
      <c r="J41" s="292">
        <f>分析係数表!D44</f>
        <v>0.19836337849438287</v>
      </c>
      <c r="K41" s="281">
        <f>ROUND(G41*J41,0)</f>
        <v>0</v>
      </c>
      <c r="L41" s="290">
        <f>分析係数表!E44</f>
        <v>0.16230318686650563</v>
      </c>
      <c r="M41" s="282">
        <f>ROUND(G41*L41,0)</f>
        <v>0</v>
      </c>
    </row>
    <row r="42" spans="1:13">
      <c r="A42" s="258">
        <v>38</v>
      </c>
      <c r="B42" s="246" t="s">
        <v>4</v>
      </c>
      <c r="C42" s="267"/>
      <c r="D42" s="290">
        <f>逆行列係数表!AB42</f>
        <v>3.2718002559381037E-3</v>
      </c>
      <c r="E42" s="290"/>
      <c r="F42" s="290">
        <f t="shared" si="2"/>
        <v>3.2651387568986413E-3</v>
      </c>
      <c r="G42" s="286">
        <f t="shared" si="3"/>
        <v>0</v>
      </c>
      <c r="H42" s="290">
        <f>分析係数表!F45</f>
        <v>0</v>
      </c>
      <c r="I42" s="288">
        <f>G42*H42</f>
        <v>0</v>
      </c>
      <c r="J42" s="292">
        <f>分析係数表!D45</f>
        <v>0</v>
      </c>
      <c r="K42" s="281">
        <f>ROUND(G42*J42,0)</f>
        <v>0</v>
      </c>
      <c r="L42" s="290">
        <f>分析係数表!E45</f>
        <v>0</v>
      </c>
      <c r="M42" s="282">
        <f>ROUND(G42*L42,0)</f>
        <v>0</v>
      </c>
    </row>
    <row r="43" spans="1:13">
      <c r="A43" s="258">
        <v>39</v>
      </c>
      <c r="B43" s="246" t="s">
        <v>5</v>
      </c>
      <c r="C43" s="267"/>
      <c r="D43" s="290">
        <f>逆行列係数表!AB43</f>
        <v>5.6793837294138476E-3</v>
      </c>
      <c r="E43" s="290"/>
      <c r="F43" s="290">
        <f t="shared" si="2"/>
        <v>5.6678203067417072E-3</v>
      </c>
      <c r="G43" s="286">
        <f t="shared" si="3"/>
        <v>0</v>
      </c>
      <c r="H43" s="290">
        <f>分析係数表!F46</f>
        <v>0.64740426293918441</v>
      </c>
      <c r="I43" s="288">
        <f>G43*H43</f>
        <v>0</v>
      </c>
      <c r="J43" s="292">
        <f>分析係数表!D46</f>
        <v>3.6867524451068895E-3</v>
      </c>
      <c r="K43" s="281">
        <f>ROUND(G43*J43,0)</f>
        <v>0</v>
      </c>
      <c r="L43" s="290">
        <f>分析係数表!E46</f>
        <v>3.6024838177901608E-3</v>
      </c>
      <c r="M43" s="282">
        <f>ROUND(G43*L43,0)</f>
        <v>0</v>
      </c>
    </row>
    <row r="44" spans="1:13">
      <c r="A44" s="259">
        <v>40</v>
      </c>
      <c r="B44" s="256" t="s">
        <v>253</v>
      </c>
      <c r="C44" s="273">
        <f>SUM(C5:C43)</f>
        <v>0</v>
      </c>
      <c r="D44" s="291">
        <f>逆行列係数表!AB44</f>
        <v>1.2882925485808523</v>
      </c>
      <c r="E44" s="291"/>
      <c r="F44" s="291">
        <f t="shared" si="2"/>
        <v>1.2856695401745959</v>
      </c>
      <c r="G44" s="287">
        <f>SUM(G5:G43)</f>
        <v>0</v>
      </c>
      <c r="H44" s="291">
        <f>分析係数表!F47</f>
        <v>0.52032812004185636</v>
      </c>
      <c r="I44" s="289">
        <f>SUM(I5:I43)</f>
        <v>0</v>
      </c>
      <c r="J44" s="293">
        <f>分析係数表!D47</f>
        <v>6.7043132898265148E-2</v>
      </c>
      <c r="K44" s="284">
        <f>SUM(K5:K43)</f>
        <v>0</v>
      </c>
      <c r="L44" s="291">
        <f>分析係数表!E47</f>
        <v>6.0489972943054145E-2</v>
      </c>
      <c r="M44" s="285">
        <f>SUM(M5:M43)</f>
        <v>0</v>
      </c>
    </row>
    <row r="45" spans="1:13">
      <c r="B45" s="276" t="s">
        <v>254</v>
      </c>
      <c r="C45" s="88"/>
      <c r="D45" s="88" t="s">
        <v>255</v>
      </c>
      <c r="E45" s="88"/>
      <c r="F45" s="88"/>
      <c r="G45" s="88"/>
      <c r="H45" s="88" t="s">
        <v>132</v>
      </c>
      <c r="I45" s="88"/>
      <c r="J45" s="88" t="s">
        <v>132</v>
      </c>
      <c r="K45" s="88"/>
      <c r="L45" s="88" t="s">
        <v>132</v>
      </c>
      <c r="M45" s="277"/>
    </row>
    <row r="46" spans="1:13">
      <c r="B46" s="76" t="s">
        <v>256</v>
      </c>
    </row>
    <row r="47" spans="1:13">
      <c r="B47" s="76" t="s">
        <v>289</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FD193-7083-4C9F-996E-3F4A622A8563}">
  <dimension ref="A1:M47"/>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76" customWidth="1"/>
    <col min="2" max="2" width="17.5" style="76" customWidth="1"/>
    <col min="3" max="3" width="8.58203125" style="76" customWidth="1"/>
    <col min="4" max="4" width="8.1640625" style="76" customWidth="1"/>
    <col min="5" max="5" width="8.25" style="76" bestFit="1" customWidth="1"/>
    <col min="6" max="16384" width="8.1640625" style="76"/>
  </cols>
  <sheetData>
    <row r="1" spans="1:13" ht="13">
      <c r="B1" s="268" t="s">
        <v>243</v>
      </c>
      <c r="F1" s="269"/>
      <c r="G1" s="76" t="s">
        <v>324</v>
      </c>
      <c r="I1" s="76" t="s">
        <v>324</v>
      </c>
    </row>
    <row r="2" spans="1:13">
      <c r="B2" s="76" t="s">
        <v>279</v>
      </c>
      <c r="C2" s="76" t="s">
        <v>324</v>
      </c>
      <c r="G2" s="76" t="s">
        <v>245</v>
      </c>
      <c r="I2" s="270" t="s">
        <v>236</v>
      </c>
      <c r="K2" s="76" t="s">
        <v>229</v>
      </c>
      <c r="M2" s="76" t="s">
        <v>246</v>
      </c>
    </row>
    <row r="3" spans="1:13" ht="60" customHeight="1">
      <c r="B3" s="39"/>
      <c r="C3" s="40" t="s">
        <v>308</v>
      </c>
      <c r="D3" s="40" t="s">
        <v>378</v>
      </c>
      <c r="E3" s="40" t="s">
        <v>379</v>
      </c>
      <c r="F3" s="40" t="s">
        <v>310</v>
      </c>
      <c r="G3" s="41" t="s">
        <v>330</v>
      </c>
      <c r="H3" s="40" t="s">
        <v>291</v>
      </c>
      <c r="I3" s="42" t="s">
        <v>236</v>
      </c>
      <c r="J3" s="43" t="s">
        <v>247</v>
      </c>
      <c r="K3" s="41" t="s">
        <v>248</v>
      </c>
      <c r="L3" s="40" t="s">
        <v>249</v>
      </c>
      <c r="M3" s="42" t="s">
        <v>250</v>
      </c>
    </row>
    <row r="4" spans="1:13">
      <c r="B4" s="44"/>
      <c r="C4" s="45" t="s">
        <v>41</v>
      </c>
      <c r="D4" s="45" t="s">
        <v>42</v>
      </c>
      <c r="E4" s="45" t="s">
        <v>50</v>
      </c>
      <c r="F4" s="45" t="s">
        <v>313</v>
      </c>
      <c r="G4" s="45" t="s">
        <v>311</v>
      </c>
      <c r="H4" s="47" t="s">
        <v>315</v>
      </c>
      <c r="I4" s="46" t="s">
        <v>316</v>
      </c>
      <c r="J4" s="45" t="s">
        <v>318</v>
      </c>
      <c r="K4" s="45" t="s">
        <v>319</v>
      </c>
      <c r="L4" s="45" t="s">
        <v>321</v>
      </c>
      <c r="M4" s="46" t="s">
        <v>322</v>
      </c>
    </row>
    <row r="5" spans="1:13">
      <c r="A5" s="257">
        <v>1</v>
      </c>
      <c r="B5" s="246" t="s">
        <v>73</v>
      </c>
      <c r="C5" s="267"/>
      <c r="D5" s="290">
        <f>逆行列係数表!AC5</f>
        <v>3.7672498689607676E-5</v>
      </c>
      <c r="E5" s="290"/>
      <c r="F5" s="290">
        <f>D5/$E$31</f>
        <v>3.7519499591206157E-5</v>
      </c>
      <c r="G5" s="286">
        <f>$C$31*F5</f>
        <v>0</v>
      </c>
      <c r="H5" s="290">
        <f>分析係数表!F8</f>
        <v>0.42721038226158625</v>
      </c>
      <c r="I5" s="288">
        <f>G5*H5</f>
        <v>0</v>
      </c>
      <c r="J5" s="292">
        <f>分析係数表!D8</f>
        <v>0.32298797552049696</v>
      </c>
      <c r="K5" s="281">
        <f>ROUND(G5*J5,0)</f>
        <v>0</v>
      </c>
      <c r="L5" s="290">
        <f>分析係数表!E8</f>
        <v>0.12265584155979949</v>
      </c>
      <c r="M5" s="282">
        <f>ROUND(G5*L5,0)</f>
        <v>0</v>
      </c>
    </row>
    <row r="6" spans="1:13">
      <c r="A6" s="258">
        <v>2</v>
      </c>
      <c r="B6" s="246" t="s">
        <v>74</v>
      </c>
      <c r="C6" s="267"/>
      <c r="D6" s="290">
        <f>逆行列係数表!AC6</f>
        <v>2.6845057026959914E-5</v>
      </c>
      <c r="E6" s="290"/>
      <c r="F6" s="290">
        <f t="shared" ref="F6:F44" si="0">D6/$E$31</f>
        <v>2.6736031354001423E-5</v>
      </c>
      <c r="G6" s="286">
        <f t="shared" ref="G6:G43" si="1">$C$31*F6</f>
        <v>0</v>
      </c>
      <c r="H6" s="290">
        <f>分析係数表!F9</f>
        <v>0.63987813845992225</v>
      </c>
      <c r="I6" s="288">
        <f t="shared" ref="I6:I38" si="2">G6*H6</f>
        <v>0</v>
      </c>
      <c r="J6" s="292">
        <f>分析係数表!D9</f>
        <v>0.29572434079210003</v>
      </c>
      <c r="K6" s="281">
        <f t="shared" ref="K6:K38" si="3">ROUND(G6*J6,0)</f>
        <v>0</v>
      </c>
      <c r="L6" s="290">
        <f>分析係数表!E9</f>
        <v>0.26862065342998215</v>
      </c>
      <c r="M6" s="282">
        <f t="shared" ref="M6:M38" si="4">ROUND(G6*L6,0)</f>
        <v>0</v>
      </c>
    </row>
    <row r="7" spans="1:13">
      <c r="A7" s="258">
        <v>3</v>
      </c>
      <c r="B7" s="246" t="s">
        <v>75</v>
      </c>
      <c r="C7" s="267"/>
      <c r="D7" s="290">
        <f>逆行列係数表!AC7</f>
        <v>1.2036795088821384E-6</v>
      </c>
      <c r="E7" s="290"/>
      <c r="F7" s="290">
        <f t="shared" si="0"/>
        <v>1.1987910123387925E-6</v>
      </c>
      <c r="G7" s="286">
        <f t="shared" si="1"/>
        <v>0</v>
      </c>
      <c r="H7" s="290">
        <f>分析係数表!F10</f>
        <v>0.47381340455197063</v>
      </c>
      <c r="I7" s="288">
        <f t="shared" si="2"/>
        <v>0</v>
      </c>
      <c r="J7" s="292">
        <f>分析係数表!D10</f>
        <v>9.5045460793747427E-2</v>
      </c>
      <c r="K7" s="281">
        <f t="shared" si="3"/>
        <v>0</v>
      </c>
      <c r="L7" s="290">
        <f>分析係数表!E10</f>
        <v>4.2279520059697977E-2</v>
      </c>
      <c r="M7" s="282">
        <f t="shared" si="4"/>
        <v>0</v>
      </c>
    </row>
    <row r="8" spans="1:13">
      <c r="A8" s="258">
        <v>4</v>
      </c>
      <c r="B8" s="246" t="s">
        <v>76</v>
      </c>
      <c r="C8" s="267"/>
      <c r="D8" s="290">
        <f>逆行列係数表!AC8</f>
        <v>8.578751914293537E-5</v>
      </c>
      <c r="E8" s="290"/>
      <c r="F8" s="290">
        <f t="shared" si="0"/>
        <v>8.5439110793621571E-5</v>
      </c>
      <c r="G8" s="286">
        <f t="shared" si="1"/>
        <v>0</v>
      </c>
      <c r="H8" s="290">
        <f>分析係数表!F11</f>
        <v>0.54360066960888753</v>
      </c>
      <c r="I8" s="288">
        <f t="shared" si="2"/>
        <v>0</v>
      </c>
      <c r="J8" s="292">
        <f>分析係数表!D11</f>
        <v>4.0785268604474206E-2</v>
      </c>
      <c r="K8" s="281">
        <f t="shared" si="3"/>
        <v>0</v>
      </c>
      <c r="L8" s="290">
        <f>分析係数表!E11</f>
        <v>3.926343022371024E-2</v>
      </c>
      <c r="M8" s="282">
        <f t="shared" si="4"/>
        <v>0</v>
      </c>
    </row>
    <row r="9" spans="1:13">
      <c r="A9" s="258">
        <v>5</v>
      </c>
      <c r="B9" s="246" t="s">
        <v>77</v>
      </c>
      <c r="C9" s="267"/>
      <c r="D9" s="290">
        <f>逆行列係数表!AC9</f>
        <v>6.9513183283485201E-5</v>
      </c>
      <c r="E9" s="290"/>
      <c r="F9" s="290">
        <f t="shared" si="0"/>
        <v>6.9230869799130981E-5</v>
      </c>
      <c r="G9" s="286">
        <f t="shared" si="1"/>
        <v>0</v>
      </c>
      <c r="H9" s="290">
        <f>分析係数表!F12</f>
        <v>0.33651535386825859</v>
      </c>
      <c r="I9" s="288">
        <f t="shared" si="2"/>
        <v>0</v>
      </c>
      <c r="J9" s="292">
        <f>分析係数表!D12</f>
        <v>3.4578030097235327E-2</v>
      </c>
      <c r="K9" s="281">
        <f t="shared" si="3"/>
        <v>0</v>
      </c>
      <c r="L9" s="290">
        <f>分析係数表!E12</f>
        <v>3.3355134693599395E-2</v>
      </c>
      <c r="M9" s="282">
        <f t="shared" si="4"/>
        <v>0</v>
      </c>
    </row>
    <row r="10" spans="1:13">
      <c r="A10" s="258">
        <v>6</v>
      </c>
      <c r="B10" s="246" t="s">
        <v>78</v>
      </c>
      <c r="C10" s="267"/>
      <c r="D10" s="290">
        <f>逆行列係数表!AC10</f>
        <v>4.0499710495186066E-4</v>
      </c>
      <c r="E10" s="290"/>
      <c r="F10" s="290">
        <f t="shared" si="0"/>
        <v>4.0335229258028427E-4</v>
      </c>
      <c r="G10" s="286">
        <f t="shared" si="1"/>
        <v>0</v>
      </c>
      <c r="H10" s="290">
        <f>分析係数表!F13</f>
        <v>0.39077170920544851</v>
      </c>
      <c r="I10" s="288">
        <f t="shared" si="2"/>
        <v>0</v>
      </c>
      <c r="J10" s="292">
        <f>分析係数表!D13</f>
        <v>0.12720758845381647</v>
      </c>
      <c r="K10" s="281">
        <f t="shared" si="3"/>
        <v>0</v>
      </c>
      <c r="L10" s="290">
        <f>分析係数表!E13</f>
        <v>9.5492852763317662E-2</v>
      </c>
      <c r="M10" s="282">
        <f t="shared" si="4"/>
        <v>0</v>
      </c>
    </row>
    <row r="11" spans="1:13">
      <c r="A11" s="258">
        <v>7</v>
      </c>
      <c r="B11" s="246" t="s">
        <v>79</v>
      </c>
      <c r="C11" s="267"/>
      <c r="D11" s="290">
        <f>逆行列係数表!AC11</f>
        <v>3.2574878722537283E-3</v>
      </c>
      <c r="E11" s="290"/>
      <c r="F11" s="290">
        <f t="shared" si="0"/>
        <v>3.2442582558267672E-3</v>
      </c>
      <c r="G11" s="286">
        <f t="shared" si="1"/>
        <v>0</v>
      </c>
      <c r="H11" s="290">
        <f>分析係数表!F14</f>
        <v>0.35598651785260127</v>
      </c>
      <c r="I11" s="288">
        <f t="shared" si="2"/>
        <v>0</v>
      </c>
      <c r="J11" s="292">
        <f>分析係数表!D14</f>
        <v>4.3833041969742803E-2</v>
      </c>
      <c r="K11" s="281">
        <f t="shared" si="3"/>
        <v>0</v>
      </c>
      <c r="L11" s="290">
        <f>分析係数表!E14</f>
        <v>3.8757158040430381E-2</v>
      </c>
      <c r="M11" s="282">
        <f t="shared" si="4"/>
        <v>0</v>
      </c>
    </row>
    <row r="12" spans="1:13">
      <c r="A12" s="258">
        <v>8</v>
      </c>
      <c r="B12" s="246" t="s">
        <v>80</v>
      </c>
      <c r="C12" s="267"/>
      <c r="D12" s="290">
        <f>逆行列係数表!AC12</f>
        <v>2.8465042293378994E-4</v>
      </c>
      <c r="E12" s="290"/>
      <c r="F12" s="290">
        <f t="shared" si="0"/>
        <v>2.8349437383741038E-4</v>
      </c>
      <c r="G12" s="286">
        <f t="shared" si="1"/>
        <v>0</v>
      </c>
      <c r="H12" s="290">
        <f>分析係数表!F15</f>
        <v>0.35842164855867914</v>
      </c>
      <c r="I12" s="288">
        <f t="shared" si="2"/>
        <v>0</v>
      </c>
      <c r="J12" s="292">
        <f>分析係数表!D15</f>
        <v>1.5678367482667734E-2</v>
      </c>
      <c r="K12" s="281">
        <f t="shared" si="3"/>
        <v>0</v>
      </c>
      <c r="L12" s="290">
        <f>分析係数表!E15</f>
        <v>1.5634458686506418E-2</v>
      </c>
      <c r="M12" s="282">
        <f t="shared" si="4"/>
        <v>0</v>
      </c>
    </row>
    <row r="13" spans="1:13">
      <c r="A13" s="258">
        <v>9</v>
      </c>
      <c r="B13" s="246" t="s">
        <v>81</v>
      </c>
      <c r="C13" s="267"/>
      <c r="D13" s="290">
        <f>逆行列係数表!AC13</f>
        <v>2.4216585523662167E-3</v>
      </c>
      <c r="E13" s="290"/>
      <c r="F13" s="290">
        <f t="shared" si="0"/>
        <v>2.411823484663352E-3</v>
      </c>
      <c r="G13" s="286">
        <f t="shared" si="1"/>
        <v>0</v>
      </c>
      <c r="H13" s="290">
        <f>分析係数表!F16</f>
        <v>0.2627694146106877</v>
      </c>
      <c r="I13" s="288">
        <f t="shared" si="2"/>
        <v>0</v>
      </c>
      <c r="J13" s="292">
        <f>分析係数表!D16</f>
        <v>1.0339400475073228E-2</v>
      </c>
      <c r="K13" s="281">
        <f t="shared" si="3"/>
        <v>0</v>
      </c>
      <c r="L13" s="290">
        <f>分析係数表!E16</f>
        <v>1.0339400475073228E-2</v>
      </c>
      <c r="M13" s="282">
        <f t="shared" si="4"/>
        <v>0</v>
      </c>
    </row>
    <row r="14" spans="1:13">
      <c r="A14" s="258">
        <v>10</v>
      </c>
      <c r="B14" s="246" t="s">
        <v>82</v>
      </c>
      <c r="C14" s="267"/>
      <c r="D14" s="290">
        <f>逆行列係数表!AC14</f>
        <v>1.9356598913270317E-3</v>
      </c>
      <c r="E14" s="290"/>
      <c r="F14" s="290">
        <f t="shared" si="0"/>
        <v>1.9277986071413156E-3</v>
      </c>
      <c r="G14" s="286">
        <f t="shared" si="1"/>
        <v>0</v>
      </c>
      <c r="H14" s="290">
        <f>分析係数表!F17</f>
        <v>0.42825667105631338</v>
      </c>
      <c r="I14" s="288">
        <f t="shared" si="2"/>
        <v>0</v>
      </c>
      <c r="J14" s="292">
        <f>分析係数表!D17</f>
        <v>5.1560411778863557E-2</v>
      </c>
      <c r="K14" s="281">
        <f t="shared" si="3"/>
        <v>0</v>
      </c>
      <c r="L14" s="290">
        <f>分析係数表!E17</f>
        <v>4.9008807340167618E-2</v>
      </c>
      <c r="M14" s="282">
        <f t="shared" si="4"/>
        <v>0</v>
      </c>
    </row>
    <row r="15" spans="1:13">
      <c r="A15" s="258">
        <v>11</v>
      </c>
      <c r="B15" s="246" t="s">
        <v>83</v>
      </c>
      <c r="C15" s="267"/>
      <c r="D15" s="290">
        <f>逆行列係数表!AC15</f>
        <v>3.2614531640887595E-4</v>
      </c>
      <c r="E15" s="290"/>
      <c r="F15" s="290">
        <f t="shared" si="0"/>
        <v>3.2482074434452804E-4</v>
      </c>
      <c r="G15" s="286">
        <f t="shared" si="1"/>
        <v>0</v>
      </c>
      <c r="H15" s="290">
        <f>分析係数表!F18</f>
        <v>0.48997194925916815</v>
      </c>
      <c r="I15" s="288">
        <f t="shared" si="2"/>
        <v>0</v>
      </c>
      <c r="J15" s="292">
        <f>分析係数表!D18</f>
        <v>3.8565313316438733E-2</v>
      </c>
      <c r="K15" s="281">
        <f t="shared" si="3"/>
        <v>0</v>
      </c>
      <c r="L15" s="290">
        <f>分析係数表!E18</f>
        <v>3.6576455199010559E-2</v>
      </c>
      <c r="M15" s="282">
        <f t="shared" si="4"/>
        <v>0</v>
      </c>
    </row>
    <row r="16" spans="1:13">
      <c r="A16" s="258">
        <v>12</v>
      </c>
      <c r="B16" s="246" t="s">
        <v>84</v>
      </c>
      <c r="C16" s="267"/>
      <c r="D16" s="290">
        <f>逆行列係数表!AC16</f>
        <v>5.6563496106476268E-4</v>
      </c>
      <c r="E16" s="290"/>
      <c r="F16" s="290">
        <f t="shared" si="0"/>
        <v>5.6333775110849389E-4</v>
      </c>
      <c r="G16" s="286">
        <f t="shared" si="1"/>
        <v>0</v>
      </c>
      <c r="H16" s="290">
        <f>分析係数表!F19</f>
        <v>0.21331101927013058</v>
      </c>
      <c r="I16" s="288">
        <f t="shared" si="2"/>
        <v>0</v>
      </c>
      <c r="J16" s="292">
        <f>分析係数表!D19</f>
        <v>1.2736199640345095E-2</v>
      </c>
      <c r="K16" s="281">
        <f t="shared" si="3"/>
        <v>0</v>
      </c>
      <c r="L16" s="290">
        <f>分析係数表!E19</f>
        <v>1.2523714081279422E-2</v>
      </c>
      <c r="M16" s="282">
        <f t="shared" si="4"/>
        <v>0</v>
      </c>
    </row>
    <row r="17" spans="1:13">
      <c r="A17" s="258">
        <v>13</v>
      </c>
      <c r="B17" s="246" t="s">
        <v>85</v>
      </c>
      <c r="C17" s="267"/>
      <c r="D17" s="290">
        <f>逆行列係数表!AC17</f>
        <v>1.5881256138030168E-5</v>
      </c>
      <c r="E17" s="290"/>
      <c r="F17" s="290">
        <f t="shared" si="0"/>
        <v>1.5816757685442191E-5</v>
      </c>
      <c r="G17" s="286">
        <f t="shared" si="1"/>
        <v>0</v>
      </c>
      <c r="H17" s="290">
        <f>分析係数表!F20</f>
        <v>0.2109583665362576</v>
      </c>
      <c r="I17" s="288">
        <f t="shared" si="2"/>
        <v>0</v>
      </c>
      <c r="J17" s="292">
        <f>分析係数表!D20</f>
        <v>3.0797631013066269E-2</v>
      </c>
      <c r="K17" s="281">
        <f t="shared" si="3"/>
        <v>0</v>
      </c>
      <c r="L17" s="290">
        <f>分析係数表!E20</f>
        <v>2.9972730221401771E-2</v>
      </c>
      <c r="M17" s="282">
        <f t="shared" si="4"/>
        <v>0</v>
      </c>
    </row>
    <row r="18" spans="1:13">
      <c r="A18" s="258">
        <v>14</v>
      </c>
      <c r="B18" s="246" t="s">
        <v>86</v>
      </c>
      <c r="C18" s="267"/>
      <c r="D18" s="290">
        <f>逆行列係数表!AC18</f>
        <v>1.0691704368108752E-3</v>
      </c>
      <c r="E18" s="290"/>
      <c r="F18" s="290">
        <f t="shared" si="0"/>
        <v>1.0648282211745453E-3</v>
      </c>
      <c r="G18" s="286">
        <f t="shared" si="1"/>
        <v>0</v>
      </c>
      <c r="H18" s="290">
        <f>分析係数表!F21</f>
        <v>0.45791147145628314</v>
      </c>
      <c r="I18" s="288">
        <f t="shared" si="2"/>
        <v>0</v>
      </c>
      <c r="J18" s="292">
        <f>分析係数表!D21</f>
        <v>5.9847590028896828E-2</v>
      </c>
      <c r="K18" s="281">
        <f t="shared" si="3"/>
        <v>0</v>
      </c>
      <c r="L18" s="290">
        <f>分析係数表!E21</f>
        <v>5.4782163530779596E-2</v>
      </c>
      <c r="M18" s="282">
        <f t="shared" si="4"/>
        <v>0</v>
      </c>
    </row>
    <row r="19" spans="1:13">
      <c r="A19" s="258">
        <v>15</v>
      </c>
      <c r="B19" s="246" t="s">
        <v>70</v>
      </c>
      <c r="C19" s="267"/>
      <c r="D19" s="290">
        <f>逆行列係数表!AC19</f>
        <v>2.7758690558255092E-4</v>
      </c>
      <c r="E19" s="290"/>
      <c r="F19" s="290">
        <f t="shared" si="0"/>
        <v>2.7645954350784166E-4</v>
      </c>
      <c r="G19" s="286">
        <f t="shared" si="1"/>
        <v>0</v>
      </c>
      <c r="H19" s="290">
        <f>分析係数表!F22</f>
        <v>0.43073258580094059</v>
      </c>
      <c r="I19" s="288">
        <f t="shared" si="2"/>
        <v>0</v>
      </c>
      <c r="J19" s="292">
        <f>分析係数表!D22</f>
        <v>2.2938556731137788E-2</v>
      </c>
      <c r="K19" s="281">
        <f t="shared" si="3"/>
        <v>0</v>
      </c>
      <c r="L19" s="290">
        <f>分析係数表!E22</f>
        <v>2.2183368519679003E-2</v>
      </c>
      <c r="M19" s="282">
        <f t="shared" si="4"/>
        <v>0</v>
      </c>
    </row>
    <row r="20" spans="1:13">
      <c r="A20" s="258">
        <v>16</v>
      </c>
      <c r="B20" s="246" t="s">
        <v>71</v>
      </c>
      <c r="C20" s="267"/>
      <c r="D20" s="290">
        <f>逆行列係数表!AC20</f>
        <v>3.8392777347975794E-4</v>
      </c>
      <c r="E20" s="290"/>
      <c r="F20" s="290">
        <f t="shared" si="0"/>
        <v>3.8236852986075397E-4</v>
      </c>
      <c r="G20" s="286">
        <f t="shared" si="1"/>
        <v>0</v>
      </c>
      <c r="H20" s="290">
        <f>分析係数表!F23</f>
        <v>0.43764444987651224</v>
      </c>
      <c r="I20" s="288">
        <f t="shared" si="2"/>
        <v>0</v>
      </c>
      <c r="J20" s="292">
        <f>分析係数表!D23</f>
        <v>3.7770855561684982E-2</v>
      </c>
      <c r="K20" s="281">
        <f t="shared" si="3"/>
        <v>0</v>
      </c>
      <c r="L20" s="290">
        <f>分析係数表!E23</f>
        <v>3.6503495425501575E-2</v>
      </c>
      <c r="M20" s="282">
        <f t="shared" si="4"/>
        <v>0</v>
      </c>
    </row>
    <row r="21" spans="1:13">
      <c r="A21" s="258">
        <v>17</v>
      </c>
      <c r="B21" s="246" t="s">
        <v>72</v>
      </c>
      <c r="C21" s="267"/>
      <c r="D21" s="290">
        <f>逆行列係数表!AC21</f>
        <v>8.7111948828177364E-5</v>
      </c>
      <c r="E21" s="290"/>
      <c r="F21" s="290">
        <f t="shared" si="0"/>
        <v>8.675816158033582E-5</v>
      </c>
      <c r="G21" s="286">
        <f t="shared" si="1"/>
        <v>0</v>
      </c>
      <c r="H21" s="290">
        <f>分析係数表!F24</f>
        <v>0.36721364788140759</v>
      </c>
      <c r="I21" s="288">
        <f t="shared" si="2"/>
        <v>0</v>
      </c>
      <c r="J21" s="292">
        <f>分析係数表!D24</f>
        <v>3.9309475738153632E-2</v>
      </c>
      <c r="K21" s="281">
        <f t="shared" si="3"/>
        <v>0</v>
      </c>
      <c r="L21" s="290">
        <f>分析係数表!E24</f>
        <v>3.8550657867992791E-2</v>
      </c>
      <c r="M21" s="282">
        <f t="shared" si="4"/>
        <v>0</v>
      </c>
    </row>
    <row r="22" spans="1:13">
      <c r="A22" s="258">
        <v>18</v>
      </c>
      <c r="B22" s="246" t="s">
        <v>87</v>
      </c>
      <c r="C22" s="267"/>
      <c r="D22" s="290">
        <f>逆行列係数表!AC22</f>
        <v>1.8261592270075596E-4</v>
      </c>
      <c r="E22" s="290"/>
      <c r="F22" s="290">
        <f t="shared" si="0"/>
        <v>1.818742657228851E-4</v>
      </c>
      <c r="G22" s="286">
        <f t="shared" si="1"/>
        <v>0</v>
      </c>
      <c r="H22" s="290">
        <f>分析係数表!F25</f>
        <v>0.33318683873123567</v>
      </c>
      <c r="I22" s="288">
        <f t="shared" si="2"/>
        <v>0</v>
      </c>
      <c r="J22" s="292">
        <f>分析係数表!D25</f>
        <v>4.284059086963312E-2</v>
      </c>
      <c r="K22" s="281">
        <f t="shared" si="3"/>
        <v>0</v>
      </c>
      <c r="L22" s="290">
        <f>分析係数表!E25</f>
        <v>4.249917369780222E-2</v>
      </c>
      <c r="M22" s="282">
        <f t="shared" si="4"/>
        <v>0</v>
      </c>
    </row>
    <row r="23" spans="1:13">
      <c r="A23" s="258">
        <v>19</v>
      </c>
      <c r="B23" s="246" t="s">
        <v>88</v>
      </c>
      <c r="C23" s="267"/>
      <c r="D23" s="290">
        <f>逆行列係数表!AC23</f>
        <v>1.2672168454076017E-4</v>
      </c>
      <c r="E23" s="290"/>
      <c r="F23" s="290">
        <f t="shared" si="0"/>
        <v>1.2620703050513586E-4</v>
      </c>
      <c r="G23" s="286">
        <f t="shared" si="1"/>
        <v>0</v>
      </c>
      <c r="H23" s="290">
        <f>分析係数表!F26</f>
        <v>0.33811565690794865</v>
      </c>
      <c r="I23" s="288">
        <f t="shared" si="2"/>
        <v>0</v>
      </c>
      <c r="J23" s="292">
        <f>分析係数表!D26</f>
        <v>3.3929737559631502E-2</v>
      </c>
      <c r="K23" s="281">
        <f t="shared" si="3"/>
        <v>0</v>
      </c>
      <c r="L23" s="290">
        <f>分析係数表!E26</f>
        <v>3.3531988342571602E-2</v>
      </c>
      <c r="M23" s="282">
        <f t="shared" si="4"/>
        <v>0</v>
      </c>
    </row>
    <row r="24" spans="1:13">
      <c r="A24" s="258">
        <v>20</v>
      </c>
      <c r="B24" s="246" t="s">
        <v>89</v>
      </c>
      <c r="C24" s="267"/>
      <c r="D24" s="290">
        <f>逆行列係数表!AC24</f>
        <v>6.7177840120671771E-5</v>
      </c>
      <c r="E24" s="290"/>
      <c r="F24" s="290">
        <f t="shared" si="0"/>
        <v>6.6905011151834092E-5</v>
      </c>
      <c r="G24" s="286">
        <f t="shared" si="1"/>
        <v>0</v>
      </c>
      <c r="H24" s="290">
        <f>分析係数表!F27</f>
        <v>0.29536956526946395</v>
      </c>
      <c r="I24" s="288">
        <f t="shared" si="2"/>
        <v>0</v>
      </c>
      <c r="J24" s="292">
        <f>分析係数表!D27</f>
        <v>2.042747265118797E-2</v>
      </c>
      <c r="K24" s="281">
        <f t="shared" si="3"/>
        <v>0</v>
      </c>
      <c r="L24" s="290">
        <f>分析係数表!E27</f>
        <v>2.035082172191522E-2</v>
      </c>
      <c r="M24" s="282">
        <f t="shared" si="4"/>
        <v>0</v>
      </c>
    </row>
    <row r="25" spans="1:13">
      <c r="A25" s="258">
        <v>21</v>
      </c>
      <c r="B25" s="246" t="s">
        <v>90</v>
      </c>
      <c r="C25" s="267"/>
      <c r="D25" s="290">
        <f>逆行列係数表!AC25</f>
        <v>4.2169058554834539E-4</v>
      </c>
      <c r="E25" s="290"/>
      <c r="F25" s="290">
        <f t="shared" si="0"/>
        <v>4.1997797604174253E-4</v>
      </c>
      <c r="G25" s="286">
        <f t="shared" si="1"/>
        <v>0</v>
      </c>
      <c r="H25" s="290">
        <f>分析係数表!F28</f>
        <v>0.29628808224417325</v>
      </c>
      <c r="I25" s="288">
        <f t="shared" si="2"/>
        <v>0</v>
      </c>
      <c r="J25" s="292">
        <f>分析係数表!D28</f>
        <v>3.0551159487848582E-2</v>
      </c>
      <c r="K25" s="281">
        <f t="shared" si="3"/>
        <v>0</v>
      </c>
      <c r="L25" s="290">
        <f>分析係数表!E28</f>
        <v>3.018459578819983E-2</v>
      </c>
      <c r="M25" s="282">
        <f t="shared" si="4"/>
        <v>0</v>
      </c>
    </row>
    <row r="26" spans="1:13">
      <c r="A26" s="258">
        <v>22</v>
      </c>
      <c r="B26" s="246" t="s">
        <v>64</v>
      </c>
      <c r="C26" s="267"/>
      <c r="D26" s="290">
        <f>逆行列係数表!AC26</f>
        <v>3.0489627051059147E-3</v>
      </c>
      <c r="E26" s="290"/>
      <c r="F26" s="290">
        <f t="shared" si="0"/>
        <v>3.0365799707196299E-3</v>
      </c>
      <c r="G26" s="286">
        <f t="shared" si="1"/>
        <v>0</v>
      </c>
      <c r="H26" s="290">
        <f>分析係数表!F29</f>
        <v>0.40202182464221792</v>
      </c>
      <c r="I26" s="288">
        <f t="shared" si="2"/>
        <v>0</v>
      </c>
      <c r="J26" s="292">
        <f>分析係数表!D29</f>
        <v>7.9194780809421356E-2</v>
      </c>
      <c r="K26" s="281">
        <f t="shared" si="3"/>
        <v>0</v>
      </c>
      <c r="L26" s="290">
        <f>分析係数表!E29</f>
        <v>6.5944675090492746E-2</v>
      </c>
      <c r="M26" s="282">
        <f t="shared" si="4"/>
        <v>0</v>
      </c>
    </row>
    <row r="27" spans="1:13">
      <c r="A27" s="258">
        <v>23</v>
      </c>
      <c r="B27" s="246" t="s">
        <v>91</v>
      </c>
      <c r="C27" s="267"/>
      <c r="D27" s="290">
        <f>逆行列係数表!AC27</f>
        <v>6.6155331345711336E-3</v>
      </c>
      <c r="E27" s="290"/>
      <c r="F27" s="290">
        <f t="shared" si="0"/>
        <v>6.5886655085775859E-3</v>
      </c>
      <c r="G27" s="286">
        <f t="shared" si="1"/>
        <v>0</v>
      </c>
      <c r="H27" s="290">
        <f>分析係数表!F30</f>
        <v>0.46362091424568164</v>
      </c>
      <c r="I27" s="288">
        <f t="shared" si="2"/>
        <v>0</v>
      </c>
      <c r="J27" s="292">
        <f>分析係数表!D30</f>
        <v>7.3824536053885614E-2</v>
      </c>
      <c r="K27" s="281">
        <f t="shared" si="3"/>
        <v>0</v>
      </c>
      <c r="L27" s="290">
        <f>分析係数表!E30</f>
        <v>5.6949248710145881E-2</v>
      </c>
      <c r="M27" s="282">
        <f t="shared" si="4"/>
        <v>0</v>
      </c>
    </row>
    <row r="28" spans="1:13">
      <c r="A28" s="258">
        <v>24</v>
      </c>
      <c r="B28" s="246" t="s">
        <v>92</v>
      </c>
      <c r="C28" s="267"/>
      <c r="D28" s="290">
        <f>逆行列係数表!AC28</f>
        <v>3.0561563369440492E-2</v>
      </c>
      <c r="E28" s="290"/>
      <c r="F28" s="290">
        <f t="shared" si="0"/>
        <v>3.0437443871028903E-2</v>
      </c>
      <c r="G28" s="286">
        <f t="shared" si="1"/>
        <v>0</v>
      </c>
      <c r="H28" s="290">
        <f>分析係数表!F31</f>
        <v>0.39948542779773355</v>
      </c>
      <c r="I28" s="288">
        <f t="shared" si="2"/>
        <v>0</v>
      </c>
      <c r="J28" s="292">
        <f>分析係数表!D31</f>
        <v>2.9145126840892164E-3</v>
      </c>
      <c r="K28" s="281">
        <f t="shared" si="3"/>
        <v>0</v>
      </c>
      <c r="L28" s="290">
        <f>分析係数表!E31</f>
        <v>2.9145126840892164E-3</v>
      </c>
      <c r="M28" s="282">
        <f t="shared" si="4"/>
        <v>0</v>
      </c>
    </row>
    <row r="29" spans="1:13">
      <c r="A29" s="258">
        <v>25</v>
      </c>
      <c r="B29" s="246" t="s">
        <v>1</v>
      </c>
      <c r="C29" s="267"/>
      <c r="D29" s="290">
        <f>逆行列係数表!AC29</f>
        <v>3.7757078189078856E-3</v>
      </c>
      <c r="E29" s="290"/>
      <c r="F29" s="290">
        <f t="shared" si="0"/>
        <v>3.7603735588451243E-3</v>
      </c>
      <c r="G29" s="286">
        <f t="shared" si="1"/>
        <v>0</v>
      </c>
      <c r="H29" s="290">
        <f>分析係数表!F32</f>
        <v>0.44272670787830282</v>
      </c>
      <c r="I29" s="288">
        <f t="shared" si="2"/>
        <v>0</v>
      </c>
      <c r="J29" s="292">
        <f>分析係数表!D32</f>
        <v>2.1120085933633119E-2</v>
      </c>
      <c r="K29" s="281">
        <f t="shared" si="3"/>
        <v>0</v>
      </c>
      <c r="L29" s="290">
        <f>分析係数表!E32</f>
        <v>2.1120085933633119E-2</v>
      </c>
      <c r="M29" s="282">
        <f t="shared" si="4"/>
        <v>0</v>
      </c>
    </row>
    <row r="30" spans="1:13">
      <c r="A30" s="258">
        <v>26</v>
      </c>
      <c r="B30" s="246" t="s">
        <v>2</v>
      </c>
      <c r="C30" s="267"/>
      <c r="D30" s="290">
        <f>逆行列係数表!AC30</f>
        <v>2.6839647805526755E-3</v>
      </c>
      <c r="E30" s="290"/>
      <c r="F30" s="290">
        <f t="shared" si="0"/>
        <v>2.6730644101007608E-3</v>
      </c>
      <c r="G30" s="286">
        <f t="shared" si="1"/>
        <v>0</v>
      </c>
      <c r="H30" s="290">
        <f>分析係数表!F33</f>
        <v>0.63278689994307047</v>
      </c>
      <c r="I30" s="288">
        <f t="shared" si="2"/>
        <v>0</v>
      </c>
      <c r="J30" s="292">
        <f>分析係数表!D33</f>
        <v>8.7702783269007503E-2</v>
      </c>
      <c r="K30" s="281">
        <f t="shared" si="3"/>
        <v>0</v>
      </c>
      <c r="L30" s="290">
        <f>分析係数表!E33</f>
        <v>8.4336323251883824E-2</v>
      </c>
      <c r="M30" s="282">
        <f t="shared" si="4"/>
        <v>0</v>
      </c>
    </row>
    <row r="31" spans="1:13">
      <c r="A31" s="258">
        <v>27</v>
      </c>
      <c r="B31" s="246" t="s">
        <v>65</v>
      </c>
      <c r="C31" s="266">
        <f>データ入力!C32</f>
        <v>0</v>
      </c>
      <c r="D31" s="290">
        <f>逆行列係数表!AC31</f>
        <v>1.0040778555169585</v>
      </c>
      <c r="E31" s="290">
        <f>D31</f>
        <v>1.0040778555169585</v>
      </c>
      <c r="F31" s="290">
        <f t="shared" si="0"/>
        <v>1</v>
      </c>
      <c r="G31" s="286">
        <f t="shared" si="1"/>
        <v>0</v>
      </c>
      <c r="H31" s="290">
        <f>分析係数表!F34</f>
        <v>0.68044247766447119</v>
      </c>
      <c r="I31" s="288">
        <f t="shared" si="2"/>
        <v>0</v>
      </c>
      <c r="J31" s="292">
        <f>分析係数表!D34</f>
        <v>0.15389009392691583</v>
      </c>
      <c r="K31" s="281">
        <f t="shared" si="3"/>
        <v>0</v>
      </c>
      <c r="L31" s="290">
        <f>分析係数表!E34</f>
        <v>0.1433320704064108</v>
      </c>
      <c r="M31" s="282">
        <f t="shared" si="4"/>
        <v>0</v>
      </c>
    </row>
    <row r="32" spans="1:13">
      <c r="A32" s="258">
        <v>28</v>
      </c>
      <c r="B32" s="246" t="s">
        <v>66</v>
      </c>
      <c r="C32" s="267"/>
      <c r="D32" s="290">
        <f>逆行列係数表!AC32</f>
        <v>2.075813226792703E-2</v>
      </c>
      <c r="E32" s="290"/>
      <c r="F32" s="290">
        <f t="shared" si="0"/>
        <v>2.0673827386860872E-2</v>
      </c>
      <c r="G32" s="286">
        <f t="shared" si="1"/>
        <v>0</v>
      </c>
      <c r="H32" s="290">
        <f>分析係数表!F35</f>
        <v>0.60548890850388704</v>
      </c>
      <c r="I32" s="288">
        <f t="shared" si="2"/>
        <v>0</v>
      </c>
      <c r="J32" s="292">
        <f>分析係数表!D35</f>
        <v>4.0363234612300396E-2</v>
      </c>
      <c r="K32" s="281">
        <f t="shared" si="3"/>
        <v>0</v>
      </c>
      <c r="L32" s="290">
        <f>分析係数表!E35</f>
        <v>3.9154079363329694E-2</v>
      </c>
      <c r="M32" s="282">
        <f t="shared" si="4"/>
        <v>0</v>
      </c>
    </row>
    <row r="33" spans="1:13">
      <c r="A33" s="258">
        <v>29</v>
      </c>
      <c r="B33" s="246" t="s">
        <v>93</v>
      </c>
      <c r="C33" s="267"/>
      <c r="D33" s="290">
        <f>逆行列係数表!AC33</f>
        <v>4.0941267202729177E-2</v>
      </c>
      <c r="E33" s="290"/>
      <c r="F33" s="290">
        <f t="shared" si="0"/>
        <v>4.0774992673899974E-2</v>
      </c>
      <c r="G33" s="286">
        <f t="shared" si="1"/>
        <v>0</v>
      </c>
      <c r="H33" s="290">
        <f>分析係数表!F36</f>
        <v>0.81306518983088305</v>
      </c>
      <c r="I33" s="288">
        <f t="shared" si="2"/>
        <v>0</v>
      </c>
      <c r="J33" s="292">
        <f>分析係数表!D36</f>
        <v>1.5774342104513773E-2</v>
      </c>
      <c r="K33" s="281">
        <f t="shared" si="3"/>
        <v>0</v>
      </c>
      <c r="L33" s="290">
        <f>分析係数表!E36</f>
        <v>1.3229670821596217E-2</v>
      </c>
      <c r="M33" s="282">
        <f t="shared" si="4"/>
        <v>0</v>
      </c>
    </row>
    <row r="34" spans="1:13">
      <c r="A34" s="258">
        <v>30</v>
      </c>
      <c r="B34" s="246" t="s">
        <v>94</v>
      </c>
      <c r="C34" s="267"/>
      <c r="D34" s="290">
        <f>逆行列係数表!AC34</f>
        <v>1.5877119949099957E-2</v>
      </c>
      <c r="E34" s="290"/>
      <c r="F34" s="290">
        <f t="shared" si="0"/>
        <v>1.5812638294791872E-2</v>
      </c>
      <c r="G34" s="286">
        <f t="shared" si="1"/>
        <v>0</v>
      </c>
      <c r="H34" s="290">
        <f>分析係数表!F37</f>
        <v>0.63403708963374472</v>
      </c>
      <c r="I34" s="288">
        <f t="shared" si="2"/>
        <v>0</v>
      </c>
      <c r="J34" s="292">
        <f>分析係数表!D37</f>
        <v>7.9200513574427991E-2</v>
      </c>
      <c r="K34" s="281">
        <f t="shared" si="3"/>
        <v>0</v>
      </c>
      <c r="L34" s="290">
        <f>分析係数表!E37</f>
        <v>7.3600662533244779E-2</v>
      </c>
      <c r="M34" s="282">
        <f t="shared" si="4"/>
        <v>0</v>
      </c>
    </row>
    <row r="35" spans="1:13">
      <c r="A35" s="258">
        <v>31</v>
      </c>
      <c r="B35" s="246" t="s">
        <v>95</v>
      </c>
      <c r="C35" s="267"/>
      <c r="D35" s="290">
        <f>逆行列係数表!AC35</f>
        <v>2.460088837228883E-2</v>
      </c>
      <c r="E35" s="290"/>
      <c r="F35" s="290">
        <f t="shared" si="0"/>
        <v>2.4500976928350682E-2</v>
      </c>
      <c r="G35" s="286">
        <f t="shared" si="1"/>
        <v>0</v>
      </c>
      <c r="H35" s="290">
        <f>分析係数表!F38</f>
        <v>0.4997199825516766</v>
      </c>
      <c r="I35" s="288">
        <f t="shared" si="2"/>
        <v>0</v>
      </c>
      <c r="J35" s="292">
        <f>分析係数表!D38</f>
        <v>3.5590827435143364E-2</v>
      </c>
      <c r="K35" s="281">
        <f t="shared" si="3"/>
        <v>0</v>
      </c>
      <c r="L35" s="290">
        <f>分析係数表!E38</f>
        <v>3.1059891839156476E-2</v>
      </c>
      <c r="M35" s="282">
        <f t="shared" si="4"/>
        <v>0</v>
      </c>
    </row>
    <row r="36" spans="1:13">
      <c r="A36" s="258">
        <v>32</v>
      </c>
      <c r="B36" s="246" t="s">
        <v>67</v>
      </c>
      <c r="C36" s="267"/>
      <c r="D36" s="290">
        <f>逆行列係数表!AC36</f>
        <v>3.4956366161647336E-4</v>
      </c>
      <c r="E36" s="290"/>
      <c r="F36" s="290">
        <f t="shared" si="0"/>
        <v>3.4814398076381974E-4</v>
      </c>
      <c r="G36" s="286">
        <f t="shared" si="1"/>
        <v>0</v>
      </c>
      <c r="H36" s="290">
        <f>分析係数表!F39</f>
        <v>0.70859596344355691</v>
      </c>
      <c r="I36" s="288">
        <f t="shared" si="2"/>
        <v>0</v>
      </c>
      <c r="J36" s="292">
        <f>分析係数表!D39</f>
        <v>4.8027598057070089E-2</v>
      </c>
      <c r="K36" s="281">
        <f t="shared" si="3"/>
        <v>0</v>
      </c>
      <c r="L36" s="290">
        <f>分析係数表!E39</f>
        <v>4.8027598057070089E-2</v>
      </c>
      <c r="M36" s="282">
        <f t="shared" si="4"/>
        <v>0</v>
      </c>
    </row>
    <row r="37" spans="1:13">
      <c r="A37" s="258">
        <v>33</v>
      </c>
      <c r="B37" s="246" t="s">
        <v>96</v>
      </c>
      <c r="C37" s="267"/>
      <c r="D37" s="290">
        <f>逆行列係数表!AC37</f>
        <v>7.1180719411306618E-4</v>
      </c>
      <c r="E37" s="290"/>
      <c r="F37" s="290">
        <f t="shared" si="0"/>
        <v>7.0891633572237869E-4</v>
      </c>
      <c r="G37" s="286">
        <f t="shared" si="1"/>
        <v>0</v>
      </c>
      <c r="H37" s="290">
        <f>分析係数表!F40</f>
        <v>0.70623799726049996</v>
      </c>
      <c r="I37" s="288">
        <f t="shared" si="2"/>
        <v>0</v>
      </c>
      <c r="J37" s="292">
        <f>分析係数表!D40</f>
        <v>9.0697433955161888E-2</v>
      </c>
      <c r="K37" s="281">
        <f t="shared" si="3"/>
        <v>0</v>
      </c>
      <c r="L37" s="290">
        <f>分析係数表!E40</f>
        <v>9.0562666353757981E-2</v>
      </c>
      <c r="M37" s="282">
        <f t="shared" si="4"/>
        <v>0</v>
      </c>
    </row>
    <row r="38" spans="1:13">
      <c r="A38" s="258">
        <v>34</v>
      </c>
      <c r="B38" s="246" t="s">
        <v>97</v>
      </c>
      <c r="C38" s="267"/>
      <c r="D38" s="290">
        <f>逆行列係数表!AC38</f>
        <v>5.6432640584744887E-5</v>
      </c>
      <c r="E38" s="290"/>
      <c r="F38" s="290">
        <f t="shared" si="0"/>
        <v>5.6203451031882419E-5</v>
      </c>
      <c r="G38" s="286">
        <f t="shared" si="1"/>
        <v>0</v>
      </c>
      <c r="H38" s="290">
        <f>分析係数表!F41</f>
        <v>0.58132099287543681</v>
      </c>
      <c r="I38" s="288">
        <f t="shared" si="2"/>
        <v>0</v>
      </c>
      <c r="J38" s="292">
        <f>分析係数表!D41</f>
        <v>0.12149342216939719</v>
      </c>
      <c r="K38" s="281">
        <f t="shared" si="3"/>
        <v>0</v>
      </c>
      <c r="L38" s="290">
        <f>分析係数表!E41</f>
        <v>0.11755967401821014</v>
      </c>
      <c r="M38" s="282">
        <f t="shared" si="4"/>
        <v>0</v>
      </c>
    </row>
    <row r="39" spans="1:13">
      <c r="A39" s="258">
        <v>35</v>
      </c>
      <c r="B39" s="246" t="s">
        <v>3</v>
      </c>
      <c r="C39" s="267"/>
      <c r="D39" s="290">
        <f>逆行列係数表!AC39</f>
        <v>9.8195678926751308E-4</v>
      </c>
      <c r="E39" s="290"/>
      <c r="F39" s="290">
        <f t="shared" si="0"/>
        <v>9.779687739074215E-4</v>
      </c>
      <c r="G39" s="286">
        <f t="shared" si="1"/>
        <v>0</v>
      </c>
      <c r="H39" s="290">
        <f>分析係数表!F42</f>
        <v>0.58706867988829459</v>
      </c>
      <c r="I39" s="288">
        <f>G39*H39</f>
        <v>0</v>
      </c>
      <c r="J39" s="292">
        <f>分析係数表!D42</f>
        <v>0.12536880137580664</v>
      </c>
      <c r="K39" s="281">
        <f>ROUND(G39*J39,0)</f>
        <v>0</v>
      </c>
      <c r="L39" s="290">
        <f>分析係数表!E42</f>
        <v>0.11770088827882173</v>
      </c>
      <c r="M39" s="282">
        <f>ROUND(G39*L39,0)</f>
        <v>0</v>
      </c>
    </row>
    <row r="40" spans="1:13">
      <c r="A40" s="258">
        <v>36</v>
      </c>
      <c r="B40" s="246" t="s">
        <v>98</v>
      </c>
      <c r="C40" s="267"/>
      <c r="D40" s="290">
        <f>逆行列係数表!AC40</f>
        <v>8.2612081744642379E-2</v>
      </c>
      <c r="E40" s="290"/>
      <c r="F40" s="290">
        <f t="shared" si="0"/>
        <v>8.2276569780645958E-2</v>
      </c>
      <c r="G40" s="286">
        <f t="shared" si="1"/>
        <v>0</v>
      </c>
      <c r="H40" s="290">
        <f>分析係数表!F43</f>
        <v>0.62240825035949521</v>
      </c>
      <c r="I40" s="288">
        <f>G40*H40</f>
        <v>0</v>
      </c>
      <c r="J40" s="292">
        <f>分析係数表!D43</f>
        <v>0.13048156468325811</v>
      </c>
      <c r="K40" s="281">
        <f>ROUND(G40*J40,0)</f>
        <v>0</v>
      </c>
      <c r="L40" s="290">
        <f>分析係数表!E43</f>
        <v>0.11291103502841897</v>
      </c>
      <c r="M40" s="282">
        <f>ROUND(G40*L40,0)</f>
        <v>0</v>
      </c>
    </row>
    <row r="41" spans="1:13">
      <c r="A41" s="258">
        <v>37</v>
      </c>
      <c r="B41" s="246" t="s">
        <v>99</v>
      </c>
      <c r="C41" s="267"/>
      <c r="D41" s="290">
        <f>逆行列係数表!AC41</f>
        <v>5.7332090852273664E-4</v>
      </c>
      <c r="E41" s="290"/>
      <c r="F41" s="290">
        <f t="shared" si="0"/>
        <v>5.7099248367304864E-4</v>
      </c>
      <c r="G41" s="286">
        <f t="shared" si="1"/>
        <v>0</v>
      </c>
      <c r="H41" s="290">
        <f>分析係数表!F44</f>
        <v>0.5344179716450459</v>
      </c>
      <c r="I41" s="288">
        <f>G41*H41</f>
        <v>0</v>
      </c>
      <c r="J41" s="292">
        <f>分析係数表!D44</f>
        <v>0.19836337849438287</v>
      </c>
      <c r="K41" s="281">
        <f>ROUND(G41*J41,0)</f>
        <v>0</v>
      </c>
      <c r="L41" s="290">
        <f>分析係数表!E44</f>
        <v>0.16230318686650563</v>
      </c>
      <c r="M41" s="282">
        <f>ROUND(G41*L41,0)</f>
        <v>0</v>
      </c>
    </row>
    <row r="42" spans="1:13">
      <c r="A42" s="258">
        <v>38</v>
      </c>
      <c r="B42" s="246" t="s">
        <v>4</v>
      </c>
      <c r="C42" s="267"/>
      <c r="D42" s="290">
        <f>逆行列係数表!AC42</f>
        <v>2.3684725099105378E-3</v>
      </c>
      <c r="E42" s="290"/>
      <c r="F42" s="290">
        <f t="shared" si="0"/>
        <v>2.3588534463705592E-3</v>
      </c>
      <c r="G42" s="286">
        <f t="shared" si="1"/>
        <v>0</v>
      </c>
      <c r="H42" s="290">
        <f>分析係数表!F45</f>
        <v>0</v>
      </c>
      <c r="I42" s="288">
        <f>G42*H42</f>
        <v>0</v>
      </c>
      <c r="J42" s="292">
        <f>分析係数表!D45</f>
        <v>0</v>
      </c>
      <c r="K42" s="281">
        <f>ROUND(G42*J42,0)</f>
        <v>0</v>
      </c>
      <c r="L42" s="290">
        <f>分析係数表!E45</f>
        <v>0</v>
      </c>
      <c r="M42" s="282">
        <f>ROUND(G42*L42,0)</f>
        <v>0</v>
      </c>
    </row>
    <row r="43" spans="1:13">
      <c r="A43" s="258">
        <v>39</v>
      </c>
      <c r="B43" s="246" t="s">
        <v>5</v>
      </c>
      <c r="C43" s="267"/>
      <c r="D43" s="290">
        <f>逆行列係数表!AC43</f>
        <v>3.4441026862881106E-3</v>
      </c>
      <c r="E43" s="290"/>
      <c r="F43" s="290">
        <f t="shared" si="0"/>
        <v>3.4301151722093137E-3</v>
      </c>
      <c r="G43" s="286">
        <f t="shared" si="1"/>
        <v>0</v>
      </c>
      <c r="H43" s="290">
        <f>分析係数表!F46</f>
        <v>0.64740426293918441</v>
      </c>
      <c r="I43" s="288">
        <f>G43*H43</f>
        <v>0</v>
      </c>
      <c r="J43" s="292">
        <f>分析係数表!D46</f>
        <v>3.6867524451068895E-3</v>
      </c>
      <c r="K43" s="281">
        <f>ROUND(G43*J43,0)</f>
        <v>0</v>
      </c>
      <c r="L43" s="290">
        <f>分析係数表!E46</f>
        <v>3.6024838177901608E-3</v>
      </c>
      <c r="M43" s="282">
        <f>ROUND(G43*L43,0)</f>
        <v>0</v>
      </c>
    </row>
    <row r="44" spans="1:13">
      <c r="A44" s="259">
        <v>40</v>
      </c>
      <c r="B44" s="256" t="s">
        <v>253</v>
      </c>
      <c r="C44" s="273">
        <f>SUM(C5:C43)</f>
        <v>0</v>
      </c>
      <c r="D44" s="291">
        <f>逆行列係数表!AC44</f>
        <v>1.256087873665235</v>
      </c>
      <c r="E44" s="291"/>
      <c r="F44" s="291">
        <f t="shared" si="0"/>
        <v>1.2509865313367825</v>
      </c>
      <c r="G44" s="287">
        <f>SUM(G5:G43)</f>
        <v>0</v>
      </c>
      <c r="H44" s="291">
        <f>分析係数表!F47</f>
        <v>0.52032812004185636</v>
      </c>
      <c r="I44" s="289">
        <f>SUM(I5:I43)</f>
        <v>0</v>
      </c>
      <c r="J44" s="293">
        <f>分析係数表!D47</f>
        <v>6.7043132898265148E-2</v>
      </c>
      <c r="K44" s="284">
        <f>SUM(K5:K43)</f>
        <v>0</v>
      </c>
      <c r="L44" s="291">
        <f>分析係数表!E47</f>
        <v>6.0489972943054145E-2</v>
      </c>
      <c r="M44" s="285">
        <f>SUM(M5:M43)</f>
        <v>0</v>
      </c>
    </row>
    <row r="45" spans="1:13">
      <c r="B45" s="276" t="s">
        <v>254</v>
      </c>
      <c r="C45" s="88"/>
      <c r="D45" s="88" t="s">
        <v>255</v>
      </c>
      <c r="E45" s="88"/>
      <c r="F45" s="88"/>
      <c r="G45" s="88"/>
      <c r="H45" s="88" t="s">
        <v>132</v>
      </c>
      <c r="I45" s="88"/>
      <c r="J45" s="88" t="s">
        <v>132</v>
      </c>
      <c r="K45" s="88"/>
      <c r="L45" s="88" t="s">
        <v>132</v>
      </c>
      <c r="M45" s="277"/>
    </row>
    <row r="46" spans="1:13">
      <c r="B46" s="76" t="s">
        <v>256</v>
      </c>
    </row>
    <row r="47" spans="1:13">
      <c r="B47" s="76" t="s">
        <v>289</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31BDBE-9E3C-4673-B47A-074D5F164B59}">
  <dimension ref="A1:M47"/>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76" customWidth="1"/>
    <col min="2" max="2" width="17.5" style="76" customWidth="1"/>
    <col min="3" max="3" width="8.58203125" style="76" customWidth="1"/>
    <col min="4" max="4" width="8.1640625" style="76" customWidth="1"/>
    <col min="5" max="5" width="8.25" style="76" bestFit="1" customWidth="1"/>
    <col min="6" max="16384" width="8.1640625" style="76"/>
  </cols>
  <sheetData>
    <row r="1" spans="1:13" ht="13">
      <c r="B1" s="268" t="s">
        <v>243</v>
      </c>
      <c r="F1" s="269"/>
      <c r="G1" s="76" t="s">
        <v>324</v>
      </c>
      <c r="I1" s="76" t="s">
        <v>324</v>
      </c>
    </row>
    <row r="2" spans="1:13">
      <c r="B2" s="76" t="s">
        <v>280</v>
      </c>
      <c r="C2" s="76" t="s">
        <v>324</v>
      </c>
      <c r="G2" s="76" t="s">
        <v>245</v>
      </c>
      <c r="I2" s="270" t="s">
        <v>236</v>
      </c>
      <c r="K2" s="76" t="s">
        <v>229</v>
      </c>
      <c r="M2" s="76" t="s">
        <v>246</v>
      </c>
    </row>
    <row r="3" spans="1:13" ht="60" customHeight="1">
      <c r="B3" s="39"/>
      <c r="C3" s="40" t="s">
        <v>308</v>
      </c>
      <c r="D3" s="40" t="s">
        <v>380</v>
      </c>
      <c r="E3" s="40" t="s">
        <v>381</v>
      </c>
      <c r="F3" s="40" t="s">
        <v>310</v>
      </c>
      <c r="G3" s="41" t="s">
        <v>330</v>
      </c>
      <c r="H3" s="40" t="s">
        <v>291</v>
      </c>
      <c r="I3" s="42" t="s">
        <v>236</v>
      </c>
      <c r="J3" s="43" t="s">
        <v>247</v>
      </c>
      <c r="K3" s="41" t="s">
        <v>248</v>
      </c>
      <c r="L3" s="40" t="s">
        <v>249</v>
      </c>
      <c r="M3" s="42" t="s">
        <v>250</v>
      </c>
    </row>
    <row r="4" spans="1:13">
      <c r="B4" s="44"/>
      <c r="C4" s="45" t="s">
        <v>41</v>
      </c>
      <c r="D4" s="45" t="s">
        <v>42</v>
      </c>
      <c r="E4" s="45" t="s">
        <v>50</v>
      </c>
      <c r="F4" s="45" t="s">
        <v>313</v>
      </c>
      <c r="G4" s="45" t="s">
        <v>311</v>
      </c>
      <c r="H4" s="47" t="s">
        <v>315</v>
      </c>
      <c r="I4" s="46" t="s">
        <v>316</v>
      </c>
      <c r="J4" s="45" t="s">
        <v>318</v>
      </c>
      <c r="K4" s="45" t="s">
        <v>319</v>
      </c>
      <c r="L4" s="45" t="s">
        <v>321</v>
      </c>
      <c r="M4" s="46" t="s">
        <v>322</v>
      </c>
    </row>
    <row r="5" spans="1:13">
      <c r="A5" s="257">
        <v>1</v>
      </c>
      <c r="B5" s="246" t="s">
        <v>73</v>
      </c>
      <c r="C5" s="267"/>
      <c r="D5" s="290">
        <f>逆行列係数表!AD5</f>
        <v>1.1875510562622596E-5</v>
      </c>
      <c r="E5" s="290"/>
      <c r="F5" s="290">
        <f>D5/$E$32</f>
        <v>1.1128781645365672E-5</v>
      </c>
      <c r="G5" s="286">
        <f>$C$32*F5</f>
        <v>0</v>
      </c>
      <c r="H5" s="290">
        <f>分析係数表!F8</f>
        <v>0.42721038226158625</v>
      </c>
      <c r="I5" s="288">
        <f t="shared" ref="I5:I38" si="0">G5*H5</f>
        <v>0</v>
      </c>
      <c r="J5" s="292">
        <f>分析係数表!D8</f>
        <v>0.32298797552049696</v>
      </c>
      <c r="K5" s="281">
        <f>ROUND(G5*J5,0)</f>
        <v>0</v>
      </c>
      <c r="L5" s="290">
        <f>分析係数表!E8</f>
        <v>0.12265584155979949</v>
      </c>
      <c r="M5" s="282">
        <f t="shared" ref="M5:M38" si="1">ROUND(G5*L5,0)</f>
        <v>0</v>
      </c>
    </row>
    <row r="6" spans="1:13">
      <c r="A6" s="258">
        <v>2</v>
      </c>
      <c r="B6" s="246" t="s">
        <v>74</v>
      </c>
      <c r="C6" s="267"/>
      <c r="D6" s="290">
        <f>逆行列係数表!AD6</f>
        <v>2.3027445154802266E-5</v>
      </c>
      <c r="E6" s="290"/>
      <c r="F6" s="290">
        <f t="shared" ref="F6:F44" si="2">D6/$E$32</f>
        <v>2.1579485583130489E-5</v>
      </c>
      <c r="G6" s="286">
        <f t="shared" ref="G6:G43" si="3">$C$32*F6</f>
        <v>0</v>
      </c>
      <c r="H6" s="290">
        <f>分析係数表!F9</f>
        <v>0.63987813845992225</v>
      </c>
      <c r="I6" s="288">
        <f t="shared" si="0"/>
        <v>0</v>
      </c>
      <c r="J6" s="292">
        <f>分析係数表!D9</f>
        <v>0.29572434079210003</v>
      </c>
      <c r="K6" s="281">
        <f t="shared" ref="K6:K38" si="4">ROUND(G6*J6,0)</f>
        <v>0</v>
      </c>
      <c r="L6" s="290">
        <f>分析係数表!E9</f>
        <v>0.26862065342998215</v>
      </c>
      <c r="M6" s="282">
        <f t="shared" si="1"/>
        <v>0</v>
      </c>
    </row>
    <row r="7" spans="1:13">
      <c r="A7" s="258">
        <v>3</v>
      </c>
      <c r="B7" s="246" t="s">
        <v>75</v>
      </c>
      <c r="C7" s="267"/>
      <c r="D7" s="290">
        <f>逆行列係数表!AD7</f>
        <v>2.1788190373589206E-6</v>
      </c>
      <c r="E7" s="290"/>
      <c r="F7" s="290">
        <f t="shared" si="2"/>
        <v>2.0418154809992777E-6</v>
      </c>
      <c r="G7" s="286">
        <f t="shared" si="3"/>
        <v>0</v>
      </c>
      <c r="H7" s="290">
        <f>分析係数表!F10</f>
        <v>0.47381340455197063</v>
      </c>
      <c r="I7" s="288">
        <f t="shared" si="0"/>
        <v>0</v>
      </c>
      <c r="J7" s="292">
        <f>分析係数表!D10</f>
        <v>9.5045460793747427E-2</v>
      </c>
      <c r="K7" s="281">
        <f t="shared" si="4"/>
        <v>0</v>
      </c>
      <c r="L7" s="290">
        <f>分析係数表!E10</f>
        <v>4.2279520059697977E-2</v>
      </c>
      <c r="M7" s="282">
        <f t="shared" si="1"/>
        <v>0</v>
      </c>
    </row>
    <row r="8" spans="1:13">
      <c r="A8" s="258">
        <v>4</v>
      </c>
      <c r="B8" s="246" t="s">
        <v>76</v>
      </c>
      <c r="C8" s="267"/>
      <c r="D8" s="290">
        <f>逆行列係数表!AD8</f>
        <v>2.5581097162431276E-5</v>
      </c>
      <c r="E8" s="290"/>
      <c r="F8" s="290">
        <f t="shared" si="2"/>
        <v>2.3972564637819726E-5</v>
      </c>
      <c r="G8" s="286">
        <f t="shared" si="3"/>
        <v>0</v>
      </c>
      <c r="H8" s="290">
        <f>分析係数表!F11</f>
        <v>0.54360066960888753</v>
      </c>
      <c r="I8" s="288">
        <f t="shared" si="0"/>
        <v>0</v>
      </c>
      <c r="J8" s="292">
        <f>分析係数表!D11</f>
        <v>4.0785268604474206E-2</v>
      </c>
      <c r="K8" s="281">
        <f t="shared" si="4"/>
        <v>0</v>
      </c>
      <c r="L8" s="290">
        <f>分析係数表!E11</f>
        <v>3.926343022371024E-2</v>
      </c>
      <c r="M8" s="282">
        <f t="shared" si="1"/>
        <v>0</v>
      </c>
    </row>
    <row r="9" spans="1:13">
      <c r="A9" s="258">
        <v>5</v>
      </c>
      <c r="B9" s="246" t="s">
        <v>77</v>
      </c>
      <c r="C9" s="267"/>
      <c r="D9" s="290">
        <f>逆行列係数表!AD9</f>
        <v>3.354835753018023E-5</v>
      </c>
      <c r="E9" s="290"/>
      <c r="F9" s="290">
        <f t="shared" si="2"/>
        <v>3.1438845811744502E-5</v>
      </c>
      <c r="G9" s="286">
        <f t="shared" si="3"/>
        <v>0</v>
      </c>
      <c r="H9" s="290">
        <f>分析係数表!F12</f>
        <v>0.33651535386825859</v>
      </c>
      <c r="I9" s="288">
        <f t="shared" si="0"/>
        <v>0</v>
      </c>
      <c r="J9" s="292">
        <f>分析係数表!D12</f>
        <v>3.4578030097235327E-2</v>
      </c>
      <c r="K9" s="281">
        <f t="shared" si="4"/>
        <v>0</v>
      </c>
      <c r="L9" s="290">
        <f>分析係数表!E12</f>
        <v>3.3355134693599395E-2</v>
      </c>
      <c r="M9" s="282">
        <f t="shared" si="1"/>
        <v>0</v>
      </c>
    </row>
    <row r="10" spans="1:13">
      <c r="A10" s="258">
        <v>6</v>
      </c>
      <c r="B10" s="246" t="s">
        <v>78</v>
      </c>
      <c r="C10" s="267"/>
      <c r="D10" s="290">
        <f>逆行列係数表!AD10</f>
        <v>1.7556383077177258E-4</v>
      </c>
      <c r="E10" s="290"/>
      <c r="F10" s="290">
        <f t="shared" si="2"/>
        <v>1.6452442420728281E-4</v>
      </c>
      <c r="G10" s="286">
        <f t="shared" si="3"/>
        <v>0</v>
      </c>
      <c r="H10" s="290">
        <f>分析係数表!F13</f>
        <v>0.39077170920544851</v>
      </c>
      <c r="I10" s="288">
        <f>G10*H10</f>
        <v>0</v>
      </c>
      <c r="J10" s="292">
        <f>分析係数表!D13</f>
        <v>0.12720758845381647</v>
      </c>
      <c r="K10" s="281">
        <f t="shared" si="4"/>
        <v>0</v>
      </c>
      <c r="L10" s="290">
        <f>分析係数表!E13</f>
        <v>9.5492852763317662E-2</v>
      </c>
      <c r="M10" s="282">
        <f t="shared" si="1"/>
        <v>0</v>
      </c>
    </row>
    <row r="11" spans="1:13">
      <c r="A11" s="258">
        <v>7</v>
      </c>
      <c r="B11" s="246" t="s">
        <v>79</v>
      </c>
      <c r="C11" s="267"/>
      <c r="D11" s="290">
        <f>逆行列係数表!AD11</f>
        <v>2.7078803589596317E-3</v>
      </c>
      <c r="E11" s="290"/>
      <c r="F11" s="290">
        <f t="shared" si="2"/>
        <v>2.5376095686770231E-3</v>
      </c>
      <c r="G11" s="286">
        <f t="shared" si="3"/>
        <v>0</v>
      </c>
      <c r="H11" s="290">
        <f>分析係数表!F14</f>
        <v>0.35598651785260127</v>
      </c>
      <c r="I11" s="288">
        <f>G11*H11</f>
        <v>0</v>
      </c>
      <c r="J11" s="292">
        <f>分析係数表!D14</f>
        <v>4.3833041969742803E-2</v>
      </c>
      <c r="K11" s="281">
        <f t="shared" si="4"/>
        <v>0</v>
      </c>
      <c r="L11" s="290">
        <f>分析係数表!E14</f>
        <v>3.8757158040430381E-2</v>
      </c>
      <c r="M11" s="282">
        <f t="shared" si="1"/>
        <v>0</v>
      </c>
    </row>
    <row r="12" spans="1:13">
      <c r="A12" s="258">
        <v>8</v>
      </c>
      <c r="B12" s="246" t="s">
        <v>80</v>
      </c>
      <c r="C12" s="267"/>
      <c r="D12" s="290">
        <f>逆行列係数表!AD12</f>
        <v>3.2094445552406778E-4</v>
      </c>
      <c r="E12" s="290"/>
      <c r="F12" s="290">
        <f t="shared" si="2"/>
        <v>3.0076355428960549E-4</v>
      </c>
      <c r="G12" s="286">
        <f t="shared" si="3"/>
        <v>0</v>
      </c>
      <c r="H12" s="290">
        <f>分析係数表!F15</f>
        <v>0.35842164855867914</v>
      </c>
      <c r="I12" s="288">
        <f t="shared" si="0"/>
        <v>0</v>
      </c>
      <c r="J12" s="292">
        <f>分析係数表!D15</f>
        <v>1.5678367482667734E-2</v>
      </c>
      <c r="K12" s="281">
        <f t="shared" si="4"/>
        <v>0</v>
      </c>
      <c r="L12" s="290">
        <f>分析係数表!E15</f>
        <v>1.5634458686506418E-2</v>
      </c>
      <c r="M12" s="282">
        <f t="shared" si="1"/>
        <v>0</v>
      </c>
    </row>
    <row r="13" spans="1:13">
      <c r="A13" s="258">
        <v>9</v>
      </c>
      <c r="B13" s="246" t="s">
        <v>81</v>
      </c>
      <c r="C13" s="267"/>
      <c r="D13" s="290">
        <f>逆行列係数表!AD13</f>
        <v>8.9754322040169374E-4</v>
      </c>
      <c r="E13" s="290"/>
      <c r="F13" s="290">
        <f t="shared" si="2"/>
        <v>8.4110594356819675E-4</v>
      </c>
      <c r="G13" s="286">
        <f t="shared" si="3"/>
        <v>0</v>
      </c>
      <c r="H13" s="290">
        <f>分析係数表!F16</f>
        <v>0.2627694146106877</v>
      </c>
      <c r="I13" s="288">
        <f t="shared" si="0"/>
        <v>0</v>
      </c>
      <c r="J13" s="292">
        <f>分析係数表!D16</f>
        <v>1.0339400475073228E-2</v>
      </c>
      <c r="K13" s="281">
        <f t="shared" si="4"/>
        <v>0</v>
      </c>
      <c r="L13" s="290">
        <f>分析係数表!E16</f>
        <v>1.0339400475073228E-2</v>
      </c>
      <c r="M13" s="282">
        <f t="shared" si="1"/>
        <v>0</v>
      </c>
    </row>
    <row r="14" spans="1:13">
      <c r="A14" s="258">
        <v>10</v>
      </c>
      <c r="B14" s="246" t="s">
        <v>82</v>
      </c>
      <c r="C14" s="267"/>
      <c r="D14" s="290">
        <f>逆行列係数表!AD14</f>
        <v>1.2320480706269578E-3</v>
      </c>
      <c r="E14" s="290"/>
      <c r="F14" s="290">
        <f t="shared" si="2"/>
        <v>1.1545772185792649E-3</v>
      </c>
      <c r="G14" s="286">
        <f t="shared" si="3"/>
        <v>0</v>
      </c>
      <c r="H14" s="290">
        <f>分析係数表!F17</f>
        <v>0.42825667105631338</v>
      </c>
      <c r="I14" s="288">
        <f t="shared" si="0"/>
        <v>0</v>
      </c>
      <c r="J14" s="292">
        <f>分析係数表!D17</f>
        <v>5.1560411778863557E-2</v>
      </c>
      <c r="K14" s="281">
        <f t="shared" si="4"/>
        <v>0</v>
      </c>
      <c r="L14" s="290">
        <f>分析係数表!E17</f>
        <v>4.9008807340167618E-2</v>
      </c>
      <c r="M14" s="282">
        <f t="shared" si="1"/>
        <v>0</v>
      </c>
    </row>
    <row r="15" spans="1:13">
      <c r="A15" s="258">
        <v>11</v>
      </c>
      <c r="B15" s="246" t="s">
        <v>83</v>
      </c>
      <c r="C15" s="267"/>
      <c r="D15" s="290">
        <f>逆行列係数表!AD15</f>
        <v>2.3225454061188169E-4</v>
      </c>
      <c r="E15" s="290"/>
      <c r="F15" s="290">
        <f t="shared" si="2"/>
        <v>2.1765043742620662E-4</v>
      </c>
      <c r="G15" s="286">
        <f t="shared" si="3"/>
        <v>0</v>
      </c>
      <c r="H15" s="290">
        <f>分析係数表!F18</f>
        <v>0.48997194925916815</v>
      </c>
      <c r="I15" s="288">
        <f t="shared" si="0"/>
        <v>0</v>
      </c>
      <c r="J15" s="292">
        <f>分析係数表!D18</f>
        <v>3.8565313316438733E-2</v>
      </c>
      <c r="K15" s="281">
        <f t="shared" si="4"/>
        <v>0</v>
      </c>
      <c r="L15" s="290">
        <f>分析係数表!E18</f>
        <v>3.6576455199010559E-2</v>
      </c>
      <c r="M15" s="282">
        <f t="shared" si="1"/>
        <v>0</v>
      </c>
    </row>
    <row r="16" spans="1:13">
      <c r="A16" s="258">
        <v>12</v>
      </c>
      <c r="B16" s="246" t="s">
        <v>84</v>
      </c>
      <c r="C16" s="267"/>
      <c r="D16" s="290">
        <f>逆行列係数表!AD16</f>
        <v>4.5268099850109562E-4</v>
      </c>
      <c r="E16" s="290"/>
      <c r="F16" s="290">
        <f t="shared" si="2"/>
        <v>4.242165387971538E-4</v>
      </c>
      <c r="G16" s="286">
        <f t="shared" si="3"/>
        <v>0</v>
      </c>
      <c r="H16" s="290">
        <f>分析係数表!F19</f>
        <v>0.21331101927013058</v>
      </c>
      <c r="I16" s="288">
        <f t="shared" si="0"/>
        <v>0</v>
      </c>
      <c r="J16" s="292">
        <f>分析係数表!D19</f>
        <v>1.2736199640345095E-2</v>
      </c>
      <c r="K16" s="281">
        <f t="shared" si="4"/>
        <v>0</v>
      </c>
      <c r="L16" s="290">
        <f>分析係数表!E19</f>
        <v>1.2523714081279422E-2</v>
      </c>
      <c r="M16" s="282">
        <f t="shared" si="1"/>
        <v>0</v>
      </c>
    </row>
    <row r="17" spans="1:13">
      <c r="A17" s="258">
        <v>13</v>
      </c>
      <c r="B17" s="246" t="s">
        <v>85</v>
      </c>
      <c r="C17" s="267"/>
      <c r="D17" s="290">
        <f>逆行列係数表!AD17</f>
        <v>1.6804718747683553E-5</v>
      </c>
      <c r="E17" s="290"/>
      <c r="F17" s="290">
        <f t="shared" si="2"/>
        <v>1.5748042542555947E-5</v>
      </c>
      <c r="G17" s="286">
        <f t="shared" si="3"/>
        <v>0</v>
      </c>
      <c r="H17" s="290">
        <f>分析係数表!F20</f>
        <v>0.2109583665362576</v>
      </c>
      <c r="I17" s="288">
        <f t="shared" si="0"/>
        <v>0</v>
      </c>
      <c r="J17" s="292">
        <f>分析係数表!D20</f>
        <v>3.0797631013066269E-2</v>
      </c>
      <c r="K17" s="281">
        <f t="shared" si="4"/>
        <v>0</v>
      </c>
      <c r="L17" s="290">
        <f>分析係数表!E20</f>
        <v>2.9972730221401771E-2</v>
      </c>
      <c r="M17" s="282">
        <f t="shared" si="1"/>
        <v>0</v>
      </c>
    </row>
    <row r="18" spans="1:13">
      <c r="A18" s="258">
        <v>14</v>
      </c>
      <c r="B18" s="246" t="s">
        <v>86</v>
      </c>
      <c r="C18" s="267"/>
      <c r="D18" s="290">
        <f>逆行列係数表!AD18</f>
        <v>3.1462430896266746E-4</v>
      </c>
      <c r="E18" s="290"/>
      <c r="F18" s="290">
        <f t="shared" si="2"/>
        <v>2.9484081684790685E-4</v>
      </c>
      <c r="G18" s="286">
        <f t="shared" si="3"/>
        <v>0</v>
      </c>
      <c r="H18" s="290">
        <f>分析係数表!F21</f>
        <v>0.45791147145628314</v>
      </c>
      <c r="I18" s="288">
        <f t="shared" si="0"/>
        <v>0</v>
      </c>
      <c r="J18" s="292">
        <f>分析係数表!D21</f>
        <v>5.9847590028896828E-2</v>
      </c>
      <c r="K18" s="281">
        <f t="shared" si="4"/>
        <v>0</v>
      </c>
      <c r="L18" s="290">
        <f>分析係数表!E21</f>
        <v>5.4782163530779596E-2</v>
      </c>
      <c r="M18" s="282">
        <f t="shared" si="1"/>
        <v>0</v>
      </c>
    </row>
    <row r="19" spans="1:13">
      <c r="A19" s="258">
        <v>15</v>
      </c>
      <c r="B19" s="246" t="s">
        <v>70</v>
      </c>
      <c r="C19" s="267"/>
      <c r="D19" s="290">
        <f>逆行列係数表!AD19</f>
        <v>3.4952216812789193E-4</v>
      </c>
      <c r="E19" s="290"/>
      <c r="F19" s="290">
        <f t="shared" si="2"/>
        <v>3.2754430799403726E-4</v>
      </c>
      <c r="G19" s="286">
        <f t="shared" si="3"/>
        <v>0</v>
      </c>
      <c r="H19" s="290">
        <f>分析係数表!F22</f>
        <v>0.43073258580094059</v>
      </c>
      <c r="I19" s="288">
        <f t="shared" si="0"/>
        <v>0</v>
      </c>
      <c r="J19" s="292">
        <f>分析係数表!D22</f>
        <v>2.2938556731137788E-2</v>
      </c>
      <c r="K19" s="281">
        <f t="shared" si="4"/>
        <v>0</v>
      </c>
      <c r="L19" s="290">
        <f>分析係数表!E22</f>
        <v>2.2183368519679003E-2</v>
      </c>
      <c r="M19" s="282">
        <f t="shared" si="1"/>
        <v>0</v>
      </c>
    </row>
    <row r="20" spans="1:13">
      <c r="A20" s="258">
        <v>16</v>
      </c>
      <c r="B20" s="246" t="s">
        <v>71</v>
      </c>
      <c r="C20" s="267"/>
      <c r="D20" s="290">
        <f>逆行列係数表!AD20</f>
        <v>5.1073053489250012E-4</v>
      </c>
      <c r="E20" s="290"/>
      <c r="F20" s="290">
        <f t="shared" si="2"/>
        <v>4.7861593591848328E-4</v>
      </c>
      <c r="G20" s="286">
        <f t="shared" si="3"/>
        <v>0</v>
      </c>
      <c r="H20" s="290">
        <f>分析係数表!F23</f>
        <v>0.43764444987651224</v>
      </c>
      <c r="I20" s="288">
        <f t="shared" si="0"/>
        <v>0</v>
      </c>
      <c r="J20" s="292">
        <f>分析係数表!D23</f>
        <v>3.7770855561684982E-2</v>
      </c>
      <c r="K20" s="281">
        <f t="shared" si="4"/>
        <v>0</v>
      </c>
      <c r="L20" s="290">
        <f>分析係数表!E23</f>
        <v>3.6503495425501575E-2</v>
      </c>
      <c r="M20" s="282">
        <f t="shared" si="1"/>
        <v>0</v>
      </c>
    </row>
    <row r="21" spans="1:13">
      <c r="A21" s="258">
        <v>17</v>
      </c>
      <c r="B21" s="246" t="s">
        <v>72</v>
      </c>
      <c r="C21" s="267"/>
      <c r="D21" s="290">
        <f>逆行列係数表!AD21</f>
        <v>3.9302958019193256E-5</v>
      </c>
      <c r="E21" s="290"/>
      <c r="F21" s="290">
        <f t="shared" si="2"/>
        <v>3.6831598566317226E-5</v>
      </c>
      <c r="G21" s="286">
        <f t="shared" si="3"/>
        <v>0</v>
      </c>
      <c r="H21" s="290">
        <f>分析係数表!F24</f>
        <v>0.36721364788140759</v>
      </c>
      <c r="I21" s="288">
        <f t="shared" si="0"/>
        <v>0</v>
      </c>
      <c r="J21" s="292">
        <f>分析係数表!D24</f>
        <v>3.9309475738153632E-2</v>
      </c>
      <c r="K21" s="281">
        <f t="shared" si="4"/>
        <v>0</v>
      </c>
      <c r="L21" s="290">
        <f>分析係数表!E24</f>
        <v>3.8550657867992791E-2</v>
      </c>
      <c r="M21" s="282">
        <f t="shared" si="1"/>
        <v>0</v>
      </c>
    </row>
    <row r="22" spans="1:13">
      <c r="A22" s="258">
        <v>18</v>
      </c>
      <c r="B22" s="246" t="s">
        <v>87</v>
      </c>
      <c r="C22" s="267"/>
      <c r="D22" s="290">
        <f>逆行列係数表!AD22</f>
        <v>2.4506335714454268E-4</v>
      </c>
      <c r="E22" s="290"/>
      <c r="F22" s="290">
        <f t="shared" si="2"/>
        <v>2.2965383901267736E-4</v>
      </c>
      <c r="G22" s="286">
        <f t="shared" si="3"/>
        <v>0</v>
      </c>
      <c r="H22" s="290">
        <f>分析係数表!F25</f>
        <v>0.33318683873123567</v>
      </c>
      <c r="I22" s="288">
        <f t="shared" si="0"/>
        <v>0</v>
      </c>
      <c r="J22" s="292">
        <f>分析係数表!D25</f>
        <v>4.284059086963312E-2</v>
      </c>
      <c r="K22" s="281">
        <f t="shared" si="4"/>
        <v>0</v>
      </c>
      <c r="L22" s="290">
        <f>分析係数表!E25</f>
        <v>4.249917369780222E-2</v>
      </c>
      <c r="M22" s="282">
        <f t="shared" si="1"/>
        <v>0</v>
      </c>
    </row>
    <row r="23" spans="1:13">
      <c r="A23" s="258">
        <v>19</v>
      </c>
      <c r="B23" s="246" t="s">
        <v>88</v>
      </c>
      <c r="C23" s="267"/>
      <c r="D23" s="290">
        <f>逆行列係数表!AD23</f>
        <v>1.2330159738949684E-4</v>
      </c>
      <c r="E23" s="290"/>
      <c r="F23" s="290">
        <f t="shared" si="2"/>
        <v>1.1554842603495302E-4</v>
      </c>
      <c r="G23" s="286">
        <f t="shared" si="3"/>
        <v>0</v>
      </c>
      <c r="H23" s="290">
        <f>分析係数表!F26</f>
        <v>0.33811565690794865</v>
      </c>
      <c r="I23" s="288">
        <f t="shared" si="0"/>
        <v>0</v>
      </c>
      <c r="J23" s="292">
        <f>分析係数表!D26</f>
        <v>3.3929737559631502E-2</v>
      </c>
      <c r="K23" s="281">
        <f t="shared" si="4"/>
        <v>0</v>
      </c>
      <c r="L23" s="290">
        <f>分析係数表!E26</f>
        <v>3.3531988342571602E-2</v>
      </c>
      <c r="M23" s="282">
        <f t="shared" si="1"/>
        <v>0</v>
      </c>
    </row>
    <row r="24" spans="1:13">
      <c r="A24" s="258">
        <v>20</v>
      </c>
      <c r="B24" s="246" t="s">
        <v>89</v>
      </c>
      <c r="C24" s="267"/>
      <c r="D24" s="290">
        <f>逆行列係数表!AD24</f>
        <v>5.4144589995866394E-5</v>
      </c>
      <c r="E24" s="290"/>
      <c r="F24" s="290">
        <f t="shared" si="2"/>
        <v>5.0739992707208472E-5</v>
      </c>
      <c r="G24" s="286">
        <f t="shared" si="3"/>
        <v>0</v>
      </c>
      <c r="H24" s="290">
        <f>分析係数表!F27</f>
        <v>0.29536956526946395</v>
      </c>
      <c r="I24" s="288">
        <f t="shared" si="0"/>
        <v>0</v>
      </c>
      <c r="J24" s="292">
        <f>分析係数表!D27</f>
        <v>2.042747265118797E-2</v>
      </c>
      <c r="K24" s="281">
        <f t="shared" si="4"/>
        <v>0</v>
      </c>
      <c r="L24" s="290">
        <f>分析係数表!E27</f>
        <v>2.035082172191522E-2</v>
      </c>
      <c r="M24" s="282">
        <f t="shared" si="1"/>
        <v>0</v>
      </c>
    </row>
    <row r="25" spans="1:13">
      <c r="A25" s="258">
        <v>21</v>
      </c>
      <c r="B25" s="246" t="s">
        <v>90</v>
      </c>
      <c r="C25" s="267"/>
      <c r="D25" s="290">
        <f>逆行列係数表!AD25</f>
        <v>5.6597671504803786E-4</v>
      </c>
      <c r="E25" s="290"/>
      <c r="F25" s="290">
        <f t="shared" si="2"/>
        <v>5.3038825109174648E-4</v>
      </c>
      <c r="G25" s="286">
        <f t="shared" si="3"/>
        <v>0</v>
      </c>
      <c r="H25" s="290">
        <f>分析係数表!F28</f>
        <v>0.29628808224417325</v>
      </c>
      <c r="I25" s="288">
        <f t="shared" si="0"/>
        <v>0</v>
      </c>
      <c r="J25" s="292">
        <f>分析係数表!D28</f>
        <v>3.0551159487848582E-2</v>
      </c>
      <c r="K25" s="281">
        <f t="shared" si="4"/>
        <v>0</v>
      </c>
      <c r="L25" s="290">
        <f>分析係数表!E28</f>
        <v>3.018459578819983E-2</v>
      </c>
      <c r="M25" s="282">
        <f t="shared" si="1"/>
        <v>0</v>
      </c>
    </row>
    <row r="26" spans="1:13">
      <c r="A26" s="258">
        <v>22</v>
      </c>
      <c r="B26" s="246" t="s">
        <v>64</v>
      </c>
      <c r="C26" s="267"/>
      <c r="D26" s="290">
        <f>逆行列係数表!AD26</f>
        <v>7.0865390395250276E-3</v>
      </c>
      <c r="E26" s="290"/>
      <c r="F26" s="290">
        <f t="shared" si="2"/>
        <v>6.6409393664685441E-3</v>
      </c>
      <c r="G26" s="286">
        <f t="shared" si="3"/>
        <v>0</v>
      </c>
      <c r="H26" s="290">
        <f>分析係数表!F29</f>
        <v>0.40202182464221792</v>
      </c>
      <c r="I26" s="288">
        <f t="shared" si="0"/>
        <v>0</v>
      </c>
      <c r="J26" s="292">
        <f>分析係数表!D29</f>
        <v>7.9194780809421356E-2</v>
      </c>
      <c r="K26" s="281">
        <f t="shared" si="4"/>
        <v>0</v>
      </c>
      <c r="L26" s="290">
        <f>分析係数表!E29</f>
        <v>6.5944675090492746E-2</v>
      </c>
      <c r="M26" s="282">
        <f t="shared" si="1"/>
        <v>0</v>
      </c>
    </row>
    <row r="27" spans="1:13">
      <c r="A27" s="258">
        <v>23</v>
      </c>
      <c r="B27" s="246" t="s">
        <v>91</v>
      </c>
      <c r="C27" s="267"/>
      <c r="D27" s="290">
        <f>逆行列係数表!AD27</f>
        <v>5.3413645715935645E-3</v>
      </c>
      <c r="E27" s="290"/>
      <c r="F27" s="290">
        <f t="shared" si="2"/>
        <v>5.0055010007443021E-3</v>
      </c>
      <c r="G27" s="286">
        <f t="shared" si="3"/>
        <v>0</v>
      </c>
      <c r="H27" s="290">
        <f>分析係数表!F30</f>
        <v>0.46362091424568164</v>
      </c>
      <c r="I27" s="288">
        <f t="shared" si="0"/>
        <v>0</v>
      </c>
      <c r="J27" s="292">
        <f>分析係数表!D30</f>
        <v>7.3824536053885614E-2</v>
      </c>
      <c r="K27" s="281">
        <f t="shared" si="4"/>
        <v>0</v>
      </c>
      <c r="L27" s="290">
        <f>分析係数表!E30</f>
        <v>5.6949248710145881E-2</v>
      </c>
      <c r="M27" s="282">
        <f t="shared" si="1"/>
        <v>0</v>
      </c>
    </row>
    <row r="28" spans="1:13">
      <c r="A28" s="258">
        <v>24</v>
      </c>
      <c r="B28" s="246" t="s">
        <v>92</v>
      </c>
      <c r="C28" s="267"/>
      <c r="D28" s="290">
        <f>逆行列係数表!AD28</f>
        <v>8.6021695161145155E-3</v>
      </c>
      <c r="E28" s="290"/>
      <c r="F28" s="290">
        <f t="shared" si="2"/>
        <v>8.0612674054257993E-3</v>
      </c>
      <c r="G28" s="286">
        <f t="shared" si="3"/>
        <v>0</v>
      </c>
      <c r="H28" s="290">
        <f>分析係数表!F31</f>
        <v>0.39948542779773355</v>
      </c>
      <c r="I28" s="288">
        <f t="shared" si="0"/>
        <v>0</v>
      </c>
      <c r="J28" s="292">
        <f>分析係数表!D31</f>
        <v>2.9145126840892164E-3</v>
      </c>
      <c r="K28" s="281">
        <f t="shared" si="4"/>
        <v>0</v>
      </c>
      <c r="L28" s="290">
        <f>分析係数表!E31</f>
        <v>2.9145126840892164E-3</v>
      </c>
      <c r="M28" s="282">
        <f t="shared" si="1"/>
        <v>0</v>
      </c>
    </row>
    <row r="29" spans="1:13">
      <c r="A29" s="258">
        <v>25</v>
      </c>
      <c r="B29" s="246" t="s">
        <v>1</v>
      </c>
      <c r="C29" s="267"/>
      <c r="D29" s="290">
        <f>逆行列係数表!AD29</f>
        <v>1.8597300150981044E-3</v>
      </c>
      <c r="E29" s="290"/>
      <c r="F29" s="290">
        <f t="shared" si="2"/>
        <v>1.742790690827256E-3</v>
      </c>
      <c r="G29" s="286">
        <f t="shared" si="3"/>
        <v>0</v>
      </c>
      <c r="H29" s="290">
        <f>分析係数表!F32</f>
        <v>0.44272670787830282</v>
      </c>
      <c r="I29" s="288">
        <f t="shared" si="0"/>
        <v>0</v>
      </c>
      <c r="J29" s="292">
        <f>分析係数表!D32</f>
        <v>2.1120085933633119E-2</v>
      </c>
      <c r="K29" s="281">
        <f t="shared" si="4"/>
        <v>0</v>
      </c>
      <c r="L29" s="290">
        <f>分析係数表!E32</f>
        <v>2.1120085933633119E-2</v>
      </c>
      <c r="M29" s="282">
        <f t="shared" si="1"/>
        <v>0</v>
      </c>
    </row>
    <row r="30" spans="1:13">
      <c r="A30" s="258">
        <v>26</v>
      </c>
      <c r="B30" s="246" t="s">
        <v>2</v>
      </c>
      <c r="C30" s="267"/>
      <c r="D30" s="290">
        <f>逆行列係数表!AD30</f>
        <v>5.7939425429475774E-3</v>
      </c>
      <c r="E30" s="290"/>
      <c r="F30" s="290">
        <f t="shared" si="2"/>
        <v>5.4296209907137337E-3</v>
      </c>
      <c r="G30" s="286">
        <f t="shared" si="3"/>
        <v>0</v>
      </c>
      <c r="H30" s="290">
        <f>分析係数表!F33</f>
        <v>0.63278689994307047</v>
      </c>
      <c r="I30" s="288">
        <f t="shared" si="0"/>
        <v>0</v>
      </c>
      <c r="J30" s="292">
        <f>分析係数表!D33</f>
        <v>8.7702783269007503E-2</v>
      </c>
      <c r="K30" s="281">
        <f t="shared" si="4"/>
        <v>0</v>
      </c>
      <c r="L30" s="290">
        <f>分析係数表!E33</f>
        <v>8.4336323251883824E-2</v>
      </c>
      <c r="M30" s="282">
        <f t="shared" si="1"/>
        <v>0</v>
      </c>
    </row>
    <row r="31" spans="1:13">
      <c r="A31" s="258">
        <v>27</v>
      </c>
      <c r="B31" s="246" t="s">
        <v>65</v>
      </c>
      <c r="C31" s="267"/>
      <c r="D31" s="290">
        <f>逆行列係数表!AD31</f>
        <v>2.8638315411516299E-3</v>
      </c>
      <c r="E31" s="290"/>
      <c r="F31" s="290">
        <f t="shared" si="2"/>
        <v>2.6837545823839627E-3</v>
      </c>
      <c r="G31" s="286">
        <f t="shared" si="3"/>
        <v>0</v>
      </c>
      <c r="H31" s="290">
        <f>分析係数表!F34</f>
        <v>0.68044247766447119</v>
      </c>
      <c r="I31" s="288">
        <f t="shared" si="0"/>
        <v>0</v>
      </c>
      <c r="J31" s="292">
        <f>分析係数表!D34</f>
        <v>0.15389009392691583</v>
      </c>
      <c r="K31" s="281">
        <f t="shared" si="4"/>
        <v>0</v>
      </c>
      <c r="L31" s="290">
        <f>分析係数表!E34</f>
        <v>0.1433320704064108</v>
      </c>
      <c r="M31" s="282">
        <f t="shared" si="1"/>
        <v>0</v>
      </c>
    </row>
    <row r="32" spans="1:13">
      <c r="A32" s="258">
        <v>28</v>
      </c>
      <c r="B32" s="246" t="s">
        <v>66</v>
      </c>
      <c r="C32" s="266">
        <f>データ入力!C33</f>
        <v>0</v>
      </c>
      <c r="D32" s="290">
        <f>逆行列係数表!AD32</f>
        <v>1.0670988919589308</v>
      </c>
      <c r="E32" s="290">
        <f>D32</f>
        <v>1.0670988919589308</v>
      </c>
      <c r="F32" s="290">
        <f t="shared" si="2"/>
        <v>1</v>
      </c>
      <c r="G32" s="286">
        <f t="shared" si="3"/>
        <v>0</v>
      </c>
      <c r="H32" s="290">
        <f>分析係数表!F35</f>
        <v>0.60548890850388704</v>
      </c>
      <c r="I32" s="288">
        <f t="shared" si="0"/>
        <v>0</v>
      </c>
      <c r="J32" s="292">
        <f>分析係数表!D35</f>
        <v>4.0363234612300396E-2</v>
      </c>
      <c r="K32" s="281">
        <f t="shared" si="4"/>
        <v>0</v>
      </c>
      <c r="L32" s="290">
        <f>分析係数表!E35</f>
        <v>3.9154079363329694E-2</v>
      </c>
      <c r="M32" s="282">
        <f t="shared" si="1"/>
        <v>0</v>
      </c>
    </row>
    <row r="33" spans="1:13">
      <c r="A33" s="258">
        <v>29</v>
      </c>
      <c r="B33" s="246" t="s">
        <v>93</v>
      </c>
      <c r="C33" s="267"/>
      <c r="D33" s="290">
        <f>逆行列係数表!AD33</f>
        <v>2.3732176139123668E-2</v>
      </c>
      <c r="E33" s="290"/>
      <c r="F33" s="290">
        <f t="shared" si="2"/>
        <v>2.2239903272279888E-2</v>
      </c>
      <c r="G33" s="286">
        <f t="shared" si="3"/>
        <v>0</v>
      </c>
      <c r="H33" s="290">
        <f>分析係数表!F36</f>
        <v>0.81306518983088305</v>
      </c>
      <c r="I33" s="288">
        <f t="shared" si="0"/>
        <v>0</v>
      </c>
      <c r="J33" s="292">
        <f>分析係数表!D36</f>
        <v>1.5774342104513773E-2</v>
      </c>
      <c r="K33" s="281">
        <f t="shared" si="4"/>
        <v>0</v>
      </c>
      <c r="L33" s="290">
        <f>分析係数表!E36</f>
        <v>1.3229670821596217E-2</v>
      </c>
      <c r="M33" s="282">
        <f t="shared" si="1"/>
        <v>0</v>
      </c>
    </row>
    <row r="34" spans="1:13">
      <c r="A34" s="258">
        <v>30</v>
      </c>
      <c r="B34" s="246" t="s">
        <v>94</v>
      </c>
      <c r="C34" s="267"/>
      <c r="D34" s="290">
        <f>逆行列係数表!AD34</f>
        <v>2.1828945789480695E-2</v>
      </c>
      <c r="E34" s="290"/>
      <c r="F34" s="290">
        <f t="shared" si="2"/>
        <v>2.0456347536270163E-2</v>
      </c>
      <c r="G34" s="286">
        <f t="shared" si="3"/>
        <v>0</v>
      </c>
      <c r="H34" s="290">
        <f>分析係数表!F37</f>
        <v>0.63403708963374472</v>
      </c>
      <c r="I34" s="288">
        <f t="shared" si="0"/>
        <v>0</v>
      </c>
      <c r="J34" s="292">
        <f>分析係数表!D37</f>
        <v>7.9200513574427991E-2</v>
      </c>
      <c r="K34" s="281">
        <f t="shared" si="4"/>
        <v>0</v>
      </c>
      <c r="L34" s="290">
        <f>分析係数表!E37</f>
        <v>7.3600662533244779E-2</v>
      </c>
      <c r="M34" s="282">
        <f t="shared" si="1"/>
        <v>0</v>
      </c>
    </row>
    <row r="35" spans="1:13">
      <c r="A35" s="258">
        <v>31</v>
      </c>
      <c r="B35" s="246" t="s">
        <v>95</v>
      </c>
      <c r="C35" s="267"/>
      <c r="D35" s="290">
        <f>逆行列係数表!AD35</f>
        <v>3.4361548495744708E-2</v>
      </c>
      <c r="E35" s="290"/>
      <c r="F35" s="290">
        <f t="shared" si="2"/>
        <v>3.2200903547622811E-2</v>
      </c>
      <c r="G35" s="286">
        <f t="shared" si="3"/>
        <v>0</v>
      </c>
      <c r="H35" s="290">
        <f>分析係数表!F38</f>
        <v>0.4997199825516766</v>
      </c>
      <c r="I35" s="288">
        <f t="shared" si="0"/>
        <v>0</v>
      </c>
      <c r="J35" s="292">
        <f>分析係数表!D38</f>
        <v>3.5590827435143364E-2</v>
      </c>
      <c r="K35" s="281">
        <f t="shared" si="4"/>
        <v>0</v>
      </c>
      <c r="L35" s="290">
        <f>分析係数表!E38</f>
        <v>3.1059891839156476E-2</v>
      </c>
      <c r="M35" s="282">
        <f t="shared" si="1"/>
        <v>0</v>
      </c>
    </row>
    <row r="36" spans="1:13">
      <c r="A36" s="258">
        <v>32</v>
      </c>
      <c r="B36" s="246" t="s">
        <v>67</v>
      </c>
      <c r="C36" s="267"/>
      <c r="D36" s="290">
        <f>逆行列係数表!AD36</f>
        <v>7.4764045894772199E-4</v>
      </c>
      <c r="E36" s="290"/>
      <c r="F36" s="290">
        <f t="shared" si="2"/>
        <v>7.0062902752643494E-4</v>
      </c>
      <c r="G36" s="286">
        <f t="shared" si="3"/>
        <v>0</v>
      </c>
      <c r="H36" s="290">
        <f>分析係数表!F39</f>
        <v>0.70859596344355691</v>
      </c>
      <c r="I36" s="288">
        <f t="shared" si="0"/>
        <v>0</v>
      </c>
      <c r="J36" s="292">
        <f>分析係数表!D39</f>
        <v>4.8027598057070089E-2</v>
      </c>
      <c r="K36" s="281">
        <f t="shared" si="4"/>
        <v>0</v>
      </c>
      <c r="L36" s="290">
        <f>分析係数表!E39</f>
        <v>4.8027598057070089E-2</v>
      </c>
      <c r="M36" s="282">
        <f t="shared" si="1"/>
        <v>0</v>
      </c>
    </row>
    <row r="37" spans="1:13">
      <c r="A37" s="258">
        <v>33</v>
      </c>
      <c r="B37" s="246" t="s">
        <v>96</v>
      </c>
      <c r="C37" s="267"/>
      <c r="D37" s="290">
        <f>逆行列係数表!AD37</f>
        <v>7.7976910503446152E-4</v>
      </c>
      <c r="E37" s="290"/>
      <c r="F37" s="290">
        <f t="shared" si="2"/>
        <v>7.3073743296930751E-4</v>
      </c>
      <c r="G37" s="286">
        <f t="shared" si="3"/>
        <v>0</v>
      </c>
      <c r="H37" s="290">
        <f>分析係数表!F40</f>
        <v>0.70623799726049996</v>
      </c>
      <c r="I37" s="288">
        <f t="shared" si="0"/>
        <v>0</v>
      </c>
      <c r="J37" s="292">
        <f>分析係数表!D40</f>
        <v>9.0697433955161888E-2</v>
      </c>
      <c r="K37" s="281">
        <f t="shared" si="4"/>
        <v>0</v>
      </c>
      <c r="L37" s="290">
        <f>分析係数表!E40</f>
        <v>9.0562666353757981E-2</v>
      </c>
      <c r="M37" s="282">
        <f t="shared" si="1"/>
        <v>0</v>
      </c>
    </row>
    <row r="38" spans="1:13">
      <c r="A38" s="258">
        <v>34</v>
      </c>
      <c r="B38" s="246" t="s">
        <v>97</v>
      </c>
      <c r="C38" s="267"/>
      <c r="D38" s="290">
        <f>逆行列係数表!AD38</f>
        <v>1.613775221160274E-4</v>
      </c>
      <c r="E38" s="290"/>
      <c r="F38" s="290">
        <f t="shared" si="2"/>
        <v>1.5123014683276261E-4</v>
      </c>
      <c r="G38" s="286">
        <f t="shared" si="3"/>
        <v>0</v>
      </c>
      <c r="H38" s="290">
        <f>分析係数表!F41</f>
        <v>0.58132099287543681</v>
      </c>
      <c r="I38" s="288">
        <f t="shared" si="0"/>
        <v>0</v>
      </c>
      <c r="J38" s="292">
        <f>分析係数表!D41</f>
        <v>0.12149342216939719</v>
      </c>
      <c r="K38" s="281">
        <f t="shared" si="4"/>
        <v>0</v>
      </c>
      <c r="L38" s="290">
        <f>分析係数表!E41</f>
        <v>0.11755967401821014</v>
      </c>
      <c r="M38" s="282">
        <f t="shared" si="1"/>
        <v>0</v>
      </c>
    </row>
    <row r="39" spans="1:13">
      <c r="A39" s="258">
        <v>35</v>
      </c>
      <c r="B39" s="246" t="s">
        <v>3</v>
      </c>
      <c r="C39" s="267"/>
      <c r="D39" s="290">
        <f>逆行列係数表!AD39</f>
        <v>3.5816261091850148E-3</v>
      </c>
      <c r="E39" s="290"/>
      <c r="F39" s="290">
        <f t="shared" si="2"/>
        <v>3.3564144206072889E-3</v>
      </c>
      <c r="G39" s="286">
        <f t="shared" si="3"/>
        <v>0</v>
      </c>
      <c r="H39" s="290">
        <f>分析係数表!F42</f>
        <v>0.58706867988829459</v>
      </c>
      <c r="I39" s="288">
        <f>G39*H39</f>
        <v>0</v>
      </c>
      <c r="J39" s="292">
        <f>分析係数表!D42</f>
        <v>0.12536880137580664</v>
      </c>
      <c r="K39" s="281">
        <f>ROUND(G39*J39,0)</f>
        <v>0</v>
      </c>
      <c r="L39" s="290">
        <f>分析係数表!E42</f>
        <v>0.11770088827882173</v>
      </c>
      <c r="M39" s="282">
        <f>ROUND(G39*L39,0)</f>
        <v>0</v>
      </c>
    </row>
    <row r="40" spans="1:13">
      <c r="A40" s="258">
        <v>36</v>
      </c>
      <c r="B40" s="246" t="s">
        <v>98</v>
      </c>
      <c r="C40" s="267"/>
      <c r="D40" s="290">
        <f>逆行列係数表!AD40</f>
        <v>0.11062807948466209</v>
      </c>
      <c r="E40" s="290"/>
      <c r="F40" s="290">
        <f t="shared" si="2"/>
        <v>0.10367181553489965</v>
      </c>
      <c r="G40" s="286">
        <f t="shared" si="3"/>
        <v>0</v>
      </c>
      <c r="H40" s="290">
        <f>分析係数表!F43</f>
        <v>0.62240825035949521</v>
      </c>
      <c r="I40" s="288">
        <f>G40*H40</f>
        <v>0</v>
      </c>
      <c r="J40" s="292">
        <f>分析係数表!D43</f>
        <v>0.13048156468325811</v>
      </c>
      <c r="K40" s="281">
        <f>ROUND(G40*J40,0)</f>
        <v>0</v>
      </c>
      <c r="L40" s="290">
        <f>分析係数表!E43</f>
        <v>0.11291103502841897</v>
      </c>
      <c r="M40" s="282">
        <f>ROUND(G40*L40,0)</f>
        <v>0</v>
      </c>
    </row>
    <row r="41" spans="1:13">
      <c r="A41" s="258">
        <v>37</v>
      </c>
      <c r="B41" s="246" t="s">
        <v>99</v>
      </c>
      <c r="C41" s="267"/>
      <c r="D41" s="290">
        <f>逆行列係数表!AD41</f>
        <v>4.2655812471799971E-4</v>
      </c>
      <c r="E41" s="290"/>
      <c r="F41" s="290">
        <f t="shared" si="2"/>
        <v>3.9973626430718528E-4</v>
      </c>
      <c r="G41" s="286">
        <f t="shared" si="3"/>
        <v>0</v>
      </c>
      <c r="H41" s="290">
        <f>分析係数表!F44</f>
        <v>0.5344179716450459</v>
      </c>
      <c r="I41" s="288">
        <f>G41*H41</f>
        <v>0</v>
      </c>
      <c r="J41" s="292">
        <f>分析係数表!D44</f>
        <v>0.19836337849438287</v>
      </c>
      <c r="K41" s="281">
        <f>ROUND(G41*J41,0)</f>
        <v>0</v>
      </c>
      <c r="L41" s="290">
        <f>分析係数表!E44</f>
        <v>0.16230318686650563</v>
      </c>
      <c r="M41" s="282">
        <f>ROUND(G41*L41,0)</f>
        <v>0</v>
      </c>
    </row>
    <row r="42" spans="1:13">
      <c r="A42" s="258">
        <v>38</v>
      </c>
      <c r="B42" s="246" t="s">
        <v>4</v>
      </c>
      <c r="C42" s="267"/>
      <c r="D42" s="290">
        <f>逆行列係数表!AD42</f>
        <v>3.9738588427874998E-3</v>
      </c>
      <c r="E42" s="290"/>
      <c r="F42" s="290">
        <f t="shared" si="2"/>
        <v>3.7239836651807158E-3</v>
      </c>
      <c r="G42" s="286">
        <f t="shared" si="3"/>
        <v>0</v>
      </c>
      <c r="H42" s="290">
        <f>分析係数表!F45</f>
        <v>0</v>
      </c>
      <c r="I42" s="288">
        <f>G42*H42</f>
        <v>0</v>
      </c>
      <c r="J42" s="292">
        <f>分析係数表!D45</f>
        <v>0</v>
      </c>
      <c r="K42" s="281">
        <f>ROUND(G42*J42,0)</f>
        <v>0</v>
      </c>
      <c r="L42" s="290">
        <f>分析係数表!E45</f>
        <v>0</v>
      </c>
      <c r="M42" s="282">
        <f>ROUND(G42*L42,0)</f>
        <v>0</v>
      </c>
    </row>
    <row r="43" spans="1:13">
      <c r="A43" s="258">
        <v>39</v>
      </c>
      <c r="B43" s="246" t="s">
        <v>5</v>
      </c>
      <c r="C43" s="267"/>
      <c r="D43" s="290">
        <f>逆行列係数表!AD43</f>
        <v>7.3661847491020196E-3</v>
      </c>
      <c r="E43" s="290"/>
      <c r="F43" s="290">
        <f t="shared" si="2"/>
        <v>6.9030010288732638E-3</v>
      </c>
      <c r="G43" s="286">
        <f t="shared" si="3"/>
        <v>0</v>
      </c>
      <c r="H43" s="290">
        <f>分析係数表!F46</f>
        <v>0.64740426293918441</v>
      </c>
      <c r="I43" s="288">
        <f>G43*H43</f>
        <v>0</v>
      </c>
      <c r="J43" s="292">
        <f>分析係数表!D46</f>
        <v>3.6867524451068895E-3</v>
      </c>
      <c r="K43" s="281">
        <f>ROUND(G43*J43,0)</f>
        <v>0</v>
      </c>
      <c r="L43" s="290">
        <f>分析係数表!E46</f>
        <v>3.6024838177901608E-3</v>
      </c>
      <c r="M43" s="282">
        <f>ROUND(G43*L43,0)</f>
        <v>0</v>
      </c>
    </row>
    <row r="44" spans="1:13">
      <c r="A44" s="259">
        <v>40</v>
      </c>
      <c r="B44" s="256" t="s">
        <v>253</v>
      </c>
      <c r="C44" s="273">
        <f>SUM(C5:C43)</f>
        <v>0</v>
      </c>
      <c r="D44" s="291">
        <f>逆行列係数表!AD44</f>
        <v>1.3145688316594355</v>
      </c>
      <c r="E44" s="291"/>
      <c r="F44" s="291">
        <f t="shared" si="2"/>
        <v>1.2319090963033528</v>
      </c>
      <c r="G44" s="287">
        <f>SUM(G5:G43)</f>
        <v>0</v>
      </c>
      <c r="H44" s="291">
        <f>分析係数表!F47</f>
        <v>0.52032812004185636</v>
      </c>
      <c r="I44" s="289">
        <f>SUM(I5:I43)</f>
        <v>0</v>
      </c>
      <c r="J44" s="293">
        <f>分析係数表!D47</f>
        <v>6.7043132898265148E-2</v>
      </c>
      <c r="K44" s="284">
        <f>SUM(K5:K43)</f>
        <v>0</v>
      </c>
      <c r="L44" s="291">
        <f>分析係数表!E47</f>
        <v>6.0489972943054145E-2</v>
      </c>
      <c r="M44" s="285">
        <f>SUM(M5:M43)</f>
        <v>0</v>
      </c>
    </row>
    <row r="45" spans="1:13">
      <c r="B45" s="276" t="s">
        <v>254</v>
      </c>
      <c r="C45" s="88"/>
      <c r="D45" s="88" t="s">
        <v>255</v>
      </c>
      <c r="E45" s="88"/>
      <c r="F45" s="88"/>
      <c r="G45" s="88"/>
      <c r="H45" s="88" t="s">
        <v>132</v>
      </c>
      <c r="I45" s="88"/>
      <c r="J45" s="88" t="s">
        <v>132</v>
      </c>
      <c r="K45" s="88"/>
      <c r="L45" s="88" t="s">
        <v>132</v>
      </c>
      <c r="M45" s="277"/>
    </row>
    <row r="46" spans="1:13">
      <c r="B46" s="76" t="s">
        <v>256</v>
      </c>
    </row>
    <row r="47" spans="1:13">
      <c r="B47" s="76" t="s">
        <v>289</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F6045-BA7D-4599-8219-135C0C70460F}">
  <dimension ref="A1:M47"/>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76" customWidth="1"/>
    <col min="2" max="2" width="17.5" style="76" customWidth="1"/>
    <col min="3" max="3" width="8.58203125" style="76" customWidth="1"/>
    <col min="4" max="4" width="8.1640625" style="76" customWidth="1"/>
    <col min="5" max="5" width="8.25" style="76" bestFit="1" customWidth="1"/>
    <col min="6" max="16384" width="8.1640625" style="76"/>
  </cols>
  <sheetData>
    <row r="1" spans="1:13" ht="13">
      <c r="B1" s="268" t="s">
        <v>243</v>
      </c>
      <c r="F1" s="269"/>
      <c r="G1" s="76" t="s">
        <v>324</v>
      </c>
      <c r="I1" s="76" t="s">
        <v>324</v>
      </c>
    </row>
    <row r="2" spans="1:13">
      <c r="B2" s="76" t="s">
        <v>281</v>
      </c>
      <c r="C2" s="76" t="s">
        <v>324</v>
      </c>
      <c r="G2" s="76" t="s">
        <v>245</v>
      </c>
      <c r="I2" s="270" t="s">
        <v>236</v>
      </c>
      <c r="K2" s="76" t="s">
        <v>229</v>
      </c>
      <c r="M2" s="76" t="s">
        <v>246</v>
      </c>
    </row>
    <row r="3" spans="1:13" ht="60" customHeight="1">
      <c r="B3" s="39"/>
      <c r="C3" s="40" t="s">
        <v>308</v>
      </c>
      <c r="D3" s="40" t="s">
        <v>382</v>
      </c>
      <c r="E3" s="40" t="s">
        <v>383</v>
      </c>
      <c r="F3" s="40" t="s">
        <v>310</v>
      </c>
      <c r="G3" s="41" t="s">
        <v>330</v>
      </c>
      <c r="H3" s="40" t="s">
        <v>291</v>
      </c>
      <c r="I3" s="42" t="s">
        <v>236</v>
      </c>
      <c r="J3" s="43" t="s">
        <v>247</v>
      </c>
      <c r="K3" s="41" t="s">
        <v>248</v>
      </c>
      <c r="L3" s="40" t="s">
        <v>249</v>
      </c>
      <c r="M3" s="42" t="s">
        <v>250</v>
      </c>
    </row>
    <row r="4" spans="1:13">
      <c r="B4" s="44"/>
      <c r="C4" s="45" t="s">
        <v>41</v>
      </c>
      <c r="D4" s="45" t="s">
        <v>42</v>
      </c>
      <c r="E4" s="45" t="s">
        <v>50</v>
      </c>
      <c r="F4" s="45" t="s">
        <v>313</v>
      </c>
      <c r="G4" s="45" t="s">
        <v>311</v>
      </c>
      <c r="H4" s="47" t="s">
        <v>315</v>
      </c>
      <c r="I4" s="46" t="s">
        <v>316</v>
      </c>
      <c r="J4" s="45" t="s">
        <v>318</v>
      </c>
      <c r="K4" s="45" t="s">
        <v>319</v>
      </c>
      <c r="L4" s="45" t="s">
        <v>321</v>
      </c>
      <c r="M4" s="46" t="s">
        <v>322</v>
      </c>
    </row>
    <row r="5" spans="1:13">
      <c r="A5" s="257">
        <v>1</v>
      </c>
      <c r="B5" s="246" t="s">
        <v>73</v>
      </c>
      <c r="C5" s="267"/>
      <c r="D5" s="290">
        <f>逆行列係数表!AE5</f>
        <v>6.264021796474753E-6</v>
      </c>
      <c r="E5" s="290"/>
      <c r="F5" s="290">
        <f>D5/$E$33</f>
        <v>5.9516462302926119E-6</v>
      </c>
      <c r="G5" s="286">
        <f>$C$33*F5</f>
        <v>0</v>
      </c>
      <c r="H5" s="290">
        <f>分析係数表!F8</f>
        <v>0.42721038226158625</v>
      </c>
      <c r="I5" s="288">
        <f>G5*H5</f>
        <v>0</v>
      </c>
      <c r="J5" s="292">
        <f>分析係数表!D8</f>
        <v>0.32298797552049696</v>
      </c>
      <c r="K5" s="281">
        <f>ROUND(G5*J5,0)</f>
        <v>0</v>
      </c>
      <c r="L5" s="290">
        <f>分析係数表!E8</f>
        <v>0.12265584155979949</v>
      </c>
      <c r="M5" s="282">
        <f>ROUND(G5*L5,0)</f>
        <v>0</v>
      </c>
    </row>
    <row r="6" spans="1:13">
      <c r="A6" s="258">
        <v>2</v>
      </c>
      <c r="B6" s="246" t="s">
        <v>74</v>
      </c>
      <c r="C6" s="267"/>
      <c r="D6" s="290">
        <f>逆行列係数表!AE6</f>
        <v>5.9219194082679708E-6</v>
      </c>
      <c r="E6" s="290"/>
      <c r="F6" s="290">
        <f t="shared" ref="F6:F44" si="0">D6/$E$33</f>
        <v>5.6266038764663769E-6</v>
      </c>
      <c r="G6" s="286">
        <f t="shared" ref="G6:G43" si="1">$C$33*F6</f>
        <v>0</v>
      </c>
      <c r="H6" s="290">
        <f>分析係数表!F9</f>
        <v>0.63987813845992225</v>
      </c>
      <c r="I6" s="288">
        <f>G6*H6</f>
        <v>0</v>
      </c>
      <c r="J6" s="292">
        <f>分析係数表!D9</f>
        <v>0.29572434079210003</v>
      </c>
      <c r="K6" s="281">
        <f>ROUND(G6*J6,0)</f>
        <v>0</v>
      </c>
      <c r="L6" s="290">
        <f>分析係数表!E9</f>
        <v>0.26862065342998215</v>
      </c>
      <c r="M6" s="282">
        <f>ROUND(G6*L6,0)</f>
        <v>0</v>
      </c>
    </row>
    <row r="7" spans="1:13">
      <c r="A7" s="258">
        <v>3</v>
      </c>
      <c r="B7" s="246" t="s">
        <v>75</v>
      </c>
      <c r="C7" s="267"/>
      <c r="D7" s="290">
        <f>逆行列係数表!AE7</f>
        <v>4.4959971162335967E-7</v>
      </c>
      <c r="E7" s="290"/>
      <c r="F7" s="290">
        <f t="shared" si="0"/>
        <v>4.2717897794189115E-7</v>
      </c>
      <c r="G7" s="286">
        <f t="shared" si="1"/>
        <v>0</v>
      </c>
      <c r="H7" s="290">
        <f>分析係数表!F10</f>
        <v>0.47381340455197063</v>
      </c>
      <c r="I7" s="288">
        <f>G7*H7</f>
        <v>0</v>
      </c>
      <c r="J7" s="292">
        <f>分析係数表!D10</f>
        <v>9.5045460793747427E-2</v>
      </c>
      <c r="K7" s="281">
        <f>ROUND(G7*J7,0)</f>
        <v>0</v>
      </c>
      <c r="L7" s="290">
        <f>分析係数表!E10</f>
        <v>4.2279520059697977E-2</v>
      </c>
      <c r="M7" s="282">
        <f>ROUND(G7*L7,0)</f>
        <v>0</v>
      </c>
    </row>
    <row r="8" spans="1:13">
      <c r="A8" s="258">
        <v>4</v>
      </c>
      <c r="B8" s="246" t="s">
        <v>76</v>
      </c>
      <c r="C8" s="267"/>
      <c r="D8" s="290">
        <f>逆行列係数表!AE8</f>
        <v>1.7257914906618437E-5</v>
      </c>
      <c r="E8" s="290"/>
      <c r="F8" s="290">
        <f t="shared" si="0"/>
        <v>1.6397293549407956E-5</v>
      </c>
      <c r="G8" s="286">
        <f t="shared" si="1"/>
        <v>0</v>
      </c>
      <c r="H8" s="290">
        <f>分析係数表!F11</f>
        <v>0.54360066960888753</v>
      </c>
      <c r="I8" s="288">
        <f t="shared" ref="I8:I38" si="2">G8*H8</f>
        <v>0</v>
      </c>
      <c r="J8" s="292">
        <f>分析係数表!D11</f>
        <v>4.0785268604474206E-2</v>
      </c>
      <c r="K8" s="281">
        <f t="shared" ref="K8:K38" si="3">ROUND(G8*J8,0)</f>
        <v>0</v>
      </c>
      <c r="L8" s="290">
        <f>分析係数表!E11</f>
        <v>3.926343022371024E-2</v>
      </c>
      <c r="M8" s="282">
        <f t="shared" ref="M8:M38" si="4">ROUND(G8*L8,0)</f>
        <v>0</v>
      </c>
    </row>
    <row r="9" spans="1:13">
      <c r="A9" s="258">
        <v>5</v>
      </c>
      <c r="B9" s="246" t="s">
        <v>77</v>
      </c>
      <c r="C9" s="267"/>
      <c r="D9" s="290">
        <f>逆行列係数表!AE9</f>
        <v>2.1120169471901533E-5</v>
      </c>
      <c r="E9" s="290"/>
      <c r="F9" s="290">
        <f t="shared" si="0"/>
        <v>2.0066944385686013E-5</v>
      </c>
      <c r="G9" s="286">
        <f t="shared" si="1"/>
        <v>0</v>
      </c>
      <c r="H9" s="290">
        <f>分析係数表!F12</f>
        <v>0.33651535386825859</v>
      </c>
      <c r="I9" s="288">
        <f t="shared" si="2"/>
        <v>0</v>
      </c>
      <c r="J9" s="292">
        <f>分析係数表!D12</f>
        <v>3.4578030097235327E-2</v>
      </c>
      <c r="K9" s="281">
        <f t="shared" si="3"/>
        <v>0</v>
      </c>
      <c r="L9" s="290">
        <f>分析係数表!E12</f>
        <v>3.3355134693599395E-2</v>
      </c>
      <c r="M9" s="282">
        <f t="shared" si="4"/>
        <v>0</v>
      </c>
    </row>
    <row r="10" spans="1:13">
      <c r="A10" s="258">
        <v>6</v>
      </c>
      <c r="B10" s="246" t="s">
        <v>78</v>
      </c>
      <c r="C10" s="267"/>
      <c r="D10" s="290">
        <f>逆行列係数表!AE10</f>
        <v>2.7269184923979429E-5</v>
      </c>
      <c r="E10" s="290"/>
      <c r="F10" s="290">
        <f t="shared" si="0"/>
        <v>2.5909319432331964E-5</v>
      </c>
      <c r="G10" s="286">
        <f t="shared" si="1"/>
        <v>0</v>
      </c>
      <c r="H10" s="290">
        <f>分析係数表!F13</f>
        <v>0.39077170920544851</v>
      </c>
      <c r="I10" s="288">
        <f t="shared" si="2"/>
        <v>0</v>
      </c>
      <c r="J10" s="292">
        <f>分析係数表!D13</f>
        <v>0.12720758845381647</v>
      </c>
      <c r="K10" s="281">
        <f t="shared" si="3"/>
        <v>0</v>
      </c>
      <c r="L10" s="290">
        <f>分析係数表!E13</f>
        <v>9.5492852763317662E-2</v>
      </c>
      <c r="M10" s="282">
        <f t="shared" si="4"/>
        <v>0</v>
      </c>
    </row>
    <row r="11" spans="1:13">
      <c r="A11" s="258">
        <v>7</v>
      </c>
      <c r="B11" s="246" t="s">
        <v>79</v>
      </c>
      <c r="C11" s="267"/>
      <c r="D11" s="290">
        <f>逆行列係数表!AE11</f>
        <v>6.7687658666230758E-4</v>
      </c>
      <c r="E11" s="290"/>
      <c r="F11" s="290">
        <f t="shared" si="0"/>
        <v>6.4312196162044286E-4</v>
      </c>
      <c r="G11" s="286">
        <f t="shared" si="1"/>
        <v>0</v>
      </c>
      <c r="H11" s="290">
        <f>分析係数表!F14</f>
        <v>0.35598651785260127</v>
      </c>
      <c r="I11" s="288">
        <f t="shared" si="2"/>
        <v>0</v>
      </c>
      <c r="J11" s="292">
        <f>分析係数表!D14</f>
        <v>4.3833041969742803E-2</v>
      </c>
      <c r="K11" s="281">
        <f t="shared" si="3"/>
        <v>0</v>
      </c>
      <c r="L11" s="290">
        <f>分析係数表!E14</f>
        <v>3.8757158040430381E-2</v>
      </c>
      <c r="M11" s="282">
        <f t="shared" si="4"/>
        <v>0</v>
      </c>
    </row>
    <row r="12" spans="1:13">
      <c r="A12" s="258">
        <v>8</v>
      </c>
      <c r="B12" s="246" t="s">
        <v>80</v>
      </c>
      <c r="C12" s="267"/>
      <c r="D12" s="290">
        <f>逆行列係数表!AE12</f>
        <v>1.0008249066562169E-4</v>
      </c>
      <c r="E12" s="290"/>
      <c r="F12" s="290">
        <f t="shared" si="0"/>
        <v>9.5091555815397086E-5</v>
      </c>
      <c r="G12" s="286">
        <f t="shared" si="1"/>
        <v>0</v>
      </c>
      <c r="H12" s="290">
        <f>分析係数表!F15</f>
        <v>0.35842164855867914</v>
      </c>
      <c r="I12" s="288">
        <f t="shared" si="2"/>
        <v>0</v>
      </c>
      <c r="J12" s="292">
        <f>分析係数表!D15</f>
        <v>1.5678367482667734E-2</v>
      </c>
      <c r="K12" s="281">
        <f t="shared" si="3"/>
        <v>0</v>
      </c>
      <c r="L12" s="290">
        <f>分析係数表!E15</f>
        <v>1.5634458686506418E-2</v>
      </c>
      <c r="M12" s="282">
        <f t="shared" si="4"/>
        <v>0</v>
      </c>
    </row>
    <row r="13" spans="1:13">
      <c r="A13" s="258">
        <v>9</v>
      </c>
      <c r="B13" s="246" t="s">
        <v>81</v>
      </c>
      <c r="C13" s="267"/>
      <c r="D13" s="290">
        <f>逆行列係数表!AE13</f>
        <v>3.5026648818365334E-4</v>
      </c>
      <c r="E13" s="290"/>
      <c r="F13" s="290">
        <f t="shared" si="0"/>
        <v>3.3279932473563101E-4</v>
      </c>
      <c r="G13" s="286">
        <f t="shared" si="1"/>
        <v>0</v>
      </c>
      <c r="H13" s="290">
        <f>分析係数表!F16</f>
        <v>0.2627694146106877</v>
      </c>
      <c r="I13" s="288">
        <f t="shared" si="2"/>
        <v>0</v>
      </c>
      <c r="J13" s="292">
        <f>分析係数表!D16</f>
        <v>1.0339400475073228E-2</v>
      </c>
      <c r="K13" s="281">
        <f t="shared" si="3"/>
        <v>0</v>
      </c>
      <c r="L13" s="290">
        <f>分析係数表!E16</f>
        <v>1.0339400475073228E-2</v>
      </c>
      <c r="M13" s="282">
        <f t="shared" si="4"/>
        <v>0</v>
      </c>
    </row>
    <row r="14" spans="1:13">
      <c r="A14" s="258">
        <v>10</v>
      </c>
      <c r="B14" s="246" t="s">
        <v>82</v>
      </c>
      <c r="C14" s="267"/>
      <c r="D14" s="290">
        <f>逆行列係数表!AE14</f>
        <v>3.9404641513694658E-4</v>
      </c>
      <c r="E14" s="290"/>
      <c r="F14" s="290">
        <f t="shared" si="0"/>
        <v>3.7439602501542445E-4</v>
      </c>
      <c r="G14" s="286">
        <f t="shared" si="1"/>
        <v>0</v>
      </c>
      <c r="H14" s="290">
        <f>分析係数表!F17</f>
        <v>0.42825667105631338</v>
      </c>
      <c r="I14" s="288">
        <f t="shared" si="2"/>
        <v>0</v>
      </c>
      <c r="J14" s="292">
        <f>分析係数表!D17</f>
        <v>5.1560411778863557E-2</v>
      </c>
      <c r="K14" s="281">
        <f t="shared" si="3"/>
        <v>0</v>
      </c>
      <c r="L14" s="290">
        <f>分析係数表!E17</f>
        <v>4.9008807340167618E-2</v>
      </c>
      <c r="M14" s="282">
        <f t="shared" si="4"/>
        <v>0</v>
      </c>
    </row>
    <row r="15" spans="1:13">
      <c r="A15" s="258">
        <v>11</v>
      </c>
      <c r="B15" s="246" t="s">
        <v>83</v>
      </c>
      <c r="C15" s="267"/>
      <c r="D15" s="290">
        <f>逆行列係数表!AE15</f>
        <v>4.1873875457793018E-4</v>
      </c>
      <c r="E15" s="290"/>
      <c r="F15" s="290">
        <f t="shared" si="0"/>
        <v>3.9785700164129468E-4</v>
      </c>
      <c r="G15" s="286">
        <f t="shared" si="1"/>
        <v>0</v>
      </c>
      <c r="H15" s="290">
        <f>分析係数表!F18</f>
        <v>0.48997194925916815</v>
      </c>
      <c r="I15" s="288">
        <f t="shared" si="2"/>
        <v>0</v>
      </c>
      <c r="J15" s="292">
        <f>分析係数表!D18</f>
        <v>3.8565313316438733E-2</v>
      </c>
      <c r="K15" s="281">
        <f t="shared" si="3"/>
        <v>0</v>
      </c>
      <c r="L15" s="290">
        <f>分析係数表!E18</f>
        <v>3.6576455199010559E-2</v>
      </c>
      <c r="M15" s="282">
        <f t="shared" si="4"/>
        <v>0</v>
      </c>
    </row>
    <row r="16" spans="1:13">
      <c r="A16" s="258">
        <v>12</v>
      </c>
      <c r="B16" s="246" t="s">
        <v>84</v>
      </c>
      <c r="C16" s="267"/>
      <c r="D16" s="290">
        <f>逆行列係数表!AE16</f>
        <v>5.241138075952629E-4</v>
      </c>
      <c r="E16" s="290"/>
      <c r="F16" s="290">
        <f t="shared" si="0"/>
        <v>4.9797718918764724E-4</v>
      </c>
      <c r="G16" s="286">
        <f t="shared" si="1"/>
        <v>0</v>
      </c>
      <c r="H16" s="290">
        <f>分析係数表!F19</f>
        <v>0.21331101927013058</v>
      </c>
      <c r="I16" s="288">
        <f t="shared" si="2"/>
        <v>0</v>
      </c>
      <c r="J16" s="292">
        <f>分析係数表!D19</f>
        <v>1.2736199640345095E-2</v>
      </c>
      <c r="K16" s="281">
        <f t="shared" si="3"/>
        <v>0</v>
      </c>
      <c r="L16" s="290">
        <f>分析係数表!E19</f>
        <v>1.2523714081279422E-2</v>
      </c>
      <c r="M16" s="282">
        <f t="shared" si="4"/>
        <v>0</v>
      </c>
    </row>
    <row r="17" spans="1:13">
      <c r="A17" s="258">
        <v>13</v>
      </c>
      <c r="B17" s="246" t="s">
        <v>85</v>
      </c>
      <c r="C17" s="267"/>
      <c r="D17" s="290">
        <f>逆行列係数表!AE17</f>
        <v>1.1152962915857772E-5</v>
      </c>
      <c r="E17" s="290"/>
      <c r="F17" s="290">
        <f t="shared" si="0"/>
        <v>1.0596784598053999E-5</v>
      </c>
      <c r="G17" s="286">
        <f t="shared" si="1"/>
        <v>0</v>
      </c>
      <c r="H17" s="290">
        <f>分析係数表!F20</f>
        <v>0.2109583665362576</v>
      </c>
      <c r="I17" s="288">
        <f t="shared" si="2"/>
        <v>0</v>
      </c>
      <c r="J17" s="292">
        <f>分析係数表!D20</f>
        <v>3.0797631013066269E-2</v>
      </c>
      <c r="K17" s="281">
        <f t="shared" si="3"/>
        <v>0</v>
      </c>
      <c r="L17" s="290">
        <f>分析係数表!E20</f>
        <v>2.9972730221401771E-2</v>
      </c>
      <c r="M17" s="282">
        <f t="shared" si="4"/>
        <v>0</v>
      </c>
    </row>
    <row r="18" spans="1:13">
      <c r="A18" s="258">
        <v>14</v>
      </c>
      <c r="B18" s="246" t="s">
        <v>86</v>
      </c>
      <c r="C18" s="267"/>
      <c r="D18" s="290">
        <f>逆行列係数表!AE18</f>
        <v>5.2287476033325317E-4</v>
      </c>
      <c r="E18" s="290"/>
      <c r="F18" s="290">
        <f t="shared" si="0"/>
        <v>4.9679993099703155E-4</v>
      </c>
      <c r="G18" s="286">
        <f t="shared" si="1"/>
        <v>0</v>
      </c>
      <c r="H18" s="290">
        <f>分析係数表!F21</f>
        <v>0.45791147145628314</v>
      </c>
      <c r="I18" s="288">
        <f t="shared" si="2"/>
        <v>0</v>
      </c>
      <c r="J18" s="292">
        <f>分析係数表!D21</f>
        <v>5.9847590028896828E-2</v>
      </c>
      <c r="K18" s="281">
        <f t="shared" si="3"/>
        <v>0</v>
      </c>
      <c r="L18" s="290">
        <f>分析係数表!E21</f>
        <v>5.4782163530779596E-2</v>
      </c>
      <c r="M18" s="282">
        <f t="shared" si="4"/>
        <v>0</v>
      </c>
    </row>
    <row r="19" spans="1:13">
      <c r="A19" s="258">
        <v>15</v>
      </c>
      <c r="B19" s="246" t="s">
        <v>70</v>
      </c>
      <c r="C19" s="267"/>
      <c r="D19" s="290">
        <f>逆行列係数表!AE19</f>
        <v>1.2783435664435341E-4</v>
      </c>
      <c r="E19" s="290"/>
      <c r="F19" s="290">
        <f t="shared" si="0"/>
        <v>1.2145948586137136E-4</v>
      </c>
      <c r="G19" s="286">
        <f t="shared" si="1"/>
        <v>0</v>
      </c>
      <c r="H19" s="290">
        <f>分析係数表!F22</f>
        <v>0.43073258580094059</v>
      </c>
      <c r="I19" s="288">
        <f t="shared" si="2"/>
        <v>0</v>
      </c>
      <c r="J19" s="292">
        <f>分析係数表!D22</f>
        <v>2.2938556731137788E-2</v>
      </c>
      <c r="K19" s="281">
        <f t="shared" si="3"/>
        <v>0</v>
      </c>
      <c r="L19" s="290">
        <f>分析係数表!E22</f>
        <v>2.2183368519679003E-2</v>
      </c>
      <c r="M19" s="282">
        <f t="shared" si="4"/>
        <v>0</v>
      </c>
    </row>
    <row r="20" spans="1:13">
      <c r="A20" s="258">
        <v>16</v>
      </c>
      <c r="B20" s="246" t="s">
        <v>71</v>
      </c>
      <c r="C20" s="267"/>
      <c r="D20" s="290">
        <f>逆行列係数表!AE20</f>
        <v>1.4129486764810704E-4</v>
      </c>
      <c r="E20" s="290"/>
      <c r="F20" s="290">
        <f t="shared" si="0"/>
        <v>1.3424874525034536E-4</v>
      </c>
      <c r="G20" s="286">
        <f t="shared" si="1"/>
        <v>0</v>
      </c>
      <c r="H20" s="290">
        <f>分析係数表!F23</f>
        <v>0.43764444987651224</v>
      </c>
      <c r="I20" s="288">
        <f t="shared" si="2"/>
        <v>0</v>
      </c>
      <c r="J20" s="292">
        <f>分析係数表!D23</f>
        <v>3.7770855561684982E-2</v>
      </c>
      <c r="K20" s="281">
        <f t="shared" si="3"/>
        <v>0</v>
      </c>
      <c r="L20" s="290">
        <f>分析係数表!E23</f>
        <v>3.6503495425501575E-2</v>
      </c>
      <c r="M20" s="282">
        <f t="shared" si="4"/>
        <v>0</v>
      </c>
    </row>
    <row r="21" spans="1:13">
      <c r="A21" s="258">
        <v>17</v>
      </c>
      <c r="B21" s="246" t="s">
        <v>72</v>
      </c>
      <c r="C21" s="267"/>
      <c r="D21" s="290">
        <f>逆行列係数表!AE21</f>
        <v>1.01808989024283E-5</v>
      </c>
      <c r="E21" s="290"/>
      <c r="F21" s="290">
        <f t="shared" si="0"/>
        <v>9.673195678809416E-6</v>
      </c>
      <c r="G21" s="286">
        <f t="shared" si="1"/>
        <v>0</v>
      </c>
      <c r="H21" s="290">
        <f>分析係数表!F24</f>
        <v>0.36721364788140759</v>
      </c>
      <c r="I21" s="288">
        <f t="shared" si="2"/>
        <v>0</v>
      </c>
      <c r="J21" s="292">
        <f>分析係数表!D24</f>
        <v>3.9309475738153632E-2</v>
      </c>
      <c r="K21" s="281">
        <f t="shared" si="3"/>
        <v>0</v>
      </c>
      <c r="L21" s="290">
        <f>分析係数表!E24</f>
        <v>3.8550657867992791E-2</v>
      </c>
      <c r="M21" s="282">
        <f t="shared" si="4"/>
        <v>0</v>
      </c>
    </row>
    <row r="22" spans="1:13">
      <c r="A22" s="258">
        <v>18</v>
      </c>
      <c r="B22" s="246" t="s">
        <v>87</v>
      </c>
      <c r="C22" s="267"/>
      <c r="D22" s="290">
        <f>逆行列係数表!AE22</f>
        <v>6.5693160282355269E-5</v>
      </c>
      <c r="E22" s="290"/>
      <c r="F22" s="290">
        <f t="shared" si="0"/>
        <v>6.2417159846174866E-5</v>
      </c>
      <c r="G22" s="286">
        <f t="shared" si="1"/>
        <v>0</v>
      </c>
      <c r="H22" s="290">
        <f>分析係数表!F25</f>
        <v>0.33318683873123567</v>
      </c>
      <c r="I22" s="288">
        <f t="shared" si="2"/>
        <v>0</v>
      </c>
      <c r="J22" s="292">
        <f>分析係数表!D25</f>
        <v>4.284059086963312E-2</v>
      </c>
      <c r="K22" s="281">
        <f t="shared" si="3"/>
        <v>0</v>
      </c>
      <c r="L22" s="290">
        <f>分析係数表!E25</f>
        <v>4.249917369780222E-2</v>
      </c>
      <c r="M22" s="282">
        <f t="shared" si="4"/>
        <v>0</v>
      </c>
    </row>
    <row r="23" spans="1:13">
      <c r="A23" s="258">
        <v>19</v>
      </c>
      <c r="B23" s="246" t="s">
        <v>88</v>
      </c>
      <c r="C23" s="267"/>
      <c r="D23" s="290">
        <f>逆行列係数表!AE23</f>
        <v>5.4615570491324582E-5</v>
      </c>
      <c r="E23" s="290"/>
      <c r="F23" s="290">
        <f t="shared" si="0"/>
        <v>5.1891989649988839E-5</v>
      </c>
      <c r="G23" s="286">
        <f t="shared" si="1"/>
        <v>0</v>
      </c>
      <c r="H23" s="290">
        <f>分析係数表!F26</f>
        <v>0.33811565690794865</v>
      </c>
      <c r="I23" s="288">
        <f t="shared" si="2"/>
        <v>0</v>
      </c>
      <c r="J23" s="292">
        <f>分析係数表!D26</f>
        <v>3.3929737559631502E-2</v>
      </c>
      <c r="K23" s="281">
        <f t="shared" si="3"/>
        <v>0</v>
      </c>
      <c r="L23" s="290">
        <f>分析係数表!E26</f>
        <v>3.3531988342571602E-2</v>
      </c>
      <c r="M23" s="282">
        <f t="shared" si="4"/>
        <v>0</v>
      </c>
    </row>
    <row r="24" spans="1:13">
      <c r="A24" s="258">
        <v>20</v>
      </c>
      <c r="B24" s="246" t="s">
        <v>89</v>
      </c>
      <c r="C24" s="267"/>
      <c r="D24" s="290">
        <f>逆行列係数表!AE24</f>
        <v>2.6271702564543607E-5</v>
      </c>
      <c r="E24" s="290"/>
      <c r="F24" s="290">
        <f t="shared" si="0"/>
        <v>2.4961579734545374E-5</v>
      </c>
      <c r="G24" s="286">
        <f t="shared" si="1"/>
        <v>0</v>
      </c>
      <c r="H24" s="290">
        <f>分析係数表!F27</f>
        <v>0.29536956526946395</v>
      </c>
      <c r="I24" s="288">
        <f t="shared" si="2"/>
        <v>0</v>
      </c>
      <c r="J24" s="292">
        <f>分析係数表!D27</f>
        <v>2.042747265118797E-2</v>
      </c>
      <c r="K24" s="281">
        <f t="shared" si="3"/>
        <v>0</v>
      </c>
      <c r="L24" s="290">
        <f>分析係数表!E27</f>
        <v>2.035082172191522E-2</v>
      </c>
      <c r="M24" s="282">
        <f t="shared" si="4"/>
        <v>0</v>
      </c>
    </row>
    <row r="25" spans="1:13">
      <c r="A25" s="258">
        <v>21</v>
      </c>
      <c r="B25" s="246" t="s">
        <v>90</v>
      </c>
      <c r="C25" s="267"/>
      <c r="D25" s="290">
        <f>逆行列係数表!AE25</f>
        <v>1.4392082752322959E-4</v>
      </c>
      <c r="E25" s="290"/>
      <c r="F25" s="290">
        <f t="shared" si="0"/>
        <v>1.3674375320202079E-4</v>
      </c>
      <c r="G25" s="286">
        <f t="shared" si="1"/>
        <v>0</v>
      </c>
      <c r="H25" s="290">
        <f>分析係数表!F28</f>
        <v>0.29628808224417325</v>
      </c>
      <c r="I25" s="288">
        <f t="shared" si="2"/>
        <v>0</v>
      </c>
      <c r="J25" s="292">
        <f>分析係数表!D28</f>
        <v>3.0551159487848582E-2</v>
      </c>
      <c r="K25" s="281">
        <f t="shared" si="3"/>
        <v>0</v>
      </c>
      <c r="L25" s="290">
        <f>分析係数表!E28</f>
        <v>3.018459578819983E-2</v>
      </c>
      <c r="M25" s="282">
        <f t="shared" si="4"/>
        <v>0</v>
      </c>
    </row>
    <row r="26" spans="1:13">
      <c r="A26" s="258">
        <v>22</v>
      </c>
      <c r="B26" s="246" t="s">
        <v>64</v>
      </c>
      <c r="C26" s="267"/>
      <c r="D26" s="290">
        <f>逆行列係数表!AE26</f>
        <v>6.2224777832107321E-4</v>
      </c>
      <c r="E26" s="290"/>
      <c r="F26" s="290">
        <f t="shared" si="0"/>
        <v>5.912173942684484E-4</v>
      </c>
      <c r="G26" s="286">
        <f t="shared" si="1"/>
        <v>0</v>
      </c>
      <c r="H26" s="290">
        <f>分析係数表!F29</f>
        <v>0.40202182464221792</v>
      </c>
      <c r="I26" s="288">
        <f t="shared" si="2"/>
        <v>0</v>
      </c>
      <c r="J26" s="292">
        <f>分析係数表!D29</f>
        <v>7.9194780809421356E-2</v>
      </c>
      <c r="K26" s="281">
        <f t="shared" si="3"/>
        <v>0</v>
      </c>
      <c r="L26" s="290">
        <f>分析係数表!E29</f>
        <v>6.5944675090492746E-2</v>
      </c>
      <c r="M26" s="282">
        <f t="shared" si="4"/>
        <v>0</v>
      </c>
    </row>
    <row r="27" spans="1:13">
      <c r="A27" s="258">
        <v>23</v>
      </c>
      <c r="B27" s="246" t="s">
        <v>91</v>
      </c>
      <c r="C27" s="267"/>
      <c r="D27" s="290">
        <f>逆行列係数表!AE27</f>
        <v>1.4852902629986909E-2</v>
      </c>
      <c r="E27" s="290"/>
      <c r="F27" s="290">
        <f t="shared" si="0"/>
        <v>1.4112214934567095E-2</v>
      </c>
      <c r="G27" s="286">
        <f t="shared" si="1"/>
        <v>0</v>
      </c>
      <c r="H27" s="290">
        <f>分析係数表!F30</f>
        <v>0.46362091424568164</v>
      </c>
      <c r="I27" s="288">
        <f t="shared" si="2"/>
        <v>0</v>
      </c>
      <c r="J27" s="292">
        <f>分析係数表!D30</f>
        <v>7.3824536053885614E-2</v>
      </c>
      <c r="K27" s="281">
        <f t="shared" si="3"/>
        <v>0</v>
      </c>
      <c r="L27" s="290">
        <f>分析係数表!E30</f>
        <v>5.6949248710145881E-2</v>
      </c>
      <c r="M27" s="282">
        <f t="shared" si="4"/>
        <v>0</v>
      </c>
    </row>
    <row r="28" spans="1:13">
      <c r="A28" s="258">
        <v>24</v>
      </c>
      <c r="B28" s="246" t="s">
        <v>92</v>
      </c>
      <c r="C28" s="267"/>
      <c r="D28" s="290">
        <f>逆行列係数表!AE28</f>
        <v>6.1677646945316007E-3</v>
      </c>
      <c r="E28" s="290"/>
      <c r="F28" s="290">
        <f t="shared" si="0"/>
        <v>5.8601892979043401E-3</v>
      </c>
      <c r="G28" s="286">
        <f t="shared" si="1"/>
        <v>0</v>
      </c>
      <c r="H28" s="290">
        <f>分析係数表!F31</f>
        <v>0.39948542779773355</v>
      </c>
      <c r="I28" s="288">
        <f t="shared" si="2"/>
        <v>0</v>
      </c>
      <c r="J28" s="292">
        <f>分析係数表!D31</f>
        <v>2.9145126840892164E-3</v>
      </c>
      <c r="K28" s="281">
        <f t="shared" si="3"/>
        <v>0</v>
      </c>
      <c r="L28" s="290">
        <f>分析係数表!E31</f>
        <v>2.9145126840892164E-3</v>
      </c>
      <c r="M28" s="282">
        <f t="shared" si="4"/>
        <v>0</v>
      </c>
    </row>
    <row r="29" spans="1:13">
      <c r="A29" s="258">
        <v>25</v>
      </c>
      <c r="B29" s="246" t="s">
        <v>1</v>
      </c>
      <c r="C29" s="267"/>
      <c r="D29" s="290">
        <f>逆行列係数表!AE29</f>
        <v>7.7849541756638244E-4</v>
      </c>
      <c r="E29" s="290"/>
      <c r="F29" s="290">
        <f t="shared" si="0"/>
        <v>7.3967324313375851E-4</v>
      </c>
      <c r="G29" s="286">
        <f t="shared" si="1"/>
        <v>0</v>
      </c>
      <c r="H29" s="290">
        <f>分析係数表!F32</f>
        <v>0.44272670787830282</v>
      </c>
      <c r="I29" s="288">
        <f t="shared" si="2"/>
        <v>0</v>
      </c>
      <c r="J29" s="292">
        <f>分析係数表!D32</f>
        <v>2.1120085933633119E-2</v>
      </c>
      <c r="K29" s="281">
        <f t="shared" si="3"/>
        <v>0</v>
      </c>
      <c r="L29" s="290">
        <f>分析係数表!E32</f>
        <v>2.1120085933633119E-2</v>
      </c>
      <c r="M29" s="282">
        <f t="shared" si="4"/>
        <v>0</v>
      </c>
    </row>
    <row r="30" spans="1:13">
      <c r="A30" s="258">
        <v>26</v>
      </c>
      <c r="B30" s="246" t="s">
        <v>2</v>
      </c>
      <c r="C30" s="267"/>
      <c r="D30" s="290">
        <f>逆行列係数表!AE30</f>
        <v>6.2874077853180231E-4</v>
      </c>
      <c r="E30" s="290"/>
      <c r="F30" s="290">
        <f t="shared" si="0"/>
        <v>5.9738660016891683E-4</v>
      </c>
      <c r="G30" s="286">
        <f t="shared" si="1"/>
        <v>0</v>
      </c>
      <c r="H30" s="290">
        <f>分析係数表!F33</f>
        <v>0.63278689994307047</v>
      </c>
      <c r="I30" s="288">
        <f t="shared" si="2"/>
        <v>0</v>
      </c>
      <c r="J30" s="292">
        <f>分析係数表!D33</f>
        <v>8.7702783269007503E-2</v>
      </c>
      <c r="K30" s="281">
        <f t="shared" si="3"/>
        <v>0</v>
      </c>
      <c r="L30" s="290">
        <f>分析係数表!E33</f>
        <v>8.4336323251883824E-2</v>
      </c>
      <c r="M30" s="282">
        <f t="shared" si="4"/>
        <v>0</v>
      </c>
    </row>
    <row r="31" spans="1:13">
      <c r="A31" s="258">
        <v>27</v>
      </c>
      <c r="B31" s="246" t="s">
        <v>65</v>
      </c>
      <c r="C31" s="267"/>
      <c r="D31" s="290">
        <f>逆行列係数表!AE31</f>
        <v>9.7528935767096864E-4</v>
      </c>
      <c r="E31" s="290"/>
      <c r="F31" s="290">
        <f t="shared" si="0"/>
        <v>9.2665342133605051E-4</v>
      </c>
      <c r="G31" s="286">
        <f t="shared" si="1"/>
        <v>0</v>
      </c>
      <c r="H31" s="290">
        <f>分析係数表!F34</f>
        <v>0.68044247766447119</v>
      </c>
      <c r="I31" s="288">
        <f t="shared" si="2"/>
        <v>0</v>
      </c>
      <c r="J31" s="292">
        <f>分析係数表!D34</f>
        <v>0.15389009392691583</v>
      </c>
      <c r="K31" s="281">
        <f t="shared" si="3"/>
        <v>0</v>
      </c>
      <c r="L31" s="290">
        <f>分析係数表!E34</f>
        <v>0.1433320704064108</v>
      </c>
      <c r="M31" s="282">
        <f t="shared" si="4"/>
        <v>0</v>
      </c>
    </row>
    <row r="32" spans="1:13">
      <c r="A32" s="258">
        <v>28</v>
      </c>
      <c r="B32" s="246" t="s">
        <v>66</v>
      </c>
      <c r="C32" s="267"/>
      <c r="D32" s="290">
        <f>逆行列係数表!AE32</f>
        <v>6.71359332393653E-2</v>
      </c>
      <c r="E32" s="290"/>
      <c r="F32" s="290">
        <f t="shared" si="0"/>
        <v>6.3787984295666622E-2</v>
      </c>
      <c r="G32" s="286">
        <f t="shared" si="1"/>
        <v>0</v>
      </c>
      <c r="H32" s="290">
        <f>分析係数表!F35</f>
        <v>0.60548890850388704</v>
      </c>
      <c r="I32" s="288">
        <f t="shared" si="2"/>
        <v>0</v>
      </c>
      <c r="J32" s="292">
        <f>分析係数表!D35</f>
        <v>4.0363234612300396E-2</v>
      </c>
      <c r="K32" s="281">
        <f t="shared" si="3"/>
        <v>0</v>
      </c>
      <c r="L32" s="290">
        <f>分析係数表!E35</f>
        <v>3.9154079363329694E-2</v>
      </c>
      <c r="M32" s="282">
        <f t="shared" si="4"/>
        <v>0</v>
      </c>
    </row>
    <row r="33" spans="1:13">
      <c r="A33" s="258">
        <v>29</v>
      </c>
      <c r="B33" s="246" t="s">
        <v>93</v>
      </c>
      <c r="C33" s="266">
        <f>データ入力!C34</f>
        <v>0</v>
      </c>
      <c r="D33" s="290">
        <f>逆行列係数表!AE33</f>
        <v>1.0524855735867189</v>
      </c>
      <c r="E33" s="290">
        <f>D33</f>
        <v>1.0524855735867189</v>
      </c>
      <c r="F33" s="290">
        <f t="shared" si="0"/>
        <v>1</v>
      </c>
      <c r="G33" s="286">
        <f t="shared" si="1"/>
        <v>0</v>
      </c>
      <c r="H33" s="290">
        <f>分析係数表!F36</f>
        <v>0.81306518983088305</v>
      </c>
      <c r="I33" s="288">
        <f t="shared" si="2"/>
        <v>0</v>
      </c>
      <c r="J33" s="292">
        <f>分析係数表!D36</f>
        <v>1.5774342104513773E-2</v>
      </c>
      <c r="K33" s="281">
        <f t="shared" si="3"/>
        <v>0</v>
      </c>
      <c r="L33" s="290">
        <f>分析係数表!E36</f>
        <v>1.3229670821596217E-2</v>
      </c>
      <c r="M33" s="282">
        <f t="shared" si="4"/>
        <v>0</v>
      </c>
    </row>
    <row r="34" spans="1:13">
      <c r="A34" s="258">
        <v>30</v>
      </c>
      <c r="B34" s="246" t="s">
        <v>94</v>
      </c>
      <c r="C34" s="267"/>
      <c r="D34" s="290">
        <f>逆行列係数表!AE34</f>
        <v>2.9793250881872649E-3</v>
      </c>
      <c r="E34" s="290"/>
      <c r="F34" s="290">
        <f t="shared" si="0"/>
        <v>2.8307514734231985E-3</v>
      </c>
      <c r="G34" s="286">
        <f t="shared" si="1"/>
        <v>0</v>
      </c>
      <c r="H34" s="290">
        <f>分析係数表!F37</f>
        <v>0.63403708963374472</v>
      </c>
      <c r="I34" s="288">
        <f t="shared" si="2"/>
        <v>0</v>
      </c>
      <c r="J34" s="292">
        <f>分析係数表!D37</f>
        <v>7.9200513574427991E-2</v>
      </c>
      <c r="K34" s="281">
        <f t="shared" si="3"/>
        <v>0</v>
      </c>
      <c r="L34" s="290">
        <f>分析係数表!E37</f>
        <v>7.3600662533244779E-2</v>
      </c>
      <c r="M34" s="282">
        <f t="shared" si="4"/>
        <v>0</v>
      </c>
    </row>
    <row r="35" spans="1:13">
      <c r="A35" s="258">
        <v>31</v>
      </c>
      <c r="B35" s="246" t="s">
        <v>95</v>
      </c>
      <c r="C35" s="267"/>
      <c r="D35" s="290">
        <f>逆行列係数表!AE35</f>
        <v>4.5148069278812116E-3</v>
      </c>
      <c r="E35" s="290"/>
      <c r="F35" s="290">
        <f t="shared" si="0"/>
        <v>4.2896615793938169E-3</v>
      </c>
      <c r="G35" s="286">
        <f t="shared" si="1"/>
        <v>0</v>
      </c>
      <c r="H35" s="290">
        <f>分析係数表!F38</f>
        <v>0.4997199825516766</v>
      </c>
      <c r="I35" s="288">
        <f t="shared" si="2"/>
        <v>0</v>
      </c>
      <c r="J35" s="292">
        <f>分析係数表!D38</f>
        <v>3.5590827435143364E-2</v>
      </c>
      <c r="K35" s="281">
        <f t="shared" si="3"/>
        <v>0</v>
      </c>
      <c r="L35" s="290">
        <f>分析係数表!E38</f>
        <v>3.1059891839156476E-2</v>
      </c>
      <c r="M35" s="282">
        <f t="shared" si="4"/>
        <v>0</v>
      </c>
    </row>
    <row r="36" spans="1:13">
      <c r="A36" s="258">
        <v>32</v>
      </c>
      <c r="B36" s="246" t="s">
        <v>67</v>
      </c>
      <c r="C36" s="267"/>
      <c r="D36" s="290">
        <f>逆行列係数表!AE36</f>
        <v>3.0471974151256094E-4</v>
      </c>
      <c r="E36" s="290"/>
      <c r="F36" s="290">
        <f t="shared" si="0"/>
        <v>2.8952391287808348E-4</v>
      </c>
      <c r="G36" s="286">
        <f t="shared" si="1"/>
        <v>0</v>
      </c>
      <c r="H36" s="290">
        <f>分析係数表!F39</f>
        <v>0.70859596344355691</v>
      </c>
      <c r="I36" s="288">
        <f t="shared" si="2"/>
        <v>0</v>
      </c>
      <c r="J36" s="292">
        <f>分析係数表!D39</f>
        <v>4.8027598057070089E-2</v>
      </c>
      <c r="K36" s="281">
        <f t="shared" si="3"/>
        <v>0</v>
      </c>
      <c r="L36" s="290">
        <f>分析係数表!E39</f>
        <v>4.8027598057070089E-2</v>
      </c>
      <c r="M36" s="282">
        <f t="shared" si="4"/>
        <v>0</v>
      </c>
    </row>
    <row r="37" spans="1:13">
      <c r="A37" s="258">
        <v>33</v>
      </c>
      <c r="B37" s="246" t="s">
        <v>96</v>
      </c>
      <c r="C37" s="267"/>
      <c r="D37" s="290">
        <f>逆行列係数表!AE37</f>
        <v>1.1369397978425557E-4</v>
      </c>
      <c r="E37" s="290"/>
      <c r="F37" s="290">
        <f t="shared" si="0"/>
        <v>1.0802426431062888E-4</v>
      </c>
      <c r="G37" s="286">
        <f t="shared" si="1"/>
        <v>0</v>
      </c>
      <c r="H37" s="290">
        <f>分析係数表!F40</f>
        <v>0.70623799726049996</v>
      </c>
      <c r="I37" s="288">
        <f t="shared" si="2"/>
        <v>0</v>
      </c>
      <c r="J37" s="292">
        <f>分析係数表!D40</f>
        <v>9.0697433955161888E-2</v>
      </c>
      <c r="K37" s="281">
        <f t="shared" si="3"/>
        <v>0</v>
      </c>
      <c r="L37" s="290">
        <f>分析係数表!E40</f>
        <v>9.0562666353757981E-2</v>
      </c>
      <c r="M37" s="282">
        <f t="shared" si="4"/>
        <v>0</v>
      </c>
    </row>
    <row r="38" spans="1:13">
      <c r="A38" s="258">
        <v>34</v>
      </c>
      <c r="B38" s="246" t="s">
        <v>97</v>
      </c>
      <c r="C38" s="267"/>
      <c r="D38" s="290">
        <f>逆行列係数表!AE38</f>
        <v>2.5478534657274463E-5</v>
      </c>
      <c r="E38" s="290"/>
      <c r="F38" s="290">
        <f t="shared" si="0"/>
        <v>2.4207965692534192E-5</v>
      </c>
      <c r="G38" s="286">
        <f t="shared" si="1"/>
        <v>0</v>
      </c>
      <c r="H38" s="290">
        <f>分析係数表!F41</f>
        <v>0.58132099287543681</v>
      </c>
      <c r="I38" s="288">
        <f t="shared" si="2"/>
        <v>0</v>
      </c>
      <c r="J38" s="292">
        <f>分析係数表!D41</f>
        <v>0.12149342216939719</v>
      </c>
      <c r="K38" s="281">
        <f t="shared" si="3"/>
        <v>0</v>
      </c>
      <c r="L38" s="290">
        <f>分析係数表!E41</f>
        <v>0.11755967401821014</v>
      </c>
      <c r="M38" s="282">
        <f t="shared" si="4"/>
        <v>0</v>
      </c>
    </row>
    <row r="39" spans="1:13">
      <c r="A39" s="258">
        <v>35</v>
      </c>
      <c r="B39" s="246" t="s">
        <v>3</v>
      </c>
      <c r="C39" s="267"/>
      <c r="D39" s="290">
        <f>逆行列係数表!AE39</f>
        <v>5.2683734082497127E-4</v>
      </c>
      <c r="E39" s="290"/>
      <c r="F39" s="290">
        <f t="shared" si="0"/>
        <v>5.0056490468518787E-4</v>
      </c>
      <c r="G39" s="286">
        <f t="shared" si="1"/>
        <v>0</v>
      </c>
      <c r="H39" s="290">
        <f>分析係数表!F42</f>
        <v>0.58706867988829459</v>
      </c>
      <c r="I39" s="288">
        <f>G39*H39</f>
        <v>0</v>
      </c>
      <c r="J39" s="292">
        <f>分析係数表!D42</f>
        <v>0.12536880137580664</v>
      </c>
      <c r="K39" s="281">
        <f>ROUND(G39*J39,0)</f>
        <v>0</v>
      </c>
      <c r="L39" s="290">
        <f>分析係数表!E42</f>
        <v>0.11770088827882173</v>
      </c>
      <c r="M39" s="282">
        <f>ROUND(G39*L39,0)</f>
        <v>0</v>
      </c>
    </row>
    <row r="40" spans="1:13">
      <c r="A40" s="258">
        <v>36</v>
      </c>
      <c r="B40" s="246" t="s">
        <v>98</v>
      </c>
      <c r="C40" s="267"/>
      <c r="D40" s="290">
        <f>逆行列係数表!AE40</f>
        <v>3.0502482102998073E-2</v>
      </c>
      <c r="E40" s="290"/>
      <c r="F40" s="290">
        <f t="shared" si="0"/>
        <v>2.8981377862548764E-2</v>
      </c>
      <c r="G40" s="286">
        <f t="shared" si="1"/>
        <v>0</v>
      </c>
      <c r="H40" s="290">
        <f>分析係数表!F43</f>
        <v>0.62240825035949521</v>
      </c>
      <c r="I40" s="288">
        <f>G40*H40</f>
        <v>0</v>
      </c>
      <c r="J40" s="292">
        <f>分析係数表!D43</f>
        <v>0.13048156468325811</v>
      </c>
      <c r="K40" s="281">
        <f>ROUND(G40*J40,0)</f>
        <v>0</v>
      </c>
      <c r="L40" s="290">
        <f>分析係数表!E43</f>
        <v>0.11291103502841897</v>
      </c>
      <c r="M40" s="282">
        <f>ROUND(G40*L40,0)</f>
        <v>0</v>
      </c>
    </row>
    <row r="41" spans="1:13">
      <c r="A41" s="258">
        <v>37</v>
      </c>
      <c r="B41" s="246" t="s">
        <v>99</v>
      </c>
      <c r="C41" s="267"/>
      <c r="D41" s="290">
        <f>逆行列係数表!AE41</f>
        <v>5.2768583784657008E-4</v>
      </c>
      <c r="E41" s="290"/>
      <c r="F41" s="290">
        <f t="shared" si="0"/>
        <v>5.0137108867753214E-4</v>
      </c>
      <c r="G41" s="286">
        <f t="shared" si="1"/>
        <v>0</v>
      </c>
      <c r="H41" s="290">
        <f>分析係数表!F44</f>
        <v>0.5344179716450459</v>
      </c>
      <c r="I41" s="288">
        <f>G41*H41</f>
        <v>0</v>
      </c>
      <c r="J41" s="292">
        <f>分析係数表!D44</f>
        <v>0.19836337849438287</v>
      </c>
      <c r="K41" s="281">
        <f>ROUND(G41*J41,0)</f>
        <v>0</v>
      </c>
      <c r="L41" s="290">
        <f>分析係数表!E44</f>
        <v>0.16230318686650563</v>
      </c>
      <c r="M41" s="282">
        <f>ROUND(G41*L41,0)</f>
        <v>0</v>
      </c>
    </row>
    <row r="42" spans="1:13">
      <c r="A42" s="258">
        <v>38</v>
      </c>
      <c r="B42" s="246" t="s">
        <v>4</v>
      </c>
      <c r="C42" s="267"/>
      <c r="D42" s="290">
        <f>逆行列係数表!AE42</f>
        <v>6.767195662000364E-4</v>
      </c>
      <c r="E42" s="290"/>
      <c r="F42" s="290">
        <f t="shared" si="0"/>
        <v>6.4297277148785408E-4</v>
      </c>
      <c r="G42" s="286">
        <f t="shared" si="1"/>
        <v>0</v>
      </c>
      <c r="H42" s="290">
        <f>分析係数表!F45</f>
        <v>0</v>
      </c>
      <c r="I42" s="288">
        <f>G42*H42</f>
        <v>0</v>
      </c>
      <c r="J42" s="292">
        <f>分析係数表!D45</f>
        <v>0</v>
      </c>
      <c r="K42" s="281">
        <f>ROUND(G42*J42,0)</f>
        <v>0</v>
      </c>
      <c r="L42" s="290">
        <f>分析係数表!E45</f>
        <v>0</v>
      </c>
      <c r="M42" s="282">
        <f>ROUND(G42*L42,0)</f>
        <v>0</v>
      </c>
    </row>
    <row r="43" spans="1:13">
      <c r="A43" s="258">
        <v>39</v>
      </c>
      <c r="B43" s="246" t="s">
        <v>5</v>
      </c>
      <c r="C43" s="267"/>
      <c r="D43" s="290">
        <f>逆行列係数表!AE43</f>
        <v>3.002274536933653E-3</v>
      </c>
      <c r="E43" s="290"/>
      <c r="F43" s="290">
        <f t="shared" si="0"/>
        <v>2.8525564741969192E-3</v>
      </c>
      <c r="G43" s="286">
        <f t="shared" si="1"/>
        <v>0</v>
      </c>
      <c r="H43" s="290">
        <f>分析係数表!F46</f>
        <v>0.64740426293918441</v>
      </c>
      <c r="I43" s="288">
        <f>G43*H43</f>
        <v>0</v>
      </c>
      <c r="J43" s="292">
        <f>分析係数表!D46</f>
        <v>3.6867524451068895E-3</v>
      </c>
      <c r="K43" s="281">
        <f>ROUND(G43*J43,0)</f>
        <v>0</v>
      </c>
      <c r="L43" s="290">
        <f>分析係数表!E46</f>
        <v>3.6024838177901608E-3</v>
      </c>
      <c r="M43" s="282">
        <f>ROUND(G43*L43,0)</f>
        <v>0</v>
      </c>
    </row>
    <row r="44" spans="1:13">
      <c r="A44" s="259">
        <v>40</v>
      </c>
      <c r="B44" s="256" t="s">
        <v>253</v>
      </c>
      <c r="C44" s="273">
        <f>SUM(C5:C43)</f>
        <v>0</v>
      </c>
      <c r="D44" s="291">
        <f>逆行列係数表!AE44</f>
        <v>1.190467217599865</v>
      </c>
      <c r="E44" s="291"/>
      <c r="F44" s="291">
        <f t="shared" si="0"/>
        <v>1.1311007461536262</v>
      </c>
      <c r="G44" s="287">
        <f>SUM(G5:G43)</f>
        <v>0</v>
      </c>
      <c r="H44" s="291">
        <f>分析係数表!F47</f>
        <v>0.52032812004185636</v>
      </c>
      <c r="I44" s="289">
        <f>SUM(I5:I43)</f>
        <v>0</v>
      </c>
      <c r="J44" s="293">
        <f>分析係数表!D47</f>
        <v>6.7043132898265148E-2</v>
      </c>
      <c r="K44" s="284">
        <f>SUM(K5:K43)</f>
        <v>0</v>
      </c>
      <c r="L44" s="291">
        <f>分析係数表!E47</f>
        <v>6.0489972943054145E-2</v>
      </c>
      <c r="M44" s="285">
        <f>SUM(M5:M43)</f>
        <v>0</v>
      </c>
    </row>
    <row r="45" spans="1:13">
      <c r="B45" s="276" t="s">
        <v>254</v>
      </c>
      <c r="C45" s="88"/>
      <c r="D45" s="88" t="s">
        <v>255</v>
      </c>
      <c r="E45" s="88"/>
      <c r="F45" s="88"/>
      <c r="G45" s="88"/>
      <c r="H45" s="88" t="s">
        <v>132</v>
      </c>
      <c r="I45" s="88"/>
      <c r="J45" s="88" t="s">
        <v>132</v>
      </c>
      <c r="K45" s="88"/>
      <c r="L45" s="88" t="s">
        <v>132</v>
      </c>
      <c r="M45" s="277"/>
    </row>
    <row r="46" spans="1:13">
      <c r="B46" s="76" t="s">
        <v>256</v>
      </c>
    </row>
    <row r="47" spans="1:13">
      <c r="B47" s="76" t="s">
        <v>289</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2F8A59-4EC6-42D4-886B-2FC413F17C91}">
  <dimension ref="A1:M47"/>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76" customWidth="1"/>
    <col min="2" max="2" width="17.5" style="76" customWidth="1"/>
    <col min="3" max="3" width="8.58203125" style="76" customWidth="1"/>
    <col min="4" max="4" width="8.1640625" style="76" customWidth="1"/>
    <col min="5" max="5" width="8.25" style="76" bestFit="1" customWidth="1"/>
    <col min="6" max="16384" width="8.1640625" style="76"/>
  </cols>
  <sheetData>
    <row r="1" spans="1:13" ht="13">
      <c r="B1" s="268" t="s">
        <v>243</v>
      </c>
      <c r="F1" s="269"/>
      <c r="G1" s="76" t="s">
        <v>324</v>
      </c>
      <c r="I1" s="76" t="s">
        <v>324</v>
      </c>
    </row>
    <row r="2" spans="1:13">
      <c r="B2" s="76" t="s">
        <v>232</v>
      </c>
      <c r="C2" s="76" t="s">
        <v>324</v>
      </c>
      <c r="G2" s="76" t="s">
        <v>245</v>
      </c>
      <c r="I2" s="270" t="s">
        <v>236</v>
      </c>
      <c r="K2" s="76" t="s">
        <v>229</v>
      </c>
      <c r="M2" s="76" t="s">
        <v>246</v>
      </c>
    </row>
    <row r="3" spans="1:13" ht="60" customHeight="1">
      <c r="B3" s="39"/>
      <c r="C3" s="40" t="s">
        <v>308</v>
      </c>
      <c r="D3" s="40" t="s">
        <v>384</v>
      </c>
      <c r="E3" s="40" t="s">
        <v>385</v>
      </c>
      <c r="F3" s="40" t="s">
        <v>310</v>
      </c>
      <c r="G3" s="41" t="s">
        <v>330</v>
      </c>
      <c r="H3" s="40" t="s">
        <v>291</v>
      </c>
      <c r="I3" s="42" t="s">
        <v>236</v>
      </c>
      <c r="J3" s="43" t="s">
        <v>247</v>
      </c>
      <c r="K3" s="41" t="s">
        <v>248</v>
      </c>
      <c r="L3" s="40" t="s">
        <v>249</v>
      </c>
      <c r="M3" s="42" t="s">
        <v>250</v>
      </c>
    </row>
    <row r="4" spans="1:13">
      <c r="B4" s="44"/>
      <c r="C4" s="45" t="s">
        <v>41</v>
      </c>
      <c r="D4" s="45" t="s">
        <v>42</v>
      </c>
      <c r="E4" s="45" t="s">
        <v>50</v>
      </c>
      <c r="F4" s="45" t="s">
        <v>313</v>
      </c>
      <c r="G4" s="45" t="s">
        <v>311</v>
      </c>
      <c r="H4" s="47" t="s">
        <v>315</v>
      </c>
      <c r="I4" s="46" t="s">
        <v>316</v>
      </c>
      <c r="J4" s="45" t="s">
        <v>318</v>
      </c>
      <c r="K4" s="45" t="s">
        <v>319</v>
      </c>
      <c r="L4" s="45" t="s">
        <v>321</v>
      </c>
      <c r="M4" s="46" t="s">
        <v>322</v>
      </c>
    </row>
    <row r="5" spans="1:13">
      <c r="A5" s="257">
        <v>1</v>
      </c>
      <c r="B5" s="246" t="s">
        <v>73</v>
      </c>
      <c r="C5" s="267"/>
      <c r="D5" s="290">
        <f>逆行列係数表!AF5</f>
        <v>1.4550392784860719E-5</v>
      </c>
      <c r="E5" s="290"/>
      <c r="F5" s="290">
        <f>D5/$E$34</f>
        <v>1.3820171050058296E-5</v>
      </c>
      <c r="G5" s="286">
        <f>$C$34*F5</f>
        <v>0</v>
      </c>
      <c r="H5" s="290">
        <f>分析係数表!F8</f>
        <v>0.42721038226158625</v>
      </c>
      <c r="I5" s="288">
        <f>G5*H5</f>
        <v>0</v>
      </c>
      <c r="J5" s="292">
        <f>分析係数表!D8</f>
        <v>0.32298797552049696</v>
      </c>
      <c r="K5" s="281">
        <f>ROUND(G5*J5,0)</f>
        <v>0</v>
      </c>
      <c r="L5" s="290">
        <f>分析係数表!E8</f>
        <v>0.12265584155979949</v>
      </c>
      <c r="M5" s="282">
        <f>ROUND(G5*L5,0)</f>
        <v>0</v>
      </c>
    </row>
    <row r="6" spans="1:13">
      <c r="A6" s="258">
        <v>2</v>
      </c>
      <c r="B6" s="246" t="s">
        <v>74</v>
      </c>
      <c r="C6" s="267"/>
      <c r="D6" s="290">
        <f>逆行列係数表!AF6</f>
        <v>2.7831210678325647E-5</v>
      </c>
      <c r="E6" s="290"/>
      <c r="F6" s="290">
        <f t="shared" ref="F6:F44" si="0">D6/$E$34</f>
        <v>2.6434481720993022E-5</v>
      </c>
      <c r="G6" s="286">
        <f t="shared" ref="G6:G43" si="1">$C$34*F6</f>
        <v>0</v>
      </c>
      <c r="H6" s="290">
        <f>分析係数表!F9</f>
        <v>0.63987813845992225</v>
      </c>
      <c r="I6" s="288">
        <f t="shared" ref="I6:I38" si="2">G6*H6</f>
        <v>0</v>
      </c>
      <c r="J6" s="292">
        <f>分析係数表!D9</f>
        <v>0.29572434079210003</v>
      </c>
      <c r="K6" s="281">
        <f t="shared" ref="K6:K38" si="3">ROUND(G6*J6,0)</f>
        <v>0</v>
      </c>
      <c r="L6" s="290">
        <f>分析係数表!E9</f>
        <v>0.26862065342998215</v>
      </c>
      <c r="M6" s="282">
        <f>ROUND(G6*L6,0)</f>
        <v>0</v>
      </c>
    </row>
    <row r="7" spans="1:13">
      <c r="A7" s="258">
        <v>3</v>
      </c>
      <c r="B7" s="246" t="s">
        <v>75</v>
      </c>
      <c r="C7" s="267"/>
      <c r="D7" s="290">
        <f>逆行列係数表!AF7</f>
        <v>1.2588250561566748E-6</v>
      </c>
      <c r="E7" s="290"/>
      <c r="F7" s="290">
        <f t="shared" si="0"/>
        <v>1.1956500319555473E-6</v>
      </c>
      <c r="G7" s="286">
        <f t="shared" si="1"/>
        <v>0</v>
      </c>
      <c r="H7" s="290">
        <f>分析係数表!F10</f>
        <v>0.47381340455197063</v>
      </c>
      <c r="I7" s="288">
        <f t="shared" si="2"/>
        <v>0</v>
      </c>
      <c r="J7" s="292">
        <f>分析係数表!D10</f>
        <v>9.5045460793747427E-2</v>
      </c>
      <c r="K7" s="281">
        <f t="shared" si="3"/>
        <v>0</v>
      </c>
      <c r="L7" s="290">
        <f>分析係数表!E10</f>
        <v>4.2279520059697977E-2</v>
      </c>
      <c r="M7" s="282">
        <f>ROUND(G7*L7,0)</f>
        <v>0</v>
      </c>
    </row>
    <row r="8" spans="1:13">
      <c r="A8" s="258">
        <v>4</v>
      </c>
      <c r="B8" s="246" t="s">
        <v>76</v>
      </c>
      <c r="C8" s="267"/>
      <c r="D8" s="290">
        <f>逆行列係数表!AF8</f>
        <v>7.982745935542782E-5</v>
      </c>
      <c r="E8" s="290"/>
      <c r="F8" s="290">
        <f t="shared" si="0"/>
        <v>7.5821261947750876E-5</v>
      </c>
      <c r="G8" s="286">
        <f t="shared" si="1"/>
        <v>0</v>
      </c>
      <c r="H8" s="290">
        <f>分析係数表!F11</f>
        <v>0.54360066960888753</v>
      </c>
      <c r="I8" s="288">
        <f t="shared" si="2"/>
        <v>0</v>
      </c>
      <c r="J8" s="292">
        <f>分析係数表!D11</f>
        <v>4.0785268604474206E-2</v>
      </c>
      <c r="K8" s="281">
        <f t="shared" si="3"/>
        <v>0</v>
      </c>
      <c r="L8" s="290">
        <f>分析係数表!E11</f>
        <v>3.926343022371024E-2</v>
      </c>
      <c r="M8" s="282">
        <f t="shared" ref="M8:M38" si="4">ROUND(G8*L8,0)</f>
        <v>0</v>
      </c>
    </row>
    <row r="9" spans="1:13">
      <c r="A9" s="258">
        <v>5</v>
      </c>
      <c r="B9" s="246" t="s">
        <v>77</v>
      </c>
      <c r="C9" s="267"/>
      <c r="D9" s="290">
        <f>逆行列係数表!AF9</f>
        <v>5.4835609596634936E-5</v>
      </c>
      <c r="E9" s="290"/>
      <c r="F9" s="290">
        <f t="shared" si="0"/>
        <v>5.2083645813893217E-5</v>
      </c>
      <c r="G9" s="286">
        <f t="shared" si="1"/>
        <v>0</v>
      </c>
      <c r="H9" s="290">
        <f>分析係数表!F12</f>
        <v>0.33651535386825859</v>
      </c>
      <c r="I9" s="288">
        <f t="shared" si="2"/>
        <v>0</v>
      </c>
      <c r="J9" s="292">
        <f>分析係数表!D12</f>
        <v>3.4578030097235327E-2</v>
      </c>
      <c r="K9" s="281">
        <f t="shared" si="3"/>
        <v>0</v>
      </c>
      <c r="L9" s="290">
        <f>分析係数表!E12</f>
        <v>3.3355134693599395E-2</v>
      </c>
      <c r="M9" s="282">
        <f t="shared" si="4"/>
        <v>0</v>
      </c>
    </row>
    <row r="10" spans="1:13">
      <c r="A10" s="258">
        <v>6</v>
      </c>
      <c r="B10" s="246" t="s">
        <v>78</v>
      </c>
      <c r="C10" s="267"/>
      <c r="D10" s="290">
        <f>逆行列係数表!AF10</f>
        <v>2.3850420787852571E-4</v>
      </c>
      <c r="E10" s="290"/>
      <c r="F10" s="290">
        <f t="shared" si="0"/>
        <v>2.2653470581697694E-4</v>
      </c>
      <c r="G10" s="286">
        <f t="shared" si="1"/>
        <v>0</v>
      </c>
      <c r="H10" s="290">
        <f>分析係数表!F13</f>
        <v>0.39077170920544851</v>
      </c>
      <c r="I10" s="288">
        <f t="shared" si="2"/>
        <v>0</v>
      </c>
      <c r="J10" s="292">
        <f>分析係数表!D13</f>
        <v>0.12720758845381647</v>
      </c>
      <c r="K10" s="281">
        <f t="shared" si="3"/>
        <v>0</v>
      </c>
      <c r="L10" s="290">
        <f>分析係数表!E13</f>
        <v>9.5492852763317662E-2</v>
      </c>
      <c r="M10" s="282">
        <f t="shared" si="4"/>
        <v>0</v>
      </c>
    </row>
    <row r="11" spans="1:13">
      <c r="A11" s="258">
        <v>7</v>
      </c>
      <c r="B11" s="246" t="s">
        <v>79</v>
      </c>
      <c r="C11" s="267"/>
      <c r="D11" s="290">
        <f>逆行列係数表!AF11</f>
        <v>3.3946618405249923E-3</v>
      </c>
      <c r="E11" s="290"/>
      <c r="F11" s="290">
        <f t="shared" si="0"/>
        <v>3.2242983393530565E-3</v>
      </c>
      <c r="G11" s="286">
        <f t="shared" si="1"/>
        <v>0</v>
      </c>
      <c r="H11" s="290">
        <f>分析係数表!F14</f>
        <v>0.35598651785260127</v>
      </c>
      <c r="I11" s="288">
        <f t="shared" si="2"/>
        <v>0</v>
      </c>
      <c r="J11" s="292">
        <f>分析係数表!D14</f>
        <v>4.3833041969742803E-2</v>
      </c>
      <c r="K11" s="281">
        <f t="shared" si="3"/>
        <v>0</v>
      </c>
      <c r="L11" s="290">
        <f>分析係数表!E14</f>
        <v>3.8757158040430381E-2</v>
      </c>
      <c r="M11" s="282">
        <f t="shared" si="4"/>
        <v>0</v>
      </c>
    </row>
    <row r="12" spans="1:13">
      <c r="A12" s="258">
        <v>8</v>
      </c>
      <c r="B12" s="246" t="s">
        <v>80</v>
      </c>
      <c r="C12" s="267"/>
      <c r="D12" s="290">
        <f>逆行列係数表!AF12</f>
        <v>4.8678631827090259E-4</v>
      </c>
      <c r="E12" s="290"/>
      <c r="F12" s="290">
        <f t="shared" si="0"/>
        <v>4.623566032067353E-4</v>
      </c>
      <c r="G12" s="286">
        <f t="shared" si="1"/>
        <v>0</v>
      </c>
      <c r="H12" s="290">
        <f>分析係数表!F15</f>
        <v>0.35842164855867914</v>
      </c>
      <c r="I12" s="288">
        <f t="shared" si="2"/>
        <v>0</v>
      </c>
      <c r="J12" s="292">
        <f>分析係数表!D15</f>
        <v>1.5678367482667734E-2</v>
      </c>
      <c r="K12" s="281">
        <f t="shared" si="3"/>
        <v>0</v>
      </c>
      <c r="L12" s="290">
        <f>分析係数表!E15</f>
        <v>1.5634458686506418E-2</v>
      </c>
      <c r="M12" s="282">
        <f t="shared" si="4"/>
        <v>0</v>
      </c>
    </row>
    <row r="13" spans="1:13">
      <c r="A13" s="258">
        <v>9</v>
      </c>
      <c r="B13" s="246" t="s">
        <v>81</v>
      </c>
      <c r="C13" s="267"/>
      <c r="D13" s="290">
        <f>逆行列係数表!AF13</f>
        <v>6.6641145881563496E-3</v>
      </c>
      <c r="E13" s="290"/>
      <c r="F13" s="290">
        <f t="shared" si="0"/>
        <v>6.3296712925396915E-3</v>
      </c>
      <c r="G13" s="286">
        <f t="shared" si="1"/>
        <v>0</v>
      </c>
      <c r="H13" s="290">
        <f>分析係数表!F16</f>
        <v>0.2627694146106877</v>
      </c>
      <c r="I13" s="288">
        <f t="shared" si="2"/>
        <v>0</v>
      </c>
      <c r="J13" s="292">
        <f>分析係数表!D16</f>
        <v>1.0339400475073228E-2</v>
      </c>
      <c r="K13" s="281">
        <f t="shared" si="3"/>
        <v>0</v>
      </c>
      <c r="L13" s="290">
        <f>分析係数表!E16</f>
        <v>1.0339400475073228E-2</v>
      </c>
      <c r="M13" s="282">
        <f t="shared" si="4"/>
        <v>0</v>
      </c>
    </row>
    <row r="14" spans="1:13">
      <c r="A14" s="258">
        <v>10</v>
      </c>
      <c r="B14" s="246" t="s">
        <v>82</v>
      </c>
      <c r="C14" s="267"/>
      <c r="D14" s="290">
        <f>逆行列係数表!AF14</f>
        <v>1.1493153854792843E-3</v>
      </c>
      <c r="E14" s="290"/>
      <c r="F14" s="290">
        <f t="shared" si="0"/>
        <v>1.0916361814173141E-3</v>
      </c>
      <c r="G14" s="286">
        <f t="shared" si="1"/>
        <v>0</v>
      </c>
      <c r="H14" s="290">
        <f>分析係数表!F17</f>
        <v>0.42825667105631338</v>
      </c>
      <c r="I14" s="288">
        <f t="shared" si="2"/>
        <v>0</v>
      </c>
      <c r="J14" s="292">
        <f>分析係数表!D17</f>
        <v>5.1560411778863557E-2</v>
      </c>
      <c r="K14" s="281">
        <f t="shared" si="3"/>
        <v>0</v>
      </c>
      <c r="L14" s="290">
        <f>分析係数表!E17</f>
        <v>4.9008807340167618E-2</v>
      </c>
      <c r="M14" s="282">
        <f t="shared" si="4"/>
        <v>0</v>
      </c>
    </row>
    <row r="15" spans="1:13">
      <c r="A15" s="258">
        <v>11</v>
      </c>
      <c r="B15" s="246" t="s">
        <v>83</v>
      </c>
      <c r="C15" s="267"/>
      <c r="D15" s="290">
        <f>逆行列係数表!AF15</f>
        <v>3.7045595792108805E-4</v>
      </c>
      <c r="E15" s="290"/>
      <c r="F15" s="290">
        <f t="shared" si="0"/>
        <v>3.5186436412284409E-4</v>
      </c>
      <c r="G15" s="286">
        <f t="shared" si="1"/>
        <v>0</v>
      </c>
      <c r="H15" s="290">
        <f>分析係数表!F18</f>
        <v>0.48997194925916815</v>
      </c>
      <c r="I15" s="288">
        <f t="shared" si="2"/>
        <v>0</v>
      </c>
      <c r="J15" s="292">
        <f>分析係数表!D18</f>
        <v>3.8565313316438733E-2</v>
      </c>
      <c r="K15" s="281">
        <f t="shared" si="3"/>
        <v>0</v>
      </c>
      <c r="L15" s="290">
        <f>分析係数表!E18</f>
        <v>3.6576455199010559E-2</v>
      </c>
      <c r="M15" s="282">
        <f t="shared" si="4"/>
        <v>0</v>
      </c>
    </row>
    <row r="16" spans="1:13">
      <c r="A16" s="258">
        <v>12</v>
      </c>
      <c r="B16" s="246" t="s">
        <v>84</v>
      </c>
      <c r="C16" s="267"/>
      <c r="D16" s="290">
        <f>逆行列係数表!AF16</f>
        <v>1.3293874383519142E-3</v>
      </c>
      <c r="E16" s="290"/>
      <c r="F16" s="290">
        <f t="shared" si="0"/>
        <v>1.2626711911817403E-3</v>
      </c>
      <c r="G16" s="286">
        <f t="shared" si="1"/>
        <v>0</v>
      </c>
      <c r="H16" s="290">
        <f>分析係数表!F19</f>
        <v>0.21331101927013058</v>
      </c>
      <c r="I16" s="288">
        <f t="shared" si="2"/>
        <v>0</v>
      </c>
      <c r="J16" s="292">
        <f>分析係数表!D19</f>
        <v>1.2736199640345095E-2</v>
      </c>
      <c r="K16" s="281">
        <f t="shared" si="3"/>
        <v>0</v>
      </c>
      <c r="L16" s="290">
        <f>分析係数表!E19</f>
        <v>1.2523714081279422E-2</v>
      </c>
      <c r="M16" s="282">
        <f t="shared" si="4"/>
        <v>0</v>
      </c>
    </row>
    <row r="17" spans="1:13">
      <c r="A17" s="258">
        <v>13</v>
      </c>
      <c r="B17" s="246" t="s">
        <v>85</v>
      </c>
      <c r="C17" s="267"/>
      <c r="D17" s="290">
        <f>逆行列係数表!AF17</f>
        <v>2.0858452121778549E-5</v>
      </c>
      <c r="E17" s="290"/>
      <c r="F17" s="290">
        <f t="shared" si="0"/>
        <v>1.9811655975525635E-5</v>
      </c>
      <c r="G17" s="286">
        <f t="shared" si="1"/>
        <v>0</v>
      </c>
      <c r="H17" s="290">
        <f>分析係数表!F20</f>
        <v>0.2109583665362576</v>
      </c>
      <c r="I17" s="288">
        <f t="shared" si="2"/>
        <v>0</v>
      </c>
      <c r="J17" s="292">
        <f>分析係数表!D20</f>
        <v>3.0797631013066269E-2</v>
      </c>
      <c r="K17" s="281">
        <f t="shared" si="3"/>
        <v>0</v>
      </c>
      <c r="L17" s="290">
        <f>分析係数表!E20</f>
        <v>2.9972730221401771E-2</v>
      </c>
      <c r="M17" s="282">
        <f t="shared" si="4"/>
        <v>0</v>
      </c>
    </row>
    <row r="18" spans="1:13">
      <c r="A18" s="258">
        <v>14</v>
      </c>
      <c r="B18" s="246" t="s">
        <v>86</v>
      </c>
      <c r="C18" s="267"/>
      <c r="D18" s="290">
        <f>逆行列係数表!AF18</f>
        <v>1.0070321587513445E-3</v>
      </c>
      <c r="E18" s="290"/>
      <c r="F18" s="290">
        <f t="shared" si="0"/>
        <v>9.564935388777728E-4</v>
      </c>
      <c r="G18" s="286">
        <f t="shared" si="1"/>
        <v>0</v>
      </c>
      <c r="H18" s="290">
        <f>分析係数表!F21</f>
        <v>0.45791147145628314</v>
      </c>
      <c r="I18" s="288">
        <f t="shared" si="2"/>
        <v>0</v>
      </c>
      <c r="J18" s="292">
        <f>分析係数表!D21</f>
        <v>5.9847590028896828E-2</v>
      </c>
      <c r="K18" s="281">
        <f t="shared" si="3"/>
        <v>0</v>
      </c>
      <c r="L18" s="290">
        <f>分析係数表!E21</f>
        <v>5.4782163530779596E-2</v>
      </c>
      <c r="M18" s="282">
        <f t="shared" si="4"/>
        <v>0</v>
      </c>
    </row>
    <row r="19" spans="1:13">
      <c r="A19" s="258">
        <v>15</v>
      </c>
      <c r="B19" s="246" t="s">
        <v>70</v>
      </c>
      <c r="C19" s="267"/>
      <c r="D19" s="290">
        <f>逆行列係数表!AF19</f>
        <v>3.0837929211327634E-4</v>
      </c>
      <c r="E19" s="290"/>
      <c r="F19" s="290">
        <f t="shared" si="0"/>
        <v>2.9290305961607538E-4</v>
      </c>
      <c r="G19" s="286">
        <f t="shared" si="1"/>
        <v>0</v>
      </c>
      <c r="H19" s="290">
        <f>分析係数表!F22</f>
        <v>0.43073258580094059</v>
      </c>
      <c r="I19" s="288">
        <f t="shared" si="2"/>
        <v>0</v>
      </c>
      <c r="J19" s="292">
        <f>分析係数表!D22</f>
        <v>2.2938556731137788E-2</v>
      </c>
      <c r="K19" s="281">
        <f t="shared" si="3"/>
        <v>0</v>
      </c>
      <c r="L19" s="290">
        <f>分析係数表!E22</f>
        <v>2.2183368519679003E-2</v>
      </c>
      <c r="M19" s="282">
        <f t="shared" si="4"/>
        <v>0</v>
      </c>
    </row>
    <row r="20" spans="1:13">
      <c r="A20" s="258">
        <v>16</v>
      </c>
      <c r="B20" s="246" t="s">
        <v>71</v>
      </c>
      <c r="C20" s="267"/>
      <c r="D20" s="290">
        <f>逆行列係数表!AF20</f>
        <v>3.6757547041601428E-4</v>
      </c>
      <c r="E20" s="290"/>
      <c r="F20" s="290">
        <f t="shared" si="0"/>
        <v>3.4912843591689935E-4</v>
      </c>
      <c r="G20" s="286">
        <f t="shared" si="1"/>
        <v>0</v>
      </c>
      <c r="H20" s="290">
        <f>分析係数表!F23</f>
        <v>0.43764444987651224</v>
      </c>
      <c r="I20" s="288">
        <f t="shared" si="2"/>
        <v>0</v>
      </c>
      <c r="J20" s="292">
        <f>分析係数表!D23</f>
        <v>3.7770855561684982E-2</v>
      </c>
      <c r="K20" s="281">
        <f t="shared" si="3"/>
        <v>0</v>
      </c>
      <c r="L20" s="290">
        <f>分析係数表!E23</f>
        <v>3.6503495425501575E-2</v>
      </c>
      <c r="M20" s="282">
        <f t="shared" si="4"/>
        <v>0</v>
      </c>
    </row>
    <row r="21" spans="1:13">
      <c r="A21" s="258">
        <v>17</v>
      </c>
      <c r="B21" s="246" t="s">
        <v>72</v>
      </c>
      <c r="C21" s="267"/>
      <c r="D21" s="290">
        <f>逆行列係数表!AF21</f>
        <v>3.1100164753468494E-5</v>
      </c>
      <c r="E21" s="290"/>
      <c r="F21" s="290">
        <f t="shared" si="0"/>
        <v>2.9539381027922057E-5</v>
      </c>
      <c r="G21" s="286">
        <f t="shared" si="1"/>
        <v>0</v>
      </c>
      <c r="H21" s="290">
        <f>分析係数表!F24</f>
        <v>0.36721364788140759</v>
      </c>
      <c r="I21" s="288">
        <f t="shared" si="2"/>
        <v>0</v>
      </c>
      <c r="J21" s="292">
        <f>分析係数表!D24</f>
        <v>3.9309475738153632E-2</v>
      </c>
      <c r="K21" s="281">
        <f t="shared" si="3"/>
        <v>0</v>
      </c>
      <c r="L21" s="290">
        <f>分析係数表!E24</f>
        <v>3.8550657867992791E-2</v>
      </c>
      <c r="M21" s="282">
        <f t="shared" si="4"/>
        <v>0</v>
      </c>
    </row>
    <row r="22" spans="1:13">
      <c r="A22" s="258">
        <v>18</v>
      </c>
      <c r="B22" s="246" t="s">
        <v>87</v>
      </c>
      <c r="C22" s="267"/>
      <c r="D22" s="290">
        <f>逆行列係数表!AF22</f>
        <v>1.6625157128481537E-4</v>
      </c>
      <c r="E22" s="290"/>
      <c r="F22" s="290">
        <f t="shared" si="0"/>
        <v>1.5790811880265693E-4</v>
      </c>
      <c r="G22" s="286">
        <f t="shared" si="1"/>
        <v>0</v>
      </c>
      <c r="H22" s="290">
        <f>分析係数表!F25</f>
        <v>0.33318683873123567</v>
      </c>
      <c r="I22" s="288">
        <f t="shared" si="2"/>
        <v>0</v>
      </c>
      <c r="J22" s="292">
        <f>分析係数表!D25</f>
        <v>4.284059086963312E-2</v>
      </c>
      <c r="K22" s="281">
        <f t="shared" si="3"/>
        <v>0</v>
      </c>
      <c r="L22" s="290">
        <f>分析係数表!E25</f>
        <v>4.249917369780222E-2</v>
      </c>
      <c r="M22" s="282">
        <f t="shared" si="4"/>
        <v>0</v>
      </c>
    </row>
    <row r="23" spans="1:13">
      <c r="A23" s="258">
        <v>19</v>
      </c>
      <c r="B23" s="246" t="s">
        <v>88</v>
      </c>
      <c r="C23" s="267"/>
      <c r="D23" s="290">
        <f>逆行列係数表!AF23</f>
        <v>1.4339438013416758E-4</v>
      </c>
      <c r="E23" s="290"/>
      <c r="F23" s="290">
        <f t="shared" si="0"/>
        <v>1.3619803192757912E-4</v>
      </c>
      <c r="G23" s="286">
        <f t="shared" si="1"/>
        <v>0</v>
      </c>
      <c r="H23" s="290">
        <f>分析係数表!F26</f>
        <v>0.33811565690794865</v>
      </c>
      <c r="I23" s="288">
        <f t="shared" si="2"/>
        <v>0</v>
      </c>
      <c r="J23" s="292">
        <f>分析係数表!D26</f>
        <v>3.3929737559631502E-2</v>
      </c>
      <c r="K23" s="281">
        <f t="shared" si="3"/>
        <v>0</v>
      </c>
      <c r="L23" s="290">
        <f>分析係数表!E26</f>
        <v>3.3531988342571602E-2</v>
      </c>
      <c r="M23" s="282">
        <f t="shared" si="4"/>
        <v>0</v>
      </c>
    </row>
    <row r="24" spans="1:13">
      <c r="A24" s="258">
        <v>20</v>
      </c>
      <c r="B24" s="246" t="s">
        <v>89</v>
      </c>
      <c r="C24" s="267"/>
      <c r="D24" s="290">
        <f>逆行列係数表!AF24</f>
        <v>4.7975912038543959E-5</v>
      </c>
      <c r="E24" s="290"/>
      <c r="F24" s="290">
        <f t="shared" si="0"/>
        <v>4.5568207020850903E-5</v>
      </c>
      <c r="G24" s="286">
        <f t="shared" si="1"/>
        <v>0</v>
      </c>
      <c r="H24" s="290">
        <f>分析係数表!F27</f>
        <v>0.29536956526946395</v>
      </c>
      <c r="I24" s="288">
        <f t="shared" si="2"/>
        <v>0</v>
      </c>
      <c r="J24" s="292">
        <f>分析係数表!D27</f>
        <v>2.042747265118797E-2</v>
      </c>
      <c r="K24" s="281">
        <f t="shared" si="3"/>
        <v>0</v>
      </c>
      <c r="L24" s="290">
        <f>分析係数表!E27</f>
        <v>2.035082172191522E-2</v>
      </c>
      <c r="M24" s="282">
        <f t="shared" si="4"/>
        <v>0</v>
      </c>
    </row>
    <row r="25" spans="1:13">
      <c r="A25" s="258">
        <v>21</v>
      </c>
      <c r="B25" s="246" t="s">
        <v>90</v>
      </c>
      <c r="C25" s="267"/>
      <c r="D25" s="290">
        <f>逆行列係数表!AF25</f>
        <v>4.5774789076292533E-3</v>
      </c>
      <c r="E25" s="290"/>
      <c r="F25" s="290">
        <f t="shared" si="0"/>
        <v>4.3477548968500809E-3</v>
      </c>
      <c r="G25" s="286">
        <f t="shared" si="1"/>
        <v>0</v>
      </c>
      <c r="H25" s="290">
        <f>分析係数表!F28</f>
        <v>0.29628808224417325</v>
      </c>
      <c r="I25" s="288">
        <f t="shared" si="2"/>
        <v>0</v>
      </c>
      <c r="J25" s="292">
        <f>分析係数表!D28</f>
        <v>3.0551159487848582E-2</v>
      </c>
      <c r="K25" s="281">
        <f t="shared" si="3"/>
        <v>0</v>
      </c>
      <c r="L25" s="290">
        <f>分析係数表!E28</f>
        <v>3.018459578819983E-2</v>
      </c>
      <c r="M25" s="282">
        <f t="shared" si="4"/>
        <v>0</v>
      </c>
    </row>
    <row r="26" spans="1:13">
      <c r="A26" s="258">
        <v>22</v>
      </c>
      <c r="B26" s="246" t="s">
        <v>64</v>
      </c>
      <c r="C26" s="267"/>
      <c r="D26" s="290">
        <f>逆行列係数表!AF26</f>
        <v>1.6943808647368901E-3</v>
      </c>
      <c r="E26" s="290"/>
      <c r="F26" s="290">
        <f t="shared" si="0"/>
        <v>1.6093471647702781E-3</v>
      </c>
      <c r="G26" s="286">
        <f t="shared" si="1"/>
        <v>0</v>
      </c>
      <c r="H26" s="290">
        <f>分析係数表!F29</f>
        <v>0.40202182464221792</v>
      </c>
      <c r="I26" s="288">
        <f t="shared" si="2"/>
        <v>0</v>
      </c>
      <c r="J26" s="292">
        <f>分析係数表!D29</f>
        <v>7.9194780809421356E-2</v>
      </c>
      <c r="K26" s="281">
        <f t="shared" si="3"/>
        <v>0</v>
      </c>
      <c r="L26" s="290">
        <f>分析係数表!E29</f>
        <v>6.5944675090492746E-2</v>
      </c>
      <c r="M26" s="282">
        <f t="shared" si="4"/>
        <v>0</v>
      </c>
    </row>
    <row r="27" spans="1:13">
      <c r="A27" s="258">
        <v>23</v>
      </c>
      <c r="B27" s="246" t="s">
        <v>91</v>
      </c>
      <c r="C27" s="267"/>
      <c r="D27" s="290">
        <f>逆行列係数表!AF27</f>
        <v>1.0320500654825093E-2</v>
      </c>
      <c r="E27" s="290"/>
      <c r="F27" s="290">
        <f t="shared" si="0"/>
        <v>9.8025590429644711E-3</v>
      </c>
      <c r="G27" s="286">
        <f t="shared" si="1"/>
        <v>0</v>
      </c>
      <c r="H27" s="290">
        <f>分析係数表!F30</f>
        <v>0.46362091424568164</v>
      </c>
      <c r="I27" s="288">
        <f t="shared" si="2"/>
        <v>0</v>
      </c>
      <c r="J27" s="292">
        <f>分析係数表!D30</f>
        <v>7.3824536053885614E-2</v>
      </c>
      <c r="K27" s="281">
        <f t="shared" si="3"/>
        <v>0</v>
      </c>
      <c r="L27" s="290">
        <f>分析係数表!E30</f>
        <v>5.6949248710145881E-2</v>
      </c>
      <c r="M27" s="282">
        <f t="shared" si="4"/>
        <v>0</v>
      </c>
    </row>
    <row r="28" spans="1:13">
      <c r="A28" s="258">
        <v>24</v>
      </c>
      <c r="B28" s="246" t="s">
        <v>92</v>
      </c>
      <c r="C28" s="267"/>
      <c r="D28" s="290">
        <f>逆行列係数表!AF28</f>
        <v>1.9090392152088822E-2</v>
      </c>
      <c r="E28" s="290"/>
      <c r="F28" s="290">
        <f t="shared" si="0"/>
        <v>1.8132327343703632E-2</v>
      </c>
      <c r="G28" s="286">
        <f t="shared" si="1"/>
        <v>0</v>
      </c>
      <c r="H28" s="290">
        <f>分析係数表!F31</f>
        <v>0.39948542779773355</v>
      </c>
      <c r="I28" s="288">
        <f t="shared" si="2"/>
        <v>0</v>
      </c>
      <c r="J28" s="292">
        <f>分析係数表!D31</f>
        <v>2.9145126840892164E-3</v>
      </c>
      <c r="K28" s="281">
        <f t="shared" si="3"/>
        <v>0</v>
      </c>
      <c r="L28" s="290">
        <f>分析係数表!E31</f>
        <v>2.9145126840892164E-3</v>
      </c>
      <c r="M28" s="282">
        <f t="shared" si="4"/>
        <v>0</v>
      </c>
    </row>
    <row r="29" spans="1:13">
      <c r="A29" s="258">
        <v>25</v>
      </c>
      <c r="B29" s="246" t="s">
        <v>1</v>
      </c>
      <c r="C29" s="267"/>
      <c r="D29" s="290">
        <f>逆行列係数表!AF29</f>
        <v>3.4335771017647192E-3</v>
      </c>
      <c r="E29" s="290"/>
      <c r="F29" s="290">
        <f t="shared" si="0"/>
        <v>3.2612606107324457E-3</v>
      </c>
      <c r="G29" s="286">
        <f t="shared" si="1"/>
        <v>0</v>
      </c>
      <c r="H29" s="290">
        <f>分析係数表!F32</f>
        <v>0.44272670787830282</v>
      </c>
      <c r="I29" s="288">
        <f t="shared" si="2"/>
        <v>0</v>
      </c>
      <c r="J29" s="292">
        <f>分析係数表!D32</f>
        <v>2.1120085933633119E-2</v>
      </c>
      <c r="K29" s="281">
        <f t="shared" si="3"/>
        <v>0</v>
      </c>
      <c r="L29" s="290">
        <f>分析係数表!E32</f>
        <v>2.1120085933633119E-2</v>
      </c>
      <c r="M29" s="282">
        <f t="shared" si="4"/>
        <v>0</v>
      </c>
    </row>
    <row r="30" spans="1:13">
      <c r="A30" s="258">
        <v>26</v>
      </c>
      <c r="B30" s="246" t="s">
        <v>2</v>
      </c>
      <c r="C30" s="267"/>
      <c r="D30" s="290">
        <f>逆行列係数表!AF30</f>
        <v>1.1865996661195517E-2</v>
      </c>
      <c r="E30" s="290"/>
      <c r="F30" s="290">
        <f t="shared" si="0"/>
        <v>1.1270493241101357E-2</v>
      </c>
      <c r="G30" s="286">
        <f t="shared" si="1"/>
        <v>0</v>
      </c>
      <c r="H30" s="290">
        <f>分析係数表!F33</f>
        <v>0.63278689994307047</v>
      </c>
      <c r="I30" s="288">
        <f t="shared" si="2"/>
        <v>0</v>
      </c>
      <c r="J30" s="292">
        <f>分析係数表!D33</f>
        <v>8.7702783269007503E-2</v>
      </c>
      <c r="K30" s="281">
        <f t="shared" si="3"/>
        <v>0</v>
      </c>
      <c r="L30" s="290">
        <f>分析係数表!E33</f>
        <v>8.4336323251883824E-2</v>
      </c>
      <c r="M30" s="282">
        <f t="shared" si="4"/>
        <v>0</v>
      </c>
    </row>
    <row r="31" spans="1:13">
      <c r="A31" s="258">
        <v>27</v>
      </c>
      <c r="B31" s="246" t="s">
        <v>65</v>
      </c>
      <c r="C31" s="267"/>
      <c r="D31" s="290">
        <f>逆行列係数表!AF31</f>
        <v>3.536162328794053E-3</v>
      </c>
      <c r="E31" s="290"/>
      <c r="F31" s="290">
        <f t="shared" si="0"/>
        <v>3.3586975257159078E-3</v>
      </c>
      <c r="G31" s="286">
        <f t="shared" si="1"/>
        <v>0</v>
      </c>
      <c r="H31" s="290">
        <f>分析係数表!F34</f>
        <v>0.68044247766447119</v>
      </c>
      <c r="I31" s="288">
        <f t="shared" si="2"/>
        <v>0</v>
      </c>
      <c r="J31" s="292">
        <f>分析係数表!D34</f>
        <v>0.15389009392691583</v>
      </c>
      <c r="K31" s="281">
        <f t="shared" si="3"/>
        <v>0</v>
      </c>
      <c r="L31" s="290">
        <f>分析係数表!E34</f>
        <v>0.1433320704064108</v>
      </c>
      <c r="M31" s="282">
        <f t="shared" si="4"/>
        <v>0</v>
      </c>
    </row>
    <row r="32" spans="1:13">
      <c r="A32" s="258">
        <v>28</v>
      </c>
      <c r="B32" s="246" t="s">
        <v>66</v>
      </c>
      <c r="C32" s="267"/>
      <c r="D32" s="290">
        <f>逆行列係数表!AF32</f>
        <v>2.3199581721692321E-2</v>
      </c>
      <c r="E32" s="290"/>
      <c r="F32" s="290">
        <f t="shared" si="0"/>
        <v>2.2035294333579251E-2</v>
      </c>
      <c r="G32" s="286">
        <f t="shared" si="1"/>
        <v>0</v>
      </c>
      <c r="H32" s="290">
        <f>分析係数表!F35</f>
        <v>0.60548890850388704</v>
      </c>
      <c r="I32" s="288">
        <f t="shared" si="2"/>
        <v>0</v>
      </c>
      <c r="J32" s="292">
        <f>分析係数表!D35</f>
        <v>4.0363234612300396E-2</v>
      </c>
      <c r="K32" s="281">
        <f t="shared" si="3"/>
        <v>0</v>
      </c>
      <c r="L32" s="290">
        <f>分析係数表!E35</f>
        <v>3.9154079363329694E-2</v>
      </c>
      <c r="M32" s="282">
        <f t="shared" si="4"/>
        <v>0</v>
      </c>
    </row>
    <row r="33" spans="1:13">
      <c r="A33" s="258">
        <v>29</v>
      </c>
      <c r="B33" s="246" t="s">
        <v>93</v>
      </c>
      <c r="C33" s="267"/>
      <c r="D33" s="290">
        <f>逆行列係数表!AF33</f>
        <v>3.9554966533433732E-2</v>
      </c>
      <c r="E33" s="290"/>
      <c r="F33" s="290">
        <f t="shared" si="0"/>
        <v>3.7569872611285547E-2</v>
      </c>
      <c r="G33" s="286">
        <f t="shared" si="1"/>
        <v>0</v>
      </c>
      <c r="H33" s="290">
        <f>分析係数表!F36</f>
        <v>0.81306518983088305</v>
      </c>
      <c r="I33" s="288">
        <f t="shared" si="2"/>
        <v>0</v>
      </c>
      <c r="J33" s="292">
        <f>分析係数表!D36</f>
        <v>1.5774342104513773E-2</v>
      </c>
      <c r="K33" s="281">
        <f t="shared" si="3"/>
        <v>0</v>
      </c>
      <c r="L33" s="290">
        <f>分析係数表!E36</f>
        <v>1.3229670821596217E-2</v>
      </c>
      <c r="M33" s="282">
        <f t="shared" si="4"/>
        <v>0</v>
      </c>
    </row>
    <row r="34" spans="1:13">
      <c r="A34" s="258">
        <v>30</v>
      </c>
      <c r="B34" s="246" t="s">
        <v>94</v>
      </c>
      <c r="C34" s="266">
        <f>データ入力!C35</f>
        <v>0</v>
      </c>
      <c r="D34" s="290">
        <f>逆行列係数表!AF34</f>
        <v>1.0528373876240369</v>
      </c>
      <c r="E34" s="290">
        <f>D34</f>
        <v>1.0528373876240369</v>
      </c>
      <c r="F34" s="290">
        <f t="shared" si="0"/>
        <v>1</v>
      </c>
      <c r="G34" s="286">
        <f t="shared" si="1"/>
        <v>0</v>
      </c>
      <c r="H34" s="290">
        <f>分析係数表!F37</f>
        <v>0.63403708963374472</v>
      </c>
      <c r="I34" s="288">
        <f t="shared" si="2"/>
        <v>0</v>
      </c>
      <c r="J34" s="292">
        <f>分析係数表!D37</f>
        <v>7.9200513574427991E-2</v>
      </c>
      <c r="K34" s="281">
        <f t="shared" si="3"/>
        <v>0</v>
      </c>
      <c r="L34" s="290">
        <f>分析係数表!E37</f>
        <v>7.3600662533244779E-2</v>
      </c>
      <c r="M34" s="282">
        <f t="shared" si="4"/>
        <v>0</v>
      </c>
    </row>
    <row r="35" spans="1:13">
      <c r="A35" s="258">
        <v>31</v>
      </c>
      <c r="B35" s="246" t="s">
        <v>95</v>
      </c>
      <c r="C35" s="267"/>
      <c r="D35" s="290">
        <f>逆行列係数表!AF35</f>
        <v>9.6990646042297759E-3</v>
      </c>
      <c r="E35" s="290"/>
      <c r="F35" s="290">
        <f t="shared" si="0"/>
        <v>9.212310199315666E-3</v>
      </c>
      <c r="G35" s="286">
        <f t="shared" si="1"/>
        <v>0</v>
      </c>
      <c r="H35" s="290">
        <f>分析係数表!F38</f>
        <v>0.4997199825516766</v>
      </c>
      <c r="I35" s="288">
        <f t="shared" si="2"/>
        <v>0</v>
      </c>
      <c r="J35" s="292">
        <f>分析係数表!D38</f>
        <v>3.5590827435143364E-2</v>
      </c>
      <c r="K35" s="281">
        <f t="shared" si="3"/>
        <v>0</v>
      </c>
      <c r="L35" s="290">
        <f>分析係数表!E38</f>
        <v>3.1059891839156476E-2</v>
      </c>
      <c r="M35" s="282">
        <f t="shared" si="4"/>
        <v>0</v>
      </c>
    </row>
    <row r="36" spans="1:13">
      <c r="A36" s="258">
        <v>32</v>
      </c>
      <c r="B36" s="246" t="s">
        <v>67</v>
      </c>
      <c r="C36" s="267"/>
      <c r="D36" s="290">
        <f>逆行列係数表!AF36</f>
        <v>3.7006315404857252E-4</v>
      </c>
      <c r="E36" s="290"/>
      <c r="F36" s="290">
        <f t="shared" si="0"/>
        <v>3.5149127338999884E-4</v>
      </c>
      <c r="G36" s="286">
        <f t="shared" si="1"/>
        <v>0</v>
      </c>
      <c r="H36" s="290">
        <f>分析係数表!F39</f>
        <v>0.70859596344355691</v>
      </c>
      <c r="I36" s="288">
        <f t="shared" si="2"/>
        <v>0</v>
      </c>
      <c r="J36" s="292">
        <f>分析係数表!D39</f>
        <v>4.8027598057070089E-2</v>
      </c>
      <c r="K36" s="281">
        <f t="shared" si="3"/>
        <v>0</v>
      </c>
      <c r="L36" s="290">
        <f>分析係数表!E39</f>
        <v>4.8027598057070089E-2</v>
      </c>
      <c r="M36" s="282">
        <f t="shared" si="4"/>
        <v>0</v>
      </c>
    </row>
    <row r="37" spans="1:13">
      <c r="A37" s="258">
        <v>33</v>
      </c>
      <c r="B37" s="246" t="s">
        <v>96</v>
      </c>
      <c r="C37" s="267"/>
      <c r="D37" s="290">
        <f>逆行列係数表!AF37</f>
        <v>1.6840906040591725E-3</v>
      </c>
      <c r="E37" s="290"/>
      <c r="F37" s="290">
        <f t="shared" si="0"/>
        <v>1.59957332808982E-3</v>
      </c>
      <c r="G37" s="286">
        <f t="shared" si="1"/>
        <v>0</v>
      </c>
      <c r="H37" s="290">
        <f>分析係数表!F40</f>
        <v>0.70623799726049996</v>
      </c>
      <c r="I37" s="288">
        <f t="shared" si="2"/>
        <v>0</v>
      </c>
      <c r="J37" s="292">
        <f>分析係数表!D40</f>
        <v>9.0697433955161888E-2</v>
      </c>
      <c r="K37" s="281">
        <f t="shared" si="3"/>
        <v>0</v>
      </c>
      <c r="L37" s="290">
        <f>分析係数表!E40</f>
        <v>9.0562666353757981E-2</v>
      </c>
      <c r="M37" s="282">
        <f t="shared" si="4"/>
        <v>0</v>
      </c>
    </row>
    <row r="38" spans="1:13">
      <c r="A38" s="258">
        <v>34</v>
      </c>
      <c r="B38" s="246" t="s">
        <v>97</v>
      </c>
      <c r="C38" s="267"/>
      <c r="D38" s="290">
        <f>逆行列係数表!AF38</f>
        <v>1.3657151661618709E-3</v>
      </c>
      <c r="E38" s="290"/>
      <c r="F38" s="290">
        <f t="shared" si="0"/>
        <v>1.2971757863233873E-3</v>
      </c>
      <c r="G38" s="286">
        <f t="shared" si="1"/>
        <v>0</v>
      </c>
      <c r="H38" s="290">
        <f>分析係数表!F41</f>
        <v>0.58132099287543681</v>
      </c>
      <c r="I38" s="288">
        <f t="shared" si="2"/>
        <v>0</v>
      </c>
      <c r="J38" s="292">
        <f>分析係数表!D41</f>
        <v>0.12149342216939719</v>
      </c>
      <c r="K38" s="281">
        <f t="shared" si="3"/>
        <v>0</v>
      </c>
      <c r="L38" s="290">
        <f>分析係数表!E41</f>
        <v>0.11755967401821014</v>
      </c>
      <c r="M38" s="282">
        <f t="shared" si="4"/>
        <v>0</v>
      </c>
    </row>
    <row r="39" spans="1:13">
      <c r="A39" s="258">
        <v>35</v>
      </c>
      <c r="B39" s="246" t="s">
        <v>3</v>
      </c>
      <c r="C39" s="267"/>
      <c r="D39" s="290">
        <f>逆行列係数表!AF39</f>
        <v>2.1167577732343914E-3</v>
      </c>
      <c r="E39" s="290"/>
      <c r="F39" s="290">
        <f t="shared" si="0"/>
        <v>2.0105267899075364E-3</v>
      </c>
      <c r="G39" s="286">
        <f t="shared" si="1"/>
        <v>0</v>
      </c>
      <c r="H39" s="290">
        <f>分析係数表!F42</f>
        <v>0.58706867988829459</v>
      </c>
      <c r="I39" s="288">
        <f>G39*H39</f>
        <v>0</v>
      </c>
      <c r="J39" s="292">
        <f>分析係数表!D42</f>
        <v>0.12536880137580664</v>
      </c>
      <c r="K39" s="281">
        <f>ROUND(G39*J39,0)</f>
        <v>0</v>
      </c>
      <c r="L39" s="290">
        <f>分析係数表!E42</f>
        <v>0.11770088827882173</v>
      </c>
      <c r="M39" s="282">
        <f>ROUND(G39*L39,0)</f>
        <v>0</v>
      </c>
    </row>
    <row r="40" spans="1:13">
      <c r="A40" s="258">
        <v>36</v>
      </c>
      <c r="B40" s="246" t="s">
        <v>98</v>
      </c>
      <c r="C40" s="267"/>
      <c r="D40" s="290">
        <f>逆行列係数表!AF40</f>
        <v>7.2915136159092286E-2</v>
      </c>
      <c r="E40" s="290"/>
      <c r="F40" s="290">
        <f t="shared" si="0"/>
        <v>6.9255838571274153E-2</v>
      </c>
      <c r="G40" s="286">
        <f t="shared" si="1"/>
        <v>0</v>
      </c>
      <c r="H40" s="290">
        <f>分析係数表!F43</f>
        <v>0.62240825035949521</v>
      </c>
      <c r="I40" s="288">
        <f>G40*H40</f>
        <v>0</v>
      </c>
      <c r="J40" s="292">
        <f>分析係数表!D43</f>
        <v>0.13048156468325811</v>
      </c>
      <c r="K40" s="281">
        <f>ROUND(G40*J40,0)</f>
        <v>0</v>
      </c>
      <c r="L40" s="290">
        <f>分析係数表!E43</f>
        <v>0.11291103502841897</v>
      </c>
      <c r="M40" s="282">
        <f>ROUND(G40*L40,0)</f>
        <v>0</v>
      </c>
    </row>
    <row r="41" spans="1:13">
      <c r="A41" s="258">
        <v>37</v>
      </c>
      <c r="B41" s="246" t="s">
        <v>99</v>
      </c>
      <c r="C41" s="267"/>
      <c r="D41" s="290">
        <f>逆行列係数表!AF41</f>
        <v>5.9853349075577559E-4</v>
      </c>
      <c r="E41" s="290"/>
      <c r="F41" s="290">
        <f t="shared" si="0"/>
        <v>5.6849566494451755E-4</v>
      </c>
      <c r="G41" s="286">
        <f t="shared" si="1"/>
        <v>0</v>
      </c>
      <c r="H41" s="290">
        <f>分析係数表!F44</f>
        <v>0.5344179716450459</v>
      </c>
      <c r="I41" s="288">
        <f>G41*H41</f>
        <v>0</v>
      </c>
      <c r="J41" s="292">
        <f>分析係数表!D44</f>
        <v>0.19836337849438287</v>
      </c>
      <c r="K41" s="281">
        <f>ROUND(G41*J41,0)</f>
        <v>0</v>
      </c>
      <c r="L41" s="290">
        <f>分析係数表!E44</f>
        <v>0.16230318686650563</v>
      </c>
      <c r="M41" s="282">
        <f>ROUND(G41*L41,0)</f>
        <v>0</v>
      </c>
    </row>
    <row r="42" spans="1:13">
      <c r="A42" s="258">
        <v>38</v>
      </c>
      <c r="B42" s="246" t="s">
        <v>4</v>
      </c>
      <c r="C42" s="267"/>
      <c r="D42" s="290">
        <f>逆行列係数表!AF42</f>
        <v>3.0107935750844344E-3</v>
      </c>
      <c r="E42" s="290"/>
      <c r="F42" s="290">
        <f t="shared" si="0"/>
        <v>2.8596947738329884E-3</v>
      </c>
      <c r="G42" s="286">
        <f t="shared" si="1"/>
        <v>0</v>
      </c>
      <c r="H42" s="290">
        <f>分析係数表!F45</f>
        <v>0</v>
      </c>
      <c r="I42" s="288">
        <f>G42*H42</f>
        <v>0</v>
      </c>
      <c r="J42" s="292">
        <f>分析係数表!D45</f>
        <v>0</v>
      </c>
      <c r="K42" s="281">
        <f>ROUND(G42*J42,0)</f>
        <v>0</v>
      </c>
      <c r="L42" s="290">
        <f>分析係数表!E45</f>
        <v>0</v>
      </c>
      <c r="M42" s="282">
        <f>ROUND(G42*L42,0)</f>
        <v>0</v>
      </c>
    </row>
    <row r="43" spans="1:13">
      <c r="A43" s="258">
        <v>39</v>
      </c>
      <c r="B43" s="246" t="s">
        <v>5</v>
      </c>
      <c r="C43" s="267"/>
      <c r="D43" s="290">
        <f>逆行列係数表!AF43</f>
        <v>3.6460755018446582E-3</v>
      </c>
      <c r="E43" s="290"/>
      <c r="F43" s="290">
        <f t="shared" si="0"/>
        <v>3.4630946285758748E-3</v>
      </c>
      <c r="G43" s="286">
        <f t="shared" si="1"/>
        <v>0</v>
      </c>
      <c r="H43" s="290">
        <f>分析係数表!F46</f>
        <v>0.64740426293918441</v>
      </c>
      <c r="I43" s="288">
        <f>G43*H43</f>
        <v>0</v>
      </c>
      <c r="J43" s="292">
        <f>分析係数表!D46</f>
        <v>3.6867524451068895E-3</v>
      </c>
      <c r="K43" s="281">
        <f>ROUND(G43*J43,0)</f>
        <v>0</v>
      </c>
      <c r="L43" s="290">
        <f>分析係数表!E46</f>
        <v>3.6024838177901608E-3</v>
      </c>
      <c r="M43" s="282">
        <f>ROUND(G43*L43,0)</f>
        <v>0</v>
      </c>
    </row>
    <row r="44" spans="1:13">
      <c r="A44" s="259">
        <v>40</v>
      </c>
      <c r="B44" s="256" t="s">
        <v>253</v>
      </c>
      <c r="C44" s="273">
        <f>SUM(C5:C43)</f>
        <v>0</v>
      </c>
      <c r="D44" s="291">
        <f>逆行列係数表!AF44</f>
        <v>1.2814207512143763</v>
      </c>
      <c r="E44" s="291"/>
      <c r="F44" s="291">
        <f t="shared" si="0"/>
        <v>1.2171117461037253</v>
      </c>
      <c r="G44" s="287">
        <f>SUM(G5:G43)</f>
        <v>0</v>
      </c>
      <c r="H44" s="291">
        <f>分析係数表!F47</f>
        <v>0.52032812004185636</v>
      </c>
      <c r="I44" s="289">
        <f>SUM(I5:I43)</f>
        <v>0</v>
      </c>
      <c r="J44" s="293">
        <f>分析係数表!D47</f>
        <v>6.7043132898265148E-2</v>
      </c>
      <c r="K44" s="284">
        <f>SUM(K5:K43)</f>
        <v>0</v>
      </c>
      <c r="L44" s="291">
        <f>分析係数表!E47</f>
        <v>6.0489972943054145E-2</v>
      </c>
      <c r="M44" s="285">
        <f>SUM(M5:M43)</f>
        <v>0</v>
      </c>
    </row>
    <row r="45" spans="1:13">
      <c r="B45" s="276" t="s">
        <v>254</v>
      </c>
      <c r="C45" s="88"/>
      <c r="D45" s="88" t="s">
        <v>255</v>
      </c>
      <c r="E45" s="88"/>
      <c r="F45" s="88"/>
      <c r="G45" s="88"/>
      <c r="H45" s="88" t="s">
        <v>132</v>
      </c>
      <c r="I45" s="88"/>
      <c r="J45" s="88" t="s">
        <v>132</v>
      </c>
      <c r="K45" s="88"/>
      <c r="L45" s="88" t="s">
        <v>132</v>
      </c>
      <c r="M45" s="277"/>
    </row>
    <row r="46" spans="1:13">
      <c r="B46" s="76" t="s">
        <v>256</v>
      </c>
    </row>
    <row r="47" spans="1:13">
      <c r="B47" s="76" t="s">
        <v>289</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B54235-2EE9-467C-A014-80C688113B24}">
  <dimension ref="A1:M47"/>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76" customWidth="1"/>
    <col min="2" max="2" width="17.5" style="76" customWidth="1"/>
    <col min="3" max="3" width="8.58203125" style="76" customWidth="1"/>
    <col min="4" max="4" width="8.1640625" style="76" customWidth="1"/>
    <col min="5" max="5" width="8.25" style="76" bestFit="1" customWidth="1"/>
    <col min="6" max="16384" width="8.1640625" style="76"/>
  </cols>
  <sheetData>
    <row r="1" spans="1:13" ht="13">
      <c r="B1" s="268" t="s">
        <v>243</v>
      </c>
      <c r="F1" s="269"/>
      <c r="G1" s="76" t="s">
        <v>324</v>
      </c>
      <c r="I1" s="76" t="s">
        <v>324</v>
      </c>
    </row>
    <row r="2" spans="1:13">
      <c r="B2" s="76" t="s">
        <v>282</v>
      </c>
      <c r="C2" s="76" t="s">
        <v>324</v>
      </c>
      <c r="G2" s="76" t="s">
        <v>245</v>
      </c>
      <c r="I2" s="270" t="s">
        <v>236</v>
      </c>
      <c r="K2" s="76" t="s">
        <v>229</v>
      </c>
      <c r="M2" s="76" t="s">
        <v>246</v>
      </c>
    </row>
    <row r="3" spans="1:13" ht="60" customHeight="1">
      <c r="B3" s="39"/>
      <c r="C3" s="40" t="s">
        <v>308</v>
      </c>
      <c r="D3" s="40" t="s">
        <v>386</v>
      </c>
      <c r="E3" s="40" t="s">
        <v>387</v>
      </c>
      <c r="F3" s="40" t="s">
        <v>310</v>
      </c>
      <c r="G3" s="41" t="s">
        <v>330</v>
      </c>
      <c r="H3" s="40" t="s">
        <v>291</v>
      </c>
      <c r="I3" s="42" t="s">
        <v>236</v>
      </c>
      <c r="J3" s="43" t="s">
        <v>247</v>
      </c>
      <c r="K3" s="41" t="s">
        <v>248</v>
      </c>
      <c r="L3" s="40" t="s">
        <v>249</v>
      </c>
      <c r="M3" s="42" t="s">
        <v>250</v>
      </c>
    </row>
    <row r="4" spans="1:13">
      <c r="B4" s="44"/>
      <c r="C4" s="45" t="s">
        <v>41</v>
      </c>
      <c r="D4" s="45" t="s">
        <v>42</v>
      </c>
      <c r="E4" s="45" t="s">
        <v>50</v>
      </c>
      <c r="F4" s="45" t="s">
        <v>313</v>
      </c>
      <c r="G4" s="45" t="s">
        <v>311</v>
      </c>
      <c r="H4" s="47" t="s">
        <v>315</v>
      </c>
      <c r="I4" s="46" t="s">
        <v>316</v>
      </c>
      <c r="J4" s="45" t="s">
        <v>318</v>
      </c>
      <c r="K4" s="45" t="s">
        <v>319</v>
      </c>
      <c r="L4" s="45" t="s">
        <v>321</v>
      </c>
      <c r="M4" s="46" t="s">
        <v>322</v>
      </c>
    </row>
    <row r="5" spans="1:13">
      <c r="A5" s="257">
        <v>1</v>
      </c>
      <c r="B5" s="246" t="s">
        <v>73</v>
      </c>
      <c r="C5" s="267"/>
      <c r="D5" s="290">
        <f>逆行列係数表!AG5</f>
        <v>2.4427544573927522E-5</v>
      </c>
      <c r="E5" s="290"/>
      <c r="F5" s="290">
        <f>D5/$E$35</f>
        <v>2.2057645030220408E-5</v>
      </c>
      <c r="G5" s="286">
        <f>$C$35*F5</f>
        <v>0</v>
      </c>
      <c r="H5" s="290">
        <f>分析係数表!F8</f>
        <v>0.42721038226158625</v>
      </c>
      <c r="I5" s="288">
        <f>G5*H5</f>
        <v>0</v>
      </c>
      <c r="J5" s="292">
        <f>分析係数表!D8</f>
        <v>0.32298797552049696</v>
      </c>
      <c r="K5" s="281">
        <f t="shared" ref="K5:K38" si="0">ROUND(G5*J5,0)</f>
        <v>0</v>
      </c>
      <c r="L5" s="290">
        <f>分析係数表!E8</f>
        <v>0.12265584155979949</v>
      </c>
      <c r="M5" s="282">
        <f>ROUND(G5*L5,0)</f>
        <v>0</v>
      </c>
    </row>
    <row r="6" spans="1:13">
      <c r="A6" s="258">
        <v>2</v>
      </c>
      <c r="B6" s="246" t="s">
        <v>74</v>
      </c>
      <c r="C6" s="267"/>
      <c r="D6" s="290">
        <f>逆行列係数表!AG6</f>
        <v>3.7937445565080436E-5</v>
      </c>
      <c r="E6" s="290"/>
      <c r="F6" s="290">
        <f t="shared" ref="F6:F44" si="1">D6/$E$35</f>
        <v>3.425684907033246E-5</v>
      </c>
      <c r="G6" s="286">
        <f t="shared" ref="G6:G43" si="2">$C$35*F6</f>
        <v>0</v>
      </c>
      <c r="H6" s="290">
        <f>分析係数表!F9</f>
        <v>0.63987813845992225</v>
      </c>
      <c r="I6" s="288">
        <f>G6*H6</f>
        <v>0</v>
      </c>
      <c r="J6" s="292">
        <f>分析係数表!D9</f>
        <v>0.29572434079210003</v>
      </c>
      <c r="K6" s="281">
        <f t="shared" si="0"/>
        <v>0</v>
      </c>
      <c r="L6" s="290">
        <f>分析係数表!E9</f>
        <v>0.26862065342998215</v>
      </c>
      <c r="M6" s="282">
        <f>ROUND(G6*L6,0)</f>
        <v>0</v>
      </c>
    </row>
    <row r="7" spans="1:13">
      <c r="A7" s="258">
        <v>3</v>
      </c>
      <c r="B7" s="246" t="s">
        <v>75</v>
      </c>
      <c r="C7" s="267"/>
      <c r="D7" s="290">
        <f>逆行列係数表!AG7</f>
        <v>4.2843319087409056E-6</v>
      </c>
      <c r="E7" s="290"/>
      <c r="F7" s="290">
        <f t="shared" si="1"/>
        <v>3.8686766960408923E-6</v>
      </c>
      <c r="G7" s="286">
        <f t="shared" si="2"/>
        <v>0</v>
      </c>
      <c r="H7" s="290">
        <f>分析係数表!F10</f>
        <v>0.47381340455197063</v>
      </c>
      <c r="I7" s="288">
        <f>G7*H7</f>
        <v>0</v>
      </c>
      <c r="J7" s="292">
        <f>分析係数表!D10</f>
        <v>9.5045460793747427E-2</v>
      </c>
      <c r="K7" s="281">
        <f t="shared" si="0"/>
        <v>0</v>
      </c>
      <c r="L7" s="290">
        <f>分析係数表!E10</f>
        <v>4.2279520059697977E-2</v>
      </c>
      <c r="M7" s="282">
        <f>ROUND(G7*L7,0)</f>
        <v>0</v>
      </c>
    </row>
    <row r="8" spans="1:13">
      <c r="A8" s="258">
        <v>4</v>
      </c>
      <c r="B8" s="246" t="s">
        <v>76</v>
      </c>
      <c r="C8" s="267"/>
      <c r="D8" s="290">
        <f>逆行列係数表!AG8</f>
        <v>3.4318187130919815E-5</v>
      </c>
      <c r="E8" s="290"/>
      <c r="F8" s="290">
        <f t="shared" si="1"/>
        <v>3.0988722076571715E-5</v>
      </c>
      <c r="G8" s="286">
        <f t="shared" si="2"/>
        <v>0</v>
      </c>
      <c r="H8" s="290">
        <f>分析係数表!F11</f>
        <v>0.54360066960888753</v>
      </c>
      <c r="I8" s="288">
        <f>G8*H8</f>
        <v>0</v>
      </c>
      <c r="J8" s="292">
        <f>分析係数表!D11</f>
        <v>4.0785268604474206E-2</v>
      </c>
      <c r="K8" s="281">
        <f>ROUND(G8*J8,0)</f>
        <v>0</v>
      </c>
      <c r="L8" s="290">
        <f>分析係数表!E11</f>
        <v>3.926343022371024E-2</v>
      </c>
      <c r="M8" s="282">
        <f>ROUND(G8*L8,0)</f>
        <v>0</v>
      </c>
    </row>
    <row r="9" spans="1:13">
      <c r="A9" s="258">
        <v>5</v>
      </c>
      <c r="B9" s="246" t="s">
        <v>77</v>
      </c>
      <c r="C9" s="267"/>
      <c r="D9" s="290">
        <f>逆行列係数表!AG9</f>
        <v>1.4570159351123702E-4</v>
      </c>
      <c r="E9" s="290"/>
      <c r="F9" s="290">
        <f t="shared" si="1"/>
        <v>1.3156598774313904E-4</v>
      </c>
      <c r="G9" s="286">
        <f t="shared" si="2"/>
        <v>0</v>
      </c>
      <c r="H9" s="290">
        <f>分析係数表!F12</f>
        <v>0.33651535386825859</v>
      </c>
      <c r="I9" s="288">
        <f t="shared" ref="I9:I38" si="3">G9*H9</f>
        <v>0</v>
      </c>
      <c r="J9" s="292">
        <f>分析係数表!D12</f>
        <v>3.4578030097235327E-2</v>
      </c>
      <c r="K9" s="281">
        <f>ROUND(G9*J9,0)</f>
        <v>0</v>
      </c>
      <c r="L9" s="290">
        <f>分析係数表!E12</f>
        <v>3.3355134693599395E-2</v>
      </c>
      <c r="M9" s="282">
        <f t="shared" ref="M9:M38" si="4">ROUND(G9*L9,0)</f>
        <v>0</v>
      </c>
    </row>
    <row r="10" spans="1:13">
      <c r="A10" s="258">
        <v>6</v>
      </c>
      <c r="B10" s="246" t="s">
        <v>78</v>
      </c>
      <c r="C10" s="267"/>
      <c r="D10" s="290">
        <f>逆行列係数表!AG10</f>
        <v>1.2078428236770065E-4</v>
      </c>
      <c r="E10" s="290"/>
      <c r="F10" s="290">
        <f t="shared" si="1"/>
        <v>1.0906609207624878E-4</v>
      </c>
      <c r="G10" s="286">
        <f t="shared" si="2"/>
        <v>0</v>
      </c>
      <c r="H10" s="290">
        <f>分析係数表!F13</f>
        <v>0.39077170920544851</v>
      </c>
      <c r="I10" s="288">
        <f t="shared" si="3"/>
        <v>0</v>
      </c>
      <c r="J10" s="292">
        <f>分析係数表!D13</f>
        <v>0.12720758845381647</v>
      </c>
      <c r="K10" s="281">
        <f>ROUND(G10*J10,0)</f>
        <v>0</v>
      </c>
      <c r="L10" s="290">
        <f>分析係数表!E13</f>
        <v>9.5492852763317662E-2</v>
      </c>
      <c r="M10" s="282">
        <f t="shared" si="4"/>
        <v>0</v>
      </c>
    </row>
    <row r="11" spans="1:13">
      <c r="A11" s="258">
        <v>7</v>
      </c>
      <c r="B11" s="246" t="s">
        <v>79</v>
      </c>
      <c r="C11" s="267"/>
      <c r="D11" s="290">
        <f>逆行列係数表!AG11</f>
        <v>4.3239595348232062E-3</v>
      </c>
      <c r="E11" s="290"/>
      <c r="F11" s="290">
        <f t="shared" si="1"/>
        <v>3.904459748523647E-3</v>
      </c>
      <c r="G11" s="286">
        <f t="shared" si="2"/>
        <v>0</v>
      </c>
      <c r="H11" s="290">
        <f>分析係数表!F14</f>
        <v>0.35598651785260127</v>
      </c>
      <c r="I11" s="288">
        <f t="shared" si="3"/>
        <v>0</v>
      </c>
      <c r="J11" s="292">
        <f>分析係数表!D14</f>
        <v>4.3833041969742803E-2</v>
      </c>
      <c r="K11" s="281">
        <f>ROUND(G11*J11,0)</f>
        <v>0</v>
      </c>
      <c r="L11" s="290">
        <f>分析係数表!E14</f>
        <v>3.8757158040430381E-2</v>
      </c>
      <c r="M11" s="282">
        <f t="shared" si="4"/>
        <v>0</v>
      </c>
    </row>
    <row r="12" spans="1:13">
      <c r="A12" s="258">
        <v>8</v>
      </c>
      <c r="B12" s="246" t="s">
        <v>80</v>
      </c>
      <c r="C12" s="267"/>
      <c r="D12" s="290">
        <f>逆行列係数表!AG12</f>
        <v>5.8077518354696176E-4</v>
      </c>
      <c r="E12" s="290"/>
      <c r="F12" s="290">
        <f t="shared" si="1"/>
        <v>5.2442982151849882E-4</v>
      </c>
      <c r="G12" s="286">
        <f t="shared" si="2"/>
        <v>0</v>
      </c>
      <c r="H12" s="290">
        <f>分析係数表!F15</f>
        <v>0.35842164855867914</v>
      </c>
      <c r="I12" s="288">
        <f t="shared" si="3"/>
        <v>0</v>
      </c>
      <c r="J12" s="292">
        <f>分析係数表!D15</f>
        <v>1.5678367482667734E-2</v>
      </c>
      <c r="K12" s="281">
        <f t="shared" si="0"/>
        <v>0</v>
      </c>
      <c r="L12" s="290">
        <f>分析係数表!E15</f>
        <v>1.5634458686506418E-2</v>
      </c>
      <c r="M12" s="282">
        <f t="shared" si="4"/>
        <v>0</v>
      </c>
    </row>
    <row r="13" spans="1:13">
      <c r="A13" s="258">
        <v>9</v>
      </c>
      <c r="B13" s="246" t="s">
        <v>81</v>
      </c>
      <c r="C13" s="267"/>
      <c r="D13" s="290">
        <f>逆行列係数表!AG13</f>
        <v>9.7450116129875041E-4</v>
      </c>
      <c r="E13" s="290"/>
      <c r="F13" s="290">
        <f t="shared" si="1"/>
        <v>8.7995748538754353E-4</v>
      </c>
      <c r="G13" s="286">
        <f t="shared" si="2"/>
        <v>0</v>
      </c>
      <c r="H13" s="290">
        <f>分析係数表!F16</f>
        <v>0.2627694146106877</v>
      </c>
      <c r="I13" s="288">
        <f t="shared" si="3"/>
        <v>0</v>
      </c>
      <c r="J13" s="292">
        <f>分析係数表!D16</f>
        <v>1.0339400475073228E-2</v>
      </c>
      <c r="K13" s="281">
        <f t="shared" si="0"/>
        <v>0</v>
      </c>
      <c r="L13" s="290">
        <f>分析係数表!E16</f>
        <v>1.0339400475073228E-2</v>
      </c>
      <c r="M13" s="282">
        <f t="shared" si="4"/>
        <v>0</v>
      </c>
    </row>
    <row r="14" spans="1:13">
      <c r="A14" s="258">
        <v>10</v>
      </c>
      <c r="B14" s="246" t="s">
        <v>82</v>
      </c>
      <c r="C14" s="267"/>
      <c r="D14" s="290">
        <f>逆行列係数表!AG14</f>
        <v>1.4266832988885036E-3</v>
      </c>
      <c r="E14" s="290"/>
      <c r="F14" s="290">
        <f t="shared" si="1"/>
        <v>1.2882700380379144E-3</v>
      </c>
      <c r="G14" s="286">
        <f t="shared" si="2"/>
        <v>0</v>
      </c>
      <c r="H14" s="290">
        <f>分析係数表!F17</f>
        <v>0.42825667105631338</v>
      </c>
      <c r="I14" s="288">
        <f t="shared" si="3"/>
        <v>0</v>
      </c>
      <c r="J14" s="292">
        <f>分析係数表!D17</f>
        <v>5.1560411778863557E-2</v>
      </c>
      <c r="K14" s="281">
        <f t="shared" si="0"/>
        <v>0</v>
      </c>
      <c r="L14" s="290">
        <f>分析係数表!E17</f>
        <v>4.9008807340167618E-2</v>
      </c>
      <c r="M14" s="282">
        <f t="shared" si="4"/>
        <v>0</v>
      </c>
    </row>
    <row r="15" spans="1:13">
      <c r="A15" s="258">
        <v>11</v>
      </c>
      <c r="B15" s="246" t="s">
        <v>83</v>
      </c>
      <c r="C15" s="267"/>
      <c r="D15" s="290">
        <f>逆行列係数表!AG15</f>
        <v>3.1086290347412995E-4</v>
      </c>
      <c r="E15" s="290"/>
      <c r="F15" s="290">
        <f t="shared" si="1"/>
        <v>2.8070375870748268E-4</v>
      </c>
      <c r="G15" s="286">
        <f t="shared" si="2"/>
        <v>0</v>
      </c>
      <c r="H15" s="290">
        <f>分析係数表!F18</f>
        <v>0.48997194925916815</v>
      </c>
      <c r="I15" s="288">
        <f t="shared" si="3"/>
        <v>0</v>
      </c>
      <c r="J15" s="292">
        <f>分析係数表!D18</f>
        <v>3.8565313316438733E-2</v>
      </c>
      <c r="K15" s="281">
        <f t="shared" si="0"/>
        <v>0</v>
      </c>
      <c r="L15" s="290">
        <f>分析係数表!E18</f>
        <v>3.6576455199010559E-2</v>
      </c>
      <c r="M15" s="282">
        <f t="shared" si="4"/>
        <v>0</v>
      </c>
    </row>
    <row r="16" spans="1:13">
      <c r="A16" s="258">
        <v>12</v>
      </c>
      <c r="B16" s="246" t="s">
        <v>84</v>
      </c>
      <c r="C16" s="267"/>
      <c r="D16" s="290">
        <f>逆行列係数表!AG16</f>
        <v>5.9853830627862369E-4</v>
      </c>
      <c r="E16" s="290"/>
      <c r="F16" s="290">
        <f t="shared" si="1"/>
        <v>5.4046961031746943E-4</v>
      </c>
      <c r="G16" s="286">
        <f t="shared" si="2"/>
        <v>0</v>
      </c>
      <c r="H16" s="290">
        <f>分析係数表!F19</f>
        <v>0.21331101927013058</v>
      </c>
      <c r="I16" s="288">
        <f t="shared" si="3"/>
        <v>0</v>
      </c>
      <c r="J16" s="292">
        <f>分析係数表!D19</f>
        <v>1.2736199640345095E-2</v>
      </c>
      <c r="K16" s="281">
        <f t="shared" si="0"/>
        <v>0</v>
      </c>
      <c r="L16" s="290">
        <f>分析係数表!E19</f>
        <v>1.2523714081279422E-2</v>
      </c>
      <c r="M16" s="282">
        <f t="shared" si="4"/>
        <v>0</v>
      </c>
    </row>
    <row r="17" spans="1:13">
      <c r="A17" s="258">
        <v>13</v>
      </c>
      <c r="B17" s="246" t="s">
        <v>85</v>
      </c>
      <c r="C17" s="267"/>
      <c r="D17" s="290">
        <f>逆行列係数表!AG17</f>
        <v>2.4579609349962157E-5</v>
      </c>
      <c r="E17" s="290"/>
      <c r="F17" s="290">
        <f t="shared" si="1"/>
        <v>2.2194956860364483E-5</v>
      </c>
      <c r="G17" s="286">
        <f t="shared" si="2"/>
        <v>0</v>
      </c>
      <c r="H17" s="290">
        <f>分析係数表!F20</f>
        <v>0.2109583665362576</v>
      </c>
      <c r="I17" s="288">
        <f t="shared" si="3"/>
        <v>0</v>
      </c>
      <c r="J17" s="292">
        <f>分析係数表!D20</f>
        <v>3.0797631013066269E-2</v>
      </c>
      <c r="K17" s="281">
        <f t="shared" si="0"/>
        <v>0</v>
      </c>
      <c r="L17" s="290">
        <f>分析係数表!E20</f>
        <v>2.9972730221401771E-2</v>
      </c>
      <c r="M17" s="282">
        <f t="shared" si="4"/>
        <v>0</v>
      </c>
    </row>
    <row r="18" spans="1:13">
      <c r="A18" s="258">
        <v>14</v>
      </c>
      <c r="B18" s="246" t="s">
        <v>86</v>
      </c>
      <c r="C18" s="267"/>
      <c r="D18" s="290">
        <f>逆行列係数表!AG18</f>
        <v>5.0963927636955007E-4</v>
      </c>
      <c r="E18" s="290"/>
      <c r="F18" s="290">
        <f t="shared" si="1"/>
        <v>4.6019534290877369E-4</v>
      </c>
      <c r="G18" s="286">
        <f t="shared" si="2"/>
        <v>0</v>
      </c>
      <c r="H18" s="290">
        <f>分析係数表!F21</f>
        <v>0.45791147145628314</v>
      </c>
      <c r="I18" s="288">
        <f t="shared" si="3"/>
        <v>0</v>
      </c>
      <c r="J18" s="292">
        <f>分析係数表!D21</f>
        <v>5.9847590028896828E-2</v>
      </c>
      <c r="K18" s="281">
        <f t="shared" si="0"/>
        <v>0</v>
      </c>
      <c r="L18" s="290">
        <f>分析係数表!E21</f>
        <v>5.4782163530779596E-2</v>
      </c>
      <c r="M18" s="282">
        <f t="shared" si="4"/>
        <v>0</v>
      </c>
    </row>
    <row r="19" spans="1:13">
      <c r="A19" s="258">
        <v>15</v>
      </c>
      <c r="B19" s="246" t="s">
        <v>70</v>
      </c>
      <c r="C19" s="267"/>
      <c r="D19" s="290">
        <f>逆行列係数表!AG19</f>
        <v>4.6217237392512898E-4</v>
      </c>
      <c r="E19" s="290"/>
      <c r="F19" s="290">
        <f t="shared" si="1"/>
        <v>4.1733356113474087E-4</v>
      </c>
      <c r="G19" s="286">
        <f t="shared" si="2"/>
        <v>0</v>
      </c>
      <c r="H19" s="290">
        <f>分析係数表!F22</f>
        <v>0.43073258580094059</v>
      </c>
      <c r="I19" s="288">
        <f t="shared" si="3"/>
        <v>0</v>
      </c>
      <c r="J19" s="292">
        <f>分析係数表!D22</f>
        <v>2.2938556731137788E-2</v>
      </c>
      <c r="K19" s="281">
        <f t="shared" si="0"/>
        <v>0</v>
      </c>
      <c r="L19" s="290">
        <f>分析係数表!E22</f>
        <v>2.2183368519679003E-2</v>
      </c>
      <c r="M19" s="282">
        <f t="shared" si="4"/>
        <v>0</v>
      </c>
    </row>
    <row r="20" spans="1:13">
      <c r="A20" s="258">
        <v>16</v>
      </c>
      <c r="B20" s="246" t="s">
        <v>71</v>
      </c>
      <c r="C20" s="267"/>
      <c r="D20" s="290">
        <f>逆行列係数表!AG20</f>
        <v>6.6784126918876597E-4</v>
      </c>
      <c r="E20" s="290"/>
      <c r="F20" s="290">
        <f t="shared" si="1"/>
        <v>6.0304897234823406E-4</v>
      </c>
      <c r="G20" s="286">
        <f t="shared" si="2"/>
        <v>0</v>
      </c>
      <c r="H20" s="290">
        <f>分析係数表!F23</f>
        <v>0.43764444987651224</v>
      </c>
      <c r="I20" s="288">
        <f>G20*H20</f>
        <v>0</v>
      </c>
      <c r="J20" s="292">
        <f>分析係数表!D23</f>
        <v>3.7770855561684982E-2</v>
      </c>
      <c r="K20" s="281">
        <f t="shared" si="0"/>
        <v>0</v>
      </c>
      <c r="L20" s="290">
        <f>分析係数表!E23</f>
        <v>3.6503495425501575E-2</v>
      </c>
      <c r="M20" s="282">
        <f t="shared" si="4"/>
        <v>0</v>
      </c>
    </row>
    <row r="21" spans="1:13">
      <c r="A21" s="258">
        <v>17</v>
      </c>
      <c r="B21" s="246" t="s">
        <v>72</v>
      </c>
      <c r="C21" s="267"/>
      <c r="D21" s="290">
        <f>逆行列係数表!AG21</f>
        <v>5.0977467102961497E-5</v>
      </c>
      <c r="E21" s="290"/>
      <c r="F21" s="290">
        <f t="shared" si="1"/>
        <v>4.6031760191608657E-5</v>
      </c>
      <c r="G21" s="286">
        <f t="shared" si="2"/>
        <v>0</v>
      </c>
      <c r="H21" s="290">
        <f>分析係数表!F24</f>
        <v>0.36721364788140759</v>
      </c>
      <c r="I21" s="288">
        <f>G21*H21</f>
        <v>0</v>
      </c>
      <c r="J21" s="292">
        <f>分析係数表!D24</f>
        <v>3.9309475738153632E-2</v>
      </c>
      <c r="K21" s="281">
        <f t="shared" si="0"/>
        <v>0</v>
      </c>
      <c r="L21" s="290">
        <f>分析係数表!E24</f>
        <v>3.8550657867992791E-2</v>
      </c>
      <c r="M21" s="282">
        <f t="shared" si="4"/>
        <v>0</v>
      </c>
    </row>
    <row r="22" spans="1:13">
      <c r="A22" s="258">
        <v>18</v>
      </c>
      <c r="B22" s="246" t="s">
        <v>87</v>
      </c>
      <c r="C22" s="267"/>
      <c r="D22" s="290">
        <f>逆行列係数表!AG22</f>
        <v>3.8310641350224766E-4</v>
      </c>
      <c r="E22" s="290"/>
      <c r="F22" s="290">
        <f t="shared" si="1"/>
        <v>3.459383832975537E-4</v>
      </c>
      <c r="G22" s="286">
        <f t="shared" si="2"/>
        <v>0</v>
      </c>
      <c r="H22" s="290">
        <f>分析係数表!F25</f>
        <v>0.33318683873123567</v>
      </c>
      <c r="I22" s="288">
        <f t="shared" si="3"/>
        <v>0</v>
      </c>
      <c r="J22" s="292">
        <f>分析係数表!D25</f>
        <v>4.284059086963312E-2</v>
      </c>
      <c r="K22" s="281">
        <f t="shared" si="0"/>
        <v>0</v>
      </c>
      <c r="L22" s="290">
        <f>分析係数表!E25</f>
        <v>4.249917369780222E-2</v>
      </c>
      <c r="M22" s="282">
        <f t="shared" si="4"/>
        <v>0</v>
      </c>
    </row>
    <row r="23" spans="1:13">
      <c r="A23" s="258">
        <v>19</v>
      </c>
      <c r="B23" s="246" t="s">
        <v>88</v>
      </c>
      <c r="C23" s="267"/>
      <c r="D23" s="290">
        <f>逆行列係数表!AG23</f>
        <v>1.7805815825175974E-4</v>
      </c>
      <c r="E23" s="290"/>
      <c r="F23" s="290">
        <f t="shared" si="1"/>
        <v>1.6078339914868679E-4</v>
      </c>
      <c r="G23" s="286">
        <f t="shared" si="2"/>
        <v>0</v>
      </c>
      <c r="H23" s="290">
        <f>分析係数表!F26</f>
        <v>0.33811565690794865</v>
      </c>
      <c r="I23" s="288">
        <f t="shared" si="3"/>
        <v>0</v>
      </c>
      <c r="J23" s="292">
        <f>分析係数表!D26</f>
        <v>3.3929737559631502E-2</v>
      </c>
      <c r="K23" s="281">
        <f t="shared" si="0"/>
        <v>0</v>
      </c>
      <c r="L23" s="290">
        <f>分析係数表!E26</f>
        <v>3.3531988342571602E-2</v>
      </c>
      <c r="M23" s="282">
        <f t="shared" si="4"/>
        <v>0</v>
      </c>
    </row>
    <row r="24" spans="1:13">
      <c r="A24" s="258">
        <v>20</v>
      </c>
      <c r="B24" s="246" t="s">
        <v>89</v>
      </c>
      <c r="C24" s="267"/>
      <c r="D24" s="290">
        <f>逆行列係数表!AG24</f>
        <v>6.8851290404717101E-5</v>
      </c>
      <c r="E24" s="290"/>
      <c r="F24" s="290">
        <f t="shared" si="1"/>
        <v>6.2171509667035285E-5</v>
      </c>
      <c r="G24" s="286">
        <f t="shared" si="2"/>
        <v>0</v>
      </c>
      <c r="H24" s="290">
        <f>分析係数表!F27</f>
        <v>0.29536956526946395</v>
      </c>
      <c r="I24" s="288">
        <f t="shared" si="3"/>
        <v>0</v>
      </c>
      <c r="J24" s="292">
        <f>分析係数表!D27</f>
        <v>2.042747265118797E-2</v>
      </c>
      <c r="K24" s="281">
        <f t="shared" si="0"/>
        <v>0</v>
      </c>
      <c r="L24" s="290">
        <f>分析係数表!E27</f>
        <v>2.035082172191522E-2</v>
      </c>
      <c r="M24" s="282">
        <f t="shared" si="4"/>
        <v>0</v>
      </c>
    </row>
    <row r="25" spans="1:13">
      <c r="A25" s="258">
        <v>21</v>
      </c>
      <c r="B25" s="246" t="s">
        <v>90</v>
      </c>
      <c r="C25" s="267"/>
      <c r="D25" s="290">
        <f>逆行列係数表!AG25</f>
        <v>6.7863714615706036E-4</v>
      </c>
      <c r="E25" s="290"/>
      <c r="F25" s="290">
        <f t="shared" si="1"/>
        <v>6.1279746021756891E-4</v>
      </c>
      <c r="G25" s="286">
        <f t="shared" si="2"/>
        <v>0</v>
      </c>
      <c r="H25" s="290">
        <f>分析係数表!F28</f>
        <v>0.29628808224417325</v>
      </c>
      <c r="I25" s="288">
        <f t="shared" si="3"/>
        <v>0</v>
      </c>
      <c r="J25" s="292">
        <f>分析係数表!D28</f>
        <v>3.0551159487848582E-2</v>
      </c>
      <c r="K25" s="281">
        <f t="shared" si="0"/>
        <v>0</v>
      </c>
      <c r="L25" s="290">
        <f>分析係数表!E28</f>
        <v>3.018459578819983E-2</v>
      </c>
      <c r="M25" s="282">
        <f t="shared" si="4"/>
        <v>0</v>
      </c>
    </row>
    <row r="26" spans="1:13">
      <c r="A26" s="258">
        <v>22</v>
      </c>
      <c r="B26" s="246" t="s">
        <v>64</v>
      </c>
      <c r="C26" s="267"/>
      <c r="D26" s="290">
        <f>逆行列係数表!AG26</f>
        <v>8.0171596380933883E-3</v>
      </c>
      <c r="E26" s="290"/>
      <c r="F26" s="290">
        <f t="shared" si="1"/>
        <v>7.2393547747906751E-3</v>
      </c>
      <c r="G26" s="286">
        <f t="shared" si="2"/>
        <v>0</v>
      </c>
      <c r="H26" s="290">
        <f>分析係数表!F29</f>
        <v>0.40202182464221792</v>
      </c>
      <c r="I26" s="288">
        <f t="shared" si="3"/>
        <v>0</v>
      </c>
      <c r="J26" s="292">
        <f>分析係数表!D29</f>
        <v>7.9194780809421356E-2</v>
      </c>
      <c r="K26" s="281">
        <f t="shared" si="0"/>
        <v>0</v>
      </c>
      <c r="L26" s="290">
        <f>分析係数表!E29</f>
        <v>6.5944675090492746E-2</v>
      </c>
      <c r="M26" s="282">
        <f t="shared" si="4"/>
        <v>0</v>
      </c>
    </row>
    <row r="27" spans="1:13">
      <c r="A27" s="258">
        <v>23</v>
      </c>
      <c r="B27" s="246" t="s">
        <v>91</v>
      </c>
      <c r="C27" s="267"/>
      <c r="D27" s="290">
        <f>逆行列係数表!AG27</f>
        <v>7.7158397538968099E-3</v>
      </c>
      <c r="E27" s="290"/>
      <c r="F27" s="290">
        <f t="shared" si="1"/>
        <v>6.9672681953950035E-3</v>
      </c>
      <c r="G27" s="286">
        <f t="shared" si="2"/>
        <v>0</v>
      </c>
      <c r="H27" s="290">
        <f>分析係数表!F30</f>
        <v>0.46362091424568164</v>
      </c>
      <c r="I27" s="288">
        <f t="shared" si="3"/>
        <v>0</v>
      </c>
      <c r="J27" s="292">
        <f>分析係数表!D30</f>
        <v>7.3824536053885614E-2</v>
      </c>
      <c r="K27" s="281">
        <f t="shared" si="0"/>
        <v>0</v>
      </c>
      <c r="L27" s="290">
        <f>分析係数表!E30</f>
        <v>5.6949248710145881E-2</v>
      </c>
      <c r="M27" s="282">
        <f t="shared" si="4"/>
        <v>0</v>
      </c>
    </row>
    <row r="28" spans="1:13">
      <c r="A28" s="258">
        <v>24</v>
      </c>
      <c r="B28" s="246" t="s">
        <v>92</v>
      </c>
      <c r="C28" s="267"/>
      <c r="D28" s="290">
        <f>逆行列係数表!AG28</f>
        <v>1.2011555556136149E-2</v>
      </c>
      <c r="E28" s="290"/>
      <c r="F28" s="290">
        <f t="shared" si="1"/>
        <v>1.0846224347935928E-2</v>
      </c>
      <c r="G28" s="286">
        <f t="shared" si="2"/>
        <v>0</v>
      </c>
      <c r="H28" s="290">
        <f>分析係数表!F31</f>
        <v>0.39948542779773355</v>
      </c>
      <c r="I28" s="288">
        <f t="shared" si="3"/>
        <v>0</v>
      </c>
      <c r="J28" s="292">
        <f>分析係数表!D31</f>
        <v>2.9145126840892164E-3</v>
      </c>
      <c r="K28" s="281">
        <f t="shared" si="0"/>
        <v>0</v>
      </c>
      <c r="L28" s="290">
        <f>分析係数表!E31</f>
        <v>2.9145126840892164E-3</v>
      </c>
      <c r="M28" s="282">
        <f t="shared" si="4"/>
        <v>0</v>
      </c>
    </row>
    <row r="29" spans="1:13">
      <c r="A29" s="258">
        <v>25</v>
      </c>
      <c r="B29" s="246" t="s">
        <v>1</v>
      </c>
      <c r="C29" s="267"/>
      <c r="D29" s="290">
        <f>逆行列係数表!AG29</f>
        <v>3.5315427761332258E-3</v>
      </c>
      <c r="E29" s="290"/>
      <c r="F29" s="290">
        <f t="shared" si="1"/>
        <v>3.1889212904406654E-3</v>
      </c>
      <c r="G29" s="286">
        <f t="shared" si="2"/>
        <v>0</v>
      </c>
      <c r="H29" s="290">
        <f>分析係数表!F32</f>
        <v>0.44272670787830282</v>
      </c>
      <c r="I29" s="288">
        <f t="shared" si="3"/>
        <v>0</v>
      </c>
      <c r="J29" s="292">
        <f>分析係数表!D32</f>
        <v>2.1120085933633119E-2</v>
      </c>
      <c r="K29" s="281">
        <f t="shared" si="0"/>
        <v>0</v>
      </c>
      <c r="L29" s="290">
        <f>分析係数表!E32</f>
        <v>2.1120085933633119E-2</v>
      </c>
      <c r="M29" s="282">
        <f t="shared" si="4"/>
        <v>0</v>
      </c>
    </row>
    <row r="30" spans="1:13">
      <c r="A30" s="258">
        <v>26</v>
      </c>
      <c r="B30" s="246" t="s">
        <v>2</v>
      </c>
      <c r="C30" s="267"/>
      <c r="D30" s="290">
        <f>逆行列係数表!AG30</f>
        <v>9.138435990335923E-3</v>
      </c>
      <c r="E30" s="290"/>
      <c r="F30" s="290">
        <f t="shared" si="1"/>
        <v>8.251847687604532E-3</v>
      </c>
      <c r="G30" s="286">
        <f t="shared" si="2"/>
        <v>0</v>
      </c>
      <c r="H30" s="290">
        <f>分析係数表!F33</f>
        <v>0.63278689994307047</v>
      </c>
      <c r="I30" s="288">
        <f t="shared" si="3"/>
        <v>0</v>
      </c>
      <c r="J30" s="292">
        <f>分析係数表!D33</f>
        <v>8.7702783269007503E-2</v>
      </c>
      <c r="K30" s="281">
        <f t="shared" si="0"/>
        <v>0</v>
      </c>
      <c r="L30" s="290">
        <f>分析係数表!E33</f>
        <v>8.4336323251883824E-2</v>
      </c>
      <c r="M30" s="282">
        <f t="shared" si="4"/>
        <v>0</v>
      </c>
    </row>
    <row r="31" spans="1:13">
      <c r="A31" s="258">
        <v>27</v>
      </c>
      <c r="B31" s="246" t="s">
        <v>65</v>
      </c>
      <c r="C31" s="267"/>
      <c r="D31" s="290">
        <f>逆行列係数表!AG31</f>
        <v>3.9208392263567551E-3</v>
      </c>
      <c r="E31" s="290"/>
      <c r="F31" s="290">
        <f t="shared" si="1"/>
        <v>3.5404491685115821E-3</v>
      </c>
      <c r="G31" s="286">
        <f t="shared" si="2"/>
        <v>0</v>
      </c>
      <c r="H31" s="290">
        <f>分析係数表!F34</f>
        <v>0.68044247766447119</v>
      </c>
      <c r="I31" s="288">
        <f t="shared" si="3"/>
        <v>0</v>
      </c>
      <c r="J31" s="292">
        <f>分析係数表!D34</f>
        <v>0.15389009392691583</v>
      </c>
      <c r="K31" s="281">
        <f t="shared" si="0"/>
        <v>0</v>
      </c>
      <c r="L31" s="290">
        <f>分析係数表!E34</f>
        <v>0.1433320704064108</v>
      </c>
      <c r="M31" s="282">
        <f t="shared" si="4"/>
        <v>0</v>
      </c>
    </row>
    <row r="32" spans="1:13">
      <c r="A32" s="258">
        <v>28</v>
      </c>
      <c r="B32" s="246" t="s">
        <v>66</v>
      </c>
      <c r="C32" s="267"/>
      <c r="D32" s="290">
        <f>逆行列係数表!AG32</f>
        <v>1.0759871045623008E-2</v>
      </c>
      <c r="E32" s="290"/>
      <c r="F32" s="290">
        <f t="shared" si="1"/>
        <v>9.7159751516170938E-3</v>
      </c>
      <c r="G32" s="286">
        <f t="shared" si="2"/>
        <v>0</v>
      </c>
      <c r="H32" s="290">
        <f>分析係数表!F35</f>
        <v>0.60548890850388704</v>
      </c>
      <c r="I32" s="288">
        <f t="shared" si="3"/>
        <v>0</v>
      </c>
      <c r="J32" s="292">
        <f>分析係数表!D35</f>
        <v>4.0363234612300396E-2</v>
      </c>
      <c r="K32" s="281">
        <f t="shared" si="0"/>
        <v>0</v>
      </c>
      <c r="L32" s="290">
        <f>分析係数表!E35</f>
        <v>3.9154079363329694E-2</v>
      </c>
      <c r="M32" s="282">
        <f t="shared" si="4"/>
        <v>0</v>
      </c>
    </row>
    <row r="33" spans="1:13">
      <c r="A33" s="258">
        <v>29</v>
      </c>
      <c r="B33" s="246" t="s">
        <v>93</v>
      </c>
      <c r="C33" s="267"/>
      <c r="D33" s="290">
        <f>逆行列係数表!AG33</f>
        <v>2.9432551363981947E-2</v>
      </c>
      <c r="E33" s="290"/>
      <c r="F33" s="290">
        <f t="shared" si="1"/>
        <v>2.6577078525255197E-2</v>
      </c>
      <c r="G33" s="286">
        <f t="shared" si="2"/>
        <v>0</v>
      </c>
      <c r="H33" s="290">
        <f>分析係数表!F36</f>
        <v>0.81306518983088305</v>
      </c>
      <c r="I33" s="288">
        <f t="shared" si="3"/>
        <v>0</v>
      </c>
      <c r="J33" s="292">
        <f>分析係数表!D36</f>
        <v>1.5774342104513773E-2</v>
      </c>
      <c r="K33" s="281">
        <f t="shared" si="0"/>
        <v>0</v>
      </c>
      <c r="L33" s="290">
        <f>分析係数表!E36</f>
        <v>1.3229670821596217E-2</v>
      </c>
      <c r="M33" s="282">
        <f t="shared" si="4"/>
        <v>0</v>
      </c>
    </row>
    <row r="34" spans="1:13">
      <c r="A34" s="258">
        <v>30</v>
      </c>
      <c r="B34" s="246" t="s">
        <v>94</v>
      </c>
      <c r="C34" s="267"/>
      <c r="D34" s="290">
        <f>逆行列係数表!AG34</f>
        <v>1.3669768520372149E-2</v>
      </c>
      <c r="E34" s="290"/>
      <c r="F34" s="290">
        <f t="shared" si="1"/>
        <v>1.2343561619757613E-2</v>
      </c>
      <c r="G34" s="286">
        <f t="shared" si="2"/>
        <v>0</v>
      </c>
      <c r="H34" s="290">
        <f>分析係数表!F37</f>
        <v>0.63403708963374472</v>
      </c>
      <c r="I34" s="288">
        <f t="shared" si="3"/>
        <v>0</v>
      </c>
      <c r="J34" s="292">
        <f>分析係数表!D37</f>
        <v>7.9200513574427991E-2</v>
      </c>
      <c r="K34" s="281">
        <f t="shared" si="0"/>
        <v>0</v>
      </c>
      <c r="L34" s="290">
        <f>分析係数表!E37</f>
        <v>7.3600662533244779E-2</v>
      </c>
      <c r="M34" s="282">
        <f t="shared" si="4"/>
        <v>0</v>
      </c>
    </row>
    <row r="35" spans="1:13">
      <c r="A35" s="258">
        <v>31</v>
      </c>
      <c r="B35" s="246" t="s">
        <v>95</v>
      </c>
      <c r="C35" s="266">
        <f>データ入力!C36</f>
        <v>0</v>
      </c>
      <c r="D35" s="290">
        <f>逆行列係数表!AG35</f>
        <v>1.1074411860586295</v>
      </c>
      <c r="E35" s="290">
        <f>D35</f>
        <v>1.1074411860586295</v>
      </c>
      <c r="F35" s="290">
        <f t="shared" si="1"/>
        <v>1</v>
      </c>
      <c r="G35" s="286">
        <f t="shared" si="2"/>
        <v>0</v>
      </c>
      <c r="H35" s="290">
        <f>分析係数表!F38</f>
        <v>0.4997199825516766</v>
      </c>
      <c r="I35" s="288">
        <f t="shared" si="3"/>
        <v>0</v>
      </c>
      <c r="J35" s="292">
        <f>分析係数表!D38</f>
        <v>3.5590827435143364E-2</v>
      </c>
      <c r="K35" s="281">
        <f t="shared" si="0"/>
        <v>0</v>
      </c>
      <c r="L35" s="290">
        <f>分析係数表!E38</f>
        <v>3.1059891839156476E-2</v>
      </c>
      <c r="M35" s="282">
        <f t="shared" si="4"/>
        <v>0</v>
      </c>
    </row>
    <row r="36" spans="1:13">
      <c r="A36" s="258">
        <v>32</v>
      </c>
      <c r="B36" s="246" t="s">
        <v>67</v>
      </c>
      <c r="C36" s="267"/>
      <c r="D36" s="290">
        <f>逆行列係数表!AG36</f>
        <v>4.3204655793430125E-4</v>
      </c>
      <c r="E36" s="290"/>
      <c r="F36" s="290">
        <f t="shared" si="1"/>
        <v>3.9013047679032958E-4</v>
      </c>
      <c r="G36" s="286">
        <f t="shared" si="2"/>
        <v>0</v>
      </c>
      <c r="H36" s="290">
        <f>分析係数表!F39</f>
        <v>0.70859596344355691</v>
      </c>
      <c r="I36" s="288">
        <f t="shared" si="3"/>
        <v>0</v>
      </c>
      <c r="J36" s="292">
        <f>分析係数表!D39</f>
        <v>4.8027598057070089E-2</v>
      </c>
      <c r="K36" s="281">
        <f t="shared" si="0"/>
        <v>0</v>
      </c>
      <c r="L36" s="290">
        <f>分析係数表!E39</f>
        <v>4.8027598057070089E-2</v>
      </c>
      <c r="M36" s="282">
        <f t="shared" si="4"/>
        <v>0</v>
      </c>
    </row>
    <row r="37" spans="1:13">
      <c r="A37" s="258">
        <v>33</v>
      </c>
      <c r="B37" s="246" t="s">
        <v>96</v>
      </c>
      <c r="C37" s="267"/>
      <c r="D37" s="290">
        <f>逆行列係数表!AG37</f>
        <v>9.077341443363883E-3</v>
      </c>
      <c r="E37" s="290"/>
      <c r="F37" s="290">
        <f t="shared" si="1"/>
        <v>8.1966803814386181E-3</v>
      </c>
      <c r="G37" s="286">
        <f t="shared" si="2"/>
        <v>0</v>
      </c>
      <c r="H37" s="290">
        <f>分析係数表!F40</f>
        <v>0.70623799726049996</v>
      </c>
      <c r="I37" s="288">
        <f t="shared" si="3"/>
        <v>0</v>
      </c>
      <c r="J37" s="292">
        <f>分析係数表!D40</f>
        <v>9.0697433955161888E-2</v>
      </c>
      <c r="K37" s="281">
        <f t="shared" si="0"/>
        <v>0</v>
      </c>
      <c r="L37" s="290">
        <f>分析係数表!E40</f>
        <v>9.0562666353757981E-2</v>
      </c>
      <c r="M37" s="282">
        <f t="shared" si="4"/>
        <v>0</v>
      </c>
    </row>
    <row r="38" spans="1:13">
      <c r="A38" s="258">
        <v>34</v>
      </c>
      <c r="B38" s="246" t="s">
        <v>97</v>
      </c>
      <c r="C38" s="267"/>
      <c r="D38" s="290">
        <f>逆行列係数表!AG38</f>
        <v>4.7081921518374499E-4</v>
      </c>
      <c r="E38" s="290"/>
      <c r="F38" s="290">
        <f t="shared" si="1"/>
        <v>4.251415073872999E-4</v>
      </c>
      <c r="G38" s="286">
        <f t="shared" si="2"/>
        <v>0</v>
      </c>
      <c r="H38" s="290">
        <f>分析係数表!F41</f>
        <v>0.58132099287543681</v>
      </c>
      <c r="I38" s="288">
        <f t="shared" si="3"/>
        <v>0</v>
      </c>
      <c r="J38" s="292">
        <f>分析係数表!D41</f>
        <v>0.12149342216939719</v>
      </c>
      <c r="K38" s="281">
        <f t="shared" si="0"/>
        <v>0</v>
      </c>
      <c r="L38" s="290">
        <f>分析係数表!E41</f>
        <v>0.11755967401821014</v>
      </c>
      <c r="M38" s="282">
        <f t="shared" si="4"/>
        <v>0</v>
      </c>
    </row>
    <row r="39" spans="1:13">
      <c r="A39" s="258">
        <v>35</v>
      </c>
      <c r="B39" s="246" t="s">
        <v>3</v>
      </c>
      <c r="C39" s="267"/>
      <c r="D39" s="290">
        <f>逆行列係数表!AG39</f>
        <v>1.6268226069431984E-3</v>
      </c>
      <c r="E39" s="290"/>
      <c r="F39" s="290">
        <f t="shared" si="1"/>
        <v>1.4689923288233855E-3</v>
      </c>
      <c r="G39" s="286">
        <f t="shared" si="2"/>
        <v>0</v>
      </c>
      <c r="H39" s="290">
        <f>分析係数表!F42</f>
        <v>0.58706867988829459</v>
      </c>
      <c r="I39" s="288">
        <f>G39*H39</f>
        <v>0</v>
      </c>
      <c r="J39" s="292">
        <f>分析係数表!D42</f>
        <v>0.12536880137580664</v>
      </c>
      <c r="K39" s="281">
        <f>ROUND(G39*J39,0)</f>
        <v>0</v>
      </c>
      <c r="L39" s="290">
        <f>分析係数表!E42</f>
        <v>0.11770088827882173</v>
      </c>
      <c r="M39" s="282">
        <f>ROUND(G39*L39,0)</f>
        <v>0</v>
      </c>
    </row>
    <row r="40" spans="1:13">
      <c r="A40" s="258">
        <v>36</v>
      </c>
      <c r="B40" s="246" t="s">
        <v>98</v>
      </c>
      <c r="C40" s="267"/>
      <c r="D40" s="290">
        <f>逆行列係数表!AG40</f>
        <v>0.14451680751099161</v>
      </c>
      <c r="E40" s="290"/>
      <c r="F40" s="290">
        <f t="shared" si="1"/>
        <v>0.13049614673021623</v>
      </c>
      <c r="G40" s="286">
        <f t="shared" si="2"/>
        <v>0</v>
      </c>
      <c r="H40" s="290">
        <f>分析係数表!F43</f>
        <v>0.62240825035949521</v>
      </c>
      <c r="I40" s="288">
        <f>G40*H40</f>
        <v>0</v>
      </c>
      <c r="J40" s="292">
        <f>分析係数表!D43</f>
        <v>0.13048156468325811</v>
      </c>
      <c r="K40" s="281">
        <f>ROUND(G40*J40,0)</f>
        <v>0</v>
      </c>
      <c r="L40" s="290">
        <f>分析係数表!E43</f>
        <v>0.11291103502841897</v>
      </c>
      <c r="M40" s="282">
        <f>ROUND(G40*L40,0)</f>
        <v>0</v>
      </c>
    </row>
    <row r="41" spans="1:13">
      <c r="A41" s="258">
        <v>37</v>
      </c>
      <c r="B41" s="246" t="s">
        <v>99</v>
      </c>
      <c r="C41" s="267"/>
      <c r="D41" s="290">
        <f>逆行列係数表!AG41</f>
        <v>3.8132570396115189E-3</v>
      </c>
      <c r="E41" s="290"/>
      <c r="F41" s="290">
        <f t="shared" si="1"/>
        <v>3.4433043376171125E-3</v>
      </c>
      <c r="G41" s="286">
        <f t="shared" si="2"/>
        <v>0</v>
      </c>
      <c r="H41" s="290">
        <f>分析係数表!F44</f>
        <v>0.5344179716450459</v>
      </c>
      <c r="I41" s="288">
        <f>G41*H41</f>
        <v>0</v>
      </c>
      <c r="J41" s="292">
        <f>分析係数表!D44</f>
        <v>0.19836337849438287</v>
      </c>
      <c r="K41" s="281">
        <f>ROUND(G41*J41,0)</f>
        <v>0</v>
      </c>
      <c r="L41" s="290">
        <f>分析係数表!E44</f>
        <v>0.16230318686650563</v>
      </c>
      <c r="M41" s="282">
        <f>ROUND(G41*L41,0)</f>
        <v>0</v>
      </c>
    </row>
    <row r="42" spans="1:13">
      <c r="A42" s="258">
        <v>38</v>
      </c>
      <c r="B42" s="246" t="s">
        <v>4</v>
      </c>
      <c r="C42" s="267"/>
      <c r="D42" s="290">
        <f>逆行列係数表!AG42</f>
        <v>2.6572685500220279E-3</v>
      </c>
      <c r="E42" s="290"/>
      <c r="F42" s="290">
        <f t="shared" si="1"/>
        <v>2.3994669725795697E-3</v>
      </c>
      <c r="G42" s="286">
        <f t="shared" si="2"/>
        <v>0</v>
      </c>
      <c r="H42" s="290">
        <f>分析係数表!F45</f>
        <v>0</v>
      </c>
      <c r="I42" s="288">
        <f>G42*H42</f>
        <v>0</v>
      </c>
      <c r="J42" s="292">
        <f>分析係数表!D45</f>
        <v>0</v>
      </c>
      <c r="K42" s="281">
        <f>ROUND(G42*J42,0)</f>
        <v>0</v>
      </c>
      <c r="L42" s="290">
        <f>分析係数表!E45</f>
        <v>0</v>
      </c>
      <c r="M42" s="282">
        <f>ROUND(G42*L42,0)</f>
        <v>0</v>
      </c>
    </row>
    <row r="43" spans="1:13">
      <c r="A43" s="258">
        <v>39</v>
      </c>
      <c r="B43" s="246" t="s">
        <v>5</v>
      </c>
      <c r="C43" s="267"/>
      <c r="D43" s="290">
        <f>逆行列係数表!AG43</f>
        <v>4.256771724789987E-3</v>
      </c>
      <c r="E43" s="290"/>
      <c r="F43" s="290">
        <f t="shared" si="1"/>
        <v>3.8437903325049603E-3</v>
      </c>
      <c r="G43" s="286">
        <f t="shared" si="2"/>
        <v>0</v>
      </c>
      <c r="H43" s="290">
        <f>分析係数表!F46</f>
        <v>0.64740426293918441</v>
      </c>
      <c r="I43" s="288">
        <f>G43*H43</f>
        <v>0</v>
      </c>
      <c r="J43" s="292">
        <f>分析係数表!D46</f>
        <v>3.6867524451068895E-3</v>
      </c>
      <c r="K43" s="281">
        <f>ROUND(G43*J43,0)</f>
        <v>0</v>
      </c>
      <c r="L43" s="290">
        <f>分析係数表!E46</f>
        <v>3.6024838177901608E-3</v>
      </c>
      <c r="M43" s="282">
        <f>ROUND(G43*L43,0)</f>
        <v>0</v>
      </c>
    </row>
    <row r="44" spans="1:13">
      <c r="A44" s="259">
        <v>40</v>
      </c>
      <c r="B44" s="256" t="s">
        <v>253</v>
      </c>
      <c r="C44" s="273">
        <f>SUM(C5:C43)</f>
        <v>0</v>
      </c>
      <c r="D44" s="291">
        <f>逆行列係数表!AG44</f>
        <v>1.3840965213560188</v>
      </c>
      <c r="E44" s="291"/>
      <c r="F44" s="291">
        <f t="shared" si="1"/>
        <v>1.2498149236096252</v>
      </c>
      <c r="G44" s="287">
        <f>SUM(G5:G43)</f>
        <v>0</v>
      </c>
      <c r="H44" s="291">
        <f>分析係数表!F47</f>
        <v>0.52032812004185636</v>
      </c>
      <c r="I44" s="289">
        <f>SUM(I5:I43)</f>
        <v>0</v>
      </c>
      <c r="J44" s="293">
        <f>分析係数表!D47</f>
        <v>6.7043132898265148E-2</v>
      </c>
      <c r="K44" s="284">
        <f>SUM(K5:K43)</f>
        <v>0</v>
      </c>
      <c r="L44" s="291">
        <f>分析係数表!E47</f>
        <v>6.0489972943054145E-2</v>
      </c>
      <c r="M44" s="285">
        <f>SUM(M5:M43)</f>
        <v>0</v>
      </c>
    </row>
    <row r="45" spans="1:13">
      <c r="B45" s="276" t="s">
        <v>254</v>
      </c>
      <c r="C45" s="88"/>
      <c r="D45" s="88" t="s">
        <v>255</v>
      </c>
      <c r="E45" s="88"/>
      <c r="F45" s="88"/>
      <c r="G45" s="88"/>
      <c r="H45" s="88" t="s">
        <v>132</v>
      </c>
      <c r="I45" s="88"/>
      <c r="J45" s="88" t="s">
        <v>132</v>
      </c>
      <c r="K45" s="88"/>
      <c r="L45" s="88" t="s">
        <v>132</v>
      </c>
      <c r="M45" s="277"/>
    </row>
    <row r="46" spans="1:13">
      <c r="B46" s="76" t="s">
        <v>256</v>
      </c>
    </row>
    <row r="47" spans="1:13">
      <c r="B47" s="76" t="s">
        <v>289</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C04F2-AC53-45A1-B65B-A56FD8EAFCF1}">
  <dimension ref="A1:M47"/>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76" customWidth="1"/>
    <col min="2" max="2" width="17.5" style="76" customWidth="1"/>
    <col min="3" max="3" width="8.58203125" style="76" customWidth="1"/>
    <col min="4" max="4" width="8.1640625" style="76" customWidth="1"/>
    <col min="5" max="5" width="8.25" style="76" bestFit="1" customWidth="1"/>
    <col min="6" max="16384" width="8.1640625" style="76"/>
  </cols>
  <sheetData>
    <row r="1" spans="1:13" ht="13">
      <c r="B1" s="268" t="s">
        <v>243</v>
      </c>
      <c r="F1" s="269"/>
      <c r="G1" s="76" t="s">
        <v>324</v>
      </c>
      <c r="I1" s="76" t="s">
        <v>324</v>
      </c>
    </row>
    <row r="2" spans="1:13">
      <c r="B2" s="76" t="s">
        <v>283</v>
      </c>
      <c r="C2" s="76" t="s">
        <v>324</v>
      </c>
      <c r="G2" s="76" t="s">
        <v>245</v>
      </c>
      <c r="I2" s="270" t="s">
        <v>236</v>
      </c>
      <c r="K2" s="76" t="s">
        <v>229</v>
      </c>
      <c r="M2" s="76" t="s">
        <v>246</v>
      </c>
    </row>
    <row r="3" spans="1:13" ht="60" customHeight="1">
      <c r="B3" s="39"/>
      <c r="C3" s="40" t="s">
        <v>308</v>
      </c>
      <c r="D3" s="40" t="s">
        <v>388</v>
      </c>
      <c r="E3" s="40" t="s">
        <v>389</v>
      </c>
      <c r="F3" s="40" t="s">
        <v>310</v>
      </c>
      <c r="G3" s="41" t="s">
        <v>330</v>
      </c>
      <c r="H3" s="40" t="s">
        <v>291</v>
      </c>
      <c r="I3" s="42" t="s">
        <v>236</v>
      </c>
      <c r="J3" s="43" t="s">
        <v>247</v>
      </c>
      <c r="K3" s="41" t="s">
        <v>248</v>
      </c>
      <c r="L3" s="40" t="s">
        <v>249</v>
      </c>
      <c r="M3" s="42" t="s">
        <v>250</v>
      </c>
    </row>
    <row r="4" spans="1:13">
      <c r="B4" s="44"/>
      <c r="C4" s="45" t="s">
        <v>41</v>
      </c>
      <c r="D4" s="45" t="s">
        <v>42</v>
      </c>
      <c r="E4" s="45" t="s">
        <v>50</v>
      </c>
      <c r="F4" s="45" t="s">
        <v>313</v>
      </c>
      <c r="G4" s="45" t="s">
        <v>311</v>
      </c>
      <c r="H4" s="47" t="s">
        <v>315</v>
      </c>
      <c r="I4" s="46" t="s">
        <v>316</v>
      </c>
      <c r="J4" s="45" t="s">
        <v>318</v>
      </c>
      <c r="K4" s="45" t="s">
        <v>319</v>
      </c>
      <c r="L4" s="45" t="s">
        <v>321</v>
      </c>
      <c r="M4" s="46" t="s">
        <v>322</v>
      </c>
    </row>
    <row r="5" spans="1:13">
      <c r="A5" s="257">
        <v>1</v>
      </c>
      <c r="B5" s="246" t="s">
        <v>73</v>
      </c>
      <c r="C5" s="267"/>
      <c r="D5" s="290">
        <f>逆行列係数表!AH5</f>
        <v>1.6264820074933795E-5</v>
      </c>
      <c r="E5" s="290"/>
      <c r="F5" s="290">
        <f>D5/$E$36</f>
        <v>1.6263212222802652E-5</v>
      </c>
      <c r="G5" s="286">
        <f>$C$36*F5</f>
        <v>0</v>
      </c>
      <c r="H5" s="290">
        <f>分析係数表!F8</f>
        <v>0.42721038226158625</v>
      </c>
      <c r="I5" s="288">
        <f>G5*H5</f>
        <v>0</v>
      </c>
      <c r="J5" s="292">
        <f>分析係数表!D8</f>
        <v>0.32298797552049696</v>
      </c>
      <c r="K5" s="281">
        <f t="shared" ref="K5:K38" si="0">ROUND(G5*J5,0)</f>
        <v>0</v>
      </c>
      <c r="L5" s="290">
        <f>分析係数表!E8</f>
        <v>0.12265584155979949</v>
      </c>
      <c r="M5" s="282">
        <f t="shared" ref="M5:M38" si="1">ROUND(G5*L5,0)</f>
        <v>0</v>
      </c>
    </row>
    <row r="6" spans="1:13">
      <c r="A6" s="258">
        <v>2</v>
      </c>
      <c r="B6" s="246" t="s">
        <v>74</v>
      </c>
      <c r="C6" s="267"/>
      <c r="D6" s="290">
        <f>逆行列係数表!AH6</f>
        <v>1.305466189792098E-5</v>
      </c>
      <c r="E6" s="290"/>
      <c r="F6" s="290">
        <f t="shared" ref="F6:F44" si="2">D6/$E$36</f>
        <v>1.3053371384662474E-5</v>
      </c>
      <c r="G6" s="286">
        <f t="shared" ref="G6:G43" si="3">$C$36*F6</f>
        <v>0</v>
      </c>
      <c r="H6" s="290">
        <f>分析係数表!F9</f>
        <v>0.63987813845992225</v>
      </c>
      <c r="I6" s="288">
        <f>G6*H6</f>
        <v>0</v>
      </c>
      <c r="J6" s="292">
        <f>分析係数表!D9</f>
        <v>0.29572434079210003</v>
      </c>
      <c r="K6" s="281">
        <f t="shared" si="0"/>
        <v>0</v>
      </c>
      <c r="L6" s="290">
        <f>分析係数表!E9</f>
        <v>0.26862065342998215</v>
      </c>
      <c r="M6" s="282">
        <f t="shared" si="1"/>
        <v>0</v>
      </c>
    </row>
    <row r="7" spans="1:13">
      <c r="A7" s="258">
        <v>3</v>
      </c>
      <c r="B7" s="246" t="s">
        <v>75</v>
      </c>
      <c r="C7" s="267"/>
      <c r="D7" s="290">
        <f>逆行列係数表!AH7</f>
        <v>2.0705660932562464E-6</v>
      </c>
      <c r="E7" s="290"/>
      <c r="F7" s="290">
        <f t="shared" si="2"/>
        <v>2.0703614082926023E-6</v>
      </c>
      <c r="G7" s="286">
        <f t="shared" si="3"/>
        <v>0</v>
      </c>
      <c r="H7" s="290">
        <f>分析係数表!F10</f>
        <v>0.47381340455197063</v>
      </c>
      <c r="I7" s="288">
        <f>G7*H7</f>
        <v>0</v>
      </c>
      <c r="J7" s="292">
        <f>分析係数表!D10</f>
        <v>9.5045460793747427E-2</v>
      </c>
      <c r="K7" s="281">
        <f t="shared" si="0"/>
        <v>0</v>
      </c>
      <c r="L7" s="290">
        <f>分析係数表!E10</f>
        <v>4.2279520059697977E-2</v>
      </c>
      <c r="M7" s="282">
        <f t="shared" si="1"/>
        <v>0</v>
      </c>
    </row>
    <row r="8" spans="1:13">
      <c r="A8" s="258">
        <v>4</v>
      </c>
      <c r="B8" s="246" t="s">
        <v>76</v>
      </c>
      <c r="C8" s="267"/>
      <c r="D8" s="290">
        <f>逆行列係数表!AH8</f>
        <v>5.3130485409906505E-5</v>
      </c>
      <c r="E8" s="290"/>
      <c r="F8" s="290">
        <f t="shared" si="2"/>
        <v>5.3125233217518184E-5</v>
      </c>
      <c r="G8" s="286">
        <f t="shared" si="3"/>
        <v>0</v>
      </c>
      <c r="H8" s="290">
        <f>分析係数表!F11</f>
        <v>0.54360066960888753</v>
      </c>
      <c r="I8" s="288">
        <f>G8*H8</f>
        <v>0</v>
      </c>
      <c r="J8" s="292">
        <f>分析係数表!D11</f>
        <v>4.0785268604474206E-2</v>
      </c>
      <c r="K8" s="281">
        <f t="shared" si="0"/>
        <v>0</v>
      </c>
      <c r="L8" s="290">
        <f>分析係数表!E11</f>
        <v>3.926343022371024E-2</v>
      </c>
      <c r="M8" s="282">
        <f t="shared" si="1"/>
        <v>0</v>
      </c>
    </row>
    <row r="9" spans="1:13">
      <c r="A9" s="258">
        <v>5</v>
      </c>
      <c r="B9" s="246" t="s">
        <v>77</v>
      </c>
      <c r="C9" s="267"/>
      <c r="D9" s="290">
        <f>逆行列係数表!AH9</f>
        <v>2.1676989504396577E-4</v>
      </c>
      <c r="E9" s="290"/>
      <c r="F9" s="290">
        <f t="shared" si="2"/>
        <v>2.1674846634471743E-4</v>
      </c>
      <c r="G9" s="286">
        <f t="shared" si="3"/>
        <v>0</v>
      </c>
      <c r="H9" s="290">
        <f>分析係数表!F12</f>
        <v>0.33651535386825859</v>
      </c>
      <c r="I9" s="288">
        <f t="shared" ref="I9:I38" si="4">G9*H9</f>
        <v>0</v>
      </c>
      <c r="J9" s="292">
        <f>分析係数表!D12</f>
        <v>3.4578030097235327E-2</v>
      </c>
      <c r="K9" s="281">
        <f t="shared" si="0"/>
        <v>0</v>
      </c>
      <c r="L9" s="290">
        <f>分析係数表!E12</f>
        <v>3.3355134693599395E-2</v>
      </c>
      <c r="M9" s="282">
        <f t="shared" si="1"/>
        <v>0</v>
      </c>
    </row>
    <row r="10" spans="1:13">
      <c r="A10" s="258">
        <v>6</v>
      </c>
      <c r="B10" s="246" t="s">
        <v>78</v>
      </c>
      <c r="C10" s="267"/>
      <c r="D10" s="290">
        <f>逆行列係数表!AH10</f>
        <v>4.0593581605859538E-4</v>
      </c>
      <c r="E10" s="290"/>
      <c r="F10" s="290">
        <f t="shared" si="2"/>
        <v>4.0589568743965281E-4</v>
      </c>
      <c r="G10" s="286">
        <f t="shared" si="3"/>
        <v>0</v>
      </c>
      <c r="H10" s="290">
        <f>分析係数表!F13</f>
        <v>0.39077170920544851</v>
      </c>
      <c r="I10" s="288">
        <f t="shared" si="4"/>
        <v>0</v>
      </c>
      <c r="J10" s="292">
        <f>分析係数表!D13</f>
        <v>0.12720758845381647</v>
      </c>
      <c r="K10" s="281">
        <f t="shared" si="0"/>
        <v>0</v>
      </c>
      <c r="L10" s="290">
        <f>分析係数表!E13</f>
        <v>9.5492852763317662E-2</v>
      </c>
      <c r="M10" s="282">
        <f t="shared" si="1"/>
        <v>0</v>
      </c>
    </row>
    <row r="11" spans="1:13">
      <c r="A11" s="258">
        <v>7</v>
      </c>
      <c r="B11" s="246" t="s">
        <v>79</v>
      </c>
      <c r="C11" s="267"/>
      <c r="D11" s="290">
        <f>逆行列係数表!AH11</f>
        <v>1.3657002293993139E-3</v>
      </c>
      <c r="E11" s="290"/>
      <c r="F11" s="290">
        <f t="shared" si="2"/>
        <v>1.3655652236621322E-3</v>
      </c>
      <c r="G11" s="286">
        <f t="shared" si="3"/>
        <v>0</v>
      </c>
      <c r="H11" s="290">
        <f>分析係数表!F14</f>
        <v>0.35598651785260127</v>
      </c>
      <c r="I11" s="288">
        <f t="shared" si="4"/>
        <v>0</v>
      </c>
      <c r="J11" s="292">
        <f>分析係数表!D14</f>
        <v>4.3833041969742803E-2</v>
      </c>
      <c r="K11" s="281">
        <f t="shared" si="0"/>
        <v>0</v>
      </c>
      <c r="L11" s="290">
        <f>分析係数表!E14</f>
        <v>3.8757158040430381E-2</v>
      </c>
      <c r="M11" s="282">
        <f t="shared" si="1"/>
        <v>0</v>
      </c>
    </row>
    <row r="12" spans="1:13">
      <c r="A12" s="258">
        <v>8</v>
      </c>
      <c r="B12" s="246" t="s">
        <v>80</v>
      </c>
      <c r="C12" s="267"/>
      <c r="D12" s="290">
        <f>逆行列係数表!AH12</f>
        <v>5.6790450370539948E-4</v>
      </c>
      <c r="E12" s="290"/>
      <c r="F12" s="290">
        <f t="shared" si="2"/>
        <v>5.6784836373813513E-4</v>
      </c>
      <c r="G12" s="286">
        <f t="shared" si="3"/>
        <v>0</v>
      </c>
      <c r="H12" s="290">
        <f>分析係数表!F15</f>
        <v>0.35842164855867914</v>
      </c>
      <c r="I12" s="288">
        <f t="shared" si="4"/>
        <v>0</v>
      </c>
      <c r="J12" s="292">
        <f>分析係数表!D15</f>
        <v>1.5678367482667734E-2</v>
      </c>
      <c r="K12" s="281">
        <f t="shared" si="0"/>
        <v>0</v>
      </c>
      <c r="L12" s="290">
        <f>分析係数表!E15</f>
        <v>1.5634458686506418E-2</v>
      </c>
      <c r="M12" s="282">
        <f t="shared" si="1"/>
        <v>0</v>
      </c>
    </row>
    <row r="13" spans="1:13">
      <c r="A13" s="258">
        <v>9</v>
      </c>
      <c r="B13" s="246" t="s">
        <v>81</v>
      </c>
      <c r="C13" s="267"/>
      <c r="D13" s="290">
        <f>逆行列係数表!AH13</f>
        <v>2.698594235328831E-3</v>
      </c>
      <c r="E13" s="290"/>
      <c r="F13" s="290">
        <f t="shared" si="2"/>
        <v>2.698327466900261E-3</v>
      </c>
      <c r="G13" s="286">
        <f t="shared" si="3"/>
        <v>0</v>
      </c>
      <c r="H13" s="290">
        <f>分析係数表!F16</f>
        <v>0.2627694146106877</v>
      </c>
      <c r="I13" s="288">
        <f t="shared" si="4"/>
        <v>0</v>
      </c>
      <c r="J13" s="292">
        <f>分析係数表!D16</f>
        <v>1.0339400475073228E-2</v>
      </c>
      <c r="K13" s="281">
        <f t="shared" si="0"/>
        <v>0</v>
      </c>
      <c r="L13" s="290">
        <f>分析係数表!E16</f>
        <v>1.0339400475073228E-2</v>
      </c>
      <c r="M13" s="282">
        <f t="shared" si="1"/>
        <v>0</v>
      </c>
    </row>
    <row r="14" spans="1:13">
      <c r="A14" s="258">
        <v>10</v>
      </c>
      <c r="B14" s="246" t="s">
        <v>82</v>
      </c>
      <c r="C14" s="267"/>
      <c r="D14" s="290">
        <f>逆行列係数表!AH14</f>
        <v>1.0610917637897265E-3</v>
      </c>
      <c r="E14" s="290"/>
      <c r="F14" s="290">
        <f t="shared" si="2"/>
        <v>1.0609868699977332E-3</v>
      </c>
      <c r="G14" s="286">
        <f t="shared" si="3"/>
        <v>0</v>
      </c>
      <c r="H14" s="290">
        <f>分析係数表!F17</f>
        <v>0.42825667105631338</v>
      </c>
      <c r="I14" s="288">
        <f t="shared" si="4"/>
        <v>0</v>
      </c>
      <c r="J14" s="292">
        <f>分析係数表!D17</f>
        <v>5.1560411778863557E-2</v>
      </c>
      <c r="K14" s="281">
        <f t="shared" si="0"/>
        <v>0</v>
      </c>
      <c r="L14" s="290">
        <f>分析係数表!E17</f>
        <v>4.9008807340167618E-2</v>
      </c>
      <c r="M14" s="282">
        <f t="shared" si="1"/>
        <v>0</v>
      </c>
    </row>
    <row r="15" spans="1:13">
      <c r="A15" s="258">
        <v>11</v>
      </c>
      <c r="B15" s="246" t="s">
        <v>83</v>
      </c>
      <c r="C15" s="267"/>
      <c r="D15" s="290">
        <f>逆行列係数表!AH15</f>
        <v>4.2966901842105194E-4</v>
      </c>
      <c r="E15" s="290"/>
      <c r="F15" s="290">
        <f t="shared" si="2"/>
        <v>4.2962654366610406E-4</v>
      </c>
      <c r="G15" s="286">
        <f t="shared" si="3"/>
        <v>0</v>
      </c>
      <c r="H15" s="290">
        <f>分析係数表!F18</f>
        <v>0.48997194925916815</v>
      </c>
      <c r="I15" s="288">
        <f t="shared" si="4"/>
        <v>0</v>
      </c>
      <c r="J15" s="292">
        <f>分析係数表!D18</f>
        <v>3.8565313316438733E-2</v>
      </c>
      <c r="K15" s="281">
        <f t="shared" si="0"/>
        <v>0</v>
      </c>
      <c r="L15" s="290">
        <f>分析係数表!E18</f>
        <v>3.6576455199010559E-2</v>
      </c>
      <c r="M15" s="282">
        <f t="shared" si="1"/>
        <v>0</v>
      </c>
    </row>
    <row r="16" spans="1:13">
      <c r="A16" s="258">
        <v>12</v>
      </c>
      <c r="B16" s="246" t="s">
        <v>84</v>
      </c>
      <c r="C16" s="267"/>
      <c r="D16" s="290">
        <f>逆行列係数表!AH16</f>
        <v>9.103775689568663E-4</v>
      </c>
      <c r="E16" s="290"/>
      <c r="F16" s="290">
        <f t="shared" si="2"/>
        <v>9.1028757395491438E-4</v>
      </c>
      <c r="G16" s="286">
        <f t="shared" si="3"/>
        <v>0</v>
      </c>
      <c r="H16" s="290">
        <f>分析係数表!F19</f>
        <v>0.21331101927013058</v>
      </c>
      <c r="I16" s="288">
        <f t="shared" si="4"/>
        <v>0</v>
      </c>
      <c r="J16" s="292">
        <f>分析係数表!D19</f>
        <v>1.2736199640345095E-2</v>
      </c>
      <c r="K16" s="281">
        <f t="shared" si="0"/>
        <v>0</v>
      </c>
      <c r="L16" s="290">
        <f>分析係数表!E19</f>
        <v>1.2523714081279422E-2</v>
      </c>
      <c r="M16" s="282">
        <f t="shared" si="1"/>
        <v>0</v>
      </c>
    </row>
    <row r="17" spans="1:13">
      <c r="A17" s="258">
        <v>13</v>
      </c>
      <c r="B17" s="246" t="s">
        <v>85</v>
      </c>
      <c r="C17" s="267"/>
      <c r="D17" s="290">
        <f>逆行列係数表!AH17</f>
        <v>3.1647040912956559E-5</v>
      </c>
      <c r="E17" s="290"/>
      <c r="F17" s="290">
        <f t="shared" si="2"/>
        <v>3.1643912457680582E-5</v>
      </c>
      <c r="G17" s="286">
        <f t="shared" si="3"/>
        <v>0</v>
      </c>
      <c r="H17" s="290">
        <f>分析係数表!F20</f>
        <v>0.2109583665362576</v>
      </c>
      <c r="I17" s="288">
        <f t="shared" si="4"/>
        <v>0</v>
      </c>
      <c r="J17" s="292">
        <f>分析係数表!D20</f>
        <v>3.0797631013066269E-2</v>
      </c>
      <c r="K17" s="281">
        <f t="shared" si="0"/>
        <v>0</v>
      </c>
      <c r="L17" s="290">
        <f>分析係数表!E20</f>
        <v>2.9972730221401771E-2</v>
      </c>
      <c r="M17" s="282">
        <f t="shared" si="1"/>
        <v>0</v>
      </c>
    </row>
    <row r="18" spans="1:13">
      <c r="A18" s="258">
        <v>14</v>
      </c>
      <c r="B18" s="246" t="s">
        <v>86</v>
      </c>
      <c r="C18" s="267"/>
      <c r="D18" s="290">
        <f>逆行列係数表!AH18</f>
        <v>1.4206829327136619E-3</v>
      </c>
      <c r="E18" s="290"/>
      <c r="F18" s="290">
        <f t="shared" si="2"/>
        <v>1.4205424916838491E-3</v>
      </c>
      <c r="G18" s="286">
        <f t="shared" si="3"/>
        <v>0</v>
      </c>
      <c r="H18" s="290">
        <f>分析係数表!F21</f>
        <v>0.45791147145628314</v>
      </c>
      <c r="I18" s="288">
        <f t="shared" si="4"/>
        <v>0</v>
      </c>
      <c r="J18" s="292">
        <f>分析係数表!D21</f>
        <v>5.9847590028896828E-2</v>
      </c>
      <c r="K18" s="281">
        <f t="shared" si="0"/>
        <v>0</v>
      </c>
      <c r="L18" s="290">
        <f>分析係数表!E21</f>
        <v>5.4782163530779596E-2</v>
      </c>
      <c r="M18" s="282">
        <f t="shared" si="1"/>
        <v>0</v>
      </c>
    </row>
    <row r="19" spans="1:13">
      <c r="A19" s="258">
        <v>15</v>
      </c>
      <c r="B19" s="246" t="s">
        <v>70</v>
      </c>
      <c r="C19" s="267"/>
      <c r="D19" s="290">
        <f>逆行列係数表!AH19</f>
        <v>3.785601685417441E-4</v>
      </c>
      <c r="E19" s="290"/>
      <c r="F19" s="290">
        <f t="shared" si="2"/>
        <v>3.7852274613123162E-4</v>
      </c>
      <c r="G19" s="286">
        <f t="shared" si="3"/>
        <v>0</v>
      </c>
      <c r="H19" s="290">
        <f>分析係数表!F22</f>
        <v>0.43073258580094059</v>
      </c>
      <c r="I19" s="288">
        <f t="shared" si="4"/>
        <v>0</v>
      </c>
      <c r="J19" s="292">
        <f>分析係数表!D22</f>
        <v>2.2938556731137788E-2</v>
      </c>
      <c r="K19" s="281">
        <f t="shared" si="0"/>
        <v>0</v>
      </c>
      <c r="L19" s="290">
        <f>分析係数表!E22</f>
        <v>2.2183368519679003E-2</v>
      </c>
      <c r="M19" s="282">
        <f t="shared" si="1"/>
        <v>0</v>
      </c>
    </row>
    <row r="20" spans="1:13">
      <c r="A20" s="258">
        <v>16</v>
      </c>
      <c r="B20" s="246" t="s">
        <v>71</v>
      </c>
      <c r="C20" s="267"/>
      <c r="D20" s="290">
        <f>逆行列係数表!AH20</f>
        <v>3.8526947897914567E-4</v>
      </c>
      <c r="E20" s="290"/>
      <c r="F20" s="290">
        <f t="shared" si="2"/>
        <v>3.8523139332249609E-4</v>
      </c>
      <c r="G20" s="286">
        <f t="shared" si="3"/>
        <v>0</v>
      </c>
      <c r="H20" s="290">
        <f>分析係数表!F23</f>
        <v>0.43764444987651224</v>
      </c>
      <c r="I20" s="288">
        <f t="shared" si="4"/>
        <v>0</v>
      </c>
      <c r="J20" s="292">
        <f>分析係数表!D23</f>
        <v>3.7770855561684982E-2</v>
      </c>
      <c r="K20" s="281">
        <f t="shared" si="0"/>
        <v>0</v>
      </c>
      <c r="L20" s="290">
        <f>分析係数表!E23</f>
        <v>3.6503495425501575E-2</v>
      </c>
      <c r="M20" s="282">
        <f t="shared" si="1"/>
        <v>0</v>
      </c>
    </row>
    <row r="21" spans="1:13">
      <c r="A21" s="258">
        <v>17</v>
      </c>
      <c r="B21" s="246" t="s">
        <v>72</v>
      </c>
      <c r="C21" s="267"/>
      <c r="D21" s="290">
        <f>逆行列係数表!AH21</f>
        <v>2.4610839026268923E-4</v>
      </c>
      <c r="E21" s="290"/>
      <c r="F21" s="290">
        <f t="shared" si="2"/>
        <v>2.4608406131850462E-4</v>
      </c>
      <c r="G21" s="286">
        <f t="shared" si="3"/>
        <v>0</v>
      </c>
      <c r="H21" s="290">
        <f>分析係数表!F24</f>
        <v>0.36721364788140759</v>
      </c>
      <c r="I21" s="288">
        <f t="shared" si="4"/>
        <v>0</v>
      </c>
      <c r="J21" s="292">
        <f>分析係数表!D24</f>
        <v>3.9309475738153632E-2</v>
      </c>
      <c r="K21" s="281">
        <f t="shared" si="0"/>
        <v>0</v>
      </c>
      <c r="L21" s="290">
        <f>分析係数表!E24</f>
        <v>3.8550657867992791E-2</v>
      </c>
      <c r="M21" s="282">
        <f t="shared" si="1"/>
        <v>0</v>
      </c>
    </row>
    <row r="22" spans="1:13">
      <c r="A22" s="258">
        <v>18</v>
      </c>
      <c r="B22" s="246" t="s">
        <v>87</v>
      </c>
      <c r="C22" s="267"/>
      <c r="D22" s="290">
        <f>逆行列係数表!AH22</f>
        <v>4.2364591930978536E-4</v>
      </c>
      <c r="E22" s="290"/>
      <c r="F22" s="290">
        <f t="shared" si="2"/>
        <v>4.2360403996583479E-4</v>
      </c>
      <c r="G22" s="286">
        <f t="shared" si="3"/>
        <v>0</v>
      </c>
      <c r="H22" s="290">
        <f>分析係数表!F25</f>
        <v>0.33318683873123567</v>
      </c>
      <c r="I22" s="288">
        <f t="shared" si="4"/>
        <v>0</v>
      </c>
      <c r="J22" s="292">
        <f>分析係数表!D25</f>
        <v>4.284059086963312E-2</v>
      </c>
      <c r="K22" s="281">
        <f t="shared" si="0"/>
        <v>0</v>
      </c>
      <c r="L22" s="290">
        <f>分析係数表!E25</f>
        <v>4.249917369780222E-2</v>
      </c>
      <c r="M22" s="282">
        <f t="shared" si="1"/>
        <v>0</v>
      </c>
    </row>
    <row r="23" spans="1:13">
      <c r="A23" s="258">
        <v>19</v>
      </c>
      <c r="B23" s="246" t="s">
        <v>88</v>
      </c>
      <c r="C23" s="267"/>
      <c r="D23" s="290">
        <f>逆行列係数表!AH23</f>
        <v>3.538915431796001E-4</v>
      </c>
      <c r="E23" s="290"/>
      <c r="F23" s="290">
        <f t="shared" si="2"/>
        <v>3.5385655937595066E-4</v>
      </c>
      <c r="G23" s="286">
        <f t="shared" si="3"/>
        <v>0</v>
      </c>
      <c r="H23" s="290">
        <f>分析係数表!F26</f>
        <v>0.33811565690794865</v>
      </c>
      <c r="I23" s="288">
        <f t="shared" si="4"/>
        <v>0</v>
      </c>
      <c r="J23" s="292">
        <f>分析係数表!D26</f>
        <v>3.3929737559631502E-2</v>
      </c>
      <c r="K23" s="281">
        <f t="shared" si="0"/>
        <v>0</v>
      </c>
      <c r="L23" s="290">
        <f>分析係数表!E26</f>
        <v>3.3531988342571602E-2</v>
      </c>
      <c r="M23" s="282">
        <f t="shared" si="1"/>
        <v>0</v>
      </c>
    </row>
    <row r="24" spans="1:13">
      <c r="A24" s="258">
        <v>20</v>
      </c>
      <c r="B24" s="246" t="s">
        <v>89</v>
      </c>
      <c r="C24" s="267"/>
      <c r="D24" s="290">
        <f>逆行列係数表!AH24</f>
        <v>3.5036987087913536E-4</v>
      </c>
      <c r="E24" s="290"/>
      <c r="F24" s="290">
        <f t="shared" si="2"/>
        <v>3.5033523520895974E-4</v>
      </c>
      <c r="G24" s="286">
        <f t="shared" si="3"/>
        <v>0</v>
      </c>
      <c r="H24" s="290">
        <f>分析係数表!F27</f>
        <v>0.29536956526946395</v>
      </c>
      <c r="I24" s="288">
        <f t="shared" si="4"/>
        <v>0</v>
      </c>
      <c r="J24" s="292">
        <f>分析係数表!D27</f>
        <v>2.042747265118797E-2</v>
      </c>
      <c r="K24" s="281">
        <f t="shared" si="0"/>
        <v>0</v>
      </c>
      <c r="L24" s="290">
        <f>分析係数表!E27</f>
        <v>2.035082172191522E-2</v>
      </c>
      <c r="M24" s="282">
        <f t="shared" si="1"/>
        <v>0</v>
      </c>
    </row>
    <row r="25" spans="1:13">
      <c r="A25" s="258">
        <v>21</v>
      </c>
      <c r="B25" s="246" t="s">
        <v>90</v>
      </c>
      <c r="C25" s="267"/>
      <c r="D25" s="290">
        <f>逆行列係数表!AH25</f>
        <v>2.0599988995091607E-3</v>
      </c>
      <c r="E25" s="290"/>
      <c r="F25" s="290">
        <f t="shared" si="2"/>
        <v>2.0597952591611293E-3</v>
      </c>
      <c r="G25" s="286">
        <f t="shared" si="3"/>
        <v>0</v>
      </c>
      <c r="H25" s="290">
        <f>分析係数表!F28</f>
        <v>0.29628808224417325</v>
      </c>
      <c r="I25" s="288">
        <f t="shared" si="4"/>
        <v>0</v>
      </c>
      <c r="J25" s="292">
        <f>分析係数表!D28</f>
        <v>3.0551159487848582E-2</v>
      </c>
      <c r="K25" s="281">
        <f t="shared" si="0"/>
        <v>0</v>
      </c>
      <c r="L25" s="290">
        <f>分析係数表!E28</f>
        <v>3.018459578819983E-2</v>
      </c>
      <c r="M25" s="282">
        <f t="shared" si="1"/>
        <v>0</v>
      </c>
    </row>
    <row r="26" spans="1:13">
      <c r="A26" s="258">
        <v>22</v>
      </c>
      <c r="B26" s="246" t="s">
        <v>64</v>
      </c>
      <c r="C26" s="267"/>
      <c r="D26" s="290">
        <f>逆行列係数表!AH26</f>
        <v>3.5142931784829762E-3</v>
      </c>
      <c r="E26" s="290"/>
      <c r="F26" s="290">
        <f t="shared" si="2"/>
        <v>3.5139457744692549E-3</v>
      </c>
      <c r="G26" s="286">
        <f t="shared" si="3"/>
        <v>0</v>
      </c>
      <c r="H26" s="290">
        <f>分析係数表!F29</f>
        <v>0.40202182464221792</v>
      </c>
      <c r="I26" s="288">
        <f t="shared" si="4"/>
        <v>0</v>
      </c>
      <c r="J26" s="292">
        <f>分析係数表!D29</f>
        <v>7.9194780809421356E-2</v>
      </c>
      <c r="K26" s="281">
        <f t="shared" si="0"/>
        <v>0</v>
      </c>
      <c r="L26" s="290">
        <f>分析係数表!E29</f>
        <v>6.5944675090492746E-2</v>
      </c>
      <c r="M26" s="282">
        <f t="shared" si="1"/>
        <v>0</v>
      </c>
    </row>
    <row r="27" spans="1:13">
      <c r="A27" s="258">
        <v>23</v>
      </c>
      <c r="B27" s="246" t="s">
        <v>91</v>
      </c>
      <c r="C27" s="267"/>
      <c r="D27" s="290">
        <f>逆行列係数表!AH27</f>
        <v>1.0119399178230211E-2</v>
      </c>
      <c r="E27" s="290"/>
      <c r="F27" s="290">
        <f t="shared" si="2"/>
        <v>1.0118398829166425E-2</v>
      </c>
      <c r="G27" s="286">
        <f t="shared" si="3"/>
        <v>0</v>
      </c>
      <c r="H27" s="290">
        <f>分析係数表!F30</f>
        <v>0.46362091424568164</v>
      </c>
      <c r="I27" s="288">
        <f t="shared" si="4"/>
        <v>0</v>
      </c>
      <c r="J27" s="292">
        <f>分析係数表!D30</f>
        <v>7.3824536053885614E-2</v>
      </c>
      <c r="K27" s="281">
        <f t="shared" si="0"/>
        <v>0</v>
      </c>
      <c r="L27" s="290">
        <f>分析係数表!E30</f>
        <v>5.6949248710145881E-2</v>
      </c>
      <c r="M27" s="282">
        <f t="shared" si="1"/>
        <v>0</v>
      </c>
    </row>
    <row r="28" spans="1:13">
      <c r="A28" s="258">
        <v>24</v>
      </c>
      <c r="B28" s="246" t="s">
        <v>92</v>
      </c>
      <c r="C28" s="267"/>
      <c r="D28" s="290">
        <f>逆行列係数表!AH28</f>
        <v>1.6208585044275782E-2</v>
      </c>
      <c r="E28" s="290"/>
      <c r="F28" s="290">
        <f t="shared" si="2"/>
        <v>1.6206982751235579E-2</v>
      </c>
      <c r="G28" s="286">
        <f t="shared" si="3"/>
        <v>0</v>
      </c>
      <c r="H28" s="290">
        <f>分析係数表!F31</f>
        <v>0.39948542779773355</v>
      </c>
      <c r="I28" s="288">
        <f t="shared" si="4"/>
        <v>0</v>
      </c>
      <c r="J28" s="292">
        <f>分析係数表!D31</f>
        <v>2.9145126840892164E-3</v>
      </c>
      <c r="K28" s="281">
        <f t="shared" si="0"/>
        <v>0</v>
      </c>
      <c r="L28" s="290">
        <f>分析係数表!E31</f>
        <v>2.9145126840892164E-3</v>
      </c>
      <c r="M28" s="282">
        <f t="shared" si="1"/>
        <v>0</v>
      </c>
    </row>
    <row r="29" spans="1:13">
      <c r="A29" s="258">
        <v>25</v>
      </c>
      <c r="B29" s="246" t="s">
        <v>1</v>
      </c>
      <c r="C29" s="267"/>
      <c r="D29" s="290">
        <f>逆行列係数表!AH29</f>
        <v>4.8306672975939437E-3</v>
      </c>
      <c r="E29" s="290"/>
      <c r="F29" s="290">
        <f t="shared" si="2"/>
        <v>4.8301897639554843E-3</v>
      </c>
      <c r="G29" s="286">
        <f t="shared" si="3"/>
        <v>0</v>
      </c>
      <c r="H29" s="290">
        <f>分析係数表!F32</f>
        <v>0.44272670787830282</v>
      </c>
      <c r="I29" s="288">
        <f t="shared" si="4"/>
        <v>0</v>
      </c>
      <c r="J29" s="292">
        <f>分析係数表!D32</f>
        <v>2.1120085933633119E-2</v>
      </c>
      <c r="K29" s="281">
        <f t="shared" si="0"/>
        <v>0</v>
      </c>
      <c r="L29" s="290">
        <f>分析係数表!E32</f>
        <v>2.1120085933633119E-2</v>
      </c>
      <c r="M29" s="282">
        <f t="shared" si="1"/>
        <v>0</v>
      </c>
    </row>
    <row r="30" spans="1:13">
      <c r="A30" s="258">
        <v>26</v>
      </c>
      <c r="B30" s="246" t="s">
        <v>2</v>
      </c>
      <c r="C30" s="267"/>
      <c r="D30" s="290">
        <f>逆行列係数表!AH30</f>
        <v>3.2577829076958172E-2</v>
      </c>
      <c r="E30" s="290"/>
      <c r="F30" s="290">
        <f t="shared" si="2"/>
        <v>3.2574608608999224E-2</v>
      </c>
      <c r="G30" s="286">
        <f t="shared" si="3"/>
        <v>0</v>
      </c>
      <c r="H30" s="290">
        <f>分析係数表!F33</f>
        <v>0.63278689994307047</v>
      </c>
      <c r="I30" s="288">
        <f t="shared" si="4"/>
        <v>0</v>
      </c>
      <c r="J30" s="292">
        <f>分析係数表!D33</f>
        <v>8.7702783269007503E-2</v>
      </c>
      <c r="K30" s="281">
        <f t="shared" si="0"/>
        <v>0</v>
      </c>
      <c r="L30" s="290">
        <f>分析係数表!E33</f>
        <v>8.4336323251883824E-2</v>
      </c>
      <c r="M30" s="282">
        <f t="shared" si="1"/>
        <v>0</v>
      </c>
    </row>
    <row r="31" spans="1:13">
      <c r="A31" s="258">
        <v>27</v>
      </c>
      <c r="B31" s="246" t="s">
        <v>65</v>
      </c>
      <c r="C31" s="267"/>
      <c r="D31" s="290">
        <f>逆行列係数表!AH31</f>
        <v>3.6981767452685926E-3</v>
      </c>
      <c r="E31" s="290"/>
      <c r="F31" s="290">
        <f t="shared" si="2"/>
        <v>3.6978111635201424E-3</v>
      </c>
      <c r="G31" s="286">
        <f t="shared" si="3"/>
        <v>0</v>
      </c>
      <c r="H31" s="290">
        <f>分析係数表!F34</f>
        <v>0.68044247766447119</v>
      </c>
      <c r="I31" s="288">
        <f t="shared" si="4"/>
        <v>0</v>
      </c>
      <c r="J31" s="292">
        <f>分析係数表!D34</f>
        <v>0.15389009392691583</v>
      </c>
      <c r="K31" s="281">
        <f t="shared" si="0"/>
        <v>0</v>
      </c>
      <c r="L31" s="290">
        <f>分析係数表!E34</f>
        <v>0.1433320704064108</v>
      </c>
      <c r="M31" s="282">
        <f t="shared" si="1"/>
        <v>0</v>
      </c>
    </row>
    <row r="32" spans="1:13">
      <c r="A32" s="258">
        <v>28</v>
      </c>
      <c r="B32" s="246" t="s">
        <v>66</v>
      </c>
      <c r="C32" s="267"/>
      <c r="D32" s="290">
        <f>逆行列係数表!AH32</f>
        <v>1.6825685960387658E-2</v>
      </c>
      <c r="E32" s="290"/>
      <c r="F32" s="290">
        <f t="shared" si="2"/>
        <v>1.6824022664088979E-2</v>
      </c>
      <c r="G32" s="286">
        <f t="shared" si="3"/>
        <v>0</v>
      </c>
      <c r="H32" s="290">
        <f>分析係数表!F35</f>
        <v>0.60548890850388704</v>
      </c>
      <c r="I32" s="288">
        <f t="shared" si="4"/>
        <v>0</v>
      </c>
      <c r="J32" s="292">
        <f>分析係数表!D35</f>
        <v>4.0363234612300396E-2</v>
      </c>
      <c r="K32" s="281">
        <f t="shared" si="0"/>
        <v>0</v>
      </c>
      <c r="L32" s="290">
        <f>分析係数表!E35</f>
        <v>3.9154079363329694E-2</v>
      </c>
      <c r="M32" s="282">
        <f t="shared" si="1"/>
        <v>0</v>
      </c>
    </row>
    <row r="33" spans="1:13">
      <c r="A33" s="258">
        <v>29</v>
      </c>
      <c r="B33" s="246" t="s">
        <v>93</v>
      </c>
      <c r="C33" s="267"/>
      <c r="D33" s="290">
        <f>逆行列係数表!AH33</f>
        <v>6.8468843145677825E-3</v>
      </c>
      <c r="E33" s="290"/>
      <c r="F33" s="290">
        <f t="shared" si="2"/>
        <v>6.8462074686213691E-3</v>
      </c>
      <c r="G33" s="286">
        <f t="shared" si="3"/>
        <v>0</v>
      </c>
      <c r="H33" s="290">
        <f>分析係数表!F36</f>
        <v>0.81306518983088305</v>
      </c>
      <c r="I33" s="288">
        <f t="shared" si="4"/>
        <v>0</v>
      </c>
      <c r="J33" s="292">
        <f>分析係数表!D36</f>
        <v>1.5774342104513773E-2</v>
      </c>
      <c r="K33" s="281">
        <f t="shared" si="0"/>
        <v>0</v>
      </c>
      <c r="L33" s="290">
        <f>分析係数表!E36</f>
        <v>1.3229670821596217E-2</v>
      </c>
      <c r="M33" s="282">
        <f t="shared" si="1"/>
        <v>0</v>
      </c>
    </row>
    <row r="34" spans="1:13">
      <c r="A34" s="258">
        <v>30</v>
      </c>
      <c r="B34" s="246" t="s">
        <v>94</v>
      </c>
      <c r="C34" s="267"/>
      <c r="D34" s="290">
        <f>逆行列係数表!AH34</f>
        <v>1.7941050902598114E-2</v>
      </c>
      <c r="E34" s="290"/>
      <c r="F34" s="290">
        <f t="shared" si="2"/>
        <v>1.7939277347354603E-2</v>
      </c>
      <c r="G34" s="286">
        <f t="shared" si="3"/>
        <v>0</v>
      </c>
      <c r="H34" s="290">
        <f>分析係数表!F37</f>
        <v>0.63403708963374472</v>
      </c>
      <c r="I34" s="288">
        <f t="shared" si="4"/>
        <v>0</v>
      </c>
      <c r="J34" s="292">
        <f>分析係数表!D37</f>
        <v>7.9200513574427991E-2</v>
      </c>
      <c r="K34" s="281">
        <f t="shared" si="0"/>
        <v>0</v>
      </c>
      <c r="L34" s="290">
        <f>分析係数表!E37</f>
        <v>7.3600662533244779E-2</v>
      </c>
      <c r="M34" s="282">
        <f t="shared" si="1"/>
        <v>0</v>
      </c>
    </row>
    <row r="35" spans="1:13">
      <c r="A35" s="258">
        <v>31</v>
      </c>
      <c r="B35" s="246" t="s">
        <v>95</v>
      </c>
      <c r="C35" s="267"/>
      <c r="D35" s="290">
        <f>逆行列係数表!AH35</f>
        <v>1.7694624313530149E-2</v>
      </c>
      <c r="E35" s="290"/>
      <c r="F35" s="290">
        <f t="shared" si="2"/>
        <v>1.7692875118686235E-2</v>
      </c>
      <c r="G35" s="286">
        <f t="shared" si="3"/>
        <v>0</v>
      </c>
      <c r="H35" s="290">
        <f>分析係数表!F38</f>
        <v>0.4997199825516766</v>
      </c>
      <c r="I35" s="288">
        <f t="shared" si="4"/>
        <v>0</v>
      </c>
      <c r="J35" s="292">
        <f>分析係数表!D38</f>
        <v>3.5590827435143364E-2</v>
      </c>
      <c r="K35" s="281">
        <f t="shared" si="0"/>
        <v>0</v>
      </c>
      <c r="L35" s="290">
        <f>分析係数表!E38</f>
        <v>3.1059891839156476E-2</v>
      </c>
      <c r="M35" s="282">
        <f t="shared" si="1"/>
        <v>0</v>
      </c>
    </row>
    <row r="36" spans="1:13">
      <c r="A36" s="258">
        <v>32</v>
      </c>
      <c r="B36" s="246" t="s">
        <v>67</v>
      </c>
      <c r="C36" s="266">
        <f>データ入力!C37</f>
        <v>0</v>
      </c>
      <c r="D36" s="290">
        <f>逆行列係数表!AH36</f>
        <v>1.0000988643638855</v>
      </c>
      <c r="E36" s="290">
        <f>D36</f>
        <v>1.0000988643638855</v>
      </c>
      <c r="F36" s="290">
        <f t="shared" si="2"/>
        <v>1</v>
      </c>
      <c r="G36" s="286">
        <f t="shared" si="3"/>
        <v>0</v>
      </c>
      <c r="H36" s="290">
        <f>分析係数表!F39</f>
        <v>0.70859596344355691</v>
      </c>
      <c r="I36" s="288">
        <f t="shared" si="4"/>
        <v>0</v>
      </c>
      <c r="J36" s="292">
        <f>分析係数表!D39</f>
        <v>4.8027598057070089E-2</v>
      </c>
      <c r="K36" s="281">
        <f t="shared" si="0"/>
        <v>0</v>
      </c>
      <c r="L36" s="290">
        <f>分析係数表!E39</f>
        <v>4.8027598057070089E-2</v>
      </c>
      <c r="M36" s="282">
        <f t="shared" si="1"/>
        <v>0</v>
      </c>
    </row>
    <row r="37" spans="1:13">
      <c r="A37" s="258">
        <v>33</v>
      </c>
      <c r="B37" s="246" t="s">
        <v>96</v>
      </c>
      <c r="C37" s="267"/>
      <c r="D37" s="290">
        <f>逆行列係数表!AH37</f>
        <v>4.8086447899476709E-4</v>
      </c>
      <c r="E37" s="290"/>
      <c r="F37" s="290">
        <f t="shared" si="2"/>
        <v>4.8081694333351906E-4</v>
      </c>
      <c r="G37" s="286">
        <f t="shared" si="3"/>
        <v>0</v>
      </c>
      <c r="H37" s="290">
        <f>分析係数表!F40</f>
        <v>0.70623799726049996</v>
      </c>
      <c r="I37" s="288">
        <f t="shared" si="4"/>
        <v>0</v>
      </c>
      <c r="J37" s="292">
        <f>分析係数表!D40</f>
        <v>9.0697433955161888E-2</v>
      </c>
      <c r="K37" s="281">
        <f t="shared" si="0"/>
        <v>0</v>
      </c>
      <c r="L37" s="290">
        <f>分析係数表!E40</f>
        <v>9.0562666353757981E-2</v>
      </c>
      <c r="M37" s="282">
        <f t="shared" si="1"/>
        <v>0</v>
      </c>
    </row>
    <row r="38" spans="1:13">
      <c r="A38" s="258">
        <v>34</v>
      </c>
      <c r="B38" s="246" t="s">
        <v>97</v>
      </c>
      <c r="C38" s="267"/>
      <c r="D38" s="290">
        <f>逆行列係数表!AH38</f>
        <v>5.2398686967616488E-5</v>
      </c>
      <c r="E38" s="290"/>
      <c r="F38" s="290">
        <f t="shared" si="2"/>
        <v>5.239350711686365E-5</v>
      </c>
      <c r="G38" s="286">
        <f t="shared" si="3"/>
        <v>0</v>
      </c>
      <c r="H38" s="290">
        <f>分析係数表!F41</f>
        <v>0.58132099287543681</v>
      </c>
      <c r="I38" s="288">
        <f t="shared" si="4"/>
        <v>0</v>
      </c>
      <c r="J38" s="292">
        <f>分析係数表!D41</f>
        <v>0.12149342216939719</v>
      </c>
      <c r="K38" s="281">
        <f t="shared" si="0"/>
        <v>0</v>
      </c>
      <c r="L38" s="290">
        <f>分析係数表!E41</f>
        <v>0.11755967401821014</v>
      </c>
      <c r="M38" s="282">
        <f t="shared" si="1"/>
        <v>0</v>
      </c>
    </row>
    <row r="39" spans="1:13">
      <c r="A39" s="258">
        <v>35</v>
      </c>
      <c r="B39" s="246" t="s">
        <v>3</v>
      </c>
      <c r="C39" s="267"/>
      <c r="D39" s="290">
        <f>逆行列係数表!AH39</f>
        <v>3.972366453354071E-4</v>
      </c>
      <c r="E39" s="290"/>
      <c r="F39" s="290">
        <f t="shared" si="2"/>
        <v>3.971973766694257E-4</v>
      </c>
      <c r="G39" s="286">
        <f t="shared" si="3"/>
        <v>0</v>
      </c>
      <c r="H39" s="290">
        <f>分析係数表!F42</f>
        <v>0.58706867988829459</v>
      </c>
      <c r="I39" s="288">
        <f>G39*H39</f>
        <v>0</v>
      </c>
      <c r="J39" s="292">
        <f>分析係数表!D42</f>
        <v>0.12536880137580664</v>
      </c>
      <c r="K39" s="281">
        <f>ROUND(G39*J39,0)</f>
        <v>0</v>
      </c>
      <c r="L39" s="290">
        <f>分析係数表!E42</f>
        <v>0.11770088827882173</v>
      </c>
      <c r="M39" s="282">
        <f>ROUND(G39*L39,0)</f>
        <v>0</v>
      </c>
    </row>
    <row r="40" spans="1:13">
      <c r="A40" s="258">
        <v>36</v>
      </c>
      <c r="B40" s="246" t="s">
        <v>98</v>
      </c>
      <c r="C40" s="267"/>
      <c r="D40" s="290">
        <f>逆行列係数表!AH40</f>
        <v>8.1525897545150064E-2</v>
      </c>
      <c r="E40" s="290"/>
      <c r="F40" s="290">
        <f t="shared" si="2"/>
        <v>8.1517838335917664E-2</v>
      </c>
      <c r="G40" s="286">
        <f t="shared" si="3"/>
        <v>0</v>
      </c>
      <c r="H40" s="290">
        <f>分析係数表!F43</f>
        <v>0.62240825035949521</v>
      </c>
      <c r="I40" s="288">
        <f>G40*H40</f>
        <v>0</v>
      </c>
      <c r="J40" s="292">
        <f>分析係数表!D43</f>
        <v>0.13048156468325811</v>
      </c>
      <c r="K40" s="281">
        <f>ROUND(G40*J40,0)</f>
        <v>0</v>
      </c>
      <c r="L40" s="290">
        <f>分析係数表!E43</f>
        <v>0.11291103502841897</v>
      </c>
      <c r="M40" s="282">
        <f>ROUND(G40*L40,0)</f>
        <v>0</v>
      </c>
    </row>
    <row r="41" spans="1:13">
      <c r="A41" s="258">
        <v>37</v>
      </c>
      <c r="B41" s="246" t="s">
        <v>99</v>
      </c>
      <c r="C41" s="267"/>
      <c r="D41" s="290">
        <f>逆行列係数表!AH41</f>
        <v>4.0468725678607383E-4</v>
      </c>
      <c r="E41" s="290"/>
      <c r="F41" s="290">
        <f t="shared" si="2"/>
        <v>4.0464725159294705E-4</v>
      </c>
      <c r="G41" s="286">
        <f t="shared" si="3"/>
        <v>0</v>
      </c>
      <c r="H41" s="290">
        <f>分析係数表!F44</f>
        <v>0.5344179716450459</v>
      </c>
      <c r="I41" s="288">
        <f>G41*H41</f>
        <v>0</v>
      </c>
      <c r="J41" s="292">
        <f>分析係数表!D44</f>
        <v>0.19836337849438287</v>
      </c>
      <c r="K41" s="281">
        <f>ROUND(G41*J41,0)</f>
        <v>0</v>
      </c>
      <c r="L41" s="290">
        <f>分析係数表!E44</f>
        <v>0.16230318686650563</v>
      </c>
      <c r="M41" s="282">
        <f>ROUND(G41*L41,0)</f>
        <v>0</v>
      </c>
    </row>
    <row r="42" spans="1:13">
      <c r="A42" s="258">
        <v>38</v>
      </c>
      <c r="B42" s="246" t="s">
        <v>4</v>
      </c>
      <c r="C42" s="267"/>
      <c r="D42" s="290">
        <f>逆行列係数表!AH42</f>
        <v>3.1288923055992923E-3</v>
      </c>
      <c r="E42" s="290"/>
      <c r="F42" s="290">
        <f t="shared" si="2"/>
        <v>3.1285830002311115E-3</v>
      </c>
      <c r="G42" s="286">
        <f t="shared" si="3"/>
        <v>0</v>
      </c>
      <c r="H42" s="290">
        <f>分析係数表!F45</f>
        <v>0</v>
      </c>
      <c r="I42" s="288">
        <f>G42*H42</f>
        <v>0</v>
      </c>
      <c r="J42" s="292">
        <f>分析係数表!D45</f>
        <v>0</v>
      </c>
      <c r="K42" s="281">
        <f>ROUND(G42*J42,0)</f>
        <v>0</v>
      </c>
      <c r="L42" s="290">
        <f>分析係数表!E45</f>
        <v>0</v>
      </c>
      <c r="M42" s="282">
        <f>ROUND(G42*L42,0)</f>
        <v>0</v>
      </c>
    </row>
    <row r="43" spans="1:13">
      <c r="A43" s="258">
        <v>39</v>
      </c>
      <c r="B43" s="246" t="s">
        <v>5</v>
      </c>
      <c r="C43" s="267"/>
      <c r="D43" s="290">
        <f>逆行列係数表!AH43</f>
        <v>9.7406869942293225E-4</v>
      </c>
      <c r="E43" s="290"/>
      <c r="F43" s="290">
        <f t="shared" si="2"/>
        <v>9.7397240826034754E-4</v>
      </c>
      <c r="G43" s="286">
        <f t="shared" si="3"/>
        <v>0</v>
      </c>
      <c r="H43" s="290">
        <f>分析係数表!F46</f>
        <v>0.64740426293918441</v>
      </c>
      <c r="I43" s="288">
        <f>G43*H43</f>
        <v>0</v>
      </c>
      <c r="J43" s="292">
        <f>分析係数表!D46</f>
        <v>3.6867524451068895E-3</v>
      </c>
      <c r="K43" s="281">
        <f>ROUND(G43*J43,0)</f>
        <v>0</v>
      </c>
      <c r="L43" s="290">
        <f>分析係数表!E46</f>
        <v>3.6024838177901608E-3</v>
      </c>
      <c r="M43" s="282">
        <f>ROUND(G43*L43,0)</f>
        <v>0</v>
      </c>
    </row>
    <row r="44" spans="1:13">
      <c r="A44" s="259">
        <v>40</v>
      </c>
      <c r="B44" s="256" t="s">
        <v>253</v>
      </c>
      <c r="C44" s="273">
        <f>SUM(C5:C43)</f>
        <v>0</v>
      </c>
      <c r="D44" s="291">
        <f>逆行列係数表!AH44</f>
        <v>1.2307108438025025</v>
      </c>
      <c r="E44" s="291"/>
      <c r="F44" s="291">
        <f t="shared" si="2"/>
        <v>1.2305891823857815</v>
      </c>
      <c r="G44" s="287">
        <f>SUM(G5:G43)</f>
        <v>0</v>
      </c>
      <c r="H44" s="291">
        <f>分析係数表!F47</f>
        <v>0.52032812004185636</v>
      </c>
      <c r="I44" s="289">
        <f>SUM(I5:I43)</f>
        <v>0</v>
      </c>
      <c r="J44" s="293">
        <f>分析係数表!D47</f>
        <v>6.7043132898265148E-2</v>
      </c>
      <c r="K44" s="284">
        <f>SUM(K5:K43)</f>
        <v>0</v>
      </c>
      <c r="L44" s="291">
        <f>分析係数表!E47</f>
        <v>6.0489972943054145E-2</v>
      </c>
      <c r="M44" s="285">
        <f>SUM(M5:M43)</f>
        <v>0</v>
      </c>
    </row>
    <row r="45" spans="1:13">
      <c r="B45" s="276" t="s">
        <v>254</v>
      </c>
      <c r="C45" s="88"/>
      <c r="D45" s="88" t="s">
        <v>255</v>
      </c>
      <c r="E45" s="88"/>
      <c r="F45" s="88"/>
      <c r="G45" s="88"/>
      <c r="H45" s="88" t="s">
        <v>132</v>
      </c>
      <c r="I45" s="88"/>
      <c r="J45" s="88" t="s">
        <v>132</v>
      </c>
      <c r="K45" s="88"/>
      <c r="L45" s="88" t="s">
        <v>132</v>
      </c>
      <c r="M45" s="277"/>
    </row>
    <row r="46" spans="1:13">
      <c r="B46" s="76" t="s">
        <v>256</v>
      </c>
    </row>
    <row r="47" spans="1:13">
      <c r="B47" s="76" t="s">
        <v>289</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2F9F4-65DD-4298-ADBA-71A5AAA8038C}">
  <dimension ref="A1:M47"/>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76" customWidth="1"/>
    <col min="2" max="2" width="17.5" style="76" customWidth="1"/>
    <col min="3" max="3" width="8.58203125" style="76" customWidth="1"/>
    <col min="4" max="4" width="8.1640625" style="76" customWidth="1"/>
    <col min="5" max="5" width="8.25" style="76" customWidth="1"/>
    <col min="6" max="16384" width="8.1640625" style="76"/>
  </cols>
  <sheetData>
    <row r="1" spans="1:13" ht="13">
      <c r="B1" s="268" t="s">
        <v>243</v>
      </c>
      <c r="F1" s="269"/>
      <c r="G1" s="76" t="s">
        <v>324</v>
      </c>
      <c r="I1" s="76" t="s">
        <v>324</v>
      </c>
    </row>
    <row r="2" spans="1:13">
      <c r="B2" s="76" t="s">
        <v>284</v>
      </c>
      <c r="C2" s="76" t="s">
        <v>324</v>
      </c>
      <c r="G2" s="76" t="s">
        <v>245</v>
      </c>
      <c r="I2" s="270" t="s">
        <v>236</v>
      </c>
      <c r="K2" s="76" t="s">
        <v>229</v>
      </c>
      <c r="M2" s="76" t="s">
        <v>246</v>
      </c>
    </row>
    <row r="3" spans="1:13" ht="60" customHeight="1">
      <c r="B3" s="39"/>
      <c r="C3" s="40" t="s">
        <v>308</v>
      </c>
      <c r="D3" s="40" t="s">
        <v>390</v>
      </c>
      <c r="E3" s="40" t="s">
        <v>391</v>
      </c>
      <c r="F3" s="40" t="s">
        <v>310</v>
      </c>
      <c r="G3" s="41" t="s">
        <v>330</v>
      </c>
      <c r="H3" s="40" t="s">
        <v>291</v>
      </c>
      <c r="I3" s="42" t="s">
        <v>236</v>
      </c>
      <c r="J3" s="43" t="s">
        <v>247</v>
      </c>
      <c r="K3" s="41" t="s">
        <v>248</v>
      </c>
      <c r="L3" s="40" t="s">
        <v>249</v>
      </c>
      <c r="M3" s="42" t="s">
        <v>250</v>
      </c>
    </row>
    <row r="4" spans="1:13">
      <c r="B4" s="44"/>
      <c r="C4" s="45" t="s">
        <v>41</v>
      </c>
      <c r="D4" s="45" t="s">
        <v>42</v>
      </c>
      <c r="E4" s="45" t="s">
        <v>50</v>
      </c>
      <c r="F4" s="45" t="s">
        <v>313</v>
      </c>
      <c r="G4" s="45" t="s">
        <v>311</v>
      </c>
      <c r="H4" s="47" t="s">
        <v>315</v>
      </c>
      <c r="I4" s="46" t="s">
        <v>316</v>
      </c>
      <c r="J4" s="45" t="s">
        <v>318</v>
      </c>
      <c r="K4" s="45" t="s">
        <v>319</v>
      </c>
      <c r="L4" s="45" t="s">
        <v>321</v>
      </c>
      <c r="M4" s="46" t="s">
        <v>322</v>
      </c>
    </row>
    <row r="5" spans="1:13">
      <c r="A5" s="257">
        <v>1</v>
      </c>
      <c r="B5" s="246" t="s">
        <v>73</v>
      </c>
      <c r="C5" s="267"/>
      <c r="D5" s="290">
        <f>逆行列係数表!AI5</f>
        <v>2.7769220585078559E-4</v>
      </c>
      <c r="E5" s="290"/>
      <c r="F5" s="290">
        <f>D5/$E$37</f>
        <v>2.7760833622281867E-4</v>
      </c>
      <c r="G5" s="286">
        <f>$C$37*F5</f>
        <v>0</v>
      </c>
      <c r="H5" s="290">
        <f>分析係数表!F8</f>
        <v>0.42721038226158625</v>
      </c>
      <c r="I5" s="288">
        <f>G5*H5</f>
        <v>0</v>
      </c>
      <c r="J5" s="292">
        <f>分析係数表!D8</f>
        <v>0.32298797552049696</v>
      </c>
      <c r="K5" s="281">
        <f>ROUND(G5*J5,0)</f>
        <v>0</v>
      </c>
      <c r="L5" s="290">
        <f>分析係数表!E8</f>
        <v>0.12265584155979949</v>
      </c>
      <c r="M5" s="282">
        <f>ROUND(G5*L5,0)</f>
        <v>0</v>
      </c>
    </row>
    <row r="6" spans="1:13">
      <c r="A6" s="258">
        <v>2</v>
      </c>
      <c r="B6" s="246" t="s">
        <v>74</v>
      </c>
      <c r="C6" s="267"/>
      <c r="D6" s="290">
        <f>逆行列係数表!AI6</f>
        <v>5.4326182541052547E-5</v>
      </c>
      <c r="E6" s="290"/>
      <c r="F6" s="290">
        <f t="shared" ref="F6:F44" si="0">D6/$E$37</f>
        <v>5.4309774746297842E-5</v>
      </c>
      <c r="G6" s="286">
        <f t="shared" ref="G6:G43" si="1">$C$37*F6</f>
        <v>0</v>
      </c>
      <c r="H6" s="290">
        <f>分析係数表!F9</f>
        <v>0.63987813845992225</v>
      </c>
      <c r="I6" s="288">
        <f>G6*H6</f>
        <v>0</v>
      </c>
      <c r="J6" s="292">
        <f>分析係数表!D9</f>
        <v>0.29572434079210003</v>
      </c>
      <c r="K6" s="281">
        <f>ROUND(G6*J6,0)</f>
        <v>0</v>
      </c>
      <c r="L6" s="290">
        <f>分析係数表!E9</f>
        <v>0.26862065342998215</v>
      </c>
      <c r="M6" s="282">
        <f>ROUND(G6*L6,0)</f>
        <v>0</v>
      </c>
    </row>
    <row r="7" spans="1:13">
      <c r="A7" s="258">
        <v>3</v>
      </c>
      <c r="B7" s="246" t="s">
        <v>75</v>
      </c>
      <c r="C7" s="267"/>
      <c r="D7" s="290">
        <f>逆行列係数表!AI7</f>
        <v>1.8091065581873987E-5</v>
      </c>
      <c r="E7" s="290"/>
      <c r="F7" s="290">
        <f t="shared" si="0"/>
        <v>1.808560165127778E-5</v>
      </c>
      <c r="G7" s="286">
        <f t="shared" si="1"/>
        <v>0</v>
      </c>
      <c r="H7" s="290">
        <f>分析係数表!F10</f>
        <v>0.47381340455197063</v>
      </c>
      <c r="I7" s="288">
        <f>G7*H7</f>
        <v>0</v>
      </c>
      <c r="J7" s="292">
        <f>分析係数表!D10</f>
        <v>9.5045460793747427E-2</v>
      </c>
      <c r="K7" s="281">
        <f>ROUND(G7*J7,0)</f>
        <v>0</v>
      </c>
      <c r="L7" s="290">
        <f>分析係数表!E10</f>
        <v>4.2279520059697977E-2</v>
      </c>
      <c r="M7" s="282">
        <f>ROUND(G7*L7,0)</f>
        <v>0</v>
      </c>
    </row>
    <row r="8" spans="1:13">
      <c r="A8" s="258">
        <v>4</v>
      </c>
      <c r="B8" s="246" t="s">
        <v>76</v>
      </c>
      <c r="C8" s="267"/>
      <c r="D8" s="290">
        <f>逆行列係数表!AI8</f>
        <v>5.6014935107057701E-5</v>
      </c>
      <c r="E8" s="290"/>
      <c r="F8" s="290">
        <f t="shared" si="0"/>
        <v>5.5998017269001619E-5</v>
      </c>
      <c r="G8" s="286">
        <f t="shared" si="1"/>
        <v>0</v>
      </c>
      <c r="H8" s="290">
        <f>分析係数表!F11</f>
        <v>0.54360066960888753</v>
      </c>
      <c r="I8" s="288">
        <f t="shared" ref="I8:I38" si="2">G8*H8</f>
        <v>0</v>
      </c>
      <c r="J8" s="292">
        <f>分析係数表!D11</f>
        <v>4.0785268604474206E-2</v>
      </c>
      <c r="K8" s="281">
        <f>ROUND(G8*J8,0)</f>
        <v>0</v>
      </c>
      <c r="L8" s="290">
        <f>分析係数表!E11</f>
        <v>3.926343022371024E-2</v>
      </c>
      <c r="M8" s="282">
        <f t="shared" ref="M8:M38" si="3">ROUND(G8*L8,0)</f>
        <v>0</v>
      </c>
    </row>
    <row r="9" spans="1:13">
      <c r="A9" s="258">
        <v>5</v>
      </c>
      <c r="B9" s="246" t="s">
        <v>77</v>
      </c>
      <c r="C9" s="267"/>
      <c r="D9" s="290">
        <f>逆行列係数表!AI9</f>
        <v>1.6619572663331657E-3</v>
      </c>
      <c r="E9" s="290"/>
      <c r="F9" s="290">
        <f t="shared" si="0"/>
        <v>1.6614553158473852E-3</v>
      </c>
      <c r="G9" s="286">
        <f t="shared" si="1"/>
        <v>0</v>
      </c>
      <c r="H9" s="290">
        <f>分析係数表!F12</f>
        <v>0.33651535386825859</v>
      </c>
      <c r="I9" s="288">
        <f t="shared" si="2"/>
        <v>0</v>
      </c>
      <c r="J9" s="292">
        <f>分析係数表!D12</f>
        <v>3.4578030097235327E-2</v>
      </c>
      <c r="K9" s="281">
        <f t="shared" ref="K9:K38" si="4">ROUND(G9*J9,0)</f>
        <v>0</v>
      </c>
      <c r="L9" s="290">
        <f>分析係数表!E12</f>
        <v>3.3355134693599395E-2</v>
      </c>
      <c r="M9" s="282">
        <f t="shared" si="3"/>
        <v>0</v>
      </c>
    </row>
    <row r="10" spans="1:13">
      <c r="A10" s="258">
        <v>6</v>
      </c>
      <c r="B10" s="246" t="s">
        <v>78</v>
      </c>
      <c r="C10" s="267"/>
      <c r="D10" s="290">
        <f>逆行列係数表!AI10</f>
        <v>8.9878781920589199E-5</v>
      </c>
      <c r="E10" s="290"/>
      <c r="F10" s="290">
        <f t="shared" si="0"/>
        <v>8.9851636398161929E-5</v>
      </c>
      <c r="G10" s="286">
        <f t="shared" si="1"/>
        <v>0</v>
      </c>
      <c r="H10" s="290">
        <f>分析係数表!F13</f>
        <v>0.39077170920544851</v>
      </c>
      <c r="I10" s="288">
        <f t="shared" si="2"/>
        <v>0</v>
      </c>
      <c r="J10" s="292">
        <f>分析係数表!D13</f>
        <v>0.12720758845381647</v>
      </c>
      <c r="K10" s="281">
        <f t="shared" si="4"/>
        <v>0</v>
      </c>
      <c r="L10" s="290">
        <f>分析係数表!E13</f>
        <v>9.5492852763317662E-2</v>
      </c>
      <c r="M10" s="282">
        <f t="shared" si="3"/>
        <v>0</v>
      </c>
    </row>
    <row r="11" spans="1:13">
      <c r="A11" s="258">
        <v>7</v>
      </c>
      <c r="B11" s="246" t="s">
        <v>79</v>
      </c>
      <c r="C11" s="267"/>
      <c r="D11" s="290">
        <f>逆行列係数表!AI11</f>
        <v>3.7972058370488743E-3</v>
      </c>
      <c r="E11" s="290"/>
      <c r="F11" s="290">
        <f t="shared" si="0"/>
        <v>3.7960589908855426E-3</v>
      </c>
      <c r="G11" s="286">
        <f t="shared" si="1"/>
        <v>0</v>
      </c>
      <c r="H11" s="290">
        <f>分析係数表!F14</f>
        <v>0.35598651785260127</v>
      </c>
      <c r="I11" s="288">
        <f t="shared" si="2"/>
        <v>0</v>
      </c>
      <c r="J11" s="292">
        <f>分析係数表!D14</f>
        <v>4.3833041969742803E-2</v>
      </c>
      <c r="K11" s="281">
        <f t="shared" si="4"/>
        <v>0</v>
      </c>
      <c r="L11" s="290">
        <f>分析係数表!E14</f>
        <v>3.8757158040430381E-2</v>
      </c>
      <c r="M11" s="282">
        <f t="shared" si="3"/>
        <v>0</v>
      </c>
    </row>
    <row r="12" spans="1:13">
      <c r="A12" s="258">
        <v>8</v>
      </c>
      <c r="B12" s="246" t="s">
        <v>80</v>
      </c>
      <c r="C12" s="267"/>
      <c r="D12" s="290">
        <f>逆行列係数表!AI12</f>
        <v>2.4399908115612036E-3</v>
      </c>
      <c r="E12" s="290"/>
      <c r="F12" s="290">
        <f t="shared" si="0"/>
        <v>2.4392538765039833E-3</v>
      </c>
      <c r="G12" s="286">
        <f t="shared" si="1"/>
        <v>0</v>
      </c>
      <c r="H12" s="290">
        <f>分析係数表!F15</f>
        <v>0.35842164855867914</v>
      </c>
      <c r="I12" s="288">
        <f t="shared" si="2"/>
        <v>0</v>
      </c>
      <c r="J12" s="292">
        <f>分析係数表!D15</f>
        <v>1.5678367482667734E-2</v>
      </c>
      <c r="K12" s="281">
        <f t="shared" si="4"/>
        <v>0</v>
      </c>
      <c r="L12" s="290">
        <f>分析係数表!E15</f>
        <v>1.5634458686506418E-2</v>
      </c>
      <c r="M12" s="282">
        <f t="shared" si="3"/>
        <v>0</v>
      </c>
    </row>
    <row r="13" spans="1:13">
      <c r="A13" s="258">
        <v>9</v>
      </c>
      <c r="B13" s="246" t="s">
        <v>81</v>
      </c>
      <c r="C13" s="267"/>
      <c r="D13" s="290">
        <f>逆行列係数表!AI13</f>
        <v>1.6035608425346364E-3</v>
      </c>
      <c r="E13" s="290"/>
      <c r="F13" s="290">
        <f t="shared" si="0"/>
        <v>1.6030765291529423E-3</v>
      </c>
      <c r="G13" s="286">
        <f t="shared" si="1"/>
        <v>0</v>
      </c>
      <c r="H13" s="290">
        <f>分析係数表!F16</f>
        <v>0.2627694146106877</v>
      </c>
      <c r="I13" s="288">
        <f t="shared" si="2"/>
        <v>0</v>
      </c>
      <c r="J13" s="292">
        <f>分析係数表!D16</f>
        <v>1.0339400475073228E-2</v>
      </c>
      <c r="K13" s="281">
        <f t="shared" si="4"/>
        <v>0</v>
      </c>
      <c r="L13" s="290">
        <f>分析係数表!E16</f>
        <v>1.0339400475073228E-2</v>
      </c>
      <c r="M13" s="282">
        <f t="shared" si="3"/>
        <v>0</v>
      </c>
    </row>
    <row r="14" spans="1:13">
      <c r="A14" s="258">
        <v>10</v>
      </c>
      <c r="B14" s="246" t="s">
        <v>82</v>
      </c>
      <c r="C14" s="267"/>
      <c r="D14" s="290">
        <f>逆行列係数表!AI14</f>
        <v>1.6580933243210696E-3</v>
      </c>
      <c r="E14" s="290"/>
      <c r="F14" s="290">
        <f t="shared" si="0"/>
        <v>1.6575925408373591E-3</v>
      </c>
      <c r="G14" s="286">
        <f t="shared" si="1"/>
        <v>0</v>
      </c>
      <c r="H14" s="290">
        <f>分析係数表!F17</f>
        <v>0.42825667105631338</v>
      </c>
      <c r="I14" s="288">
        <f t="shared" si="2"/>
        <v>0</v>
      </c>
      <c r="J14" s="292">
        <f>分析係数表!D17</f>
        <v>5.1560411778863557E-2</v>
      </c>
      <c r="K14" s="281">
        <f t="shared" si="4"/>
        <v>0</v>
      </c>
      <c r="L14" s="290">
        <f>分析係数表!E17</f>
        <v>4.9008807340167618E-2</v>
      </c>
      <c r="M14" s="282">
        <f t="shared" si="3"/>
        <v>0</v>
      </c>
    </row>
    <row r="15" spans="1:13">
      <c r="A15" s="258">
        <v>11</v>
      </c>
      <c r="B15" s="246" t="s">
        <v>83</v>
      </c>
      <c r="C15" s="267"/>
      <c r="D15" s="290">
        <f>逆行列係数表!AI15</f>
        <v>1.1211925972564611E-3</v>
      </c>
      <c r="E15" s="290"/>
      <c r="F15" s="290">
        <f t="shared" si="0"/>
        <v>1.1208539705178278E-3</v>
      </c>
      <c r="G15" s="286">
        <f t="shared" si="1"/>
        <v>0</v>
      </c>
      <c r="H15" s="290">
        <f>分析係数表!F18</f>
        <v>0.48997194925916815</v>
      </c>
      <c r="I15" s="288">
        <f t="shared" si="2"/>
        <v>0</v>
      </c>
      <c r="J15" s="292">
        <f>分析係数表!D18</f>
        <v>3.8565313316438733E-2</v>
      </c>
      <c r="K15" s="281">
        <f t="shared" si="4"/>
        <v>0</v>
      </c>
      <c r="L15" s="290">
        <f>分析係数表!E18</f>
        <v>3.6576455199010559E-2</v>
      </c>
      <c r="M15" s="282">
        <f t="shared" si="3"/>
        <v>0</v>
      </c>
    </row>
    <row r="16" spans="1:13">
      <c r="A16" s="258">
        <v>12</v>
      </c>
      <c r="B16" s="246" t="s">
        <v>84</v>
      </c>
      <c r="C16" s="267"/>
      <c r="D16" s="290">
        <f>逆行列係数表!AI16</f>
        <v>5.7556301092040907E-4</v>
      </c>
      <c r="E16" s="290"/>
      <c r="F16" s="290">
        <f t="shared" si="0"/>
        <v>5.7538917724924245E-4</v>
      </c>
      <c r="G16" s="286">
        <f t="shared" si="1"/>
        <v>0</v>
      </c>
      <c r="H16" s="290">
        <f>分析係数表!F19</f>
        <v>0.21331101927013058</v>
      </c>
      <c r="I16" s="288">
        <f t="shared" si="2"/>
        <v>0</v>
      </c>
      <c r="J16" s="292">
        <f>分析係数表!D19</f>
        <v>1.2736199640345095E-2</v>
      </c>
      <c r="K16" s="281">
        <f t="shared" si="4"/>
        <v>0</v>
      </c>
      <c r="L16" s="290">
        <f>分析係数表!E19</f>
        <v>1.2523714081279422E-2</v>
      </c>
      <c r="M16" s="282">
        <f t="shared" si="3"/>
        <v>0</v>
      </c>
    </row>
    <row r="17" spans="1:13">
      <c r="A17" s="258">
        <v>13</v>
      </c>
      <c r="B17" s="246" t="s">
        <v>85</v>
      </c>
      <c r="C17" s="267"/>
      <c r="D17" s="290">
        <f>逆行列係数表!AI17</f>
        <v>2.437346409361122E-5</v>
      </c>
      <c r="E17" s="290"/>
      <c r="F17" s="290">
        <f t="shared" si="0"/>
        <v>2.4366102729760428E-5</v>
      </c>
      <c r="G17" s="286">
        <f t="shared" si="1"/>
        <v>0</v>
      </c>
      <c r="H17" s="290">
        <f>分析係数表!F20</f>
        <v>0.2109583665362576</v>
      </c>
      <c r="I17" s="288">
        <f t="shared" si="2"/>
        <v>0</v>
      </c>
      <c r="J17" s="292">
        <f>分析係数表!D20</f>
        <v>3.0797631013066269E-2</v>
      </c>
      <c r="K17" s="281">
        <f t="shared" si="4"/>
        <v>0</v>
      </c>
      <c r="L17" s="290">
        <f>分析係数表!E20</f>
        <v>2.9972730221401771E-2</v>
      </c>
      <c r="M17" s="282">
        <f t="shared" si="3"/>
        <v>0</v>
      </c>
    </row>
    <row r="18" spans="1:13">
      <c r="A18" s="258">
        <v>14</v>
      </c>
      <c r="B18" s="246" t="s">
        <v>86</v>
      </c>
      <c r="C18" s="267"/>
      <c r="D18" s="290">
        <f>逆行列係数表!AI18</f>
        <v>4.8619104887789909E-4</v>
      </c>
      <c r="E18" s="290"/>
      <c r="F18" s="290">
        <f t="shared" si="0"/>
        <v>4.8604420765754398E-4</v>
      </c>
      <c r="G18" s="286">
        <f t="shared" si="1"/>
        <v>0</v>
      </c>
      <c r="H18" s="290">
        <f>分析係数表!F21</f>
        <v>0.45791147145628314</v>
      </c>
      <c r="I18" s="288">
        <f t="shared" si="2"/>
        <v>0</v>
      </c>
      <c r="J18" s="292">
        <f>分析係数表!D21</f>
        <v>5.9847590028896828E-2</v>
      </c>
      <c r="K18" s="281">
        <f t="shared" si="4"/>
        <v>0</v>
      </c>
      <c r="L18" s="290">
        <f>分析係数表!E21</f>
        <v>5.4782163530779596E-2</v>
      </c>
      <c r="M18" s="282">
        <f t="shared" si="3"/>
        <v>0</v>
      </c>
    </row>
    <row r="19" spans="1:13">
      <c r="A19" s="258">
        <v>15</v>
      </c>
      <c r="B19" s="246" t="s">
        <v>70</v>
      </c>
      <c r="C19" s="267"/>
      <c r="D19" s="290">
        <f>逆行列係数表!AI19</f>
        <v>2.9642325522976026E-4</v>
      </c>
      <c r="E19" s="290"/>
      <c r="F19" s="290">
        <f t="shared" si="0"/>
        <v>2.9633372838092168E-4</v>
      </c>
      <c r="G19" s="286">
        <f t="shared" si="1"/>
        <v>0</v>
      </c>
      <c r="H19" s="290">
        <f>分析係数表!F22</f>
        <v>0.43073258580094059</v>
      </c>
      <c r="I19" s="288">
        <f t="shared" si="2"/>
        <v>0</v>
      </c>
      <c r="J19" s="292">
        <f>分析係数表!D22</f>
        <v>2.2938556731137788E-2</v>
      </c>
      <c r="K19" s="281">
        <f t="shared" si="4"/>
        <v>0</v>
      </c>
      <c r="L19" s="290">
        <f>分析係数表!E22</f>
        <v>2.2183368519679003E-2</v>
      </c>
      <c r="M19" s="282">
        <f t="shared" si="3"/>
        <v>0</v>
      </c>
    </row>
    <row r="20" spans="1:13">
      <c r="A20" s="258">
        <v>16</v>
      </c>
      <c r="B20" s="246" t="s">
        <v>71</v>
      </c>
      <c r="C20" s="267"/>
      <c r="D20" s="290">
        <f>逆行列係数表!AI20</f>
        <v>3.7238320711559546E-4</v>
      </c>
      <c r="E20" s="290"/>
      <c r="F20" s="290">
        <f t="shared" si="0"/>
        <v>3.7227073856090114E-4</v>
      </c>
      <c r="G20" s="286">
        <f t="shared" si="1"/>
        <v>0</v>
      </c>
      <c r="H20" s="290">
        <f>分析係数表!F23</f>
        <v>0.43764444987651224</v>
      </c>
      <c r="I20" s="288">
        <f t="shared" si="2"/>
        <v>0</v>
      </c>
      <c r="J20" s="292">
        <f>分析係数表!D23</f>
        <v>3.7770855561684982E-2</v>
      </c>
      <c r="K20" s="281">
        <f t="shared" si="4"/>
        <v>0</v>
      </c>
      <c r="L20" s="290">
        <f>分析係数表!E23</f>
        <v>3.6503495425501575E-2</v>
      </c>
      <c r="M20" s="282">
        <f t="shared" si="3"/>
        <v>0</v>
      </c>
    </row>
    <row r="21" spans="1:13">
      <c r="A21" s="258">
        <v>17</v>
      </c>
      <c r="B21" s="246" t="s">
        <v>72</v>
      </c>
      <c r="C21" s="267"/>
      <c r="D21" s="290">
        <f>逆行列係数表!AI21</f>
        <v>3.0047810983872791E-5</v>
      </c>
      <c r="E21" s="290"/>
      <c r="F21" s="290">
        <f t="shared" si="0"/>
        <v>3.0038735832769014E-5</v>
      </c>
      <c r="G21" s="286">
        <f t="shared" si="1"/>
        <v>0</v>
      </c>
      <c r="H21" s="290">
        <f>分析係数表!F24</f>
        <v>0.36721364788140759</v>
      </c>
      <c r="I21" s="288">
        <f t="shared" si="2"/>
        <v>0</v>
      </c>
      <c r="J21" s="292">
        <f>分析係数表!D24</f>
        <v>3.9309475738153632E-2</v>
      </c>
      <c r="K21" s="281">
        <f t="shared" si="4"/>
        <v>0</v>
      </c>
      <c r="L21" s="290">
        <f>分析係数表!E24</f>
        <v>3.8550657867992791E-2</v>
      </c>
      <c r="M21" s="282">
        <f t="shared" si="3"/>
        <v>0</v>
      </c>
    </row>
    <row r="22" spans="1:13">
      <c r="A22" s="258">
        <v>18</v>
      </c>
      <c r="B22" s="246" t="s">
        <v>87</v>
      </c>
      <c r="C22" s="267"/>
      <c r="D22" s="290">
        <f>逆行列係数表!AI22</f>
        <v>3.017172658011232E-4</v>
      </c>
      <c r="E22" s="290"/>
      <c r="F22" s="290">
        <f t="shared" si="0"/>
        <v>3.0162614003561455E-4</v>
      </c>
      <c r="G22" s="286">
        <f t="shared" si="1"/>
        <v>0</v>
      </c>
      <c r="H22" s="290">
        <f>分析係数表!F25</f>
        <v>0.33318683873123567</v>
      </c>
      <c r="I22" s="288">
        <f t="shared" si="2"/>
        <v>0</v>
      </c>
      <c r="J22" s="292">
        <f>分析係数表!D25</f>
        <v>4.284059086963312E-2</v>
      </c>
      <c r="K22" s="281">
        <f t="shared" si="4"/>
        <v>0</v>
      </c>
      <c r="L22" s="290">
        <f>分析係数表!E25</f>
        <v>4.249917369780222E-2</v>
      </c>
      <c r="M22" s="282">
        <f t="shared" si="3"/>
        <v>0</v>
      </c>
    </row>
    <row r="23" spans="1:13">
      <c r="A23" s="258">
        <v>19</v>
      </c>
      <c r="B23" s="246" t="s">
        <v>88</v>
      </c>
      <c r="C23" s="267"/>
      <c r="D23" s="290">
        <f>逆行列係数表!AI23</f>
        <v>2.0440474520173603E-4</v>
      </c>
      <c r="E23" s="290"/>
      <c r="F23" s="290">
        <f t="shared" si="0"/>
        <v>2.043430101239285E-4</v>
      </c>
      <c r="G23" s="286">
        <f t="shared" si="1"/>
        <v>0</v>
      </c>
      <c r="H23" s="290">
        <f>分析係数表!F26</f>
        <v>0.33811565690794865</v>
      </c>
      <c r="I23" s="288">
        <f t="shared" si="2"/>
        <v>0</v>
      </c>
      <c r="J23" s="292">
        <f>分析係数表!D26</f>
        <v>3.3929737559631502E-2</v>
      </c>
      <c r="K23" s="281">
        <f t="shared" si="4"/>
        <v>0</v>
      </c>
      <c r="L23" s="290">
        <f>分析係数表!E26</f>
        <v>3.3531988342571602E-2</v>
      </c>
      <c r="M23" s="282">
        <f t="shared" si="3"/>
        <v>0</v>
      </c>
    </row>
    <row r="24" spans="1:13">
      <c r="A24" s="258">
        <v>20</v>
      </c>
      <c r="B24" s="246" t="s">
        <v>89</v>
      </c>
      <c r="C24" s="267"/>
      <c r="D24" s="290">
        <f>逆行列係数表!AI24</f>
        <v>4.4279827431378101E-5</v>
      </c>
      <c r="E24" s="290"/>
      <c r="F24" s="290">
        <f t="shared" si="0"/>
        <v>4.4266453873983034E-5</v>
      </c>
      <c r="G24" s="286">
        <f t="shared" si="1"/>
        <v>0</v>
      </c>
      <c r="H24" s="290">
        <f>分析係数表!F27</f>
        <v>0.29536956526946395</v>
      </c>
      <c r="I24" s="288">
        <f t="shared" si="2"/>
        <v>0</v>
      </c>
      <c r="J24" s="292">
        <f>分析係数表!D27</f>
        <v>2.042747265118797E-2</v>
      </c>
      <c r="K24" s="281">
        <f t="shared" si="4"/>
        <v>0</v>
      </c>
      <c r="L24" s="290">
        <f>分析係数表!E27</f>
        <v>2.035082172191522E-2</v>
      </c>
      <c r="M24" s="282">
        <f t="shared" si="3"/>
        <v>0</v>
      </c>
    </row>
    <row r="25" spans="1:13">
      <c r="A25" s="258">
        <v>21</v>
      </c>
      <c r="B25" s="246" t="s">
        <v>90</v>
      </c>
      <c r="C25" s="267"/>
      <c r="D25" s="290">
        <f>逆行列係数表!AI25</f>
        <v>4.2916552881159679E-4</v>
      </c>
      <c r="E25" s="290"/>
      <c r="F25" s="290">
        <f t="shared" si="0"/>
        <v>4.290359106499081E-4</v>
      </c>
      <c r="G25" s="286">
        <f t="shared" si="1"/>
        <v>0</v>
      </c>
      <c r="H25" s="290">
        <f>分析係数表!F28</f>
        <v>0.29628808224417325</v>
      </c>
      <c r="I25" s="288">
        <f t="shared" si="2"/>
        <v>0</v>
      </c>
      <c r="J25" s="292">
        <f>分析係数表!D28</f>
        <v>3.0551159487848582E-2</v>
      </c>
      <c r="K25" s="281">
        <f t="shared" si="4"/>
        <v>0</v>
      </c>
      <c r="L25" s="290">
        <f>分析係数表!E28</f>
        <v>3.018459578819983E-2</v>
      </c>
      <c r="M25" s="282">
        <f t="shared" si="3"/>
        <v>0</v>
      </c>
    </row>
    <row r="26" spans="1:13">
      <c r="A26" s="258">
        <v>22</v>
      </c>
      <c r="B26" s="246" t="s">
        <v>64</v>
      </c>
      <c r="C26" s="267"/>
      <c r="D26" s="290">
        <f>逆行列係数表!AI26</f>
        <v>7.0310086573575617E-3</v>
      </c>
      <c r="E26" s="290"/>
      <c r="F26" s="290">
        <f t="shared" si="0"/>
        <v>7.0288851260956091E-3</v>
      </c>
      <c r="G26" s="286">
        <f t="shared" si="1"/>
        <v>0</v>
      </c>
      <c r="H26" s="290">
        <f>分析係数表!F29</f>
        <v>0.40202182464221792</v>
      </c>
      <c r="I26" s="288">
        <f t="shared" si="2"/>
        <v>0</v>
      </c>
      <c r="J26" s="292">
        <f>分析係数表!D29</f>
        <v>7.9194780809421356E-2</v>
      </c>
      <c r="K26" s="281">
        <f t="shared" si="4"/>
        <v>0</v>
      </c>
      <c r="L26" s="290">
        <f>分析係数表!E29</f>
        <v>6.5944675090492746E-2</v>
      </c>
      <c r="M26" s="282">
        <f t="shared" si="3"/>
        <v>0</v>
      </c>
    </row>
    <row r="27" spans="1:13">
      <c r="A27" s="258">
        <v>23</v>
      </c>
      <c r="B27" s="246" t="s">
        <v>91</v>
      </c>
      <c r="C27" s="267"/>
      <c r="D27" s="290">
        <f>逆行列係数表!AI27</f>
        <v>1.0465629671255068E-2</v>
      </c>
      <c r="E27" s="290"/>
      <c r="F27" s="290">
        <f t="shared" si="0"/>
        <v>1.0462468803040281E-2</v>
      </c>
      <c r="G27" s="286">
        <f t="shared" si="1"/>
        <v>0</v>
      </c>
      <c r="H27" s="290">
        <f>分析係数表!F30</f>
        <v>0.46362091424568164</v>
      </c>
      <c r="I27" s="288">
        <f t="shared" si="2"/>
        <v>0</v>
      </c>
      <c r="J27" s="292">
        <f>分析係数表!D30</f>
        <v>7.3824536053885614E-2</v>
      </c>
      <c r="K27" s="281">
        <f t="shared" si="4"/>
        <v>0</v>
      </c>
      <c r="L27" s="290">
        <f>分析係数表!E30</f>
        <v>5.6949248710145881E-2</v>
      </c>
      <c r="M27" s="282">
        <f t="shared" si="3"/>
        <v>0</v>
      </c>
    </row>
    <row r="28" spans="1:13">
      <c r="A28" s="258">
        <v>24</v>
      </c>
      <c r="B28" s="246" t="s">
        <v>92</v>
      </c>
      <c r="C28" s="267"/>
      <c r="D28" s="290">
        <f>逆行列係数表!AI28</f>
        <v>1.9441555184039887E-2</v>
      </c>
      <c r="E28" s="290"/>
      <c r="F28" s="290">
        <f t="shared" si="0"/>
        <v>1.9435683373574816E-2</v>
      </c>
      <c r="G28" s="286">
        <f t="shared" si="1"/>
        <v>0</v>
      </c>
      <c r="H28" s="290">
        <f>分析係数表!F31</f>
        <v>0.39948542779773355</v>
      </c>
      <c r="I28" s="288">
        <f t="shared" si="2"/>
        <v>0</v>
      </c>
      <c r="J28" s="292">
        <f>分析係数表!D31</f>
        <v>2.9145126840892164E-3</v>
      </c>
      <c r="K28" s="281">
        <f t="shared" si="4"/>
        <v>0</v>
      </c>
      <c r="L28" s="290">
        <f>分析係数表!E31</f>
        <v>2.9145126840892164E-3</v>
      </c>
      <c r="M28" s="282">
        <f t="shared" si="3"/>
        <v>0</v>
      </c>
    </row>
    <row r="29" spans="1:13">
      <c r="A29" s="258">
        <v>25</v>
      </c>
      <c r="B29" s="246" t="s">
        <v>1</v>
      </c>
      <c r="C29" s="267"/>
      <c r="D29" s="290">
        <f>逆行列係数表!AI29</f>
        <v>8.8096477420229937E-3</v>
      </c>
      <c r="E29" s="290"/>
      <c r="F29" s="290">
        <f t="shared" si="0"/>
        <v>8.8069870196005578E-3</v>
      </c>
      <c r="G29" s="286">
        <f t="shared" si="1"/>
        <v>0</v>
      </c>
      <c r="H29" s="290">
        <f>分析係数表!F32</f>
        <v>0.44272670787830282</v>
      </c>
      <c r="I29" s="288">
        <f t="shared" si="2"/>
        <v>0</v>
      </c>
      <c r="J29" s="292">
        <f>分析係数表!D32</f>
        <v>2.1120085933633119E-2</v>
      </c>
      <c r="K29" s="281">
        <f t="shared" si="4"/>
        <v>0</v>
      </c>
      <c r="L29" s="290">
        <f>分析係数表!E32</f>
        <v>2.1120085933633119E-2</v>
      </c>
      <c r="M29" s="282">
        <f t="shared" si="3"/>
        <v>0</v>
      </c>
    </row>
    <row r="30" spans="1:13">
      <c r="A30" s="258">
        <v>26</v>
      </c>
      <c r="B30" s="246" t="s">
        <v>2</v>
      </c>
      <c r="C30" s="267"/>
      <c r="D30" s="290">
        <f>逆行列係数表!AI30</f>
        <v>8.7436214218173797E-3</v>
      </c>
      <c r="E30" s="290"/>
      <c r="F30" s="290">
        <f t="shared" si="0"/>
        <v>8.7409806409085872E-3</v>
      </c>
      <c r="G30" s="286">
        <f t="shared" si="1"/>
        <v>0</v>
      </c>
      <c r="H30" s="290">
        <f>分析係数表!F33</f>
        <v>0.63278689994307047</v>
      </c>
      <c r="I30" s="288">
        <f t="shared" si="2"/>
        <v>0</v>
      </c>
      <c r="J30" s="292">
        <f>分析係数表!D33</f>
        <v>8.7702783269007503E-2</v>
      </c>
      <c r="K30" s="281">
        <f t="shared" si="4"/>
        <v>0</v>
      </c>
      <c r="L30" s="290">
        <f>分析係数表!E33</f>
        <v>8.4336323251883824E-2</v>
      </c>
      <c r="M30" s="282">
        <f t="shared" si="3"/>
        <v>0</v>
      </c>
    </row>
    <row r="31" spans="1:13">
      <c r="A31" s="258">
        <v>27</v>
      </c>
      <c r="B31" s="246" t="s">
        <v>65</v>
      </c>
      <c r="C31" s="267"/>
      <c r="D31" s="290">
        <f>逆行列係数表!AI31</f>
        <v>5.8548390223194637E-3</v>
      </c>
      <c r="E31" s="290"/>
      <c r="F31" s="290">
        <f t="shared" si="0"/>
        <v>5.8530707221646086E-3</v>
      </c>
      <c r="G31" s="286">
        <f t="shared" si="1"/>
        <v>0</v>
      </c>
      <c r="H31" s="290">
        <f>分析係数表!F34</f>
        <v>0.68044247766447119</v>
      </c>
      <c r="I31" s="288">
        <f t="shared" si="2"/>
        <v>0</v>
      </c>
      <c r="J31" s="292">
        <f>分析係数表!D34</f>
        <v>0.15389009392691583</v>
      </c>
      <c r="K31" s="281">
        <f t="shared" si="4"/>
        <v>0</v>
      </c>
      <c r="L31" s="290">
        <f>分析係数表!E34</f>
        <v>0.1433320704064108</v>
      </c>
      <c r="M31" s="282">
        <f t="shared" si="3"/>
        <v>0</v>
      </c>
    </row>
    <row r="32" spans="1:13">
      <c r="A32" s="258">
        <v>28</v>
      </c>
      <c r="B32" s="246" t="s">
        <v>66</v>
      </c>
      <c r="C32" s="267"/>
      <c r="D32" s="290">
        <f>逆行列係数表!AI32</f>
        <v>1.1067813752358732E-2</v>
      </c>
      <c r="E32" s="290"/>
      <c r="F32" s="290">
        <f t="shared" si="0"/>
        <v>1.1064471010278618E-2</v>
      </c>
      <c r="G32" s="286">
        <f t="shared" si="1"/>
        <v>0</v>
      </c>
      <c r="H32" s="290">
        <f>分析係数表!F35</f>
        <v>0.60548890850388704</v>
      </c>
      <c r="I32" s="288">
        <f t="shared" si="2"/>
        <v>0</v>
      </c>
      <c r="J32" s="292">
        <f>分析係数表!D35</f>
        <v>4.0363234612300396E-2</v>
      </c>
      <c r="K32" s="281">
        <f t="shared" si="4"/>
        <v>0</v>
      </c>
      <c r="L32" s="290">
        <f>分析係数表!E35</f>
        <v>3.9154079363329694E-2</v>
      </c>
      <c r="M32" s="282">
        <f t="shared" si="3"/>
        <v>0</v>
      </c>
    </row>
    <row r="33" spans="1:13">
      <c r="A33" s="258">
        <v>29</v>
      </c>
      <c r="B33" s="246" t="s">
        <v>93</v>
      </c>
      <c r="C33" s="267"/>
      <c r="D33" s="290">
        <f>逆行列係数表!AI33</f>
        <v>1.1805705966891988E-2</v>
      </c>
      <c r="E33" s="290"/>
      <c r="F33" s="290">
        <f t="shared" si="0"/>
        <v>1.1802140363873724E-2</v>
      </c>
      <c r="G33" s="286">
        <f t="shared" si="1"/>
        <v>0</v>
      </c>
      <c r="H33" s="290">
        <f>分析係数表!F36</f>
        <v>0.81306518983088305</v>
      </c>
      <c r="I33" s="288">
        <f t="shared" si="2"/>
        <v>0</v>
      </c>
      <c r="J33" s="292">
        <f>分析係数表!D36</f>
        <v>1.5774342104513773E-2</v>
      </c>
      <c r="K33" s="281">
        <f t="shared" si="4"/>
        <v>0</v>
      </c>
      <c r="L33" s="290">
        <f>分析係数表!E36</f>
        <v>1.3229670821596217E-2</v>
      </c>
      <c r="M33" s="282">
        <f t="shared" si="3"/>
        <v>0</v>
      </c>
    </row>
    <row r="34" spans="1:13">
      <c r="A34" s="258">
        <v>30</v>
      </c>
      <c r="B34" s="246" t="s">
        <v>94</v>
      </c>
      <c r="C34" s="267"/>
      <c r="D34" s="290">
        <f>逆行列係数表!AI34</f>
        <v>1.4963798271982158E-2</v>
      </c>
      <c r="E34" s="290"/>
      <c r="F34" s="290">
        <f t="shared" si="0"/>
        <v>1.4959278850235343E-2</v>
      </c>
      <c r="G34" s="286">
        <f t="shared" si="1"/>
        <v>0</v>
      </c>
      <c r="H34" s="290">
        <f>分析係数表!F37</f>
        <v>0.63403708963374472</v>
      </c>
      <c r="I34" s="288">
        <f t="shared" si="2"/>
        <v>0</v>
      </c>
      <c r="J34" s="292">
        <f>分析係数表!D37</f>
        <v>7.9200513574427991E-2</v>
      </c>
      <c r="K34" s="281">
        <f t="shared" si="4"/>
        <v>0</v>
      </c>
      <c r="L34" s="290">
        <f>分析係数表!E37</f>
        <v>7.3600662533244779E-2</v>
      </c>
      <c r="M34" s="282">
        <f t="shared" si="3"/>
        <v>0</v>
      </c>
    </row>
    <row r="35" spans="1:13">
      <c r="A35" s="258">
        <v>31</v>
      </c>
      <c r="B35" s="246" t="s">
        <v>95</v>
      </c>
      <c r="C35" s="267"/>
      <c r="D35" s="290">
        <f>逆行列係数表!AI35</f>
        <v>1.7806833744268329E-2</v>
      </c>
      <c r="E35" s="290"/>
      <c r="F35" s="290">
        <f t="shared" si="0"/>
        <v>1.7801455658423879E-2</v>
      </c>
      <c r="G35" s="286">
        <f t="shared" si="1"/>
        <v>0</v>
      </c>
      <c r="H35" s="290">
        <f>分析係数表!F38</f>
        <v>0.4997199825516766</v>
      </c>
      <c r="I35" s="288">
        <f t="shared" si="2"/>
        <v>0</v>
      </c>
      <c r="J35" s="292">
        <f>分析係数表!D38</f>
        <v>3.5590827435143364E-2</v>
      </c>
      <c r="K35" s="281">
        <f t="shared" si="4"/>
        <v>0</v>
      </c>
      <c r="L35" s="290">
        <f>分析係数表!E38</f>
        <v>3.1059891839156476E-2</v>
      </c>
      <c r="M35" s="282">
        <f t="shared" si="3"/>
        <v>0</v>
      </c>
    </row>
    <row r="36" spans="1:13">
      <c r="A36" s="258">
        <v>32</v>
      </c>
      <c r="B36" s="246" t="s">
        <v>67</v>
      </c>
      <c r="C36" s="267"/>
      <c r="D36" s="290">
        <f>逆行列係数表!AI36</f>
        <v>4.7603314355880032E-4</v>
      </c>
      <c r="E36" s="290"/>
      <c r="F36" s="290">
        <f t="shared" si="0"/>
        <v>4.7588937026661203E-4</v>
      </c>
      <c r="G36" s="286">
        <f t="shared" si="1"/>
        <v>0</v>
      </c>
      <c r="H36" s="290">
        <f>分析係数表!F39</f>
        <v>0.70859596344355691</v>
      </c>
      <c r="I36" s="288">
        <f t="shared" si="2"/>
        <v>0</v>
      </c>
      <c r="J36" s="292">
        <f>分析係数表!D39</f>
        <v>4.8027598057070089E-2</v>
      </c>
      <c r="K36" s="281">
        <f t="shared" si="4"/>
        <v>0</v>
      </c>
      <c r="L36" s="290">
        <f>分析係数表!E39</f>
        <v>4.8027598057070089E-2</v>
      </c>
      <c r="M36" s="282">
        <f t="shared" si="3"/>
        <v>0</v>
      </c>
    </row>
    <row r="37" spans="1:13">
      <c r="A37" s="258">
        <v>33</v>
      </c>
      <c r="B37" s="246" t="s">
        <v>96</v>
      </c>
      <c r="C37" s="266">
        <f>データ入力!C38</f>
        <v>0</v>
      </c>
      <c r="D37" s="290">
        <f>逆行列係数表!AI37</f>
        <v>1.0003021149476563</v>
      </c>
      <c r="E37" s="290">
        <f>D37</f>
        <v>1.0003021149476563</v>
      </c>
      <c r="F37" s="290">
        <f t="shared" si="0"/>
        <v>1</v>
      </c>
      <c r="G37" s="286">
        <f t="shared" si="1"/>
        <v>0</v>
      </c>
      <c r="H37" s="290">
        <f>分析係数表!F40</f>
        <v>0.70623799726049996</v>
      </c>
      <c r="I37" s="288">
        <f t="shared" si="2"/>
        <v>0</v>
      </c>
      <c r="J37" s="292">
        <f>分析係数表!D40</f>
        <v>9.0697433955161888E-2</v>
      </c>
      <c r="K37" s="281">
        <f t="shared" si="4"/>
        <v>0</v>
      </c>
      <c r="L37" s="290">
        <f>分析係数表!E40</f>
        <v>9.0562666353757981E-2</v>
      </c>
      <c r="M37" s="282">
        <f t="shared" si="3"/>
        <v>0</v>
      </c>
    </row>
    <row r="38" spans="1:13">
      <c r="A38" s="258">
        <v>34</v>
      </c>
      <c r="B38" s="246" t="s">
        <v>97</v>
      </c>
      <c r="C38" s="267"/>
      <c r="D38" s="290">
        <f>逆行列係数表!AI38</f>
        <v>4.4182876079358945E-5</v>
      </c>
      <c r="E38" s="290"/>
      <c r="F38" s="290">
        <f t="shared" si="0"/>
        <v>4.4169531803570104E-5</v>
      </c>
      <c r="G38" s="286">
        <f t="shared" si="1"/>
        <v>0</v>
      </c>
      <c r="H38" s="290">
        <f>分析係数表!F41</f>
        <v>0.58132099287543681</v>
      </c>
      <c r="I38" s="288">
        <f t="shared" si="2"/>
        <v>0</v>
      </c>
      <c r="J38" s="292">
        <f>分析係数表!D41</f>
        <v>0.12149342216939719</v>
      </c>
      <c r="K38" s="281">
        <f t="shared" si="4"/>
        <v>0</v>
      </c>
      <c r="L38" s="290">
        <f>分析係数表!E41</f>
        <v>0.11755967401821014</v>
      </c>
      <c r="M38" s="282">
        <f t="shared" si="3"/>
        <v>0</v>
      </c>
    </row>
    <row r="39" spans="1:13">
      <c r="A39" s="258">
        <v>35</v>
      </c>
      <c r="B39" s="246" t="s">
        <v>3</v>
      </c>
      <c r="C39" s="267"/>
      <c r="D39" s="290">
        <f>逆行列係数表!AI39</f>
        <v>2.4501717313077983E-3</v>
      </c>
      <c r="E39" s="290"/>
      <c r="F39" s="290">
        <f t="shared" si="0"/>
        <v>2.4494317213715083E-3</v>
      </c>
      <c r="G39" s="286">
        <f t="shared" si="1"/>
        <v>0</v>
      </c>
      <c r="H39" s="290">
        <f>分析係数表!F42</f>
        <v>0.58706867988829459</v>
      </c>
      <c r="I39" s="288">
        <f>G39*H39</f>
        <v>0</v>
      </c>
      <c r="J39" s="292">
        <f>分析係数表!D42</f>
        <v>0.12536880137580664</v>
      </c>
      <c r="K39" s="281">
        <f>ROUND(G39*J39,0)</f>
        <v>0</v>
      </c>
      <c r="L39" s="290">
        <f>分析係数表!E42</f>
        <v>0.11770088827882173</v>
      </c>
      <c r="M39" s="282">
        <f>ROUND(G39*L39,0)</f>
        <v>0</v>
      </c>
    </row>
    <row r="40" spans="1:13">
      <c r="A40" s="258">
        <v>36</v>
      </c>
      <c r="B40" s="246" t="s">
        <v>98</v>
      </c>
      <c r="C40" s="267"/>
      <c r="D40" s="290">
        <f>逆行列係数表!AI40</f>
        <v>8.0137544521399429E-2</v>
      </c>
      <c r="E40" s="290"/>
      <c r="F40" s="290">
        <f t="shared" si="0"/>
        <v>8.0113341083551406E-2</v>
      </c>
      <c r="G40" s="286">
        <f t="shared" si="1"/>
        <v>0</v>
      </c>
      <c r="H40" s="290">
        <f>分析係数表!F43</f>
        <v>0.62240825035949521</v>
      </c>
      <c r="I40" s="288">
        <f>G40*H40</f>
        <v>0</v>
      </c>
      <c r="J40" s="292">
        <f>分析係数表!D43</f>
        <v>0.13048156468325811</v>
      </c>
      <c r="K40" s="281">
        <f>ROUND(G40*J40,0)</f>
        <v>0</v>
      </c>
      <c r="L40" s="290">
        <f>分析係数表!E43</f>
        <v>0.11291103502841897</v>
      </c>
      <c r="M40" s="282">
        <f>ROUND(G40*L40,0)</f>
        <v>0</v>
      </c>
    </row>
    <row r="41" spans="1:13">
      <c r="A41" s="258">
        <v>37</v>
      </c>
      <c r="B41" s="246" t="s">
        <v>99</v>
      </c>
      <c r="C41" s="267"/>
      <c r="D41" s="290">
        <f>逆行列係数表!AI41</f>
        <v>5.9033846937513118E-3</v>
      </c>
      <c r="E41" s="290"/>
      <c r="F41" s="290">
        <f t="shared" si="0"/>
        <v>5.9016017316530648E-3</v>
      </c>
      <c r="G41" s="286">
        <f t="shared" si="1"/>
        <v>0</v>
      </c>
      <c r="H41" s="290">
        <f>分析係数表!F44</f>
        <v>0.5344179716450459</v>
      </c>
      <c r="I41" s="288">
        <f>G41*H41</f>
        <v>0</v>
      </c>
      <c r="J41" s="292">
        <f>分析係数表!D44</f>
        <v>0.19836337849438287</v>
      </c>
      <c r="K41" s="281">
        <f>ROUND(G41*J41,0)</f>
        <v>0</v>
      </c>
      <c r="L41" s="290">
        <f>分析係数表!E44</f>
        <v>0.16230318686650563</v>
      </c>
      <c r="M41" s="282">
        <f>ROUND(G41*L41,0)</f>
        <v>0</v>
      </c>
    </row>
    <row r="42" spans="1:13">
      <c r="A42" s="258">
        <v>38</v>
      </c>
      <c r="B42" s="246" t="s">
        <v>4</v>
      </c>
      <c r="C42" s="267"/>
      <c r="D42" s="290">
        <f>逆行列係数表!AI42</f>
        <v>3.8972857498901065E-3</v>
      </c>
      <c r="E42" s="290"/>
      <c r="F42" s="290">
        <f t="shared" si="0"/>
        <v>3.8961086772210246E-3</v>
      </c>
      <c r="G42" s="286">
        <f t="shared" si="1"/>
        <v>0</v>
      </c>
      <c r="H42" s="290">
        <f>分析係数表!F45</f>
        <v>0</v>
      </c>
      <c r="I42" s="288">
        <f>G42*H42</f>
        <v>0</v>
      </c>
      <c r="J42" s="292">
        <f>分析係数表!D45</f>
        <v>0</v>
      </c>
      <c r="K42" s="281">
        <f>ROUND(G42*J42,0)</f>
        <v>0</v>
      </c>
      <c r="L42" s="290">
        <f>分析係数表!E45</f>
        <v>0</v>
      </c>
      <c r="M42" s="282">
        <f>ROUND(G42*L42,0)</f>
        <v>0</v>
      </c>
    </row>
    <row r="43" spans="1:13">
      <c r="A43" s="258">
        <v>39</v>
      </c>
      <c r="B43" s="246" t="s">
        <v>5</v>
      </c>
      <c r="C43" s="267"/>
      <c r="D43" s="290">
        <f>逆行列係数表!AI43</f>
        <v>4.6901529206769682E-3</v>
      </c>
      <c r="E43" s="290"/>
      <c r="F43" s="290">
        <f t="shared" si="0"/>
        <v>4.6887363833299439E-3</v>
      </c>
      <c r="G43" s="286">
        <f t="shared" si="1"/>
        <v>0</v>
      </c>
      <c r="H43" s="290">
        <f>分析係数表!F46</f>
        <v>0.64740426293918441</v>
      </c>
      <c r="I43" s="288">
        <f>G43*H43</f>
        <v>0</v>
      </c>
      <c r="J43" s="292">
        <f>分析係数表!D46</f>
        <v>3.6867524451068895E-3</v>
      </c>
      <c r="K43" s="281">
        <f>ROUND(G43*J43,0)</f>
        <v>0</v>
      </c>
      <c r="L43" s="290">
        <f>分析係数表!E46</f>
        <v>3.6024838177901608E-3</v>
      </c>
      <c r="M43" s="282">
        <f>ROUND(G43*L43,0)</f>
        <v>0</v>
      </c>
    </row>
    <row r="44" spans="1:13">
      <c r="A44" s="259">
        <v>40</v>
      </c>
      <c r="B44" s="256" t="s">
        <v>253</v>
      </c>
      <c r="C44" s="273">
        <f>SUM(C5:C43)</f>
        <v>0</v>
      </c>
      <c r="D44" s="291">
        <f>逆行列係数表!AI44</f>
        <v>1.2294338770331572</v>
      </c>
      <c r="E44" s="291"/>
      <c r="F44" s="291">
        <f t="shared" si="0"/>
        <v>1.2290625588625201</v>
      </c>
      <c r="G44" s="287">
        <f>SUM(G5:G43)</f>
        <v>0</v>
      </c>
      <c r="H44" s="291">
        <f>分析係数表!F47</f>
        <v>0.52032812004185636</v>
      </c>
      <c r="I44" s="289">
        <f>SUM(I5:I43)</f>
        <v>0</v>
      </c>
      <c r="J44" s="293">
        <f>分析係数表!D47</f>
        <v>6.7043132898265148E-2</v>
      </c>
      <c r="K44" s="284">
        <f>SUM(K5:K43)</f>
        <v>0</v>
      </c>
      <c r="L44" s="291">
        <f>分析係数表!E47</f>
        <v>6.0489972943054145E-2</v>
      </c>
      <c r="M44" s="285">
        <f>SUM(M5:M43)</f>
        <v>0</v>
      </c>
    </row>
    <row r="45" spans="1:13">
      <c r="B45" s="276" t="s">
        <v>254</v>
      </c>
      <c r="C45" s="88"/>
      <c r="D45" s="88" t="s">
        <v>255</v>
      </c>
      <c r="E45" s="88"/>
      <c r="F45" s="88"/>
      <c r="G45" s="88"/>
      <c r="H45" s="88" t="s">
        <v>132</v>
      </c>
      <c r="I45" s="88"/>
      <c r="J45" s="88" t="s">
        <v>132</v>
      </c>
      <c r="K45" s="88"/>
      <c r="L45" s="88" t="s">
        <v>132</v>
      </c>
      <c r="M45" s="277"/>
    </row>
    <row r="46" spans="1:13">
      <c r="B46" s="76" t="s">
        <v>256</v>
      </c>
    </row>
    <row r="47" spans="1:13">
      <c r="B47" s="76" t="s">
        <v>289</v>
      </c>
    </row>
  </sheetData>
  <phoneticPr fontId="3"/>
  <pageMargins left="0.75" right="0.75" top="1" bottom="1" header="0.51200000000000001" footer="0.5120000000000000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C8E41-411E-43DE-992E-1D17797ED883}">
  <dimension ref="A1:M47"/>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76" customWidth="1"/>
    <col min="2" max="2" width="17.5" style="76" customWidth="1"/>
    <col min="3" max="3" width="8.58203125" style="76" customWidth="1"/>
    <col min="4" max="4" width="8.1640625" style="76" customWidth="1"/>
    <col min="5" max="5" width="8.25" style="76" customWidth="1"/>
    <col min="6" max="16384" width="8.1640625" style="76"/>
  </cols>
  <sheetData>
    <row r="1" spans="1:13" ht="13">
      <c r="B1" s="268" t="s">
        <v>243</v>
      </c>
      <c r="F1" s="269"/>
      <c r="G1" s="76" t="s">
        <v>324</v>
      </c>
      <c r="I1" s="76" t="s">
        <v>324</v>
      </c>
    </row>
    <row r="2" spans="1:13">
      <c r="B2" s="76" t="s">
        <v>126</v>
      </c>
      <c r="C2" s="76" t="s">
        <v>324</v>
      </c>
      <c r="G2" s="76" t="s">
        <v>245</v>
      </c>
      <c r="I2" s="270" t="s">
        <v>236</v>
      </c>
      <c r="K2" s="76" t="s">
        <v>229</v>
      </c>
      <c r="M2" s="76" t="s">
        <v>246</v>
      </c>
    </row>
    <row r="3" spans="1:13" ht="60" customHeight="1">
      <c r="B3" s="39"/>
      <c r="C3" s="40" t="s">
        <v>308</v>
      </c>
      <c r="D3" s="40" t="s">
        <v>392</v>
      </c>
      <c r="E3" s="40" t="s">
        <v>393</v>
      </c>
      <c r="F3" s="40" t="s">
        <v>310</v>
      </c>
      <c r="G3" s="41" t="s">
        <v>330</v>
      </c>
      <c r="H3" s="40" t="s">
        <v>291</v>
      </c>
      <c r="I3" s="42" t="s">
        <v>236</v>
      </c>
      <c r="J3" s="43" t="s">
        <v>247</v>
      </c>
      <c r="K3" s="41" t="s">
        <v>248</v>
      </c>
      <c r="L3" s="40" t="s">
        <v>249</v>
      </c>
      <c r="M3" s="42" t="s">
        <v>250</v>
      </c>
    </row>
    <row r="4" spans="1:13">
      <c r="B4" s="44"/>
      <c r="C4" s="45" t="s">
        <v>41</v>
      </c>
      <c r="D4" s="45" t="s">
        <v>42</v>
      </c>
      <c r="E4" s="45" t="s">
        <v>50</v>
      </c>
      <c r="F4" s="45" t="s">
        <v>313</v>
      </c>
      <c r="G4" s="45" t="s">
        <v>311</v>
      </c>
      <c r="H4" s="47" t="s">
        <v>315</v>
      </c>
      <c r="I4" s="46" t="s">
        <v>316</v>
      </c>
      <c r="J4" s="45" t="s">
        <v>318</v>
      </c>
      <c r="K4" s="45" t="s">
        <v>319</v>
      </c>
      <c r="L4" s="45" t="s">
        <v>321</v>
      </c>
      <c r="M4" s="46" t="s">
        <v>322</v>
      </c>
    </row>
    <row r="5" spans="1:13">
      <c r="A5" s="257">
        <v>1</v>
      </c>
      <c r="B5" s="246" t="s">
        <v>73</v>
      </c>
      <c r="C5" s="267"/>
      <c r="D5" s="278">
        <f>逆行列係数表!AJ5</f>
        <v>3.7739860571192732E-4</v>
      </c>
      <c r="E5" s="290"/>
      <c r="F5" s="290">
        <f>D5/$E$38</f>
        <v>3.719095507231591E-4</v>
      </c>
      <c r="G5" s="286">
        <f>$C$38*F5</f>
        <v>0</v>
      </c>
      <c r="H5" s="290">
        <f>分析係数表!F8</f>
        <v>0.42721038226158625</v>
      </c>
      <c r="I5" s="288">
        <f>G5*H5</f>
        <v>0</v>
      </c>
      <c r="J5" s="292">
        <f>分析係数表!D8</f>
        <v>0.32298797552049696</v>
      </c>
      <c r="K5" s="271">
        <f>ROUND(G5*J5,0)</f>
        <v>0</v>
      </c>
      <c r="L5" s="290">
        <f>分析係数表!E8</f>
        <v>0.12265584155979949</v>
      </c>
      <c r="M5" s="272">
        <f>ROUND(G5*L5,0)</f>
        <v>0</v>
      </c>
    </row>
    <row r="6" spans="1:13">
      <c r="A6" s="258">
        <v>2</v>
      </c>
      <c r="B6" s="246" t="s">
        <v>74</v>
      </c>
      <c r="C6" s="267"/>
      <c r="D6" s="278">
        <f>逆行列係数表!AJ6</f>
        <v>5.3753313524294402E-5</v>
      </c>
      <c r="E6" s="290"/>
      <c r="F6" s="290">
        <f t="shared" ref="F6:F44" si="0">D6/$E$38</f>
        <v>5.2971501166491023E-5</v>
      </c>
      <c r="G6" s="286">
        <f t="shared" ref="G6:G43" si="1">$C$38*F6</f>
        <v>0</v>
      </c>
      <c r="H6" s="290">
        <f>分析係数表!F9</f>
        <v>0.63987813845992225</v>
      </c>
      <c r="I6" s="288">
        <f>G6*H6</f>
        <v>0</v>
      </c>
      <c r="J6" s="292">
        <f>分析係数表!D9</f>
        <v>0.29572434079210003</v>
      </c>
      <c r="K6" s="271">
        <f t="shared" ref="K6:K43" si="2">ROUND(G6*J6,0)</f>
        <v>0</v>
      </c>
      <c r="L6" s="290">
        <f>分析係数表!E9</f>
        <v>0.26862065342998215</v>
      </c>
      <c r="M6" s="272">
        <f>ROUND(G6*L6,0)</f>
        <v>0</v>
      </c>
    </row>
    <row r="7" spans="1:13">
      <c r="A7" s="258">
        <v>3</v>
      </c>
      <c r="B7" s="246" t="s">
        <v>75</v>
      </c>
      <c r="C7" s="267"/>
      <c r="D7" s="278">
        <f>逆行列係数表!AJ7</f>
        <v>4.7427775147043773E-5</v>
      </c>
      <c r="E7" s="290"/>
      <c r="F7" s="290">
        <f t="shared" si="0"/>
        <v>4.6737964263174811E-5</v>
      </c>
      <c r="G7" s="286">
        <f t="shared" si="1"/>
        <v>0</v>
      </c>
      <c r="H7" s="290">
        <f>分析係数表!F10</f>
        <v>0.47381340455197063</v>
      </c>
      <c r="I7" s="288">
        <f>G7*H7</f>
        <v>0</v>
      </c>
      <c r="J7" s="292">
        <f>分析係数表!D10</f>
        <v>9.5045460793747427E-2</v>
      </c>
      <c r="K7" s="271">
        <f t="shared" si="2"/>
        <v>0</v>
      </c>
      <c r="L7" s="290">
        <f>分析係数表!E10</f>
        <v>4.2279520059697977E-2</v>
      </c>
      <c r="M7" s="272">
        <f t="shared" ref="M7:M43" si="3">ROUND(G7*L7,0)</f>
        <v>0</v>
      </c>
    </row>
    <row r="8" spans="1:13">
      <c r="A8" s="258">
        <v>4</v>
      </c>
      <c r="B8" s="246" t="s">
        <v>76</v>
      </c>
      <c r="C8" s="267"/>
      <c r="D8" s="278">
        <f>逆行列係数表!AJ8</f>
        <v>4.8103147138063035E-5</v>
      </c>
      <c r="E8" s="290"/>
      <c r="F8" s="290">
        <f t="shared" si="0"/>
        <v>4.7403513340329344E-5</v>
      </c>
      <c r="G8" s="286">
        <f t="shared" si="1"/>
        <v>0</v>
      </c>
      <c r="H8" s="290">
        <f>分析係数表!F11</f>
        <v>0.54360066960888753</v>
      </c>
      <c r="I8" s="288">
        <f>G8*H8</f>
        <v>0</v>
      </c>
      <c r="J8" s="292">
        <f>分析係数表!D11</f>
        <v>4.0785268604474206E-2</v>
      </c>
      <c r="K8" s="271">
        <f t="shared" si="2"/>
        <v>0</v>
      </c>
      <c r="L8" s="290">
        <f>分析係数表!E11</f>
        <v>3.926343022371024E-2</v>
      </c>
      <c r="M8" s="272">
        <f t="shared" si="3"/>
        <v>0</v>
      </c>
    </row>
    <row r="9" spans="1:13">
      <c r="A9" s="258">
        <v>5</v>
      </c>
      <c r="B9" s="246" t="s">
        <v>77</v>
      </c>
      <c r="C9" s="267"/>
      <c r="D9" s="278">
        <f>逆行列係数表!AJ9</f>
        <v>2.3797428619024281E-3</v>
      </c>
      <c r="E9" s="290"/>
      <c r="F9" s="290">
        <f t="shared" si="0"/>
        <v>2.3451308118566422E-3</v>
      </c>
      <c r="G9" s="286">
        <f t="shared" si="1"/>
        <v>0</v>
      </c>
      <c r="H9" s="290">
        <f>分析係数表!F12</f>
        <v>0.33651535386825859</v>
      </c>
      <c r="I9" s="288">
        <f t="shared" ref="I9:I43" si="4">G9*H9</f>
        <v>0</v>
      </c>
      <c r="J9" s="292">
        <f>分析係数表!D12</f>
        <v>3.4578030097235327E-2</v>
      </c>
      <c r="K9" s="271">
        <f t="shared" si="2"/>
        <v>0</v>
      </c>
      <c r="L9" s="290">
        <f>分析係数表!E12</f>
        <v>3.3355134693599395E-2</v>
      </c>
      <c r="M9" s="272">
        <f t="shared" si="3"/>
        <v>0</v>
      </c>
    </row>
    <row r="10" spans="1:13">
      <c r="A10" s="258">
        <v>6</v>
      </c>
      <c r="B10" s="246" t="s">
        <v>78</v>
      </c>
      <c r="C10" s="267"/>
      <c r="D10" s="278">
        <f>逆行列係数表!AJ10</f>
        <v>3.2722041278986303E-4</v>
      </c>
      <c r="E10" s="290"/>
      <c r="F10" s="290">
        <f t="shared" si="0"/>
        <v>3.2246117199759045E-4</v>
      </c>
      <c r="G10" s="286">
        <f t="shared" si="1"/>
        <v>0</v>
      </c>
      <c r="H10" s="290">
        <f>分析係数表!F13</f>
        <v>0.39077170920544851</v>
      </c>
      <c r="I10" s="288">
        <f t="shared" si="4"/>
        <v>0</v>
      </c>
      <c r="J10" s="292">
        <f>分析係数表!D13</f>
        <v>0.12720758845381647</v>
      </c>
      <c r="K10" s="271">
        <f t="shared" si="2"/>
        <v>0</v>
      </c>
      <c r="L10" s="290">
        <f>分析係数表!E13</f>
        <v>9.5492852763317662E-2</v>
      </c>
      <c r="M10" s="272">
        <f t="shared" si="3"/>
        <v>0</v>
      </c>
    </row>
    <row r="11" spans="1:13">
      <c r="A11" s="258">
        <v>7</v>
      </c>
      <c r="B11" s="246" t="s">
        <v>79</v>
      </c>
      <c r="C11" s="267"/>
      <c r="D11" s="278">
        <f>逆行列係数表!AJ11</f>
        <v>2.9058642375342923E-3</v>
      </c>
      <c r="E11" s="290"/>
      <c r="F11" s="290">
        <f t="shared" si="0"/>
        <v>2.8636000416726471E-3</v>
      </c>
      <c r="G11" s="286">
        <f t="shared" si="1"/>
        <v>0</v>
      </c>
      <c r="H11" s="290">
        <f>分析係数表!F14</f>
        <v>0.35598651785260127</v>
      </c>
      <c r="I11" s="288">
        <f t="shared" si="4"/>
        <v>0</v>
      </c>
      <c r="J11" s="292">
        <f>分析係数表!D14</f>
        <v>4.3833041969742803E-2</v>
      </c>
      <c r="K11" s="271">
        <f t="shared" si="2"/>
        <v>0</v>
      </c>
      <c r="L11" s="290">
        <f>分析係数表!E14</f>
        <v>3.8757158040430381E-2</v>
      </c>
      <c r="M11" s="272">
        <f t="shared" si="3"/>
        <v>0</v>
      </c>
    </row>
    <row r="12" spans="1:13">
      <c r="A12" s="258">
        <v>8</v>
      </c>
      <c r="B12" s="246" t="s">
        <v>80</v>
      </c>
      <c r="C12" s="267"/>
      <c r="D12" s="278">
        <f>逆行列係数表!AJ12</f>
        <v>3.7422235682342E-2</v>
      </c>
      <c r="E12" s="290"/>
      <c r="F12" s="290">
        <f t="shared" si="0"/>
        <v>3.6877949862643415E-2</v>
      </c>
      <c r="G12" s="286">
        <f t="shared" si="1"/>
        <v>0</v>
      </c>
      <c r="H12" s="290">
        <f>分析係数表!F15</f>
        <v>0.35842164855867914</v>
      </c>
      <c r="I12" s="288">
        <f t="shared" si="4"/>
        <v>0</v>
      </c>
      <c r="J12" s="292">
        <f>分析係数表!D15</f>
        <v>1.5678367482667734E-2</v>
      </c>
      <c r="K12" s="271">
        <f t="shared" si="2"/>
        <v>0</v>
      </c>
      <c r="L12" s="290">
        <f>分析係数表!E15</f>
        <v>1.5634458686506418E-2</v>
      </c>
      <c r="M12" s="272">
        <f t="shared" si="3"/>
        <v>0</v>
      </c>
    </row>
    <row r="13" spans="1:13">
      <c r="A13" s="258">
        <v>9</v>
      </c>
      <c r="B13" s="246" t="s">
        <v>81</v>
      </c>
      <c r="C13" s="267"/>
      <c r="D13" s="278">
        <f>逆行列係数表!AJ13</f>
        <v>1.0220938969873216E-3</v>
      </c>
      <c r="E13" s="290"/>
      <c r="F13" s="290">
        <f t="shared" si="0"/>
        <v>1.0072281038462356E-3</v>
      </c>
      <c r="G13" s="286">
        <f t="shared" si="1"/>
        <v>0</v>
      </c>
      <c r="H13" s="290">
        <f>分析係数表!F16</f>
        <v>0.2627694146106877</v>
      </c>
      <c r="I13" s="288">
        <f t="shared" si="4"/>
        <v>0</v>
      </c>
      <c r="J13" s="292">
        <f>分析係数表!D16</f>
        <v>1.0339400475073228E-2</v>
      </c>
      <c r="K13" s="271">
        <f t="shared" si="2"/>
        <v>0</v>
      </c>
      <c r="L13" s="290">
        <f>分析係数表!E16</f>
        <v>1.0339400475073228E-2</v>
      </c>
      <c r="M13" s="272">
        <f t="shared" si="3"/>
        <v>0</v>
      </c>
    </row>
    <row r="14" spans="1:13">
      <c r="A14" s="258">
        <v>10</v>
      </c>
      <c r="B14" s="246" t="s">
        <v>82</v>
      </c>
      <c r="C14" s="267"/>
      <c r="D14" s="278">
        <f>逆行列係数表!AJ14</f>
        <v>1.2371608754958002E-3</v>
      </c>
      <c r="E14" s="290"/>
      <c r="F14" s="290">
        <f t="shared" si="0"/>
        <v>1.2191670515315097E-3</v>
      </c>
      <c r="G14" s="286">
        <f t="shared" si="1"/>
        <v>0</v>
      </c>
      <c r="H14" s="290">
        <f>分析係数表!F17</f>
        <v>0.42825667105631338</v>
      </c>
      <c r="I14" s="288">
        <f t="shared" si="4"/>
        <v>0</v>
      </c>
      <c r="J14" s="292">
        <f>分析係数表!D17</f>
        <v>5.1560411778863557E-2</v>
      </c>
      <c r="K14" s="271">
        <f t="shared" si="2"/>
        <v>0</v>
      </c>
      <c r="L14" s="290">
        <f>分析係数表!E17</f>
        <v>4.9008807340167618E-2</v>
      </c>
      <c r="M14" s="272">
        <f t="shared" si="3"/>
        <v>0</v>
      </c>
    </row>
    <row r="15" spans="1:13">
      <c r="A15" s="258">
        <v>11</v>
      </c>
      <c r="B15" s="246" t="s">
        <v>83</v>
      </c>
      <c r="C15" s="267"/>
      <c r="D15" s="278">
        <f>逆行列係数表!AJ15</f>
        <v>6.0070367901764621E-4</v>
      </c>
      <c r="E15" s="290"/>
      <c r="F15" s="290">
        <f t="shared" si="0"/>
        <v>5.9196677465133784E-4</v>
      </c>
      <c r="G15" s="286">
        <f t="shared" si="1"/>
        <v>0</v>
      </c>
      <c r="H15" s="290">
        <f>分析係数表!F18</f>
        <v>0.48997194925916815</v>
      </c>
      <c r="I15" s="288">
        <f t="shared" si="4"/>
        <v>0</v>
      </c>
      <c r="J15" s="292">
        <f>分析係数表!D18</f>
        <v>3.8565313316438733E-2</v>
      </c>
      <c r="K15" s="271">
        <f t="shared" si="2"/>
        <v>0</v>
      </c>
      <c r="L15" s="290">
        <f>分析係数表!E18</f>
        <v>3.6576455199010559E-2</v>
      </c>
      <c r="M15" s="272">
        <f t="shared" si="3"/>
        <v>0</v>
      </c>
    </row>
    <row r="16" spans="1:13">
      <c r="A16" s="258">
        <v>12</v>
      </c>
      <c r="B16" s="246" t="s">
        <v>84</v>
      </c>
      <c r="C16" s="267"/>
      <c r="D16" s="278">
        <f>逆行列係数表!AJ16</f>
        <v>3.5247542431112762E-4</v>
      </c>
      <c r="E16" s="290"/>
      <c r="F16" s="290">
        <f t="shared" si="0"/>
        <v>3.4734886327738066E-4</v>
      </c>
      <c r="G16" s="286">
        <f t="shared" si="1"/>
        <v>0</v>
      </c>
      <c r="H16" s="290">
        <f>分析係数表!F19</f>
        <v>0.21331101927013058</v>
      </c>
      <c r="I16" s="288">
        <f t="shared" si="4"/>
        <v>0</v>
      </c>
      <c r="J16" s="292">
        <f>分析係数表!D19</f>
        <v>1.2736199640345095E-2</v>
      </c>
      <c r="K16" s="271">
        <f t="shared" si="2"/>
        <v>0</v>
      </c>
      <c r="L16" s="290">
        <f>分析係数表!E19</f>
        <v>1.2523714081279422E-2</v>
      </c>
      <c r="M16" s="272">
        <f t="shared" si="3"/>
        <v>0</v>
      </c>
    </row>
    <row r="17" spans="1:13">
      <c r="A17" s="258">
        <v>13</v>
      </c>
      <c r="B17" s="246" t="s">
        <v>85</v>
      </c>
      <c r="C17" s="267"/>
      <c r="D17" s="278">
        <f>逆行列係数表!AJ17</f>
        <v>1.0908786813927346E-4</v>
      </c>
      <c r="E17" s="290"/>
      <c r="F17" s="290">
        <f t="shared" si="0"/>
        <v>1.0750124514236437E-4</v>
      </c>
      <c r="G17" s="286">
        <f t="shared" si="1"/>
        <v>0</v>
      </c>
      <c r="H17" s="290">
        <f>分析係数表!F20</f>
        <v>0.2109583665362576</v>
      </c>
      <c r="I17" s="288">
        <f t="shared" si="4"/>
        <v>0</v>
      </c>
      <c r="J17" s="292">
        <f>分析係数表!D20</f>
        <v>3.0797631013066269E-2</v>
      </c>
      <c r="K17" s="271">
        <f t="shared" si="2"/>
        <v>0</v>
      </c>
      <c r="L17" s="290">
        <f>分析係数表!E20</f>
        <v>2.9972730221401771E-2</v>
      </c>
      <c r="M17" s="272">
        <f t="shared" si="3"/>
        <v>0</v>
      </c>
    </row>
    <row r="18" spans="1:13">
      <c r="A18" s="258">
        <v>14</v>
      </c>
      <c r="B18" s="246" t="s">
        <v>86</v>
      </c>
      <c r="C18" s="267"/>
      <c r="D18" s="278">
        <f>逆行列係数表!AJ18</f>
        <v>4.9420885265834432E-4</v>
      </c>
      <c r="E18" s="290"/>
      <c r="F18" s="290">
        <f t="shared" si="0"/>
        <v>4.8702085692354195E-4</v>
      </c>
      <c r="G18" s="286">
        <f t="shared" si="1"/>
        <v>0</v>
      </c>
      <c r="H18" s="290">
        <f>分析係数表!F21</f>
        <v>0.45791147145628314</v>
      </c>
      <c r="I18" s="288">
        <f t="shared" si="4"/>
        <v>0</v>
      </c>
      <c r="J18" s="292">
        <f>分析係数表!D21</f>
        <v>5.9847590028896828E-2</v>
      </c>
      <c r="K18" s="271">
        <f t="shared" si="2"/>
        <v>0</v>
      </c>
      <c r="L18" s="290">
        <f>分析係数表!E21</f>
        <v>5.4782163530779596E-2</v>
      </c>
      <c r="M18" s="272">
        <f t="shared" si="3"/>
        <v>0</v>
      </c>
    </row>
    <row r="19" spans="1:13">
      <c r="A19" s="258">
        <v>15</v>
      </c>
      <c r="B19" s="246" t="s">
        <v>70</v>
      </c>
      <c r="C19" s="267"/>
      <c r="D19" s="278">
        <f>逆行列係数表!AJ19</f>
        <v>1.7366276483788415E-4</v>
      </c>
      <c r="E19" s="290"/>
      <c r="F19" s="290">
        <f t="shared" si="0"/>
        <v>1.7113693551241947E-4</v>
      </c>
      <c r="G19" s="286">
        <f t="shared" si="1"/>
        <v>0</v>
      </c>
      <c r="H19" s="290">
        <f>分析係数表!F22</f>
        <v>0.43073258580094059</v>
      </c>
      <c r="I19" s="288">
        <f t="shared" si="4"/>
        <v>0</v>
      </c>
      <c r="J19" s="292">
        <f>分析係数表!D22</f>
        <v>2.2938556731137788E-2</v>
      </c>
      <c r="K19" s="271">
        <f t="shared" si="2"/>
        <v>0</v>
      </c>
      <c r="L19" s="290">
        <f>分析係数表!E22</f>
        <v>2.2183368519679003E-2</v>
      </c>
      <c r="M19" s="272">
        <f t="shared" si="3"/>
        <v>0</v>
      </c>
    </row>
    <row r="20" spans="1:13">
      <c r="A20" s="258">
        <v>16</v>
      </c>
      <c r="B20" s="246" t="s">
        <v>71</v>
      </c>
      <c r="C20" s="267"/>
      <c r="D20" s="278">
        <f>逆行列係数表!AJ20</f>
        <v>2.1721381449261762E-4</v>
      </c>
      <c r="E20" s="290"/>
      <c r="F20" s="290">
        <f t="shared" si="0"/>
        <v>2.140545591217057E-4</v>
      </c>
      <c r="G20" s="286">
        <f t="shared" si="1"/>
        <v>0</v>
      </c>
      <c r="H20" s="290">
        <f>分析係数表!F23</f>
        <v>0.43764444987651224</v>
      </c>
      <c r="I20" s="288">
        <f t="shared" si="4"/>
        <v>0</v>
      </c>
      <c r="J20" s="292">
        <f>分析係数表!D23</f>
        <v>3.7770855561684982E-2</v>
      </c>
      <c r="K20" s="271">
        <f t="shared" si="2"/>
        <v>0</v>
      </c>
      <c r="L20" s="290">
        <f>分析係数表!E23</f>
        <v>3.6503495425501575E-2</v>
      </c>
      <c r="M20" s="272">
        <f t="shared" si="3"/>
        <v>0</v>
      </c>
    </row>
    <row r="21" spans="1:13">
      <c r="A21" s="258">
        <v>17</v>
      </c>
      <c r="B21" s="246" t="s">
        <v>72</v>
      </c>
      <c r="C21" s="267"/>
      <c r="D21" s="278">
        <f>逆行列係数表!AJ21</f>
        <v>8.0532030595716834E-4</v>
      </c>
      <c r="E21" s="290"/>
      <c r="F21" s="290">
        <f t="shared" si="0"/>
        <v>7.9360736537904461E-4</v>
      </c>
      <c r="G21" s="286">
        <f t="shared" si="1"/>
        <v>0</v>
      </c>
      <c r="H21" s="290">
        <f>分析係数表!F24</f>
        <v>0.36721364788140759</v>
      </c>
      <c r="I21" s="288">
        <f t="shared" si="4"/>
        <v>0</v>
      </c>
      <c r="J21" s="292">
        <f>分析係数表!D24</f>
        <v>3.9309475738153632E-2</v>
      </c>
      <c r="K21" s="271">
        <f t="shared" si="2"/>
        <v>0</v>
      </c>
      <c r="L21" s="290">
        <f>分析係数表!E24</f>
        <v>3.8550657867992791E-2</v>
      </c>
      <c r="M21" s="272">
        <f t="shared" si="3"/>
        <v>0</v>
      </c>
    </row>
    <row r="22" spans="1:13">
      <c r="A22" s="258">
        <v>18</v>
      </c>
      <c r="B22" s="246" t="s">
        <v>87</v>
      </c>
      <c r="C22" s="267"/>
      <c r="D22" s="278">
        <f>逆行列係数表!AJ22</f>
        <v>1.1922403496704164E-4</v>
      </c>
      <c r="E22" s="290"/>
      <c r="F22" s="290">
        <f t="shared" si="0"/>
        <v>1.1748998700286752E-4</v>
      </c>
      <c r="G22" s="286">
        <f t="shared" si="1"/>
        <v>0</v>
      </c>
      <c r="H22" s="290">
        <f>分析係数表!F25</f>
        <v>0.33318683873123567</v>
      </c>
      <c r="I22" s="288">
        <f t="shared" si="4"/>
        <v>0</v>
      </c>
      <c r="J22" s="292">
        <f>分析係数表!D25</f>
        <v>4.284059086963312E-2</v>
      </c>
      <c r="K22" s="271">
        <f t="shared" si="2"/>
        <v>0</v>
      </c>
      <c r="L22" s="290">
        <f>分析係数表!E25</f>
        <v>4.249917369780222E-2</v>
      </c>
      <c r="M22" s="272">
        <f t="shared" si="3"/>
        <v>0</v>
      </c>
    </row>
    <row r="23" spans="1:13">
      <c r="A23" s="258">
        <v>19</v>
      </c>
      <c r="B23" s="246" t="s">
        <v>88</v>
      </c>
      <c r="C23" s="267"/>
      <c r="D23" s="278">
        <f>逆行列係数表!AJ23</f>
        <v>6.8382938511000533E-5</v>
      </c>
      <c r="E23" s="290"/>
      <c r="F23" s="290">
        <f t="shared" si="0"/>
        <v>6.7388346310342137E-5</v>
      </c>
      <c r="G23" s="286">
        <f t="shared" si="1"/>
        <v>0</v>
      </c>
      <c r="H23" s="290">
        <f>分析係数表!F26</f>
        <v>0.33811565690794865</v>
      </c>
      <c r="I23" s="288">
        <f t="shared" si="4"/>
        <v>0</v>
      </c>
      <c r="J23" s="292">
        <f>分析係数表!D26</f>
        <v>3.3929737559631502E-2</v>
      </c>
      <c r="K23" s="271">
        <f t="shared" si="2"/>
        <v>0</v>
      </c>
      <c r="L23" s="290">
        <f>分析係数表!E26</f>
        <v>3.3531988342571602E-2</v>
      </c>
      <c r="M23" s="272">
        <f t="shared" si="3"/>
        <v>0</v>
      </c>
    </row>
    <row r="24" spans="1:13">
      <c r="A24" s="258">
        <v>20</v>
      </c>
      <c r="B24" s="246" t="s">
        <v>89</v>
      </c>
      <c r="C24" s="267"/>
      <c r="D24" s="278">
        <f>逆行列係数表!AJ24</f>
        <v>1.896621517986566E-5</v>
      </c>
      <c r="E24" s="290"/>
      <c r="F24" s="290">
        <f t="shared" si="0"/>
        <v>1.8690362019638146E-5</v>
      </c>
      <c r="G24" s="286">
        <f t="shared" si="1"/>
        <v>0</v>
      </c>
      <c r="H24" s="290">
        <f>分析係数表!F27</f>
        <v>0.29536956526946395</v>
      </c>
      <c r="I24" s="288">
        <f t="shared" si="4"/>
        <v>0</v>
      </c>
      <c r="J24" s="292">
        <f>分析係数表!D27</f>
        <v>2.042747265118797E-2</v>
      </c>
      <c r="K24" s="271">
        <f t="shared" si="2"/>
        <v>0</v>
      </c>
      <c r="L24" s="290">
        <f>分析係数表!E27</f>
        <v>2.035082172191522E-2</v>
      </c>
      <c r="M24" s="272">
        <f t="shared" si="3"/>
        <v>0</v>
      </c>
    </row>
    <row r="25" spans="1:13">
      <c r="A25" s="258">
        <v>21</v>
      </c>
      <c r="B25" s="246" t="s">
        <v>90</v>
      </c>
      <c r="C25" s="267"/>
      <c r="D25" s="278">
        <f>逆行列係数表!AJ25</f>
        <v>2.4569932060369268E-4</v>
      </c>
      <c r="E25" s="290"/>
      <c r="F25" s="290">
        <f t="shared" si="0"/>
        <v>2.42125759225657E-4</v>
      </c>
      <c r="G25" s="286">
        <f t="shared" si="1"/>
        <v>0</v>
      </c>
      <c r="H25" s="290">
        <f>分析係数表!F28</f>
        <v>0.29628808224417325</v>
      </c>
      <c r="I25" s="288">
        <f t="shared" si="4"/>
        <v>0</v>
      </c>
      <c r="J25" s="292">
        <f>分析係数表!D28</f>
        <v>3.0551159487848582E-2</v>
      </c>
      <c r="K25" s="271">
        <f t="shared" si="2"/>
        <v>0</v>
      </c>
      <c r="L25" s="290">
        <f>分析係数表!E28</f>
        <v>3.018459578819983E-2</v>
      </c>
      <c r="M25" s="272">
        <f t="shared" si="3"/>
        <v>0</v>
      </c>
    </row>
    <row r="26" spans="1:13">
      <c r="A26" s="258">
        <v>22</v>
      </c>
      <c r="B26" s="246" t="s">
        <v>64</v>
      </c>
      <c r="C26" s="267"/>
      <c r="D26" s="278">
        <f>逆行列係数表!AJ26</f>
        <v>2.0442991117414493E-3</v>
      </c>
      <c r="E26" s="290"/>
      <c r="F26" s="290">
        <f t="shared" si="0"/>
        <v>2.0145659064036317E-3</v>
      </c>
      <c r="G26" s="286">
        <f t="shared" si="1"/>
        <v>0</v>
      </c>
      <c r="H26" s="290">
        <f>分析係数表!F29</f>
        <v>0.40202182464221792</v>
      </c>
      <c r="I26" s="288">
        <f t="shared" si="4"/>
        <v>0</v>
      </c>
      <c r="J26" s="292">
        <f>分析係数表!D29</f>
        <v>7.9194780809421356E-2</v>
      </c>
      <c r="K26" s="271">
        <f t="shared" si="2"/>
        <v>0</v>
      </c>
      <c r="L26" s="290">
        <f>分析係数表!E29</f>
        <v>6.5944675090492746E-2</v>
      </c>
      <c r="M26" s="272">
        <f t="shared" si="3"/>
        <v>0</v>
      </c>
    </row>
    <row r="27" spans="1:13">
      <c r="A27" s="258">
        <v>23</v>
      </c>
      <c r="B27" s="246" t="s">
        <v>91</v>
      </c>
      <c r="C27" s="267"/>
      <c r="D27" s="278">
        <f>逆行列係数表!AJ27</f>
        <v>4.677969752938267E-3</v>
      </c>
      <c r="E27" s="290"/>
      <c r="F27" s="290">
        <f t="shared" si="0"/>
        <v>4.6099312577741573E-3</v>
      </c>
      <c r="G27" s="286">
        <f t="shared" si="1"/>
        <v>0</v>
      </c>
      <c r="H27" s="290">
        <f>分析係数表!F30</f>
        <v>0.46362091424568164</v>
      </c>
      <c r="I27" s="288">
        <f t="shared" si="4"/>
        <v>0</v>
      </c>
      <c r="J27" s="292">
        <f>分析係数表!D30</f>
        <v>7.3824536053885614E-2</v>
      </c>
      <c r="K27" s="271">
        <f t="shared" si="2"/>
        <v>0</v>
      </c>
      <c r="L27" s="290">
        <f>分析係数表!E30</f>
        <v>5.6949248710145881E-2</v>
      </c>
      <c r="M27" s="272">
        <f t="shared" si="3"/>
        <v>0</v>
      </c>
    </row>
    <row r="28" spans="1:13">
      <c r="A28" s="258">
        <v>24</v>
      </c>
      <c r="B28" s="246" t="s">
        <v>92</v>
      </c>
      <c r="C28" s="267"/>
      <c r="D28" s="278">
        <f>逆行列係数表!AJ28</f>
        <v>1.6997978992255719E-2</v>
      </c>
      <c r="E28" s="290"/>
      <c r="F28" s="290">
        <f t="shared" si="0"/>
        <v>1.6750752744001802E-2</v>
      </c>
      <c r="G28" s="286">
        <f t="shared" si="1"/>
        <v>0</v>
      </c>
      <c r="H28" s="290">
        <f>分析係数表!F31</f>
        <v>0.39948542779773355</v>
      </c>
      <c r="I28" s="288">
        <f t="shared" si="4"/>
        <v>0</v>
      </c>
      <c r="J28" s="292">
        <f>分析係数表!D31</f>
        <v>2.9145126840892164E-3</v>
      </c>
      <c r="K28" s="271">
        <f t="shared" si="2"/>
        <v>0</v>
      </c>
      <c r="L28" s="290">
        <f>分析係数表!E31</f>
        <v>2.9145126840892164E-3</v>
      </c>
      <c r="M28" s="272">
        <f t="shared" si="3"/>
        <v>0</v>
      </c>
    </row>
    <row r="29" spans="1:13">
      <c r="A29" s="258">
        <v>25</v>
      </c>
      <c r="B29" s="246" t="s">
        <v>1</v>
      </c>
      <c r="C29" s="267"/>
      <c r="D29" s="278">
        <f>逆行列係数表!AJ29</f>
        <v>5.3577546250428223E-3</v>
      </c>
      <c r="E29" s="290"/>
      <c r="F29" s="290">
        <f t="shared" si="0"/>
        <v>5.2798290330875741E-3</v>
      </c>
      <c r="G29" s="286">
        <f t="shared" si="1"/>
        <v>0</v>
      </c>
      <c r="H29" s="290">
        <f>分析係数表!F32</f>
        <v>0.44272670787830282</v>
      </c>
      <c r="I29" s="288">
        <f t="shared" si="4"/>
        <v>0</v>
      </c>
      <c r="J29" s="292">
        <f>分析係数表!D32</f>
        <v>2.1120085933633119E-2</v>
      </c>
      <c r="K29" s="271">
        <f t="shared" si="2"/>
        <v>0</v>
      </c>
      <c r="L29" s="290">
        <f>分析係数表!E32</f>
        <v>2.1120085933633119E-2</v>
      </c>
      <c r="M29" s="272">
        <f t="shared" si="3"/>
        <v>0</v>
      </c>
    </row>
    <row r="30" spans="1:13">
      <c r="A30" s="258">
        <v>26</v>
      </c>
      <c r="B30" s="246" t="s">
        <v>2</v>
      </c>
      <c r="C30" s="267"/>
      <c r="D30" s="278">
        <f>逆行列係数表!AJ30</f>
        <v>6.0171106850724528E-3</v>
      </c>
      <c r="E30" s="290"/>
      <c r="F30" s="290">
        <f t="shared" si="0"/>
        <v>5.9295951221530752E-3</v>
      </c>
      <c r="G30" s="286">
        <f t="shared" si="1"/>
        <v>0</v>
      </c>
      <c r="H30" s="290">
        <f>分析係数表!F33</f>
        <v>0.63278689994307047</v>
      </c>
      <c r="I30" s="288">
        <f t="shared" si="4"/>
        <v>0</v>
      </c>
      <c r="J30" s="292">
        <f>分析係数表!D33</f>
        <v>8.7702783269007503E-2</v>
      </c>
      <c r="K30" s="271">
        <f t="shared" si="2"/>
        <v>0</v>
      </c>
      <c r="L30" s="290">
        <f>分析係数表!E33</f>
        <v>8.4336323251883824E-2</v>
      </c>
      <c r="M30" s="272">
        <f t="shared" si="3"/>
        <v>0</v>
      </c>
    </row>
    <row r="31" spans="1:13">
      <c r="A31" s="258">
        <v>27</v>
      </c>
      <c r="B31" s="246" t="s">
        <v>65</v>
      </c>
      <c r="C31" s="267"/>
      <c r="D31" s="278">
        <f>逆行列係数表!AJ31</f>
        <v>1.2226820478036691E-2</v>
      </c>
      <c r="E31" s="290"/>
      <c r="F31" s="290">
        <f t="shared" si="0"/>
        <v>1.2048988104185874E-2</v>
      </c>
      <c r="G31" s="286">
        <f t="shared" si="1"/>
        <v>0</v>
      </c>
      <c r="H31" s="290">
        <f>分析係数表!F34</f>
        <v>0.68044247766447119</v>
      </c>
      <c r="I31" s="288">
        <f t="shared" si="4"/>
        <v>0</v>
      </c>
      <c r="J31" s="292">
        <f>分析係数表!D34</f>
        <v>0.15389009392691583</v>
      </c>
      <c r="K31" s="271">
        <f t="shared" si="2"/>
        <v>0</v>
      </c>
      <c r="L31" s="290">
        <f>分析係数表!E34</f>
        <v>0.1433320704064108</v>
      </c>
      <c r="M31" s="272">
        <f t="shared" si="3"/>
        <v>0</v>
      </c>
    </row>
    <row r="32" spans="1:13">
      <c r="A32" s="258">
        <v>28</v>
      </c>
      <c r="B32" s="246" t="s">
        <v>66</v>
      </c>
      <c r="C32" s="267"/>
      <c r="D32" s="278">
        <f>逆行列係数表!AJ32</f>
        <v>9.7061900932715259E-3</v>
      </c>
      <c r="E32" s="290"/>
      <c r="F32" s="290">
        <f t="shared" si="0"/>
        <v>9.56501890093789E-3</v>
      </c>
      <c r="G32" s="286">
        <f t="shared" si="1"/>
        <v>0</v>
      </c>
      <c r="H32" s="290">
        <f>分析係数表!F35</f>
        <v>0.60548890850388704</v>
      </c>
      <c r="I32" s="288">
        <f t="shared" si="4"/>
        <v>0</v>
      </c>
      <c r="J32" s="292">
        <f>分析係数表!D35</f>
        <v>4.0363234612300396E-2</v>
      </c>
      <c r="K32" s="271">
        <f t="shared" si="2"/>
        <v>0</v>
      </c>
      <c r="L32" s="290">
        <f>分析係数表!E35</f>
        <v>3.9154079363329694E-2</v>
      </c>
      <c r="M32" s="272">
        <f t="shared" si="3"/>
        <v>0</v>
      </c>
    </row>
    <row r="33" spans="1:13">
      <c r="A33" s="258">
        <v>29</v>
      </c>
      <c r="B33" s="246" t="s">
        <v>93</v>
      </c>
      <c r="C33" s="267"/>
      <c r="D33" s="278">
        <f>逆行列係数表!AJ33</f>
        <v>2.373547293278961E-2</v>
      </c>
      <c r="E33" s="290"/>
      <c r="F33" s="290">
        <f t="shared" si="0"/>
        <v>2.3390253543685798E-2</v>
      </c>
      <c r="G33" s="286">
        <f t="shared" si="1"/>
        <v>0</v>
      </c>
      <c r="H33" s="290">
        <f>分析係数表!F36</f>
        <v>0.81306518983088305</v>
      </c>
      <c r="I33" s="288">
        <f t="shared" si="4"/>
        <v>0</v>
      </c>
      <c r="J33" s="292">
        <f>分析係数表!D36</f>
        <v>1.5774342104513773E-2</v>
      </c>
      <c r="K33" s="271">
        <f t="shared" si="2"/>
        <v>0</v>
      </c>
      <c r="L33" s="290">
        <f>分析係数表!E36</f>
        <v>1.3229670821596217E-2</v>
      </c>
      <c r="M33" s="272">
        <f t="shared" si="3"/>
        <v>0</v>
      </c>
    </row>
    <row r="34" spans="1:13">
      <c r="A34" s="258">
        <v>30</v>
      </c>
      <c r="B34" s="246" t="s">
        <v>94</v>
      </c>
      <c r="C34" s="267"/>
      <c r="D34" s="278">
        <f>逆行列係数表!AJ34</f>
        <v>1.0836614235130201E-2</v>
      </c>
      <c r="E34" s="290"/>
      <c r="F34" s="290">
        <f t="shared" si="0"/>
        <v>1.0679001645871983E-2</v>
      </c>
      <c r="G34" s="286">
        <f t="shared" si="1"/>
        <v>0</v>
      </c>
      <c r="H34" s="290">
        <f>分析係数表!F37</f>
        <v>0.63403708963374472</v>
      </c>
      <c r="I34" s="288">
        <f t="shared" si="4"/>
        <v>0</v>
      </c>
      <c r="J34" s="292">
        <f>分析係数表!D37</f>
        <v>7.9200513574427991E-2</v>
      </c>
      <c r="K34" s="271">
        <f t="shared" si="2"/>
        <v>0</v>
      </c>
      <c r="L34" s="290">
        <f>分析係数表!E37</f>
        <v>7.3600662533244779E-2</v>
      </c>
      <c r="M34" s="272">
        <f t="shared" si="3"/>
        <v>0</v>
      </c>
    </row>
    <row r="35" spans="1:13">
      <c r="A35" s="258">
        <v>31</v>
      </c>
      <c r="B35" s="246" t="s">
        <v>95</v>
      </c>
      <c r="C35" s="267"/>
      <c r="D35" s="278">
        <f>逆行列係数表!AJ35</f>
        <v>9.0608543123938123E-3</v>
      </c>
      <c r="E35" s="290"/>
      <c r="F35" s="290">
        <f t="shared" si="0"/>
        <v>8.9290691737812147E-3</v>
      </c>
      <c r="G35" s="286">
        <f t="shared" si="1"/>
        <v>0</v>
      </c>
      <c r="H35" s="290">
        <f>分析係数表!F38</f>
        <v>0.4997199825516766</v>
      </c>
      <c r="I35" s="288">
        <f t="shared" si="4"/>
        <v>0</v>
      </c>
      <c r="J35" s="292">
        <f>分析係数表!D38</f>
        <v>3.5590827435143364E-2</v>
      </c>
      <c r="K35" s="271">
        <f t="shared" si="2"/>
        <v>0</v>
      </c>
      <c r="L35" s="290">
        <f>分析係数表!E38</f>
        <v>3.1059891839156476E-2</v>
      </c>
      <c r="M35" s="272">
        <f t="shared" si="3"/>
        <v>0</v>
      </c>
    </row>
    <row r="36" spans="1:13">
      <c r="A36" s="258">
        <v>32</v>
      </c>
      <c r="B36" s="246" t="s">
        <v>67</v>
      </c>
      <c r="C36" s="267"/>
      <c r="D36" s="278">
        <f>逆行列係数表!AJ36</f>
        <v>2.3513744069776667E-4</v>
      </c>
      <c r="E36" s="290"/>
      <c r="F36" s="290">
        <f t="shared" si="0"/>
        <v>2.317174960493928E-4</v>
      </c>
      <c r="G36" s="286">
        <f t="shared" si="1"/>
        <v>0</v>
      </c>
      <c r="H36" s="290">
        <f>分析係数表!F39</f>
        <v>0.70859596344355691</v>
      </c>
      <c r="I36" s="288">
        <f t="shared" si="4"/>
        <v>0</v>
      </c>
      <c r="J36" s="292">
        <f>分析係数表!D39</f>
        <v>4.8027598057070089E-2</v>
      </c>
      <c r="K36" s="271">
        <f t="shared" si="2"/>
        <v>0</v>
      </c>
      <c r="L36" s="290">
        <f>分析係数表!E39</f>
        <v>4.8027598057070089E-2</v>
      </c>
      <c r="M36" s="272">
        <f t="shared" si="3"/>
        <v>0</v>
      </c>
    </row>
    <row r="37" spans="1:13">
      <c r="A37" s="258">
        <v>33</v>
      </c>
      <c r="B37" s="246" t="s">
        <v>96</v>
      </c>
      <c r="C37" s="267"/>
      <c r="D37" s="278">
        <f>逆行列係数表!AJ37</f>
        <v>3.5854449397412043E-4</v>
      </c>
      <c r="E37" s="290"/>
      <c r="F37" s="290">
        <f t="shared" si="0"/>
        <v>3.5332966166271999E-4</v>
      </c>
      <c r="G37" s="286">
        <f t="shared" si="1"/>
        <v>0</v>
      </c>
      <c r="H37" s="290">
        <f>分析係数表!F40</f>
        <v>0.70623799726049996</v>
      </c>
      <c r="I37" s="288">
        <f t="shared" si="4"/>
        <v>0</v>
      </c>
      <c r="J37" s="292">
        <f>分析係数表!D40</f>
        <v>9.0697433955161888E-2</v>
      </c>
      <c r="K37" s="271">
        <f t="shared" si="2"/>
        <v>0</v>
      </c>
      <c r="L37" s="290">
        <f>分析係数表!E40</f>
        <v>9.0562666353757981E-2</v>
      </c>
      <c r="M37" s="272">
        <f t="shared" si="3"/>
        <v>0</v>
      </c>
    </row>
    <row r="38" spans="1:13">
      <c r="A38" s="258">
        <v>34</v>
      </c>
      <c r="B38" s="246" t="s">
        <v>97</v>
      </c>
      <c r="C38" s="266">
        <f>データ入力!C39</f>
        <v>0</v>
      </c>
      <c r="D38" s="278">
        <f>逆行列係数表!AJ38</f>
        <v>1.0147591127415121</v>
      </c>
      <c r="E38" s="290">
        <f>D38</f>
        <v>1.0147591127415121</v>
      </c>
      <c r="F38" s="290">
        <f t="shared" si="0"/>
        <v>1</v>
      </c>
      <c r="G38" s="286">
        <f t="shared" si="1"/>
        <v>0</v>
      </c>
      <c r="H38" s="290">
        <f>分析係数表!F41</f>
        <v>0.58132099287543681</v>
      </c>
      <c r="I38" s="288">
        <f t="shared" si="4"/>
        <v>0</v>
      </c>
      <c r="J38" s="292">
        <f>分析係数表!D41</f>
        <v>0.12149342216939719</v>
      </c>
      <c r="K38" s="271">
        <f t="shared" si="2"/>
        <v>0</v>
      </c>
      <c r="L38" s="290">
        <f>分析係数表!E41</f>
        <v>0.11755967401821014</v>
      </c>
      <c r="M38" s="272">
        <f>ROUND(G38*L38,0)</f>
        <v>0</v>
      </c>
    </row>
    <row r="39" spans="1:13">
      <c r="A39" s="258">
        <v>35</v>
      </c>
      <c r="B39" s="246" t="s">
        <v>3</v>
      </c>
      <c r="C39" s="267"/>
      <c r="D39" s="278">
        <f>逆行列係数表!AJ39</f>
        <v>1.4021137449218063E-3</v>
      </c>
      <c r="E39" s="290"/>
      <c r="F39" s="290">
        <f t="shared" si="0"/>
        <v>1.3817207722666338E-3</v>
      </c>
      <c r="G39" s="286">
        <f t="shared" si="1"/>
        <v>0</v>
      </c>
      <c r="H39" s="290">
        <f>分析係数表!F42</f>
        <v>0.58706867988829459</v>
      </c>
      <c r="I39" s="288">
        <f t="shared" si="4"/>
        <v>0</v>
      </c>
      <c r="J39" s="292">
        <f>分析係数表!D42</f>
        <v>0.12536880137580664</v>
      </c>
      <c r="K39" s="271">
        <f t="shared" si="2"/>
        <v>0</v>
      </c>
      <c r="L39" s="290">
        <f>分析係数表!E42</f>
        <v>0.11770088827882173</v>
      </c>
      <c r="M39" s="272">
        <f t="shared" si="3"/>
        <v>0</v>
      </c>
    </row>
    <row r="40" spans="1:13">
      <c r="A40" s="258">
        <v>36</v>
      </c>
      <c r="B40" s="246" t="s">
        <v>98</v>
      </c>
      <c r="C40" s="267"/>
      <c r="D40" s="278">
        <f>逆行列係数表!AJ40</f>
        <v>4.6580579299503884E-2</v>
      </c>
      <c r="E40" s="290"/>
      <c r="F40" s="290">
        <f t="shared" si="0"/>
        <v>4.5903090412915834E-2</v>
      </c>
      <c r="G40" s="286">
        <f t="shared" si="1"/>
        <v>0</v>
      </c>
      <c r="H40" s="290">
        <f>分析係数表!F43</f>
        <v>0.62240825035949521</v>
      </c>
      <c r="I40" s="288">
        <f t="shared" si="4"/>
        <v>0</v>
      </c>
      <c r="J40" s="292">
        <f>分析係数表!D43</f>
        <v>0.13048156468325811</v>
      </c>
      <c r="K40" s="271">
        <f t="shared" si="2"/>
        <v>0</v>
      </c>
      <c r="L40" s="290">
        <f>分析係数表!E43</f>
        <v>0.11291103502841897</v>
      </c>
      <c r="M40" s="272">
        <f t="shared" si="3"/>
        <v>0</v>
      </c>
    </row>
    <row r="41" spans="1:13">
      <c r="A41" s="258">
        <v>37</v>
      </c>
      <c r="B41" s="246" t="s">
        <v>99</v>
      </c>
      <c r="C41" s="267"/>
      <c r="D41" s="278">
        <f>逆行列係数表!AJ41</f>
        <v>1.3047763255661751E-2</v>
      </c>
      <c r="E41" s="290"/>
      <c r="F41" s="290">
        <f t="shared" si="0"/>
        <v>1.2857990720981469E-2</v>
      </c>
      <c r="G41" s="286">
        <f t="shared" si="1"/>
        <v>0</v>
      </c>
      <c r="H41" s="290">
        <f>分析係数表!F44</f>
        <v>0.5344179716450459</v>
      </c>
      <c r="I41" s="288">
        <f t="shared" si="4"/>
        <v>0</v>
      </c>
      <c r="J41" s="292">
        <f>分析係数表!D44</f>
        <v>0.19836337849438287</v>
      </c>
      <c r="K41" s="271">
        <f t="shared" si="2"/>
        <v>0</v>
      </c>
      <c r="L41" s="290">
        <f>分析係数表!E44</f>
        <v>0.16230318686650563</v>
      </c>
      <c r="M41" s="272">
        <f t="shared" si="3"/>
        <v>0</v>
      </c>
    </row>
    <row r="42" spans="1:13">
      <c r="A42" s="258">
        <v>38</v>
      </c>
      <c r="B42" s="246" t="s">
        <v>4</v>
      </c>
      <c r="C42" s="267"/>
      <c r="D42" s="278">
        <f>逆行列係数表!AJ42</f>
        <v>2.7191541725788159E-3</v>
      </c>
      <c r="E42" s="290"/>
      <c r="F42" s="290">
        <f t="shared" si="0"/>
        <v>2.6796055718412274E-3</v>
      </c>
      <c r="G42" s="286">
        <f t="shared" si="1"/>
        <v>0</v>
      </c>
      <c r="H42" s="290">
        <f>分析係数表!F45</f>
        <v>0</v>
      </c>
      <c r="I42" s="288">
        <f t="shared" si="4"/>
        <v>0</v>
      </c>
      <c r="J42" s="292">
        <f>分析係数表!D45</f>
        <v>0</v>
      </c>
      <c r="K42" s="271">
        <f t="shared" si="2"/>
        <v>0</v>
      </c>
      <c r="L42" s="290">
        <f>分析係数表!E45</f>
        <v>0</v>
      </c>
      <c r="M42" s="272">
        <f t="shared" si="3"/>
        <v>0</v>
      </c>
    </row>
    <row r="43" spans="1:13">
      <c r="A43" s="258">
        <v>39</v>
      </c>
      <c r="B43" s="246" t="s">
        <v>5</v>
      </c>
      <c r="C43" s="267"/>
      <c r="D43" s="278">
        <f>逆行列係数表!AJ43</f>
        <v>2.3167096013618524E-3</v>
      </c>
      <c r="E43" s="290"/>
      <c r="F43" s="290">
        <f t="shared" si="0"/>
        <v>2.2830143353952653E-3</v>
      </c>
      <c r="G43" s="286">
        <f t="shared" si="1"/>
        <v>0</v>
      </c>
      <c r="H43" s="290">
        <f>分析係数表!F46</f>
        <v>0.64740426293918441</v>
      </c>
      <c r="I43" s="288">
        <f t="shared" si="4"/>
        <v>0</v>
      </c>
      <c r="J43" s="292">
        <f>分析係数表!D46</f>
        <v>3.6867524451068895E-3</v>
      </c>
      <c r="K43" s="271">
        <f t="shared" si="2"/>
        <v>0</v>
      </c>
      <c r="L43" s="290">
        <f>分析係数表!E46</f>
        <v>3.6024838177901608E-3</v>
      </c>
      <c r="M43" s="272">
        <f t="shared" si="3"/>
        <v>0</v>
      </c>
    </row>
    <row r="44" spans="1:13">
      <c r="A44" s="259">
        <v>40</v>
      </c>
      <c r="B44" s="256" t="s">
        <v>253</v>
      </c>
      <c r="C44" s="273">
        <f>SUM(C5:C43)</f>
        <v>0</v>
      </c>
      <c r="D44" s="280">
        <f>逆行列係数表!AJ44</f>
        <v>1.2311061259961336</v>
      </c>
      <c r="E44" s="291"/>
      <c r="F44" s="291">
        <f t="shared" si="0"/>
        <v>1.2132003650306034</v>
      </c>
      <c r="G44" s="287">
        <f>SUM(G5:G43)</f>
        <v>0</v>
      </c>
      <c r="H44" s="291">
        <f>分析係数表!F47</f>
        <v>0.52032812004185636</v>
      </c>
      <c r="I44" s="289">
        <f>SUM(I5:I43)</f>
        <v>0</v>
      </c>
      <c r="J44" s="293">
        <f>分析係数表!D47</f>
        <v>6.7043132898265148E-2</v>
      </c>
      <c r="K44" s="274">
        <f>SUM(K5:K43)</f>
        <v>0</v>
      </c>
      <c r="L44" s="291">
        <f>分析係数表!E47</f>
        <v>6.0489972943054145E-2</v>
      </c>
      <c r="M44" s="275">
        <f>SUM(M5:M43)</f>
        <v>0</v>
      </c>
    </row>
    <row r="45" spans="1:13">
      <c r="B45" s="276" t="s">
        <v>254</v>
      </c>
      <c r="C45" s="88"/>
      <c r="D45" s="88" t="s">
        <v>255</v>
      </c>
      <c r="E45" s="88"/>
      <c r="F45" s="88"/>
      <c r="G45" s="88"/>
      <c r="H45" s="88" t="s">
        <v>132</v>
      </c>
      <c r="I45" s="88"/>
      <c r="J45" s="88" t="s">
        <v>132</v>
      </c>
      <c r="K45" s="88"/>
      <c r="L45" s="88" t="s">
        <v>132</v>
      </c>
      <c r="M45" s="277"/>
    </row>
    <row r="46" spans="1:13">
      <c r="B46" s="76" t="s">
        <v>256</v>
      </c>
    </row>
    <row r="47" spans="1:13">
      <c r="B47" s="76" t="s">
        <v>289</v>
      </c>
    </row>
  </sheetData>
  <phoneticPr fontId="3"/>
  <pageMargins left="0.75" right="0.75" top="1" bottom="1" header="0.51200000000000001" footer="0.5120000000000000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2A7729-F7FC-4A60-A2E6-D8D164624D2B}">
  <dimension ref="A1:M47"/>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76" customWidth="1"/>
    <col min="2" max="2" width="17.5" style="76" customWidth="1"/>
    <col min="3" max="3" width="8.58203125" style="76" customWidth="1"/>
    <col min="4" max="4" width="8.1640625" style="76" customWidth="1"/>
    <col min="5" max="5" width="8.25" style="76" customWidth="1"/>
    <col min="6" max="16384" width="8.1640625" style="76"/>
  </cols>
  <sheetData>
    <row r="1" spans="1:13" ht="13">
      <c r="B1" s="268" t="s">
        <v>243</v>
      </c>
      <c r="F1" s="269"/>
      <c r="G1" s="76" t="s">
        <v>324</v>
      </c>
      <c r="I1" s="76" t="s">
        <v>324</v>
      </c>
    </row>
    <row r="2" spans="1:13">
      <c r="B2" s="76" t="s">
        <v>127</v>
      </c>
      <c r="C2" s="76" t="s">
        <v>324</v>
      </c>
      <c r="G2" s="76" t="s">
        <v>245</v>
      </c>
      <c r="I2" s="270" t="s">
        <v>236</v>
      </c>
      <c r="K2" s="76" t="s">
        <v>229</v>
      </c>
      <c r="M2" s="76" t="s">
        <v>246</v>
      </c>
    </row>
    <row r="3" spans="1:13" ht="60" customHeight="1">
      <c r="B3" s="39"/>
      <c r="C3" s="40" t="s">
        <v>308</v>
      </c>
      <c r="D3" s="40" t="s">
        <v>394</v>
      </c>
      <c r="E3" s="40" t="s">
        <v>395</v>
      </c>
      <c r="F3" s="40" t="s">
        <v>310</v>
      </c>
      <c r="G3" s="41" t="s">
        <v>330</v>
      </c>
      <c r="H3" s="40" t="s">
        <v>291</v>
      </c>
      <c r="I3" s="42" t="s">
        <v>236</v>
      </c>
      <c r="J3" s="43" t="s">
        <v>247</v>
      </c>
      <c r="K3" s="41" t="s">
        <v>248</v>
      </c>
      <c r="L3" s="40" t="s">
        <v>249</v>
      </c>
      <c r="M3" s="42" t="s">
        <v>250</v>
      </c>
    </row>
    <row r="4" spans="1:13">
      <c r="B4" s="44"/>
      <c r="C4" s="45" t="s">
        <v>41</v>
      </c>
      <c r="D4" s="45" t="s">
        <v>42</v>
      </c>
      <c r="E4" s="45" t="s">
        <v>50</v>
      </c>
      <c r="F4" s="45" t="s">
        <v>313</v>
      </c>
      <c r="G4" s="45" t="s">
        <v>311</v>
      </c>
      <c r="H4" s="47" t="s">
        <v>315</v>
      </c>
      <c r="I4" s="46" t="s">
        <v>316</v>
      </c>
      <c r="J4" s="45" t="s">
        <v>318</v>
      </c>
      <c r="K4" s="45" t="s">
        <v>319</v>
      </c>
      <c r="L4" s="45" t="s">
        <v>321</v>
      </c>
      <c r="M4" s="46" t="s">
        <v>322</v>
      </c>
    </row>
    <row r="5" spans="1:13">
      <c r="A5" s="257">
        <v>1</v>
      </c>
      <c r="B5" s="246" t="s">
        <v>73</v>
      </c>
      <c r="C5" s="267"/>
      <c r="D5" s="278">
        <f>逆行列係数表!AK5</f>
        <v>4.4683844384285084E-4</v>
      </c>
      <c r="E5" s="290"/>
      <c r="F5" s="290">
        <f>D5/$E$39</f>
        <v>4.4667615477392812E-4</v>
      </c>
      <c r="G5" s="286">
        <f>$C$39*F5</f>
        <v>0</v>
      </c>
      <c r="H5" s="290">
        <f>分析係数表!F8</f>
        <v>0.42721038226158625</v>
      </c>
      <c r="I5" s="288">
        <f>G5*H5</f>
        <v>0</v>
      </c>
      <c r="J5" s="292">
        <f>分析係数表!D8</f>
        <v>0.32298797552049696</v>
      </c>
      <c r="K5" s="271">
        <f>ROUND(G5*J5,0)</f>
        <v>0</v>
      </c>
      <c r="L5" s="290">
        <f>分析係数表!E8</f>
        <v>0.12265584155979949</v>
      </c>
      <c r="M5" s="272">
        <f>ROUND(G5*L5,0)</f>
        <v>0</v>
      </c>
    </row>
    <row r="6" spans="1:13">
      <c r="A6" s="258">
        <v>2</v>
      </c>
      <c r="B6" s="246" t="s">
        <v>74</v>
      </c>
      <c r="C6" s="267"/>
      <c r="D6" s="278">
        <f>逆行列係数表!AK6</f>
        <v>6.3357456012495068E-5</v>
      </c>
      <c r="E6" s="290"/>
      <c r="F6" s="290">
        <f t="shared" ref="F6:F44" si="0">D6/$E$39</f>
        <v>6.3334444960766502E-5</v>
      </c>
      <c r="G6" s="286">
        <f t="shared" ref="G6:G43" si="1">$C$39*F6</f>
        <v>0</v>
      </c>
      <c r="H6" s="290">
        <f>分析係数表!F9</f>
        <v>0.63987813845992225</v>
      </c>
      <c r="I6" s="288">
        <f>G6*H6</f>
        <v>0</v>
      </c>
      <c r="J6" s="292">
        <f>分析係数表!D9</f>
        <v>0.29572434079210003</v>
      </c>
      <c r="K6" s="271">
        <f>ROUND(G6*J6,0)</f>
        <v>0</v>
      </c>
      <c r="L6" s="290">
        <f>分析係数表!E9</f>
        <v>0.26862065342998215</v>
      </c>
      <c r="M6" s="272">
        <f>ROUND(G6*L6,0)</f>
        <v>0</v>
      </c>
    </row>
    <row r="7" spans="1:13">
      <c r="A7" s="258">
        <v>3</v>
      </c>
      <c r="B7" s="246" t="s">
        <v>75</v>
      </c>
      <c r="C7" s="267"/>
      <c r="D7" s="278">
        <f>逆行列係数表!AK7</f>
        <v>6.1587395072134712E-6</v>
      </c>
      <c r="E7" s="290"/>
      <c r="F7" s="290">
        <f t="shared" si="0"/>
        <v>6.1565026896026861E-6</v>
      </c>
      <c r="G7" s="286">
        <f t="shared" si="1"/>
        <v>0</v>
      </c>
      <c r="H7" s="290">
        <f>分析係数表!F10</f>
        <v>0.47381340455197063</v>
      </c>
      <c r="I7" s="288">
        <f t="shared" ref="I7:I38" si="2">G7*H7</f>
        <v>0</v>
      </c>
      <c r="J7" s="292">
        <f>分析係数表!D10</f>
        <v>9.5045460793747427E-2</v>
      </c>
      <c r="K7" s="271">
        <f>ROUND(G7*J7,0)</f>
        <v>0</v>
      </c>
      <c r="L7" s="290">
        <f>分析係数表!E10</f>
        <v>4.2279520059697977E-2</v>
      </c>
      <c r="M7" s="272">
        <f>ROUND(G7*L7,0)</f>
        <v>0</v>
      </c>
    </row>
    <row r="8" spans="1:13">
      <c r="A8" s="258">
        <v>4</v>
      </c>
      <c r="B8" s="246" t="s">
        <v>76</v>
      </c>
      <c r="C8" s="267"/>
      <c r="D8" s="278">
        <f>逆行列係数表!AK8</f>
        <v>2.6158147950441868E-5</v>
      </c>
      <c r="E8" s="290"/>
      <c r="F8" s="290">
        <f t="shared" si="0"/>
        <v>2.6148647466465799E-5</v>
      </c>
      <c r="G8" s="286">
        <f t="shared" si="1"/>
        <v>0</v>
      </c>
      <c r="H8" s="290">
        <f>分析係数表!F11</f>
        <v>0.54360066960888753</v>
      </c>
      <c r="I8" s="288">
        <f t="shared" si="2"/>
        <v>0</v>
      </c>
      <c r="J8" s="292">
        <f>分析係数表!D11</f>
        <v>4.0785268604474206E-2</v>
      </c>
      <c r="K8" s="271">
        <f>ROUND(G8*J8,0)</f>
        <v>0</v>
      </c>
      <c r="L8" s="290">
        <f>分析係数表!E11</f>
        <v>3.926343022371024E-2</v>
      </c>
      <c r="M8" s="272">
        <f>ROUND(G8*L8,0)</f>
        <v>0</v>
      </c>
    </row>
    <row r="9" spans="1:13">
      <c r="A9" s="258">
        <v>5</v>
      </c>
      <c r="B9" s="246" t="s">
        <v>77</v>
      </c>
      <c r="C9" s="267"/>
      <c r="D9" s="278">
        <f>逆行列係数表!AK9</f>
        <v>5.6921740873413259E-4</v>
      </c>
      <c r="E9" s="290"/>
      <c r="F9" s="290">
        <f t="shared" si="0"/>
        <v>5.6901067235199949E-4</v>
      </c>
      <c r="G9" s="286">
        <f t="shared" si="1"/>
        <v>0</v>
      </c>
      <c r="H9" s="290">
        <f>分析係数表!F12</f>
        <v>0.33651535386825859</v>
      </c>
      <c r="I9" s="288">
        <f t="shared" si="2"/>
        <v>0</v>
      </c>
      <c r="J9" s="292">
        <f>分析係数表!D12</f>
        <v>3.4578030097235327E-2</v>
      </c>
      <c r="K9" s="271">
        <f>ROUND(G9*J9,0)</f>
        <v>0</v>
      </c>
      <c r="L9" s="290">
        <f>分析係数表!E12</f>
        <v>3.3355134693599395E-2</v>
      </c>
      <c r="M9" s="272">
        <f t="shared" ref="M9:M38" si="3">ROUND(G9*L9,0)</f>
        <v>0</v>
      </c>
    </row>
    <row r="10" spans="1:13">
      <c r="A10" s="258">
        <v>6</v>
      </c>
      <c r="B10" s="246" t="s">
        <v>78</v>
      </c>
      <c r="C10" s="267"/>
      <c r="D10" s="278">
        <f>逆行列係数表!AK10</f>
        <v>1.7427378591851983E-3</v>
      </c>
      <c r="E10" s="290"/>
      <c r="F10" s="290">
        <f t="shared" si="0"/>
        <v>1.7421049071452816E-3</v>
      </c>
      <c r="G10" s="286">
        <f t="shared" si="1"/>
        <v>0</v>
      </c>
      <c r="H10" s="290">
        <f>分析係数表!F13</f>
        <v>0.39077170920544851</v>
      </c>
      <c r="I10" s="288">
        <f t="shared" si="2"/>
        <v>0</v>
      </c>
      <c r="J10" s="292">
        <f>分析係数表!D13</f>
        <v>0.12720758845381647</v>
      </c>
      <c r="K10" s="271">
        <f t="shared" ref="K10:K38" si="4">ROUND(G10*J10,0)</f>
        <v>0</v>
      </c>
      <c r="L10" s="290">
        <f>分析係数表!E13</f>
        <v>9.5492852763317662E-2</v>
      </c>
      <c r="M10" s="272">
        <f t="shared" si="3"/>
        <v>0</v>
      </c>
    </row>
    <row r="11" spans="1:13">
      <c r="A11" s="258">
        <v>7</v>
      </c>
      <c r="B11" s="246" t="s">
        <v>79</v>
      </c>
      <c r="C11" s="267"/>
      <c r="D11" s="278">
        <f>逆行列係数表!AK11</f>
        <v>7.4670185506473287E-3</v>
      </c>
      <c r="E11" s="290"/>
      <c r="F11" s="290">
        <f t="shared" si="0"/>
        <v>7.4643065738581524E-3</v>
      </c>
      <c r="G11" s="286">
        <f t="shared" si="1"/>
        <v>0</v>
      </c>
      <c r="H11" s="290">
        <f>分析係数表!F14</f>
        <v>0.35598651785260127</v>
      </c>
      <c r="I11" s="288">
        <f t="shared" si="2"/>
        <v>0</v>
      </c>
      <c r="J11" s="292">
        <f>分析係数表!D14</f>
        <v>4.3833041969742803E-2</v>
      </c>
      <c r="K11" s="271">
        <f t="shared" si="4"/>
        <v>0</v>
      </c>
      <c r="L11" s="290">
        <f>分析係数表!E14</f>
        <v>3.8757158040430381E-2</v>
      </c>
      <c r="M11" s="272">
        <f t="shared" si="3"/>
        <v>0</v>
      </c>
    </row>
    <row r="12" spans="1:13">
      <c r="A12" s="258">
        <v>8</v>
      </c>
      <c r="B12" s="246" t="s">
        <v>80</v>
      </c>
      <c r="C12" s="267"/>
      <c r="D12" s="278">
        <f>逆行列係数表!AK12</f>
        <v>9.9700827036769131E-4</v>
      </c>
      <c r="E12" s="290"/>
      <c r="F12" s="290">
        <f t="shared" si="0"/>
        <v>9.9664616288536569E-4</v>
      </c>
      <c r="G12" s="286">
        <f t="shared" si="1"/>
        <v>0</v>
      </c>
      <c r="H12" s="290">
        <f>分析係数表!F15</f>
        <v>0.35842164855867914</v>
      </c>
      <c r="I12" s="288">
        <f t="shared" si="2"/>
        <v>0</v>
      </c>
      <c r="J12" s="292">
        <f>分析係数表!D15</f>
        <v>1.5678367482667734E-2</v>
      </c>
      <c r="K12" s="271">
        <f t="shared" si="4"/>
        <v>0</v>
      </c>
      <c r="L12" s="290">
        <f>分析係数表!E15</f>
        <v>1.5634458686506418E-2</v>
      </c>
      <c r="M12" s="272">
        <f t="shared" si="3"/>
        <v>0</v>
      </c>
    </row>
    <row r="13" spans="1:13">
      <c r="A13" s="258">
        <v>9</v>
      </c>
      <c r="B13" s="246" t="s">
        <v>81</v>
      </c>
      <c r="C13" s="267"/>
      <c r="D13" s="278">
        <f>逆行列係数表!AK13</f>
        <v>1.527611928534772E-3</v>
      </c>
      <c r="E13" s="290"/>
      <c r="F13" s="290">
        <f t="shared" si="0"/>
        <v>1.5270571089551828E-3</v>
      </c>
      <c r="G13" s="286">
        <f t="shared" si="1"/>
        <v>0</v>
      </c>
      <c r="H13" s="290">
        <f>分析係数表!F16</f>
        <v>0.2627694146106877</v>
      </c>
      <c r="I13" s="288">
        <f t="shared" si="2"/>
        <v>0</v>
      </c>
      <c r="J13" s="292">
        <f>分析係数表!D16</f>
        <v>1.0339400475073228E-2</v>
      </c>
      <c r="K13" s="271">
        <f t="shared" si="4"/>
        <v>0</v>
      </c>
      <c r="L13" s="290">
        <f>分析係数表!E16</f>
        <v>1.0339400475073228E-2</v>
      </c>
      <c r="M13" s="272">
        <f t="shared" si="3"/>
        <v>0</v>
      </c>
    </row>
    <row r="14" spans="1:13">
      <c r="A14" s="258">
        <v>10</v>
      </c>
      <c r="B14" s="246" t="s">
        <v>82</v>
      </c>
      <c r="C14" s="267"/>
      <c r="D14" s="278">
        <f>逆行列係数表!AK14</f>
        <v>2.467637275171795E-3</v>
      </c>
      <c r="E14" s="290"/>
      <c r="F14" s="290">
        <f t="shared" si="0"/>
        <v>2.466741043969344E-3</v>
      </c>
      <c r="G14" s="286">
        <f t="shared" si="1"/>
        <v>0</v>
      </c>
      <c r="H14" s="290">
        <f>分析係数表!F17</f>
        <v>0.42825667105631338</v>
      </c>
      <c r="I14" s="288">
        <f t="shared" si="2"/>
        <v>0</v>
      </c>
      <c r="J14" s="292">
        <f>分析係数表!D17</f>
        <v>5.1560411778863557E-2</v>
      </c>
      <c r="K14" s="271">
        <f t="shared" si="4"/>
        <v>0</v>
      </c>
      <c r="L14" s="290">
        <f>分析係数表!E17</f>
        <v>4.9008807340167618E-2</v>
      </c>
      <c r="M14" s="272">
        <f t="shared" si="3"/>
        <v>0</v>
      </c>
    </row>
    <row r="15" spans="1:13">
      <c r="A15" s="258">
        <v>11</v>
      </c>
      <c r="B15" s="246" t="s">
        <v>83</v>
      </c>
      <c r="C15" s="267"/>
      <c r="D15" s="278">
        <f>逆行列係数表!AK15</f>
        <v>3.8608313865655115E-4</v>
      </c>
      <c r="E15" s="290"/>
      <c r="F15" s="290">
        <f t="shared" si="0"/>
        <v>3.8594291555363173E-4</v>
      </c>
      <c r="G15" s="286">
        <f t="shared" si="1"/>
        <v>0</v>
      </c>
      <c r="H15" s="290">
        <f>分析係数表!F18</f>
        <v>0.48997194925916815</v>
      </c>
      <c r="I15" s="288">
        <f t="shared" si="2"/>
        <v>0</v>
      </c>
      <c r="J15" s="292">
        <f>分析係数表!D18</f>
        <v>3.8565313316438733E-2</v>
      </c>
      <c r="K15" s="271">
        <f t="shared" si="4"/>
        <v>0</v>
      </c>
      <c r="L15" s="290">
        <f>分析係数表!E18</f>
        <v>3.6576455199010559E-2</v>
      </c>
      <c r="M15" s="272">
        <f t="shared" si="3"/>
        <v>0</v>
      </c>
    </row>
    <row r="16" spans="1:13">
      <c r="A16" s="258">
        <v>12</v>
      </c>
      <c r="B16" s="246" t="s">
        <v>84</v>
      </c>
      <c r="C16" s="267"/>
      <c r="D16" s="278">
        <f>逆行列係数表!AK16</f>
        <v>5.7191675161569417E-4</v>
      </c>
      <c r="E16" s="290"/>
      <c r="F16" s="290">
        <f t="shared" si="0"/>
        <v>5.717090348482585E-4</v>
      </c>
      <c r="G16" s="286">
        <f t="shared" si="1"/>
        <v>0</v>
      </c>
      <c r="H16" s="290">
        <f>分析係数表!F19</f>
        <v>0.21331101927013058</v>
      </c>
      <c r="I16" s="288">
        <f t="shared" si="2"/>
        <v>0</v>
      </c>
      <c r="J16" s="292">
        <f>分析係数表!D19</f>
        <v>1.2736199640345095E-2</v>
      </c>
      <c r="K16" s="271">
        <f t="shared" si="4"/>
        <v>0</v>
      </c>
      <c r="L16" s="290">
        <f>分析係数表!E19</f>
        <v>1.2523714081279422E-2</v>
      </c>
      <c r="M16" s="272">
        <f t="shared" si="3"/>
        <v>0</v>
      </c>
    </row>
    <row r="17" spans="1:13">
      <c r="A17" s="258">
        <v>13</v>
      </c>
      <c r="B17" s="246" t="s">
        <v>85</v>
      </c>
      <c r="C17" s="267"/>
      <c r="D17" s="278">
        <f>逆行列係数表!AK17</f>
        <v>3.7120188232250726E-5</v>
      </c>
      <c r="E17" s="290"/>
      <c r="F17" s="290">
        <f t="shared" si="0"/>
        <v>3.71067064003505E-5</v>
      </c>
      <c r="G17" s="286">
        <f t="shared" si="1"/>
        <v>0</v>
      </c>
      <c r="H17" s="290">
        <f>分析係数表!F20</f>
        <v>0.2109583665362576</v>
      </c>
      <c r="I17" s="288">
        <f t="shared" si="2"/>
        <v>0</v>
      </c>
      <c r="J17" s="292">
        <f>分析係数表!D20</f>
        <v>3.0797631013066269E-2</v>
      </c>
      <c r="K17" s="271">
        <f t="shared" si="4"/>
        <v>0</v>
      </c>
      <c r="L17" s="290">
        <f>分析係数表!E20</f>
        <v>2.9972730221401771E-2</v>
      </c>
      <c r="M17" s="272">
        <f t="shared" si="3"/>
        <v>0</v>
      </c>
    </row>
    <row r="18" spans="1:13">
      <c r="A18" s="258">
        <v>14</v>
      </c>
      <c r="B18" s="246" t="s">
        <v>86</v>
      </c>
      <c r="C18" s="267"/>
      <c r="D18" s="278">
        <f>逆行列係数表!AK18</f>
        <v>9.0627794008110848E-4</v>
      </c>
      <c r="E18" s="290"/>
      <c r="F18" s="290">
        <f t="shared" si="0"/>
        <v>9.059487853158737E-4</v>
      </c>
      <c r="G18" s="286">
        <f t="shared" si="1"/>
        <v>0</v>
      </c>
      <c r="H18" s="290">
        <f>分析係数表!F21</f>
        <v>0.45791147145628314</v>
      </c>
      <c r="I18" s="288">
        <f t="shared" si="2"/>
        <v>0</v>
      </c>
      <c r="J18" s="292">
        <f>分析係数表!D21</f>
        <v>5.9847590028896828E-2</v>
      </c>
      <c r="K18" s="271">
        <f t="shared" si="4"/>
        <v>0</v>
      </c>
      <c r="L18" s="290">
        <f>分析係数表!E21</f>
        <v>5.4782163530779596E-2</v>
      </c>
      <c r="M18" s="272">
        <f t="shared" si="3"/>
        <v>0</v>
      </c>
    </row>
    <row r="19" spans="1:13">
      <c r="A19" s="258">
        <v>15</v>
      </c>
      <c r="B19" s="246" t="s">
        <v>70</v>
      </c>
      <c r="C19" s="267"/>
      <c r="D19" s="278">
        <f>逆行列係数表!AK19</f>
        <v>2.3391066803064736E-4</v>
      </c>
      <c r="E19" s="290"/>
      <c r="F19" s="290">
        <f t="shared" si="0"/>
        <v>2.3382571306527036E-4</v>
      </c>
      <c r="G19" s="286">
        <f t="shared" si="1"/>
        <v>0</v>
      </c>
      <c r="H19" s="290">
        <f>分析係数表!F22</f>
        <v>0.43073258580094059</v>
      </c>
      <c r="I19" s="288">
        <f t="shared" si="2"/>
        <v>0</v>
      </c>
      <c r="J19" s="292">
        <f>分析係数表!D22</f>
        <v>2.2938556731137788E-2</v>
      </c>
      <c r="K19" s="271">
        <f t="shared" si="4"/>
        <v>0</v>
      </c>
      <c r="L19" s="290">
        <f>分析係数表!E22</f>
        <v>2.2183368519679003E-2</v>
      </c>
      <c r="M19" s="272">
        <f t="shared" si="3"/>
        <v>0</v>
      </c>
    </row>
    <row r="20" spans="1:13">
      <c r="A20" s="258">
        <v>16</v>
      </c>
      <c r="B20" s="246" t="s">
        <v>71</v>
      </c>
      <c r="C20" s="267"/>
      <c r="D20" s="278">
        <f>逆行列係数表!AK20</f>
        <v>3.3476371603657825E-4</v>
      </c>
      <c r="E20" s="290"/>
      <c r="F20" s="290">
        <f t="shared" si="0"/>
        <v>3.3464213184315598E-4</v>
      </c>
      <c r="G20" s="286">
        <f t="shared" si="1"/>
        <v>0</v>
      </c>
      <c r="H20" s="290">
        <f>分析係数表!F23</f>
        <v>0.43764444987651224</v>
      </c>
      <c r="I20" s="288">
        <f t="shared" si="2"/>
        <v>0</v>
      </c>
      <c r="J20" s="292">
        <f>分析係数表!D23</f>
        <v>3.7770855561684982E-2</v>
      </c>
      <c r="K20" s="271">
        <f t="shared" si="4"/>
        <v>0</v>
      </c>
      <c r="L20" s="290">
        <f>分析係数表!E23</f>
        <v>3.6503495425501575E-2</v>
      </c>
      <c r="M20" s="272">
        <f t="shared" si="3"/>
        <v>0</v>
      </c>
    </row>
    <row r="21" spans="1:13">
      <c r="A21" s="258">
        <v>17</v>
      </c>
      <c r="B21" s="246" t="s">
        <v>72</v>
      </c>
      <c r="C21" s="267"/>
      <c r="D21" s="278">
        <f>逆行列係数表!AK21</f>
        <v>2.9351584594781699E-5</v>
      </c>
      <c r="E21" s="290"/>
      <c r="F21" s="290">
        <f t="shared" si="0"/>
        <v>2.9340924273582993E-5</v>
      </c>
      <c r="G21" s="286">
        <f t="shared" si="1"/>
        <v>0</v>
      </c>
      <c r="H21" s="290">
        <f>分析係数表!F24</f>
        <v>0.36721364788140759</v>
      </c>
      <c r="I21" s="288">
        <f t="shared" si="2"/>
        <v>0</v>
      </c>
      <c r="J21" s="292">
        <f>分析係数表!D24</f>
        <v>3.9309475738153632E-2</v>
      </c>
      <c r="K21" s="271">
        <f t="shared" si="4"/>
        <v>0</v>
      </c>
      <c r="L21" s="290">
        <f>分析係数表!E24</f>
        <v>3.8550657867992791E-2</v>
      </c>
      <c r="M21" s="272">
        <f t="shared" si="3"/>
        <v>0</v>
      </c>
    </row>
    <row r="22" spans="1:13">
      <c r="A22" s="258">
        <v>18</v>
      </c>
      <c r="B22" s="246" t="s">
        <v>87</v>
      </c>
      <c r="C22" s="267"/>
      <c r="D22" s="278">
        <f>逆行列係数表!AK22</f>
        <v>1.6967443168590832E-4</v>
      </c>
      <c r="E22" s="290"/>
      <c r="F22" s="290">
        <f t="shared" si="0"/>
        <v>1.6961280694005726E-4</v>
      </c>
      <c r="G22" s="286">
        <f t="shared" si="1"/>
        <v>0</v>
      </c>
      <c r="H22" s="290">
        <f>分析係数表!F25</f>
        <v>0.33318683873123567</v>
      </c>
      <c r="I22" s="288">
        <f t="shared" si="2"/>
        <v>0</v>
      </c>
      <c r="J22" s="292">
        <f>分析係数表!D25</f>
        <v>4.284059086963312E-2</v>
      </c>
      <c r="K22" s="271">
        <f t="shared" si="4"/>
        <v>0</v>
      </c>
      <c r="L22" s="290">
        <f>分析係数表!E25</f>
        <v>4.249917369780222E-2</v>
      </c>
      <c r="M22" s="272">
        <f t="shared" si="3"/>
        <v>0</v>
      </c>
    </row>
    <row r="23" spans="1:13">
      <c r="A23" s="258">
        <v>19</v>
      </c>
      <c r="B23" s="246" t="s">
        <v>88</v>
      </c>
      <c r="C23" s="267"/>
      <c r="D23" s="278">
        <f>逆行列係数表!AK23</f>
        <v>8.3409651733291304E-5</v>
      </c>
      <c r="E23" s="290"/>
      <c r="F23" s="290">
        <f t="shared" si="0"/>
        <v>8.3379357843171764E-5</v>
      </c>
      <c r="G23" s="286">
        <f t="shared" si="1"/>
        <v>0</v>
      </c>
      <c r="H23" s="290">
        <f>分析係数表!F26</f>
        <v>0.33811565690794865</v>
      </c>
      <c r="I23" s="288">
        <f t="shared" si="2"/>
        <v>0</v>
      </c>
      <c r="J23" s="292">
        <f>分析係数表!D26</f>
        <v>3.3929737559631502E-2</v>
      </c>
      <c r="K23" s="271">
        <f t="shared" si="4"/>
        <v>0</v>
      </c>
      <c r="L23" s="290">
        <f>分析係数表!E26</f>
        <v>3.3531988342571602E-2</v>
      </c>
      <c r="M23" s="272">
        <f t="shared" si="3"/>
        <v>0</v>
      </c>
    </row>
    <row r="24" spans="1:13">
      <c r="A24" s="258">
        <v>20</v>
      </c>
      <c r="B24" s="246" t="s">
        <v>89</v>
      </c>
      <c r="C24" s="267"/>
      <c r="D24" s="278">
        <f>逆行列係数表!AK24</f>
        <v>3.1601003446775815E-5</v>
      </c>
      <c r="E24" s="290"/>
      <c r="F24" s="290">
        <f t="shared" si="0"/>
        <v>3.1589526150009905E-5</v>
      </c>
      <c r="G24" s="286">
        <f t="shared" si="1"/>
        <v>0</v>
      </c>
      <c r="H24" s="290">
        <f>分析係数表!F27</f>
        <v>0.29536956526946395</v>
      </c>
      <c r="I24" s="288">
        <f t="shared" si="2"/>
        <v>0</v>
      </c>
      <c r="J24" s="292">
        <f>分析係数表!D27</f>
        <v>2.042747265118797E-2</v>
      </c>
      <c r="K24" s="271">
        <f t="shared" si="4"/>
        <v>0</v>
      </c>
      <c r="L24" s="290">
        <f>分析係数表!E27</f>
        <v>2.035082172191522E-2</v>
      </c>
      <c r="M24" s="272">
        <f t="shared" si="3"/>
        <v>0</v>
      </c>
    </row>
    <row r="25" spans="1:13">
      <c r="A25" s="258">
        <v>21</v>
      </c>
      <c r="B25" s="246" t="s">
        <v>90</v>
      </c>
      <c r="C25" s="267"/>
      <c r="D25" s="278">
        <f>逆行列係数表!AK25</f>
        <v>4.0378355368227262E-4</v>
      </c>
      <c r="E25" s="290"/>
      <c r="F25" s="290">
        <f t="shared" si="0"/>
        <v>4.0363690189374287E-4</v>
      </c>
      <c r="G25" s="286">
        <f t="shared" si="1"/>
        <v>0</v>
      </c>
      <c r="H25" s="290">
        <f>分析係数表!F28</f>
        <v>0.29628808224417325</v>
      </c>
      <c r="I25" s="288">
        <f t="shared" si="2"/>
        <v>0</v>
      </c>
      <c r="J25" s="292">
        <f>分析係数表!D28</f>
        <v>3.0551159487848582E-2</v>
      </c>
      <c r="K25" s="271">
        <f t="shared" si="4"/>
        <v>0</v>
      </c>
      <c r="L25" s="290">
        <f>分析係数表!E28</f>
        <v>3.018459578819983E-2</v>
      </c>
      <c r="M25" s="272">
        <f t="shared" si="3"/>
        <v>0</v>
      </c>
    </row>
    <row r="26" spans="1:13">
      <c r="A26" s="258">
        <v>22</v>
      </c>
      <c r="B26" s="246" t="s">
        <v>64</v>
      </c>
      <c r="C26" s="267"/>
      <c r="D26" s="278">
        <f>逆行列係数表!AK26</f>
        <v>1.715229931627818E-2</v>
      </c>
      <c r="E26" s="290"/>
      <c r="F26" s="290">
        <f t="shared" si="0"/>
        <v>1.7146069703038138E-2</v>
      </c>
      <c r="G26" s="286">
        <f t="shared" si="1"/>
        <v>0</v>
      </c>
      <c r="H26" s="290">
        <f>分析係数表!F29</f>
        <v>0.40202182464221792</v>
      </c>
      <c r="I26" s="288">
        <f t="shared" si="2"/>
        <v>0</v>
      </c>
      <c r="J26" s="292">
        <f>分析係数表!D29</f>
        <v>7.9194780809421356E-2</v>
      </c>
      <c r="K26" s="271">
        <f t="shared" si="4"/>
        <v>0</v>
      </c>
      <c r="L26" s="290">
        <f>分析係数表!E29</f>
        <v>6.5944675090492746E-2</v>
      </c>
      <c r="M26" s="272">
        <f t="shared" si="3"/>
        <v>0</v>
      </c>
    </row>
    <row r="27" spans="1:13">
      <c r="A27" s="258">
        <v>23</v>
      </c>
      <c r="B27" s="246" t="s">
        <v>91</v>
      </c>
      <c r="C27" s="267"/>
      <c r="D27" s="278">
        <f>逆行列係数表!AK27</f>
        <v>3.1529166538026162E-3</v>
      </c>
      <c r="E27" s="290"/>
      <c r="F27" s="290">
        <f t="shared" si="0"/>
        <v>3.1517715331998855E-3</v>
      </c>
      <c r="G27" s="286">
        <f t="shared" si="1"/>
        <v>0</v>
      </c>
      <c r="H27" s="290">
        <f>分析係数表!F30</f>
        <v>0.46362091424568164</v>
      </c>
      <c r="I27" s="288">
        <f t="shared" si="2"/>
        <v>0</v>
      </c>
      <c r="J27" s="292">
        <f>分析係数表!D30</f>
        <v>7.3824536053885614E-2</v>
      </c>
      <c r="K27" s="271">
        <f t="shared" si="4"/>
        <v>0</v>
      </c>
      <c r="L27" s="290">
        <f>分析係数表!E30</f>
        <v>5.6949248710145881E-2</v>
      </c>
      <c r="M27" s="272">
        <f t="shared" si="3"/>
        <v>0</v>
      </c>
    </row>
    <row r="28" spans="1:13">
      <c r="A28" s="258">
        <v>24</v>
      </c>
      <c r="B28" s="246" t="s">
        <v>92</v>
      </c>
      <c r="C28" s="267"/>
      <c r="D28" s="278">
        <f>逆行列係数表!AK28</f>
        <v>7.3136582943394641E-3</v>
      </c>
      <c r="E28" s="290"/>
      <c r="F28" s="290">
        <f t="shared" si="0"/>
        <v>7.3110020170845356E-3</v>
      </c>
      <c r="G28" s="286">
        <f t="shared" si="1"/>
        <v>0</v>
      </c>
      <c r="H28" s="290">
        <f>分析係数表!F31</f>
        <v>0.39948542779773355</v>
      </c>
      <c r="I28" s="288">
        <f t="shared" si="2"/>
        <v>0</v>
      </c>
      <c r="J28" s="292">
        <f>分析係数表!D31</f>
        <v>2.9145126840892164E-3</v>
      </c>
      <c r="K28" s="271">
        <f t="shared" si="4"/>
        <v>0</v>
      </c>
      <c r="L28" s="290">
        <f>分析係数表!E31</f>
        <v>2.9145126840892164E-3</v>
      </c>
      <c r="M28" s="272">
        <f t="shared" si="3"/>
        <v>0</v>
      </c>
    </row>
    <row r="29" spans="1:13">
      <c r="A29" s="258">
        <v>25</v>
      </c>
      <c r="B29" s="246" t="s">
        <v>1</v>
      </c>
      <c r="C29" s="267"/>
      <c r="D29" s="278">
        <f>逆行列係数表!AK29</f>
        <v>2.7930983416958894E-3</v>
      </c>
      <c r="E29" s="290"/>
      <c r="F29" s="290">
        <f t="shared" si="0"/>
        <v>2.7920839049670682E-3</v>
      </c>
      <c r="G29" s="286">
        <f t="shared" si="1"/>
        <v>0</v>
      </c>
      <c r="H29" s="290">
        <f>分析係数表!F32</f>
        <v>0.44272670787830282</v>
      </c>
      <c r="I29" s="288">
        <f t="shared" si="2"/>
        <v>0</v>
      </c>
      <c r="J29" s="292">
        <f>分析係数表!D32</f>
        <v>2.1120085933633119E-2</v>
      </c>
      <c r="K29" s="271">
        <f t="shared" si="4"/>
        <v>0</v>
      </c>
      <c r="L29" s="290">
        <f>分析係数表!E32</f>
        <v>2.1120085933633119E-2</v>
      </c>
      <c r="M29" s="272">
        <f t="shared" si="3"/>
        <v>0</v>
      </c>
    </row>
    <row r="30" spans="1:13">
      <c r="A30" s="258">
        <v>26</v>
      </c>
      <c r="B30" s="246" t="s">
        <v>2</v>
      </c>
      <c r="C30" s="267"/>
      <c r="D30" s="278">
        <f>逆行列係数表!AK30</f>
        <v>1.11112994467761E-3</v>
      </c>
      <c r="E30" s="290"/>
      <c r="F30" s="290">
        <f t="shared" si="0"/>
        <v>1.1107263888809711E-3</v>
      </c>
      <c r="G30" s="286">
        <f t="shared" si="1"/>
        <v>0</v>
      </c>
      <c r="H30" s="290">
        <f>分析係数表!F33</f>
        <v>0.63278689994307047</v>
      </c>
      <c r="I30" s="288">
        <f t="shared" si="2"/>
        <v>0</v>
      </c>
      <c r="J30" s="292">
        <f>分析係数表!D33</f>
        <v>8.7702783269007503E-2</v>
      </c>
      <c r="K30" s="271">
        <f t="shared" si="4"/>
        <v>0</v>
      </c>
      <c r="L30" s="290">
        <f>分析係数表!E33</f>
        <v>8.4336323251883824E-2</v>
      </c>
      <c r="M30" s="272">
        <f t="shared" si="3"/>
        <v>0</v>
      </c>
    </row>
    <row r="31" spans="1:13">
      <c r="A31" s="258">
        <v>27</v>
      </c>
      <c r="B31" s="246" t="s">
        <v>65</v>
      </c>
      <c r="C31" s="267"/>
      <c r="D31" s="278">
        <f>逆行列係数表!AK31</f>
        <v>1.0296970643930507E-2</v>
      </c>
      <c r="E31" s="290"/>
      <c r="F31" s="290">
        <f t="shared" si="0"/>
        <v>1.0293230845348817E-2</v>
      </c>
      <c r="G31" s="286">
        <f t="shared" si="1"/>
        <v>0</v>
      </c>
      <c r="H31" s="290">
        <f>分析係数表!F34</f>
        <v>0.68044247766447119</v>
      </c>
      <c r="I31" s="288">
        <f t="shared" si="2"/>
        <v>0</v>
      </c>
      <c r="J31" s="292">
        <f>分析係数表!D34</f>
        <v>0.15389009392691583</v>
      </c>
      <c r="K31" s="271">
        <f t="shared" si="4"/>
        <v>0</v>
      </c>
      <c r="L31" s="290">
        <f>分析係数表!E34</f>
        <v>0.1433320704064108</v>
      </c>
      <c r="M31" s="272">
        <f t="shared" si="3"/>
        <v>0</v>
      </c>
    </row>
    <row r="32" spans="1:13">
      <c r="A32" s="258">
        <v>28</v>
      </c>
      <c r="B32" s="246" t="s">
        <v>66</v>
      </c>
      <c r="C32" s="267"/>
      <c r="D32" s="278">
        <f>逆行列係数表!AK32</f>
        <v>2.5101325935954811E-2</v>
      </c>
      <c r="E32" s="290"/>
      <c r="F32" s="290">
        <f t="shared" si="0"/>
        <v>2.5092209283457685E-2</v>
      </c>
      <c r="G32" s="286">
        <f t="shared" si="1"/>
        <v>0</v>
      </c>
      <c r="H32" s="290">
        <f>分析係数表!F35</f>
        <v>0.60548890850388704</v>
      </c>
      <c r="I32" s="288">
        <f t="shared" si="2"/>
        <v>0</v>
      </c>
      <c r="J32" s="292">
        <f>分析係数表!D35</f>
        <v>4.0363234612300396E-2</v>
      </c>
      <c r="K32" s="271">
        <f t="shared" si="4"/>
        <v>0</v>
      </c>
      <c r="L32" s="290">
        <f>分析係数表!E35</f>
        <v>3.9154079363329694E-2</v>
      </c>
      <c r="M32" s="272">
        <f t="shared" si="3"/>
        <v>0</v>
      </c>
    </row>
    <row r="33" spans="1:13">
      <c r="A33" s="258">
        <v>29</v>
      </c>
      <c r="B33" s="246" t="s">
        <v>93</v>
      </c>
      <c r="C33" s="267"/>
      <c r="D33" s="278">
        <f>逆行列係数表!AK33</f>
        <v>2.1608394226427137E-2</v>
      </c>
      <c r="E33" s="290"/>
      <c r="F33" s="290">
        <f t="shared" si="0"/>
        <v>2.1600546185981548E-2</v>
      </c>
      <c r="G33" s="286">
        <f t="shared" si="1"/>
        <v>0</v>
      </c>
      <c r="H33" s="290">
        <f>分析係数表!F36</f>
        <v>0.81306518983088305</v>
      </c>
      <c r="I33" s="288">
        <f t="shared" si="2"/>
        <v>0</v>
      </c>
      <c r="J33" s="292">
        <f>分析係数表!D36</f>
        <v>1.5774342104513773E-2</v>
      </c>
      <c r="K33" s="271">
        <f t="shared" si="4"/>
        <v>0</v>
      </c>
      <c r="L33" s="290">
        <f>分析係数表!E36</f>
        <v>1.3229670821596217E-2</v>
      </c>
      <c r="M33" s="272">
        <f t="shared" si="3"/>
        <v>0</v>
      </c>
    </row>
    <row r="34" spans="1:13">
      <c r="A34" s="258">
        <v>30</v>
      </c>
      <c r="B34" s="246" t="s">
        <v>94</v>
      </c>
      <c r="C34" s="267"/>
      <c r="D34" s="278">
        <f>逆行列係数表!AK34</f>
        <v>2.2812148330261798E-2</v>
      </c>
      <c r="E34" s="290"/>
      <c r="F34" s="290">
        <f t="shared" si="0"/>
        <v>2.2803863093475082E-2</v>
      </c>
      <c r="G34" s="286">
        <f t="shared" si="1"/>
        <v>0</v>
      </c>
      <c r="H34" s="290">
        <f>分析係数表!F37</f>
        <v>0.63403708963374472</v>
      </c>
      <c r="I34" s="288">
        <f t="shared" si="2"/>
        <v>0</v>
      </c>
      <c r="J34" s="292">
        <f>分析係数表!D37</f>
        <v>7.9200513574427991E-2</v>
      </c>
      <c r="K34" s="271">
        <f t="shared" si="4"/>
        <v>0</v>
      </c>
      <c r="L34" s="290">
        <f>分析係数表!E37</f>
        <v>7.3600662533244779E-2</v>
      </c>
      <c r="M34" s="272">
        <f t="shared" si="3"/>
        <v>0</v>
      </c>
    </row>
    <row r="35" spans="1:13">
      <c r="A35" s="258">
        <v>31</v>
      </c>
      <c r="B35" s="246" t="s">
        <v>95</v>
      </c>
      <c r="C35" s="267"/>
      <c r="D35" s="278">
        <f>逆行列係数表!AK35</f>
        <v>3.5651783564375809E-2</v>
      </c>
      <c r="E35" s="290"/>
      <c r="F35" s="290">
        <f t="shared" si="0"/>
        <v>3.5638835048329744E-2</v>
      </c>
      <c r="G35" s="286">
        <f t="shared" si="1"/>
        <v>0</v>
      </c>
      <c r="H35" s="290">
        <f>分析係数表!F38</f>
        <v>0.4997199825516766</v>
      </c>
      <c r="I35" s="288">
        <f t="shared" si="2"/>
        <v>0</v>
      </c>
      <c r="J35" s="292">
        <f>分析係数表!D38</f>
        <v>3.5590827435143364E-2</v>
      </c>
      <c r="K35" s="271">
        <f t="shared" si="4"/>
        <v>0</v>
      </c>
      <c r="L35" s="290">
        <f>分析係数表!E38</f>
        <v>3.1059891839156476E-2</v>
      </c>
      <c r="M35" s="272">
        <f t="shared" si="3"/>
        <v>0</v>
      </c>
    </row>
    <row r="36" spans="1:13">
      <c r="A36" s="258">
        <v>32</v>
      </c>
      <c r="B36" s="246" t="s">
        <v>67</v>
      </c>
      <c r="C36" s="267"/>
      <c r="D36" s="278">
        <f>逆行列係数表!AK36</f>
        <v>8.8083071468293423E-4</v>
      </c>
      <c r="E36" s="290"/>
      <c r="F36" s="290">
        <f t="shared" si="0"/>
        <v>8.8051080219882683E-4</v>
      </c>
      <c r="G36" s="286">
        <f t="shared" si="1"/>
        <v>0</v>
      </c>
      <c r="H36" s="290">
        <f>分析係数表!F39</f>
        <v>0.70859596344355691</v>
      </c>
      <c r="I36" s="288">
        <f t="shared" si="2"/>
        <v>0</v>
      </c>
      <c r="J36" s="292">
        <f>分析係数表!D39</f>
        <v>4.8027598057070089E-2</v>
      </c>
      <c r="K36" s="271">
        <f t="shared" si="4"/>
        <v>0</v>
      </c>
      <c r="L36" s="290">
        <f>分析係数表!E39</f>
        <v>4.8027598057070089E-2</v>
      </c>
      <c r="M36" s="272">
        <f t="shared" si="3"/>
        <v>0</v>
      </c>
    </row>
    <row r="37" spans="1:13">
      <c r="A37" s="258">
        <v>33</v>
      </c>
      <c r="B37" s="246" t="s">
        <v>96</v>
      </c>
      <c r="C37" s="267"/>
      <c r="D37" s="278">
        <f>逆行列係数表!AK37</f>
        <v>4.487525866124515E-4</v>
      </c>
      <c r="E37" s="290"/>
      <c r="F37" s="290">
        <f t="shared" si="0"/>
        <v>4.4858960233824341E-4</v>
      </c>
      <c r="G37" s="286">
        <f t="shared" si="1"/>
        <v>0</v>
      </c>
      <c r="H37" s="290">
        <f>分析係数表!F40</f>
        <v>0.70623799726049996</v>
      </c>
      <c r="I37" s="288">
        <f t="shared" si="2"/>
        <v>0</v>
      </c>
      <c r="J37" s="292">
        <f>分析係数表!D40</f>
        <v>9.0697433955161888E-2</v>
      </c>
      <c r="K37" s="271">
        <f t="shared" si="4"/>
        <v>0</v>
      </c>
      <c r="L37" s="290">
        <f>分析係数表!E40</f>
        <v>9.0562666353757981E-2</v>
      </c>
      <c r="M37" s="272">
        <f t="shared" si="3"/>
        <v>0</v>
      </c>
    </row>
    <row r="38" spans="1:13">
      <c r="A38" s="258">
        <v>34</v>
      </c>
      <c r="B38" s="246" t="s">
        <v>97</v>
      </c>
      <c r="C38" s="267"/>
      <c r="D38" s="278">
        <f>逆行列係数表!AK38</f>
        <v>5.5819025060794438E-5</v>
      </c>
      <c r="E38" s="290"/>
      <c r="F38" s="290">
        <f t="shared" si="0"/>
        <v>5.5798751922414974E-5</v>
      </c>
      <c r="G38" s="286">
        <f t="shared" si="1"/>
        <v>0</v>
      </c>
      <c r="H38" s="290">
        <f>分析係数表!F41</f>
        <v>0.58132099287543681</v>
      </c>
      <c r="I38" s="288">
        <f t="shared" si="2"/>
        <v>0</v>
      </c>
      <c r="J38" s="292">
        <f>分析係数表!D41</f>
        <v>0.12149342216939719</v>
      </c>
      <c r="K38" s="271">
        <f t="shared" si="4"/>
        <v>0</v>
      </c>
      <c r="L38" s="290">
        <f>分析係数表!E41</f>
        <v>0.11755967401821014</v>
      </c>
      <c r="M38" s="272">
        <f t="shared" si="3"/>
        <v>0</v>
      </c>
    </row>
    <row r="39" spans="1:13">
      <c r="A39" s="258">
        <v>35</v>
      </c>
      <c r="B39" s="246" t="s">
        <v>3</v>
      </c>
      <c r="C39" s="266">
        <f>データ入力!C40</f>
        <v>0</v>
      </c>
      <c r="D39" s="278">
        <f>逆行列係数表!AK39</f>
        <v>1.0003633260186116</v>
      </c>
      <c r="E39" s="290">
        <f>D39</f>
        <v>1.0003633260186116</v>
      </c>
      <c r="F39" s="290">
        <f t="shared" si="0"/>
        <v>1</v>
      </c>
      <c r="G39" s="286">
        <f t="shared" si="1"/>
        <v>0</v>
      </c>
      <c r="H39" s="290">
        <f>分析係数表!F42</f>
        <v>0.58706867988829459</v>
      </c>
      <c r="I39" s="288">
        <f>G39*H39</f>
        <v>0</v>
      </c>
      <c r="J39" s="292">
        <f>分析係数表!D42</f>
        <v>0.12536880137580664</v>
      </c>
      <c r="K39" s="271">
        <f>ROUND(G39*J39,0)</f>
        <v>0</v>
      </c>
      <c r="L39" s="290">
        <f>分析係数表!E42</f>
        <v>0.11770088827882173</v>
      </c>
      <c r="M39" s="272">
        <f>ROUND(G39*L39,0)</f>
        <v>0</v>
      </c>
    </row>
    <row r="40" spans="1:13">
      <c r="A40" s="258">
        <v>36</v>
      </c>
      <c r="B40" s="246" t="s">
        <v>98</v>
      </c>
      <c r="C40" s="267"/>
      <c r="D40" s="278">
        <f>逆行列係数表!AK40</f>
        <v>7.1965277766053798E-2</v>
      </c>
      <c r="E40" s="290"/>
      <c r="F40" s="290">
        <f t="shared" si="0"/>
        <v>7.1939140404588264E-2</v>
      </c>
      <c r="G40" s="286">
        <f t="shared" si="1"/>
        <v>0</v>
      </c>
      <c r="H40" s="290">
        <f>分析係数表!F43</f>
        <v>0.62240825035949521</v>
      </c>
      <c r="I40" s="288">
        <f>G40*H40</f>
        <v>0</v>
      </c>
      <c r="J40" s="292">
        <f>分析係数表!D43</f>
        <v>0.13048156468325811</v>
      </c>
      <c r="K40" s="271">
        <f>ROUND(G40*J40,0)</f>
        <v>0</v>
      </c>
      <c r="L40" s="290">
        <f>分析係数表!E43</f>
        <v>0.11291103502841897</v>
      </c>
      <c r="M40" s="272">
        <f>ROUND(G40*L40,0)</f>
        <v>0</v>
      </c>
    </row>
    <row r="41" spans="1:13">
      <c r="A41" s="258">
        <v>37</v>
      </c>
      <c r="B41" s="246" t="s">
        <v>99</v>
      </c>
      <c r="C41" s="267"/>
      <c r="D41" s="278">
        <f>逆行列係数表!AK41</f>
        <v>1.5767090801350912E-3</v>
      </c>
      <c r="E41" s="290"/>
      <c r="F41" s="290">
        <f t="shared" si="0"/>
        <v>1.5761364287616407E-3</v>
      </c>
      <c r="G41" s="286">
        <f t="shared" si="1"/>
        <v>0</v>
      </c>
      <c r="H41" s="290">
        <f>分析係数表!F44</f>
        <v>0.5344179716450459</v>
      </c>
      <c r="I41" s="288">
        <f>G41*H41</f>
        <v>0</v>
      </c>
      <c r="J41" s="292">
        <f>分析係数表!D44</f>
        <v>0.19836337849438287</v>
      </c>
      <c r="K41" s="271">
        <f>ROUND(G41*J41,0)</f>
        <v>0</v>
      </c>
      <c r="L41" s="290">
        <f>分析係数表!E44</f>
        <v>0.16230318686650563</v>
      </c>
      <c r="M41" s="272">
        <f>ROUND(G41*L41,0)</f>
        <v>0</v>
      </c>
    </row>
    <row r="42" spans="1:13">
      <c r="A42" s="258">
        <v>38</v>
      </c>
      <c r="B42" s="246" t="s">
        <v>4</v>
      </c>
      <c r="C42" s="267"/>
      <c r="D42" s="278">
        <f>逆行列係数表!AK42</f>
        <v>4.8381964955165769E-3</v>
      </c>
      <c r="E42" s="290"/>
      <c r="F42" s="290">
        <f t="shared" si="0"/>
        <v>4.8364392912846176E-3</v>
      </c>
      <c r="G42" s="286">
        <f t="shared" si="1"/>
        <v>0</v>
      </c>
      <c r="H42" s="290">
        <f>分析係数表!F45</f>
        <v>0</v>
      </c>
      <c r="I42" s="288">
        <f>G42*H42</f>
        <v>0</v>
      </c>
      <c r="J42" s="292">
        <f>分析係数表!D45</f>
        <v>0</v>
      </c>
      <c r="K42" s="271">
        <f>ROUND(G42*J42,0)</f>
        <v>0</v>
      </c>
      <c r="L42" s="290">
        <f>分析係数表!E45</f>
        <v>0</v>
      </c>
      <c r="M42" s="272">
        <f>ROUND(G42*L42,0)</f>
        <v>0</v>
      </c>
    </row>
    <row r="43" spans="1:13">
      <c r="A43" s="258">
        <v>39</v>
      </c>
      <c r="B43" s="246" t="s">
        <v>5</v>
      </c>
      <c r="C43" s="267"/>
      <c r="D43" s="278">
        <f>逆行列係数表!AK43</f>
        <v>8.6784519208206127E-3</v>
      </c>
      <c r="E43" s="290"/>
      <c r="F43" s="290">
        <f t="shared" si="0"/>
        <v>8.675299958626384E-3</v>
      </c>
      <c r="G43" s="286">
        <f t="shared" si="1"/>
        <v>0</v>
      </c>
      <c r="H43" s="290">
        <f>分析係数表!F46</f>
        <v>0.64740426293918441</v>
      </c>
      <c r="I43" s="288">
        <f>G43*H43</f>
        <v>0</v>
      </c>
      <c r="J43" s="292">
        <f>分析係数表!D46</f>
        <v>3.6867524451068895E-3</v>
      </c>
      <c r="K43" s="271">
        <f>ROUND(G43*J43,0)</f>
        <v>0</v>
      </c>
      <c r="L43" s="290">
        <f>分析係数表!E46</f>
        <v>3.6024838177901608E-3</v>
      </c>
      <c r="M43" s="272">
        <f>ROUND(G43*L43,0)</f>
        <v>0</v>
      </c>
    </row>
    <row r="44" spans="1:13">
      <c r="A44" s="259">
        <v>40</v>
      </c>
      <c r="B44" s="256" t="s">
        <v>253</v>
      </c>
      <c r="C44" s="273">
        <f>SUM(C5:C43)</f>
        <v>0</v>
      </c>
      <c r="D44" s="280">
        <f>逆行列係数表!AK44</f>
        <v>1.2543027255669874</v>
      </c>
      <c r="E44" s="291"/>
      <c r="F44" s="291">
        <f t="shared" si="0"/>
        <v>1.2538471702666671</v>
      </c>
      <c r="G44" s="287">
        <f>SUM(G5:G43)</f>
        <v>0</v>
      </c>
      <c r="H44" s="291">
        <f>分析係数表!F47</f>
        <v>0.52032812004185636</v>
      </c>
      <c r="I44" s="289">
        <f>SUM(I5:I43)</f>
        <v>0</v>
      </c>
      <c r="J44" s="293">
        <f>分析係数表!D47</f>
        <v>6.7043132898265148E-2</v>
      </c>
      <c r="K44" s="274">
        <f>SUM(K5:K43)</f>
        <v>0</v>
      </c>
      <c r="L44" s="291">
        <f>分析係数表!E47</f>
        <v>6.0489972943054145E-2</v>
      </c>
      <c r="M44" s="275">
        <f>SUM(M5:M43)</f>
        <v>0</v>
      </c>
    </row>
    <row r="45" spans="1:13">
      <c r="B45" s="276" t="s">
        <v>254</v>
      </c>
      <c r="C45" s="88"/>
      <c r="D45" s="88" t="s">
        <v>255</v>
      </c>
      <c r="E45" s="88"/>
      <c r="F45" s="88"/>
      <c r="G45" s="88"/>
      <c r="H45" s="88" t="s">
        <v>132</v>
      </c>
      <c r="I45" s="88"/>
      <c r="J45" s="88" t="s">
        <v>132</v>
      </c>
      <c r="K45" s="88"/>
      <c r="L45" s="88" t="s">
        <v>132</v>
      </c>
      <c r="M45" s="277"/>
    </row>
    <row r="46" spans="1:13">
      <c r="B46" s="76" t="s">
        <v>256</v>
      </c>
    </row>
    <row r="47" spans="1:13">
      <c r="B47" s="76" t="s">
        <v>289</v>
      </c>
    </row>
  </sheetData>
  <phoneticPr fontId="3"/>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CD287-3788-41D0-AD21-03B8ABE6EC78}">
  <sheetPr>
    <pageSetUpPr fitToPage="1"/>
  </sheetPr>
  <dimension ref="A1:N51"/>
  <sheetViews>
    <sheetView showGridLines="0" workbookViewId="0">
      <pane xSplit="2" ySplit="5" topLeftCell="C6" activePane="bottomRight" state="frozen"/>
      <selection activeCell="C3" sqref="C3"/>
      <selection pane="topRight" activeCell="C3" sqref="C3"/>
      <selection pane="bottomLeft" activeCell="C3" sqref="C3"/>
      <selection pane="bottomRight" activeCell="C6" sqref="C6"/>
    </sheetView>
  </sheetViews>
  <sheetFormatPr defaultRowHeight="13"/>
  <cols>
    <col min="1" max="1" width="2.9140625" style="49" customWidth="1"/>
    <col min="2" max="2" width="20.83203125" style="49" customWidth="1"/>
    <col min="3" max="7" width="11.6640625" style="49" customWidth="1"/>
    <col min="8" max="8" width="6.4140625" style="49" customWidth="1"/>
    <col min="9" max="9" width="4" style="49" customWidth="1"/>
    <col min="10" max="10" width="16.5" style="49" customWidth="1"/>
    <col min="11" max="11" width="10.1640625" style="49" customWidth="1"/>
    <col min="12" max="12" width="11.9140625" style="49" customWidth="1"/>
    <col min="13" max="14" width="11.58203125" style="49" customWidth="1"/>
    <col min="15" max="16384" width="8.6640625" style="49"/>
  </cols>
  <sheetData>
    <row r="1" spans="1:14">
      <c r="A1" s="48" t="s">
        <v>414</v>
      </c>
      <c r="J1" s="50"/>
      <c r="K1" s="50"/>
      <c r="L1" s="50"/>
      <c r="M1" s="50"/>
      <c r="N1" s="50"/>
    </row>
    <row r="2" spans="1:14">
      <c r="A2" s="51" t="s">
        <v>405</v>
      </c>
      <c r="B2" s="52"/>
      <c r="C2" s="52"/>
      <c r="D2" s="52"/>
      <c r="E2" s="52"/>
      <c r="F2" s="52"/>
      <c r="G2" s="53"/>
      <c r="H2" s="223"/>
      <c r="J2" s="50"/>
      <c r="K2" s="50"/>
      <c r="L2" s="50"/>
      <c r="M2" s="50"/>
      <c r="N2" s="50"/>
    </row>
    <row r="3" spans="1:14">
      <c r="A3" s="48" t="s">
        <v>234</v>
      </c>
      <c r="D3" s="232" t="s">
        <v>307</v>
      </c>
      <c r="E3" s="231"/>
      <c r="F3" s="231"/>
      <c r="G3" s="231"/>
      <c r="J3" s="56" t="s">
        <v>235</v>
      </c>
      <c r="K3" s="50"/>
      <c r="L3" s="50"/>
      <c r="M3" s="50"/>
      <c r="N3" s="50"/>
    </row>
    <row r="4" spans="1:14">
      <c r="A4" s="57"/>
      <c r="B4" s="58"/>
      <c r="C4" s="218" t="s">
        <v>306</v>
      </c>
      <c r="D4" s="182"/>
      <c r="E4" s="60" t="s">
        <v>290</v>
      </c>
      <c r="F4" s="61" t="s">
        <v>224</v>
      </c>
      <c r="G4" s="62"/>
      <c r="H4" s="97" t="s">
        <v>225</v>
      </c>
      <c r="J4" s="184"/>
      <c r="K4" s="185" t="s">
        <v>227</v>
      </c>
      <c r="L4" s="186" t="s">
        <v>236</v>
      </c>
      <c r="M4" s="187" t="s">
        <v>229</v>
      </c>
      <c r="N4" s="186" t="s">
        <v>237</v>
      </c>
    </row>
    <row r="5" spans="1:14">
      <c r="A5" s="86"/>
      <c r="B5" s="102"/>
      <c r="C5" s="228" t="s">
        <v>226</v>
      </c>
      <c r="D5" s="183" t="s">
        <v>227</v>
      </c>
      <c r="E5" s="229" t="s">
        <v>228</v>
      </c>
      <c r="F5" s="230" t="s">
        <v>229</v>
      </c>
      <c r="G5" s="229" t="s">
        <v>230</v>
      </c>
      <c r="H5" s="188" t="s">
        <v>231</v>
      </c>
      <c r="J5" s="189"/>
      <c r="K5" s="190" t="s">
        <v>226</v>
      </c>
      <c r="L5" s="191" t="s">
        <v>226</v>
      </c>
      <c r="M5" s="192" t="s">
        <v>238</v>
      </c>
      <c r="N5" s="191" t="s">
        <v>238</v>
      </c>
    </row>
    <row r="6" spans="1:14">
      <c r="A6" s="253">
        <v>1</v>
      </c>
      <c r="B6" s="71" t="s">
        <v>73</v>
      </c>
      <c r="C6" s="225" t="str">
        <f>IF(ISNUMBER(データ入力!C6)=FALSE,"",データ入力!C6)</f>
        <v/>
      </c>
      <c r="D6" s="200">
        <f>'1'!G5+'2'!G5+'3'!G5+'4'!G5+'5'!G5+'6'!G5+'7'!G5+'8'!G5+'9'!G5+'10'!G5+'11'!G5+'12'!G5+'13'!G5+'14'!G5+'15'!G5+'16'!G5+'17'!G5+'18'!G5+'19'!G5+'20'!G5+'21'!G5+'22'!G5+'23'!G5+'24'!G5+'25'!G5+'26'!G5+'27'!G5+'28'!G5+'29'!G5+'30'!G5+'31'!G5+'32'!G5+'33'!G5+'34'!G5+'35'!G5+'36'!G5+'37'!G5+'38'!G5+'39'!G5</f>
        <v>0.12884677291716229</v>
      </c>
      <c r="E6" s="194">
        <f>'1'!I5+'2'!I5+'3'!I5+'4'!I5+'5'!I5+'6'!I5+'7'!I5+'8'!I5+'9'!I5+'10'!I5+'11'!I5+'12'!I5+'13'!I5+'14'!I5+'15'!I5+'16'!I5+'17'!I5+'18'!I5+'19'!I5+'20'!I5+'21'!I5+'22'!I5+'23'!I5+'24'!I5+'25'!I5+'26'!I5+'27'!I5+'28'!I5+'29'!I5+'30'!I5+'31'!I5+'32'!I5+'33'!I5+'34'!I5+'35'!I5+'36'!I5+'37'!I5+'38'!I5+'39'!I5</f>
        <v>5.5044679111112702E-2</v>
      </c>
      <c r="F6" s="78">
        <f>'1'!K5+'2'!K5+'3'!K5+'4'!K5+'5'!K5+'6'!K5+'7'!K5+'8'!K5+'9'!K5+'10'!K5+'11'!K5+'12'!K5+'13'!K5+'14'!K5+'15'!K5+'16'!K5+'17'!K5+'18'!K5+'19'!K5+'20'!K5+'21'!K5+'22'!K5+'23'!K5+'24'!K5+'25'!K5+'26'!K5+'27'!K5+'28'!K5+'29'!K5+'30'!K5+'31'!K5+'32'!K5+'33'!K5+'34'!K5+'35'!K5+'36'!K5+'37'!K5+'38'!K5+'39'!K5</f>
        <v>0</v>
      </c>
      <c r="G6" s="79">
        <f>'1'!M5+'2'!M5+'3'!M5+'4'!M5+'5'!M5+'6'!M5+'7'!M5+'8'!M5+'9'!M5+'10'!M5+'11'!M5+'12'!M5+'13'!M5+'14'!M5+'15'!M5+'16'!M5+'17'!M5+'18'!M5+'19'!M5+'20'!M5+'21'!M5+'22'!M5+'23'!M5+'24'!M5+'25'!M5+'26'!M5+'27'!M5+'28'!M5+'29'!M5+'30'!M5+'31'!M5+'32'!M5+'33'!M5+'34'!M5+'35'!M5+'36'!M5+'37'!M5+'38'!M5+'39'!M5</f>
        <v>0</v>
      </c>
      <c r="H6" s="201">
        <v>1</v>
      </c>
      <c r="J6" s="196" t="s">
        <v>239</v>
      </c>
      <c r="K6" s="197">
        <f>D45</f>
        <v>12351.26752316366</v>
      </c>
      <c r="L6" s="197">
        <f>E45</f>
        <v>4421.4984407889669</v>
      </c>
      <c r="M6" s="198">
        <f>F45</f>
        <v>469</v>
      </c>
      <c r="N6" s="199">
        <f>G45</f>
        <v>452</v>
      </c>
    </row>
    <row r="7" spans="1:14">
      <c r="A7" s="254">
        <v>2</v>
      </c>
      <c r="B7" s="76" t="s">
        <v>74</v>
      </c>
      <c r="C7" s="225" t="str">
        <f>IF(ISNUMBER(データ入力!C7)=FALSE,"",データ入力!C7)</f>
        <v/>
      </c>
      <c r="D7" s="200">
        <f>'1'!G6+'2'!G6+'3'!G6+'4'!G6+'5'!G6+'6'!G6+'7'!G6+'8'!G6+'9'!G6+'10'!G6+'11'!G6+'12'!G6+'13'!G6+'14'!G6+'15'!G6+'16'!G6+'17'!G6+'18'!G6+'19'!G6+'20'!G6+'21'!G6+'22'!G6+'23'!G6+'24'!G6+'25'!G6+'26'!G6+'27'!G6+'28'!G6+'29'!G6+'30'!G6+'31'!G6+'32'!G6+'33'!G6+'34'!G6+'35'!G6+'36'!G6+'37'!G6+'38'!G6+'39'!G6</f>
        <v>0.19813601594113656</v>
      </c>
      <c r="E7" s="194">
        <f>'1'!I6+'2'!I6+'3'!I6+'4'!I6+'5'!I6+'6'!I6+'7'!I6+'8'!I6+'9'!I6+'10'!I6+'11'!I6+'12'!I6+'13'!I6+'14'!I6+'15'!I6+'16'!I6+'17'!I6+'18'!I6+'19'!I6+'20'!I6+'21'!I6+'22'!I6+'23'!I6+'24'!I6+'25'!I6+'26'!I6+'27'!I6+'28'!I6+'29'!I6+'30'!I6+'31'!I6+'32'!I6+'33'!I6+'34'!I6+'35'!I6+'36'!I6+'37'!I6+'38'!I6+'39'!I6</f>
        <v>0.12678290504227993</v>
      </c>
      <c r="F7" s="78">
        <f>'1'!K6+'2'!K6+'3'!K6+'4'!K6+'5'!K6+'6'!K6+'7'!K6+'8'!K6+'9'!K6+'10'!K6+'11'!K6+'12'!K6+'13'!K6+'14'!K6+'15'!K6+'16'!K6+'17'!K6+'18'!K6+'19'!K6+'20'!K6+'21'!K6+'22'!K6+'23'!K6+'24'!K6+'25'!K6+'26'!K6+'27'!K6+'28'!K6+'29'!K6+'30'!K6+'31'!K6+'32'!K6+'33'!K6+'34'!K6+'35'!K6+'36'!K6+'37'!K6+'38'!K6+'39'!K6</f>
        <v>0</v>
      </c>
      <c r="G7" s="79">
        <f>'1'!M6+'2'!M6+'3'!M6+'4'!M6+'5'!M6+'6'!M6+'7'!M6+'8'!M6+'9'!M6+'10'!M6+'11'!M6+'12'!M6+'13'!M6+'14'!M6+'15'!M6+'16'!M6+'17'!M6+'18'!M6+'19'!M6+'20'!M6+'21'!M6+'22'!M6+'23'!M6+'24'!M6+'25'!M6+'26'!M6+'27'!M6+'28'!M6+'29'!M6+'30'!M6+'31'!M6+'32'!M6+'33'!M6+'34'!M6+'35'!M6+'36'!M6+'37'!M6+'38'!M6+'39'!M6</f>
        <v>0</v>
      </c>
      <c r="H7" s="201">
        <v>2</v>
      </c>
      <c r="J7" s="196" t="s">
        <v>240</v>
      </c>
      <c r="K7" s="197">
        <f>C45</f>
        <v>10000</v>
      </c>
      <c r="L7" s="199">
        <f>データ入力!H8</f>
        <v>23462649</v>
      </c>
      <c r="M7" s="202" t="s">
        <v>241</v>
      </c>
      <c r="N7" s="203" t="s">
        <v>241</v>
      </c>
    </row>
    <row r="8" spans="1:14">
      <c r="A8" s="254">
        <v>3</v>
      </c>
      <c r="B8" s="76" t="s">
        <v>75</v>
      </c>
      <c r="C8" s="225" t="str">
        <f>IF(ISNUMBER(データ入力!C8)=FALSE,"",データ入力!C8)</f>
        <v/>
      </c>
      <c r="D8" s="200">
        <f>'1'!G7+'2'!G7+'3'!G7+'4'!G7+'5'!G7+'6'!G7+'7'!G7+'8'!G7+'9'!G7+'10'!G7+'11'!G7+'12'!G7+'13'!G7+'14'!G7+'15'!G7+'16'!G7+'17'!G7+'18'!G7+'19'!G7+'20'!G7+'21'!G7+'22'!G7+'23'!G7+'24'!G7+'25'!G7+'26'!G7+'27'!G7+'28'!G7+'29'!G7+'30'!G7+'31'!G7+'32'!G7+'33'!G7+'34'!G7+'35'!G7+'36'!G7+'37'!G7+'38'!G7+'39'!G7</f>
        <v>6.6210192789393297E-3</v>
      </c>
      <c r="E8" s="194">
        <f>'1'!I7+'2'!I7+'3'!I7+'4'!I7+'5'!I7+'6'!I7+'7'!I7+'8'!I7+'9'!I7+'10'!I7+'11'!I7+'12'!I7+'13'!I7+'14'!I7+'15'!I7+'16'!I7+'17'!I7+'18'!I7+'19'!I7+'20'!I7+'21'!I7+'22'!I7+'23'!I7+'24'!I7+'25'!I7+'26'!I7+'27'!I7+'28'!I7+'29'!I7+'30'!I7+'31'!I7+'32'!I7+'33'!I7+'34'!I7+'35'!I7+'36'!I7+'37'!I7+'38'!I7+'39'!I7</f>
        <v>3.1371276861584777E-3</v>
      </c>
      <c r="F8" s="78">
        <f>'1'!K7+'2'!K7+'3'!K7+'4'!K7+'5'!K7+'6'!K7+'7'!K7+'8'!K7+'9'!K7+'10'!K7+'11'!K7+'12'!K7+'13'!K7+'14'!K7+'15'!K7+'16'!K7+'17'!K7+'18'!K7+'19'!K7+'20'!K7+'21'!K7+'22'!K7+'23'!K7+'24'!K7+'25'!K7+'26'!K7+'27'!K7+'28'!K7+'29'!K7+'30'!K7+'31'!K7+'32'!K7+'33'!K7+'34'!K7+'35'!K7+'36'!K7+'37'!K7+'38'!K7+'39'!K7</f>
        <v>0</v>
      </c>
      <c r="G8" s="79">
        <f>'1'!M7+'2'!M7+'3'!M7+'4'!M7+'5'!M7+'6'!M7+'7'!M7+'8'!M7+'9'!M7+'10'!M7+'11'!M7+'12'!M7+'13'!M7+'14'!M7+'15'!M7+'16'!M7+'17'!M7+'18'!M7+'19'!M7+'20'!M7+'21'!M7+'22'!M7+'23'!M7+'24'!M7+'25'!M7+'26'!M7+'27'!M7+'28'!M7+'29'!M7+'30'!M7+'31'!M7+'32'!M7+'33'!M7+'34'!M7+'35'!M7+'36'!M7+'37'!M7+'38'!M7+'39'!M7</f>
        <v>0</v>
      </c>
      <c r="H8" s="201">
        <v>3</v>
      </c>
      <c r="J8" s="196" t="s">
        <v>242</v>
      </c>
      <c r="K8" s="204">
        <f>K6/K7</f>
        <v>1.235126752316366</v>
      </c>
      <c r="L8" s="205">
        <f>L6/L7</f>
        <v>1.8844839049456721E-4</v>
      </c>
      <c r="M8" s="202" t="s">
        <v>241</v>
      </c>
      <c r="N8" s="206" t="s">
        <v>241</v>
      </c>
    </row>
    <row r="9" spans="1:14">
      <c r="A9" s="254">
        <v>4</v>
      </c>
      <c r="B9" s="76" t="s">
        <v>76</v>
      </c>
      <c r="C9" s="225" t="str">
        <f>IF(ISNUMBER(データ入力!C9)=FALSE,"",データ入力!C9)</f>
        <v/>
      </c>
      <c r="D9" s="200">
        <f>'1'!G8+'2'!G8+'3'!G8+'4'!G8+'5'!G8+'6'!G8+'7'!G8+'8'!G8+'9'!G8+'10'!G8+'11'!G8+'12'!G8+'13'!G8+'14'!G8+'15'!G8+'16'!G8+'17'!G8+'18'!G8+'19'!G8+'20'!G8+'21'!G8+'22'!G8+'23'!G8+'24'!G8+'25'!G8+'26'!G8+'27'!G8+'28'!G8+'29'!G8+'30'!G8+'31'!G8+'32'!G8+'33'!G8+'34'!G8+'35'!G8+'36'!G8+'37'!G8+'38'!G8+'39'!G8</f>
        <v>0.84536145236931104</v>
      </c>
      <c r="E9" s="194">
        <f>'1'!I8+'2'!I8+'3'!I8+'4'!I8+'5'!I8+'6'!I8+'7'!I8+'8'!I8+'9'!I8+'10'!I8+'11'!I8+'12'!I8+'13'!I8+'14'!I8+'15'!I8+'16'!I8+'17'!I8+'18'!I8+'19'!I8+'20'!I8+'21'!I8+'22'!I8+'23'!I8+'24'!I8+'25'!I8+'26'!I8+'27'!I8+'28'!I8+'29'!I8+'30'!I8+'31'!I8+'32'!I8+'33'!I8+'34'!I8+'35'!I8+'36'!I8+'37'!I8+'38'!I8+'39'!I8</f>
        <v>0.45953905156949915</v>
      </c>
      <c r="F9" s="78">
        <f>'1'!K8+'2'!K8+'3'!K8+'4'!K8+'5'!K8+'6'!K8+'7'!K8+'8'!K8+'9'!K8+'10'!K8+'11'!K8+'12'!K8+'13'!K8+'14'!K8+'15'!K8+'16'!K8+'17'!K8+'18'!K8+'19'!K8+'20'!K8+'21'!K8+'22'!K8+'23'!K8+'24'!K8+'25'!K8+'26'!K8+'27'!K8+'28'!K8+'29'!K8+'30'!K8+'31'!K8+'32'!K8+'33'!K8+'34'!K8+'35'!K8+'36'!K8+'37'!K8+'38'!K8+'39'!K8</f>
        <v>0</v>
      </c>
      <c r="G9" s="79">
        <f>'1'!M8+'2'!M8+'3'!M8+'4'!M8+'5'!M8+'6'!M8+'7'!M8+'8'!M8+'9'!M8+'10'!M8+'11'!M8+'12'!M8+'13'!M8+'14'!M8+'15'!M8+'16'!M8+'17'!M8+'18'!M8+'19'!M8+'20'!M8+'21'!M8+'22'!M8+'23'!M8+'24'!M8+'25'!M8+'26'!M8+'27'!M8+'28'!M8+'29'!M8+'30'!M8+'31'!M8+'32'!M8+'33'!M8+'34'!M8+'35'!M8+'36'!M8+'37'!M8+'38'!M8+'39'!M8</f>
        <v>0</v>
      </c>
      <c r="H9" s="201">
        <v>4</v>
      </c>
      <c r="J9" s="207" t="s">
        <v>225</v>
      </c>
      <c r="K9" s="299" t="s">
        <v>303</v>
      </c>
      <c r="L9" s="300"/>
      <c r="M9" s="208"/>
      <c r="N9" s="209"/>
    </row>
    <row r="10" spans="1:14">
      <c r="A10" s="253">
        <v>5</v>
      </c>
      <c r="B10" s="71" t="s">
        <v>77</v>
      </c>
      <c r="C10" s="224" t="str">
        <f>IF(ISNUMBER(データ入力!C10)=FALSE,"",データ入力!C10)</f>
        <v/>
      </c>
      <c r="D10" s="193">
        <f>'1'!G9+'2'!G9+'3'!G9+'4'!G9+'5'!G9+'6'!G9+'7'!G9+'8'!G9+'9'!G9+'10'!G9+'11'!G9+'12'!G9+'13'!G9+'14'!G9+'15'!G9+'16'!G9+'17'!G9+'18'!G9+'19'!G9+'20'!G9+'21'!G9+'22'!G9+'23'!G9+'24'!G9+'25'!G9+'26'!G9+'27'!G9+'28'!G9+'29'!G9+'30'!G9+'31'!G9+'32'!G9+'33'!G9+'34'!G9+'35'!G9+'36'!G9+'37'!G9+'38'!G9+'39'!G9</f>
        <v>0.23928901040887701</v>
      </c>
      <c r="E10" s="210">
        <f>'1'!I9+'2'!I9+'3'!I9+'4'!I9+'5'!I9+'6'!I9+'7'!I9+'8'!I9+'9'!I9+'10'!I9+'11'!I9+'12'!I9+'13'!I9+'14'!I9+'15'!I9+'16'!I9+'17'!I9+'18'!I9+'19'!I9+'20'!I9+'21'!I9+'22'!I9+'23'!I9+'24'!I9+'25'!I9+'26'!I9+'27'!I9+'28'!I9+'29'!I9+'30'!I9+'31'!I9+'32'!I9+'33'!I9+'34'!I9+'35'!I9+'36'!I9+'37'!I9+'38'!I9+'39'!I9</f>
        <v>8.0524426014528666E-2</v>
      </c>
      <c r="F10" s="73">
        <f>'1'!K9+'2'!K9+'3'!K9+'4'!K9+'5'!K9+'6'!K9+'7'!K9+'8'!K9+'9'!K9+'10'!K9+'11'!K9+'12'!K9+'13'!K9+'14'!K9+'15'!K9+'16'!K9+'17'!K9+'18'!K9+'19'!K9+'20'!K9+'21'!K9+'22'!K9+'23'!K9+'24'!K9+'25'!K9+'26'!K9+'27'!K9+'28'!K9+'29'!K9+'30'!K9+'31'!K9+'32'!K9+'33'!K9+'34'!K9+'35'!K9+'36'!K9+'37'!K9+'38'!K9+'39'!K9</f>
        <v>0</v>
      </c>
      <c r="G10" s="74">
        <f>'1'!M9+'2'!M9+'3'!M9+'4'!M9+'5'!M9+'6'!M9+'7'!M9+'8'!M9+'9'!M9+'10'!M9+'11'!M9+'12'!M9+'13'!M9+'14'!M9+'15'!M9+'16'!M9+'17'!M9+'18'!M9+'19'!M9+'20'!M9+'21'!M9+'22'!M9+'23'!M9+'24'!M9+'25'!M9+'26'!M9+'27'!M9+'28'!M9+'29'!M9+'30'!M9+'31'!M9+'32'!M9+'33'!M9+'34'!M9+'35'!M9+'36'!M9+'37'!M9+'38'!M9+'39'!M9</f>
        <v>0</v>
      </c>
      <c r="H10" s="195">
        <v>5</v>
      </c>
      <c r="J10" s="91" t="s">
        <v>404</v>
      </c>
      <c r="K10" s="50"/>
      <c r="L10" s="50"/>
      <c r="M10" s="50"/>
      <c r="N10" s="50"/>
    </row>
    <row r="11" spans="1:14">
      <c r="A11" s="254">
        <v>6</v>
      </c>
      <c r="B11" s="76" t="s">
        <v>78</v>
      </c>
      <c r="C11" s="225" t="str">
        <f>IF(ISNUMBER(データ入力!C11)=FALSE,"",データ入力!C11)</f>
        <v/>
      </c>
      <c r="D11" s="200">
        <f>'1'!G10+'2'!G10+'3'!G10+'4'!G10+'5'!G10+'6'!G10+'7'!G10+'8'!G10+'9'!G10+'10'!G10+'11'!G10+'12'!G10+'13'!G10+'14'!G10+'15'!G10+'16'!G10+'17'!G10+'18'!G10+'19'!G10+'20'!G10+'21'!G10+'22'!G10+'23'!G10+'24'!G10+'25'!G10+'26'!G10+'27'!G10+'28'!G10+'29'!G10+'30'!G10+'31'!G10+'32'!G10+'33'!G10+'34'!G10+'35'!G10+'36'!G10+'37'!G10+'38'!G10+'39'!G10</f>
        <v>1.5314643649298862</v>
      </c>
      <c r="E11" s="194">
        <f>'1'!I10+'2'!I10+'3'!I10+'4'!I10+'5'!I10+'6'!I10+'7'!I10+'8'!I10+'9'!I10+'10'!I10+'11'!I10+'12'!I10+'13'!I10+'14'!I10+'15'!I10+'16'!I10+'17'!I10+'18'!I10+'19'!I10+'20'!I10+'21'!I10+'22'!I10+'23'!I10+'24'!I10+'25'!I10+'26'!I10+'27'!I10+'28'!I10+'29'!I10+'30'!I10+'31'!I10+'32'!I10+'33'!I10+'34'!I10+'35'!I10+'36'!I10+'37'!I10+'38'!I10+'39'!I10</f>
        <v>0.5984529474708884</v>
      </c>
      <c r="F11" s="78">
        <f>'1'!K10+'2'!K10+'3'!K10+'4'!K10+'5'!K10+'6'!K10+'7'!K10+'8'!K10+'9'!K10+'10'!K10+'11'!K10+'12'!K10+'13'!K10+'14'!K10+'15'!K10+'16'!K10+'17'!K10+'18'!K10+'19'!K10+'20'!K10+'21'!K10+'22'!K10+'23'!K10+'24'!K10+'25'!K10+'26'!K10+'27'!K10+'28'!K10+'29'!K10+'30'!K10+'31'!K10+'32'!K10+'33'!K10+'34'!K10+'35'!K10+'36'!K10+'37'!K10+'38'!K10+'39'!K10</f>
        <v>0</v>
      </c>
      <c r="G11" s="79">
        <f>'1'!M10+'2'!M10+'3'!M10+'4'!M10+'5'!M10+'6'!M10+'7'!M10+'8'!M10+'9'!M10+'10'!M10+'11'!M10+'12'!M10+'13'!M10+'14'!M10+'15'!M10+'16'!M10+'17'!M10+'18'!M10+'19'!M10+'20'!M10+'21'!M10+'22'!M10+'23'!M10+'24'!M10+'25'!M10+'26'!M10+'27'!M10+'28'!M10+'29'!M10+'30'!M10+'31'!M10+'32'!M10+'33'!M10+'34'!M10+'35'!M10+'36'!M10+'37'!M10+'38'!M10+'39'!M10</f>
        <v>0</v>
      </c>
      <c r="H11" s="201">
        <v>6</v>
      </c>
      <c r="J11" s="50"/>
      <c r="K11" s="50"/>
      <c r="L11" s="50"/>
      <c r="M11" s="50"/>
      <c r="N11" s="50"/>
    </row>
    <row r="12" spans="1:14" ht="14">
      <c r="A12" s="254">
        <v>7</v>
      </c>
      <c r="B12" s="76" t="s">
        <v>79</v>
      </c>
      <c r="C12" s="225" t="str">
        <f>IF(ISNUMBER(データ入力!C12)=FALSE,"",データ入力!C12)</f>
        <v/>
      </c>
      <c r="D12" s="200">
        <f>'1'!G11+'2'!G11+'3'!G11+'4'!G11+'5'!G11+'6'!G11+'7'!G11+'8'!G11+'9'!G11+'10'!G11+'11'!G11+'12'!G11+'13'!G11+'14'!G11+'15'!G11+'16'!G11+'17'!G11+'18'!G11+'19'!G11+'20'!G11+'21'!G11+'22'!G11+'23'!G11+'24'!G11+'25'!G11+'26'!G11+'27'!G11+'28'!G11+'29'!G11+'30'!G11+'31'!G11+'32'!G11+'33'!G11+'34'!G11+'35'!G11+'36'!G11+'37'!G11+'38'!G11+'39'!G11</f>
        <v>23.854778294504136</v>
      </c>
      <c r="E12" s="194">
        <f>'1'!I11+'2'!I11+'3'!I11+'4'!I11+'5'!I11+'6'!I11+'7'!I11+'8'!I11+'9'!I11+'10'!I11+'11'!I11+'12'!I11+'13'!I11+'14'!I11+'15'!I11+'16'!I11+'17'!I11+'18'!I11+'19'!I11+'20'!I11+'21'!I11+'22'!I11+'23'!I11+'24'!I11+'25'!I11+'26'!I11+'27'!I11+'28'!I11+'29'!I11+'30'!I11+'31'!I11+'32'!I11+'33'!I11+'34'!I11+'35'!I11+'36'!I11+'37'!I11+'38'!I11+'39'!I11</f>
        <v>8.4919794592063411</v>
      </c>
      <c r="F12" s="78">
        <f>'1'!K11+'2'!K11+'3'!K11+'4'!K11+'5'!K11+'6'!K11+'7'!K11+'8'!K11+'9'!K11+'10'!K11+'11'!K11+'12'!K11+'13'!K11+'14'!K11+'15'!K11+'16'!K11+'17'!K11+'18'!K11+'19'!K11+'20'!K11+'21'!K11+'22'!K11+'23'!K11+'24'!K11+'25'!K11+'26'!K11+'27'!K11+'28'!K11+'29'!K11+'30'!K11+'31'!K11+'32'!K11+'33'!K11+'34'!K11+'35'!K11+'36'!K11+'37'!K11+'38'!K11+'39'!K11</f>
        <v>1</v>
      </c>
      <c r="G12" s="79">
        <f>'1'!M11+'2'!M11+'3'!M11+'4'!M11+'5'!M11+'6'!M11+'7'!M11+'8'!M11+'9'!M11+'10'!M11+'11'!M11+'12'!M11+'13'!M11+'14'!M11+'15'!M11+'16'!M11+'17'!M11+'18'!M11+'19'!M11+'20'!M11+'21'!M11+'22'!M11+'23'!M11+'24'!M11+'25'!M11+'26'!M11+'27'!M11+'28'!M11+'29'!M11+'30'!M11+'31'!M11+'32'!M11+'33'!M11+'34'!M11+'35'!M11+'36'!M11+'37'!M11+'38'!M11+'39'!M11</f>
        <v>1</v>
      </c>
      <c r="H12" s="201">
        <v>7</v>
      </c>
      <c r="J12" s="295"/>
      <c r="K12" s="296"/>
      <c r="L12" s="50"/>
      <c r="M12" s="50"/>
      <c r="N12" s="50"/>
    </row>
    <row r="13" spans="1:14" ht="14">
      <c r="A13" s="254">
        <v>8</v>
      </c>
      <c r="B13" s="76" t="s">
        <v>80</v>
      </c>
      <c r="C13" s="225" t="str">
        <f>IF(ISNUMBER(データ入力!C13)=FALSE,"",データ入力!C13)</f>
        <v/>
      </c>
      <c r="D13" s="200">
        <f>'1'!G12+'2'!G12+'3'!G12+'4'!G12+'5'!G12+'6'!G12+'7'!G12+'8'!G12+'9'!G12+'10'!G12+'11'!G12+'12'!G12+'13'!G12+'14'!G12+'15'!G12+'16'!G12+'17'!G12+'18'!G12+'19'!G12+'20'!G12+'21'!G12+'22'!G12+'23'!G12+'24'!G12+'25'!G12+'26'!G12+'27'!G12+'28'!G12+'29'!G12+'30'!G12+'31'!G12+'32'!G12+'33'!G12+'34'!G12+'35'!G12+'36'!G12+'37'!G12+'38'!G12+'39'!G12</f>
        <v>28.085599162305574</v>
      </c>
      <c r="E13" s="194">
        <f>'1'!I12+'2'!I12+'3'!I12+'4'!I12+'5'!I12+'6'!I12+'7'!I12+'8'!I12+'9'!I12+'10'!I12+'11'!I12+'12'!I12+'13'!I12+'14'!I12+'15'!I12+'16'!I12+'17'!I12+'18'!I12+'19'!I12+'20'!I12+'21'!I12+'22'!I12+'23'!I12+'24'!I12+'25'!I12+'26'!I12+'27'!I12+'28'!I12+'29'!I12+'30'!I12+'31'!I12+'32'!I12+'33'!I12+'34'!I12+'35'!I12+'36'!I12+'37'!I12+'38'!I12+'39'!I12</f>
        <v>10.066486752511821</v>
      </c>
      <c r="F13" s="78">
        <f>'1'!K12+'2'!K12+'3'!K12+'4'!K12+'5'!K12+'6'!K12+'7'!K12+'8'!K12+'9'!K12+'10'!K12+'11'!K12+'12'!K12+'13'!K12+'14'!K12+'15'!K12+'16'!K12+'17'!K12+'18'!K12+'19'!K12+'20'!K12+'21'!K12+'22'!K12+'23'!K12+'24'!K12+'25'!K12+'26'!K12+'27'!K12+'28'!K12+'29'!K12+'30'!K12+'31'!K12+'32'!K12+'33'!K12+'34'!K12+'35'!K12+'36'!K12+'37'!K12+'38'!K12+'39'!K12</f>
        <v>0</v>
      </c>
      <c r="G13" s="79">
        <f>'1'!M12+'2'!M12+'3'!M12+'4'!M12+'5'!M12+'6'!M12+'7'!M12+'8'!M12+'9'!M12+'10'!M12+'11'!M12+'12'!M12+'13'!M12+'14'!M12+'15'!M12+'16'!M12+'17'!M12+'18'!M12+'19'!M12+'20'!M12+'21'!M12+'22'!M12+'23'!M12+'24'!M12+'25'!M12+'26'!M12+'27'!M12+'28'!M12+'29'!M12+'30'!M12+'31'!M12+'32'!M12+'33'!M12+'34'!M12+'35'!M12+'36'!M12+'37'!M12+'38'!M12+'39'!M12</f>
        <v>0</v>
      </c>
      <c r="H13" s="201">
        <v>8</v>
      </c>
      <c r="J13" s="295"/>
      <c r="K13" s="296"/>
      <c r="L13" s="50"/>
      <c r="M13" s="50"/>
      <c r="N13" s="50"/>
    </row>
    <row r="14" spans="1:14" ht="14">
      <c r="A14" s="254">
        <v>9</v>
      </c>
      <c r="B14" s="76" t="s">
        <v>81</v>
      </c>
      <c r="C14" s="225" t="str">
        <f>IF(ISNUMBER(データ入力!C14)=FALSE,"",データ入力!C14)</f>
        <v/>
      </c>
      <c r="D14" s="200">
        <f>'1'!G13+'2'!G13+'3'!G13+'4'!G13+'5'!G13+'6'!G13+'7'!G13+'8'!G13+'9'!G13+'10'!G13+'11'!G13+'12'!G13+'13'!G13+'14'!G13+'15'!G13+'16'!G13+'17'!G13+'18'!G13+'19'!G13+'20'!G13+'21'!G13+'22'!G13+'23'!G13+'24'!G13+'25'!G13+'26'!G13+'27'!G13+'28'!G13+'29'!G13+'30'!G13+'31'!G13+'32'!G13+'33'!G13+'34'!G13+'35'!G13+'36'!G13+'37'!G13+'38'!G13+'39'!G13</f>
        <v>9.7730180443948491</v>
      </c>
      <c r="E14" s="194">
        <f>'1'!I13+'2'!I13+'3'!I13+'4'!I13+'5'!I13+'6'!I13+'7'!I13+'8'!I13+'9'!I13+'10'!I13+'11'!I13+'12'!I13+'13'!I13+'14'!I13+'15'!I13+'16'!I13+'17'!I13+'18'!I13+'19'!I13+'20'!I13+'21'!I13+'22'!I13+'23'!I13+'24'!I13+'25'!I13+'26'!I13+'27'!I13+'28'!I13+'29'!I13+'30'!I13+'31'!I13+'32'!I13+'33'!I13+'34'!I13+'35'!I13+'36'!I13+'37'!I13+'38'!I13+'39'!I13</f>
        <v>2.5680502305053223</v>
      </c>
      <c r="F14" s="78">
        <f>'1'!K13+'2'!K13+'3'!K13+'4'!K13+'5'!K13+'6'!K13+'7'!K13+'8'!K13+'9'!K13+'10'!K13+'11'!K13+'12'!K13+'13'!K13+'14'!K13+'15'!K13+'16'!K13+'17'!K13+'18'!K13+'19'!K13+'20'!K13+'21'!K13+'22'!K13+'23'!K13+'24'!K13+'25'!K13+'26'!K13+'27'!K13+'28'!K13+'29'!K13+'30'!K13+'31'!K13+'32'!K13+'33'!K13+'34'!K13+'35'!K13+'36'!K13+'37'!K13+'38'!K13+'39'!K13</f>
        <v>0</v>
      </c>
      <c r="G14" s="79">
        <f>'1'!M13+'2'!M13+'3'!M13+'4'!M13+'5'!M13+'6'!M13+'7'!M13+'8'!M13+'9'!M13+'10'!M13+'11'!M13+'12'!M13+'13'!M13+'14'!M13+'15'!M13+'16'!M13+'17'!M13+'18'!M13+'19'!M13+'20'!M13+'21'!M13+'22'!M13+'23'!M13+'24'!M13+'25'!M13+'26'!M13+'27'!M13+'28'!M13+'29'!M13+'30'!M13+'31'!M13+'32'!M13+'33'!M13+'34'!M13+'35'!M13+'36'!M13+'37'!M13+'38'!M13+'39'!M13</f>
        <v>0</v>
      </c>
      <c r="H14" s="201">
        <v>9</v>
      </c>
      <c r="J14" s="295"/>
      <c r="K14" s="296"/>
      <c r="L14" s="50"/>
      <c r="M14" s="50"/>
      <c r="N14" s="50"/>
    </row>
    <row r="15" spans="1:14" ht="14">
      <c r="A15" s="254">
        <v>10</v>
      </c>
      <c r="B15" s="76" t="s">
        <v>82</v>
      </c>
      <c r="C15" s="225" t="str">
        <f>IF(ISNUMBER(データ入力!C15)=FALSE,"",データ入力!C15)</f>
        <v/>
      </c>
      <c r="D15" s="200">
        <f>'1'!G14+'2'!G14+'3'!G14+'4'!G14+'5'!G14+'6'!G14+'7'!G14+'8'!G14+'9'!G14+'10'!G14+'11'!G14+'12'!G14+'13'!G14+'14'!G14+'15'!G14+'16'!G14+'17'!G14+'18'!G14+'19'!G14+'20'!G14+'21'!G14+'22'!G14+'23'!G14+'24'!G14+'25'!G14+'26'!G14+'27'!G14+'28'!G14+'29'!G14+'30'!G14+'31'!G14+'32'!G14+'33'!G14+'34'!G14+'35'!G14+'36'!G14+'37'!G14+'38'!G14+'39'!G14</f>
        <v>80.065741943425067</v>
      </c>
      <c r="E15" s="194">
        <f>'1'!I14+'2'!I14+'3'!I14+'4'!I14+'5'!I14+'6'!I14+'7'!I14+'8'!I14+'9'!I14+'10'!I14+'11'!I14+'12'!I14+'13'!I14+'14'!I14+'15'!I14+'16'!I14+'17'!I14+'18'!I14+'19'!I14+'20'!I14+'21'!I14+'22'!I14+'23'!I14+'24'!I14+'25'!I14+'26'!I14+'27'!I14+'28'!I14+'29'!I14+'30'!I14+'31'!I14+'32'!I14+'33'!I14+'34'!I14+'35'!I14+'36'!I14+'37'!I14+'38'!I14+'39'!I14</f>
        <v>34.288688110345063</v>
      </c>
      <c r="F15" s="78">
        <f>'1'!K14+'2'!K14+'3'!K14+'4'!K14+'5'!K14+'6'!K14+'7'!K14+'8'!K14+'9'!K14+'10'!K14+'11'!K14+'12'!K14+'13'!K14+'14'!K14+'15'!K14+'16'!K14+'17'!K14+'18'!K14+'19'!K14+'20'!K14+'21'!K14+'22'!K14+'23'!K14+'24'!K14+'25'!K14+'26'!K14+'27'!K14+'28'!K14+'29'!K14+'30'!K14+'31'!K14+'32'!K14+'33'!K14+'34'!K14+'35'!K14+'36'!K14+'37'!K14+'38'!K14+'39'!K14</f>
        <v>4</v>
      </c>
      <c r="G15" s="79">
        <f>'1'!M14+'2'!M14+'3'!M14+'4'!M14+'5'!M14+'6'!M14+'7'!M14+'8'!M14+'9'!M14+'10'!M14+'11'!M14+'12'!M14+'13'!M14+'14'!M14+'15'!M14+'16'!M14+'17'!M14+'18'!M14+'19'!M14+'20'!M14+'21'!M14+'22'!M14+'23'!M14+'24'!M14+'25'!M14+'26'!M14+'27'!M14+'28'!M14+'29'!M14+'30'!M14+'31'!M14+'32'!M14+'33'!M14+'34'!M14+'35'!M14+'36'!M14+'37'!M14+'38'!M14+'39'!M14</f>
        <v>4</v>
      </c>
      <c r="H15" s="201">
        <v>10</v>
      </c>
      <c r="J15" s="295"/>
      <c r="K15" s="296"/>
      <c r="L15" s="50"/>
      <c r="M15" s="50"/>
      <c r="N15" s="50"/>
    </row>
    <row r="16" spans="1:14">
      <c r="A16" s="254">
        <v>11</v>
      </c>
      <c r="B16" s="76" t="s">
        <v>83</v>
      </c>
      <c r="C16" s="225" t="str">
        <f>IF(ISNUMBER(データ入力!C16)=FALSE,"",データ入力!C16)</f>
        <v/>
      </c>
      <c r="D16" s="200">
        <f>'1'!G15+'2'!G15+'3'!G15+'4'!G15+'5'!G15+'6'!G15+'7'!G15+'8'!G15+'9'!G15+'10'!G15+'11'!G15+'12'!G15+'13'!G15+'14'!G15+'15'!G15+'16'!G15+'17'!G15+'18'!G15+'19'!G15+'20'!G15+'21'!G15+'22'!G15+'23'!G15+'24'!G15+'25'!G15+'26'!G15+'27'!G15+'28'!G15+'29'!G15+'30'!G15+'31'!G15+'32'!G15+'33'!G15+'34'!G15+'35'!G15+'36'!G15+'37'!G15+'38'!G15+'39'!G15</f>
        <v>42.615960454956337</v>
      </c>
      <c r="E16" s="194">
        <f>'1'!I15+'2'!I15+'3'!I15+'4'!I15+'5'!I15+'6'!I15+'7'!I15+'8'!I15+'9'!I15+'10'!I15+'11'!I15+'12'!I15+'13'!I15+'14'!I15+'15'!I15+'16'!I15+'17'!I15+'18'!I15+'19'!I15+'20'!I15+'21'!I15+'22'!I15+'23'!I15+'24'!I15+'25'!I15+'26'!I15+'27'!I15+'28'!I15+'29'!I15+'30'!I15+'31'!I15+'32'!I15+'33'!I15+'34'!I15+'35'!I15+'36'!I15+'37'!I15+'38'!I15+'39'!I15</f>
        <v>20.880625213666583</v>
      </c>
      <c r="F16" s="78">
        <f>'1'!K15+'2'!K15+'3'!K15+'4'!K15+'5'!K15+'6'!K15+'7'!K15+'8'!K15+'9'!K15+'10'!K15+'11'!K15+'12'!K15+'13'!K15+'14'!K15+'15'!K15+'16'!K15+'17'!K15+'18'!K15+'19'!K15+'20'!K15+'21'!K15+'22'!K15+'23'!K15+'24'!K15+'25'!K15+'26'!K15+'27'!K15+'28'!K15+'29'!K15+'30'!K15+'31'!K15+'32'!K15+'33'!K15+'34'!K15+'35'!K15+'36'!K15+'37'!K15+'38'!K15+'39'!K15</f>
        <v>2</v>
      </c>
      <c r="G16" s="79">
        <f>'1'!M15+'2'!M15+'3'!M15+'4'!M15+'5'!M15+'6'!M15+'7'!M15+'8'!M15+'9'!M15+'10'!M15+'11'!M15+'12'!M15+'13'!M15+'14'!M15+'15'!M15+'16'!M15+'17'!M15+'18'!M15+'19'!M15+'20'!M15+'21'!M15+'22'!M15+'23'!M15+'24'!M15+'25'!M15+'26'!M15+'27'!M15+'28'!M15+'29'!M15+'30'!M15+'31'!M15+'32'!M15+'33'!M15+'34'!M15+'35'!M15+'36'!M15+'37'!M15+'38'!M15+'39'!M15</f>
        <v>2</v>
      </c>
      <c r="H16" s="201">
        <v>11</v>
      </c>
      <c r="J16" s="50"/>
      <c r="K16" s="213" t="s">
        <v>133</v>
      </c>
      <c r="L16" s="50"/>
      <c r="M16" s="50"/>
      <c r="N16" s="50"/>
    </row>
    <row r="17" spans="1:14">
      <c r="A17" s="254">
        <v>12</v>
      </c>
      <c r="B17" s="76" t="s">
        <v>84</v>
      </c>
      <c r="C17" s="225" t="str">
        <f>IF(ISNUMBER(データ入力!C17)=FALSE,"",データ入力!C17)</f>
        <v/>
      </c>
      <c r="D17" s="200">
        <f>'1'!G16+'2'!G16+'3'!G16+'4'!G16+'5'!G16+'6'!G16+'7'!G16+'8'!G16+'9'!G16+'10'!G16+'11'!G16+'12'!G16+'13'!G16+'14'!G16+'15'!G16+'16'!G16+'17'!G16+'18'!G16+'19'!G16+'20'!G16+'21'!G16+'22'!G16+'23'!G16+'24'!G16+'25'!G16+'26'!G16+'27'!G16+'28'!G16+'29'!G16+'30'!G16+'31'!G16+'32'!G16+'33'!G16+'34'!G16+'35'!G16+'36'!G16+'37'!G16+'38'!G16+'39'!G16</f>
        <v>630.13236532029873</v>
      </c>
      <c r="E17" s="194">
        <f>'1'!I16+'2'!I16+'3'!I16+'4'!I16+'5'!I16+'6'!I16+'7'!I16+'8'!I16+'9'!I16+'10'!I16+'11'!I16+'12'!I16+'13'!I16+'14'!I16+'15'!I16+'16'!I16+'17'!I16+'18'!I16+'19'!I16+'20'!I16+'21'!I16+'22'!I16+'23'!I16+'24'!I16+'25'!I16+'26'!I16+'27'!I16+'28'!I16+'29'!I16+'30'!I16+'31'!I16+'32'!I16+'33'!I16+'34'!I16+'35'!I16+'36'!I16+'37'!I16+'38'!I16+'39'!I16</f>
        <v>134.41417712157121</v>
      </c>
      <c r="F17" s="78">
        <f>'1'!K16+'2'!K16+'3'!K16+'4'!K16+'5'!K16+'6'!K16+'7'!K16+'8'!K16+'9'!K16+'10'!K16+'11'!K16+'12'!K16+'13'!K16+'14'!K16+'15'!K16+'16'!K16+'17'!K16+'18'!K16+'19'!K16+'20'!K16+'21'!K16+'22'!K16+'23'!K16+'24'!K16+'25'!K16+'26'!K16+'27'!K16+'28'!K16+'29'!K16+'30'!K16+'31'!K16+'32'!K16+'33'!K16+'34'!K16+'35'!K16+'36'!K16+'37'!K16+'38'!K16+'39'!K16</f>
        <v>8</v>
      </c>
      <c r="G17" s="79">
        <f>'1'!M16+'2'!M16+'3'!M16+'4'!M16+'5'!M16+'6'!M16+'7'!M16+'8'!M16+'9'!M16+'10'!M16+'11'!M16+'12'!M16+'13'!M16+'14'!M16+'15'!M16+'16'!M16+'17'!M16+'18'!M16+'19'!M16+'20'!M16+'21'!M16+'22'!M16+'23'!M16+'24'!M16+'25'!M16+'26'!M16+'27'!M16+'28'!M16+'29'!M16+'30'!M16+'31'!M16+'32'!M16+'33'!M16+'34'!M16+'35'!M16+'36'!M16+'37'!M16+'38'!M16+'39'!M16</f>
        <v>8</v>
      </c>
      <c r="H17" s="201">
        <v>12</v>
      </c>
      <c r="J17" s="50"/>
      <c r="K17" s="50"/>
      <c r="L17" s="50"/>
      <c r="M17" s="50"/>
      <c r="N17" s="50"/>
    </row>
    <row r="18" spans="1:14">
      <c r="A18" s="254">
        <v>13</v>
      </c>
      <c r="B18" s="76" t="s">
        <v>85</v>
      </c>
      <c r="C18" s="225" t="str">
        <f>IF(ISNUMBER(データ入力!C18)=FALSE,"",データ入力!C18)</f>
        <v/>
      </c>
      <c r="D18" s="200">
        <f>'1'!G17+'2'!G17+'3'!G17+'4'!G17+'5'!G17+'6'!G17+'7'!G17+'8'!G17+'9'!G17+'10'!G17+'11'!G17+'12'!G17+'13'!G17+'14'!G17+'15'!G17+'16'!G17+'17'!G17+'18'!G17+'19'!G17+'20'!G17+'21'!G17+'22'!G17+'23'!G17+'24'!G17+'25'!G17+'26'!G17+'27'!G17+'28'!G17+'29'!G17+'30'!G17+'31'!G17+'32'!G17+'33'!G17+'34'!G17+'35'!G17+'36'!G17+'37'!G17+'38'!G17+'39'!G17</f>
        <v>36.686019277574836</v>
      </c>
      <c r="E18" s="194">
        <f>'1'!I17+'2'!I17+'3'!I17+'4'!I17+'5'!I17+'6'!I17+'7'!I17+'8'!I17+'9'!I17+'10'!I17+'11'!I17+'12'!I17+'13'!I17+'14'!I17+'15'!I17+'16'!I17+'17'!I17+'18'!I17+'19'!I17+'20'!I17+'21'!I17+'22'!I17+'23'!I17+'24'!I17+'25'!I17+'26'!I17+'27'!I17+'28'!I17+'29'!I17+'30'!I17+'31'!I17+'32'!I17+'33'!I17+'34'!I17+'35'!I17+'36'!I17+'37'!I17+'38'!I17+'39'!I17</f>
        <v>7.7392227015148443</v>
      </c>
      <c r="F18" s="78">
        <f>'1'!K17+'2'!K17+'3'!K17+'4'!K17+'5'!K17+'6'!K17+'7'!K17+'8'!K17+'9'!K17+'10'!K17+'11'!K17+'12'!K17+'13'!K17+'14'!K17+'15'!K17+'16'!K17+'17'!K17+'18'!K17+'19'!K17+'20'!K17+'21'!K17+'22'!K17+'23'!K17+'24'!K17+'25'!K17+'26'!K17+'27'!K17+'28'!K17+'29'!K17+'30'!K17+'31'!K17+'32'!K17+'33'!K17+'34'!K17+'35'!K17+'36'!K17+'37'!K17+'38'!K17+'39'!K17</f>
        <v>1</v>
      </c>
      <c r="G18" s="79">
        <f>'1'!M17+'2'!M17+'3'!M17+'4'!M17+'5'!M17+'6'!M17+'7'!M17+'8'!M17+'9'!M17+'10'!M17+'11'!M17+'12'!M17+'13'!M17+'14'!M17+'15'!M17+'16'!M17+'17'!M17+'18'!M17+'19'!M17+'20'!M17+'21'!M17+'22'!M17+'23'!M17+'24'!M17+'25'!M17+'26'!M17+'27'!M17+'28'!M17+'29'!M17+'30'!M17+'31'!M17+'32'!M17+'33'!M17+'34'!M17+'35'!M17+'36'!M17+'37'!M17+'38'!M17+'39'!M17</f>
        <v>1</v>
      </c>
      <c r="H18" s="201">
        <v>13</v>
      </c>
      <c r="J18" s="50"/>
      <c r="K18" s="50"/>
      <c r="L18" s="50"/>
      <c r="M18" s="50"/>
      <c r="N18" s="50"/>
    </row>
    <row r="19" spans="1:14">
      <c r="A19" s="254">
        <v>14</v>
      </c>
      <c r="B19" s="76" t="s">
        <v>86</v>
      </c>
      <c r="C19" s="225" t="str">
        <f>IF(ISNUMBER(データ入力!C19)=FALSE,"",データ入力!C19)</f>
        <v/>
      </c>
      <c r="D19" s="200">
        <f>'1'!G18+'2'!G18+'3'!G18+'4'!G18+'5'!G18+'6'!G18+'7'!G18+'8'!G18+'9'!G18+'10'!G18+'11'!G18+'12'!G18+'13'!G18+'14'!G18+'15'!G18+'16'!G18+'17'!G18+'18'!G18+'19'!G18+'20'!G18+'21'!G18+'22'!G18+'23'!G18+'24'!G18+'25'!G18+'26'!G18+'27'!G18+'28'!G18+'29'!G18+'30'!G18+'31'!G18+'32'!G18+'33'!G18+'34'!G18+'35'!G18+'36'!G18+'37'!G18+'38'!G18+'39'!G18</f>
        <v>97.012367152933919</v>
      </c>
      <c r="E19" s="194">
        <f>'1'!I18+'2'!I18+'3'!I18+'4'!I18+'5'!I18+'6'!I18+'7'!I18+'8'!I18+'9'!I18+'10'!I18+'11'!I18+'12'!I18+'13'!I18+'14'!I18+'15'!I18+'16'!I18+'17'!I18+'18'!I18+'19'!I18+'20'!I18+'21'!I18+'22'!I18+'23'!I18+'24'!I18+'25'!I18+'26'!I18+'27'!I18+'28'!I18+'29'!I18+'30'!I18+'31'!I18+'32'!I18+'33'!I18+'34'!I18+'35'!I18+'36'!I18+'37'!I18+'38'!I18+'39'!I18</f>
        <v>44.423075792457162</v>
      </c>
      <c r="F19" s="78">
        <f>'1'!K18+'2'!K18+'3'!K18+'4'!K18+'5'!K18+'6'!K18+'7'!K18+'8'!K18+'9'!K18+'10'!K18+'11'!K18+'12'!K18+'13'!K18+'14'!K18+'15'!K18+'16'!K18+'17'!K18+'18'!K18+'19'!K18+'20'!K18+'21'!K18+'22'!K18+'23'!K18+'24'!K18+'25'!K18+'26'!K18+'27'!K18+'28'!K18+'29'!K18+'30'!K18+'31'!K18+'32'!K18+'33'!K18+'34'!K18+'35'!K18+'36'!K18+'37'!K18+'38'!K18+'39'!K18</f>
        <v>6</v>
      </c>
      <c r="G19" s="79">
        <f>'1'!M18+'2'!M18+'3'!M18+'4'!M18+'5'!M18+'6'!M18+'7'!M18+'8'!M18+'9'!M18+'10'!M18+'11'!M18+'12'!M18+'13'!M18+'14'!M18+'15'!M18+'16'!M18+'17'!M18+'18'!M18+'19'!M18+'20'!M18+'21'!M18+'22'!M18+'23'!M18+'24'!M18+'25'!M18+'26'!M18+'27'!M18+'28'!M18+'29'!M18+'30'!M18+'31'!M18+'32'!M18+'33'!M18+'34'!M18+'35'!M18+'36'!M18+'37'!M18+'38'!M18+'39'!M18</f>
        <v>5</v>
      </c>
      <c r="H19" s="201">
        <v>14</v>
      </c>
      <c r="J19" s="50"/>
      <c r="K19" s="50"/>
      <c r="L19" s="50"/>
      <c r="M19" s="50"/>
      <c r="N19" s="50"/>
    </row>
    <row r="20" spans="1:14">
      <c r="A20" s="254">
        <v>15</v>
      </c>
      <c r="B20" s="76" t="s">
        <v>70</v>
      </c>
      <c r="C20" s="225" t="str">
        <f>IF(ISNUMBER(データ入力!C20)=FALSE,"",データ入力!C20)</f>
        <v/>
      </c>
      <c r="D20" s="200">
        <f>'1'!G19+'2'!G19+'3'!G19+'4'!G19+'5'!G19+'6'!G19+'7'!G19+'8'!G19+'9'!G19+'10'!G19+'11'!G19+'12'!G19+'13'!G19+'14'!G19+'15'!G19+'16'!G19+'17'!G19+'18'!G19+'19'!G19+'20'!G19+'21'!G19+'22'!G19+'23'!G19+'24'!G19+'25'!G19+'26'!G19+'27'!G19+'28'!G19+'29'!G19+'30'!G19+'31'!G19+'32'!G19+'33'!G19+'34'!G19+'35'!G19+'36'!G19+'37'!G19+'38'!G19+'39'!G19</f>
        <v>51.231597838661692</v>
      </c>
      <c r="E20" s="194">
        <f>'1'!I19+'2'!I19+'3'!I19+'4'!I19+'5'!I19+'6'!I19+'7'!I19+'8'!I19+'9'!I19+'10'!I19+'11'!I19+'12'!I19+'13'!I19+'14'!I19+'15'!I19+'16'!I19+'17'!I19+'18'!I19+'19'!I19+'20'!I19+'21'!I19+'22'!I19+'23'!I19+'24'!I19+'25'!I19+'26'!I19+'27'!I19+'28'!I19+'29'!I19+'30'!I19+'31'!I19+'32'!I19+'33'!I19+'34'!I19+'35'!I19+'36'!I19+'37'!I19+'38'!I19+'39'!I19</f>
        <v>22.06711861176063</v>
      </c>
      <c r="F20" s="78">
        <f>'1'!K19+'2'!K19+'3'!K19+'4'!K19+'5'!K19+'6'!K19+'7'!K19+'8'!K19+'9'!K19+'10'!K19+'11'!K19+'12'!K19+'13'!K19+'14'!K19+'15'!K19+'16'!K19+'17'!K19+'18'!K19+'19'!K19+'20'!K19+'21'!K19+'22'!K19+'23'!K19+'24'!K19+'25'!K19+'26'!K19+'27'!K19+'28'!K19+'29'!K19+'30'!K19+'31'!K19+'32'!K19+'33'!K19+'34'!K19+'35'!K19+'36'!K19+'37'!K19+'38'!K19+'39'!K19</f>
        <v>1</v>
      </c>
      <c r="G20" s="79">
        <f>'1'!M19+'2'!M19+'3'!M19+'4'!M19+'5'!M19+'6'!M19+'7'!M19+'8'!M19+'9'!M19+'10'!M19+'11'!M19+'12'!M19+'13'!M19+'14'!M19+'15'!M19+'16'!M19+'17'!M19+'18'!M19+'19'!M19+'20'!M19+'21'!M19+'22'!M19+'23'!M19+'24'!M19+'25'!M19+'26'!M19+'27'!M19+'28'!M19+'29'!M19+'30'!M19+'31'!M19+'32'!M19+'33'!M19+'34'!M19+'35'!M19+'36'!M19+'37'!M19+'38'!M19+'39'!M19</f>
        <v>1</v>
      </c>
      <c r="H20" s="201">
        <v>15</v>
      </c>
    </row>
    <row r="21" spans="1:14">
      <c r="A21" s="254">
        <v>16</v>
      </c>
      <c r="B21" s="76" t="s">
        <v>71</v>
      </c>
      <c r="C21" s="225" t="str">
        <f>IF(ISNUMBER(データ入力!C21)=FALSE,"",データ入力!C21)</f>
        <v/>
      </c>
      <c r="D21" s="200">
        <f>'1'!G20+'2'!G20+'3'!G20+'4'!G20+'5'!G20+'6'!G20+'7'!G20+'8'!G20+'9'!G20+'10'!G20+'11'!G20+'12'!G20+'13'!G20+'14'!G20+'15'!G20+'16'!G20+'17'!G20+'18'!G20+'19'!G20+'20'!G20+'21'!G20+'22'!G20+'23'!G20+'24'!G20+'25'!G20+'26'!G20+'27'!G20+'28'!G20+'29'!G20+'30'!G20+'31'!G20+'32'!G20+'33'!G20+'34'!G20+'35'!G20+'36'!G20+'37'!G20+'38'!G20+'39'!G20</f>
        <v>9.2769366381902554</v>
      </c>
      <c r="E21" s="194">
        <f>'1'!I20+'2'!I20+'3'!I20+'4'!I20+'5'!I20+'6'!I20+'7'!I20+'8'!I20+'9'!I20+'10'!I20+'11'!I20+'12'!I20+'13'!I20+'14'!I20+'15'!I20+'16'!I20+'17'!I20+'18'!I20+'19'!I20+'20'!I20+'21'!I20+'22'!I20+'23'!I20+'24'!I20+'25'!I20+'26'!I20+'27'!I20+'28'!I20+'29'!I20+'30'!I20+'31'!I20+'32'!I20+'33'!I20+'34'!I20+'35'!I20+'36'!I20+'37'!I20+'38'!I20+'39'!I20</f>
        <v>4.0599998315600354</v>
      </c>
      <c r="F21" s="78">
        <f>'1'!K20+'2'!K20+'3'!K20+'4'!K20+'5'!K20+'6'!K20+'7'!K20+'8'!K20+'9'!K20+'10'!K20+'11'!K20+'12'!K20+'13'!K20+'14'!K20+'15'!K20+'16'!K20+'17'!K20+'18'!K20+'19'!K20+'20'!K20+'21'!K20+'22'!K20+'23'!K20+'24'!K20+'25'!K20+'26'!K20+'27'!K20+'28'!K20+'29'!K20+'30'!K20+'31'!K20+'32'!K20+'33'!K20+'34'!K20+'35'!K20+'36'!K20+'37'!K20+'38'!K20+'39'!K20</f>
        <v>0</v>
      </c>
      <c r="G21" s="79">
        <f>'1'!M20+'2'!M20+'3'!M20+'4'!M20+'5'!M20+'6'!M20+'7'!M20+'8'!M20+'9'!M20+'10'!M20+'11'!M20+'12'!M20+'13'!M20+'14'!M20+'15'!M20+'16'!M20+'17'!M20+'18'!M20+'19'!M20+'20'!M20+'21'!M20+'22'!M20+'23'!M20+'24'!M20+'25'!M20+'26'!M20+'27'!M20+'28'!M20+'29'!M20+'30'!M20+'31'!M20+'32'!M20+'33'!M20+'34'!M20+'35'!M20+'36'!M20+'37'!M20+'38'!M20+'39'!M20</f>
        <v>0</v>
      </c>
      <c r="H21" s="201">
        <v>16</v>
      </c>
    </row>
    <row r="22" spans="1:14">
      <c r="A22" s="254">
        <v>17</v>
      </c>
      <c r="B22" s="76" t="s">
        <v>72</v>
      </c>
      <c r="C22" s="225" t="str">
        <f>IF(ISNUMBER(データ入力!C22)=FALSE,"",データ入力!C22)</f>
        <v/>
      </c>
      <c r="D22" s="200">
        <f>'1'!G21+'2'!G21+'3'!G21+'4'!G21+'5'!G21+'6'!G21+'7'!G21+'8'!G21+'9'!G21+'10'!G21+'11'!G21+'12'!G21+'13'!G21+'14'!G21+'15'!G21+'16'!G21+'17'!G21+'18'!G21+'19'!G21+'20'!G21+'21'!G21+'22'!G21+'23'!G21+'24'!G21+'25'!G21+'26'!G21+'27'!G21+'28'!G21+'29'!G21+'30'!G21+'31'!G21+'32'!G21+'33'!G21+'34'!G21+'35'!G21+'36'!G21+'37'!G21+'38'!G21+'39'!G21</f>
        <v>0.55196657117629078</v>
      </c>
      <c r="E22" s="194">
        <f>'1'!I21+'2'!I21+'3'!I21+'4'!I21+'5'!I21+'6'!I21+'7'!I21+'8'!I21+'9'!I21+'10'!I21+'11'!I21+'12'!I21+'13'!I21+'14'!I21+'15'!I21+'16'!I21+'17'!I21+'18'!I21+'19'!I21+'20'!I21+'21'!I21+'22'!I21+'23'!I21+'24'!I21+'25'!I21+'26'!I21+'27'!I21+'28'!I21+'29'!I21+'30'!I21+'31'!I21+'32'!I21+'33'!I21+'34'!I21+'35'!I21+'36'!I21+'37'!I21+'38'!I21+'39'!I21</f>
        <v>0.20268965811023834</v>
      </c>
      <c r="F22" s="78">
        <f>'1'!K21+'2'!K21+'3'!K21+'4'!K21+'5'!K21+'6'!K21+'7'!K21+'8'!K21+'9'!K21+'10'!K21+'11'!K21+'12'!K21+'13'!K21+'14'!K21+'15'!K21+'16'!K21+'17'!K21+'18'!K21+'19'!K21+'20'!K21+'21'!K21+'22'!K21+'23'!K21+'24'!K21+'25'!K21+'26'!K21+'27'!K21+'28'!K21+'29'!K21+'30'!K21+'31'!K21+'32'!K21+'33'!K21+'34'!K21+'35'!K21+'36'!K21+'37'!K21+'38'!K21+'39'!K21</f>
        <v>0</v>
      </c>
      <c r="G22" s="79">
        <f>'1'!M21+'2'!M21+'3'!M21+'4'!M21+'5'!M21+'6'!M21+'7'!M21+'8'!M21+'9'!M21+'10'!M21+'11'!M21+'12'!M21+'13'!M21+'14'!M21+'15'!M21+'16'!M21+'17'!M21+'18'!M21+'19'!M21+'20'!M21+'21'!M21+'22'!M21+'23'!M21+'24'!M21+'25'!M21+'26'!M21+'27'!M21+'28'!M21+'29'!M21+'30'!M21+'31'!M21+'32'!M21+'33'!M21+'34'!M21+'35'!M21+'36'!M21+'37'!M21+'38'!M21+'39'!M21</f>
        <v>0</v>
      </c>
      <c r="H22" s="201">
        <v>17</v>
      </c>
    </row>
    <row r="23" spans="1:14">
      <c r="A23" s="254">
        <v>18</v>
      </c>
      <c r="B23" s="76" t="s">
        <v>87</v>
      </c>
      <c r="C23" s="225" t="str">
        <f>IF(ISNUMBER(データ入力!C23)=FALSE,"",データ入力!C23)</f>
        <v/>
      </c>
      <c r="D23" s="200">
        <f>'1'!G22+'2'!G22+'3'!G22+'4'!G22+'5'!G22+'6'!G22+'7'!G22+'8'!G22+'9'!G22+'10'!G22+'11'!G22+'12'!G22+'13'!G22+'14'!G22+'15'!G22+'16'!G22+'17'!G22+'18'!G22+'19'!G22+'20'!G22+'21'!G22+'22'!G22+'23'!G22+'24'!G22+'25'!G22+'26'!G22+'27'!G22+'28'!G22+'29'!G22+'30'!G22+'31'!G22+'32'!G22+'33'!G22+'34'!G22+'35'!G22+'36'!G22+'37'!G22+'38'!G22+'39'!G22</f>
        <v>127.20148959185666</v>
      </c>
      <c r="E23" s="194">
        <f>'1'!I22+'2'!I22+'3'!I22+'4'!I22+'5'!I22+'6'!I22+'7'!I22+'8'!I22+'9'!I22+'10'!I22+'11'!I22+'12'!I22+'13'!I22+'14'!I22+'15'!I22+'16'!I22+'17'!I22+'18'!I22+'19'!I22+'20'!I22+'21'!I22+'22'!I22+'23'!I22+'24'!I22+'25'!I22+'26'!I22+'27'!I22+'28'!I22+'29'!I22+'30'!I22+'31'!I22+'32'!I22+'33'!I22+'34'!I22+'35'!I22+'36'!I22+'37'!I22+'38'!I22+'39'!I22</f>
        <v>42.381862199014897</v>
      </c>
      <c r="F23" s="78">
        <f>'1'!K22+'2'!K22+'3'!K22+'4'!K22+'5'!K22+'6'!K22+'7'!K22+'8'!K22+'9'!K22+'10'!K22+'11'!K22+'12'!K22+'13'!K22+'14'!K22+'15'!K22+'16'!K22+'17'!K22+'18'!K22+'19'!K22+'20'!K22+'21'!K22+'22'!K22+'23'!K22+'24'!K22+'25'!K22+'26'!K22+'27'!K22+'28'!K22+'29'!K22+'30'!K22+'31'!K22+'32'!K22+'33'!K22+'34'!K22+'35'!K22+'36'!K22+'37'!K22+'38'!K22+'39'!K22</f>
        <v>5</v>
      </c>
      <c r="G23" s="79">
        <f>'1'!M22+'2'!M22+'3'!M22+'4'!M22+'5'!M22+'6'!M22+'7'!M22+'8'!M22+'9'!M22+'10'!M22+'11'!M22+'12'!M22+'13'!M22+'14'!M22+'15'!M22+'16'!M22+'17'!M22+'18'!M22+'19'!M22+'20'!M22+'21'!M22+'22'!M22+'23'!M22+'24'!M22+'25'!M22+'26'!M22+'27'!M22+'28'!M22+'29'!M22+'30'!M22+'31'!M22+'32'!M22+'33'!M22+'34'!M22+'35'!M22+'36'!M22+'37'!M22+'38'!M22+'39'!M22</f>
        <v>5</v>
      </c>
      <c r="H23" s="201">
        <v>18</v>
      </c>
    </row>
    <row r="24" spans="1:14">
      <c r="A24" s="254">
        <v>19</v>
      </c>
      <c r="B24" s="76" t="s">
        <v>88</v>
      </c>
      <c r="C24" s="225">
        <f>IF(ISNUMBER(データ入力!C24)=FALSE,"",データ入力!C24)</f>
        <v>10000</v>
      </c>
      <c r="D24" s="200">
        <f>'1'!G23+'2'!G23+'3'!G23+'4'!G23+'5'!G23+'6'!G23+'7'!G23+'8'!G23+'9'!G23+'10'!G23+'11'!G23+'12'!G23+'13'!G23+'14'!G23+'15'!G23+'16'!G23+'17'!G23+'18'!G23+'19'!G23+'20'!G23+'21'!G23+'22'!G23+'23'!G23+'24'!G23+'25'!G23+'26'!G23+'27'!G23+'28'!G23+'29'!G23+'30'!G23+'31'!G23+'32'!G23+'33'!G23+'34'!G23+'35'!G23+'36'!G23+'37'!G23+'38'!G23+'39'!G23</f>
        <v>10000</v>
      </c>
      <c r="E24" s="194">
        <f>'1'!I23+'2'!I23+'3'!I23+'4'!I23+'5'!I23+'6'!I23+'7'!I23+'8'!I23+'9'!I23+'10'!I23+'11'!I23+'12'!I23+'13'!I23+'14'!I23+'15'!I23+'16'!I23+'17'!I23+'18'!I23+'19'!I23+'20'!I23+'21'!I23+'22'!I23+'23'!I23+'24'!I23+'25'!I23+'26'!I23+'27'!I23+'28'!I23+'29'!I23+'30'!I23+'31'!I23+'32'!I23+'33'!I23+'34'!I23+'35'!I23+'36'!I23+'37'!I23+'38'!I23+'39'!I23</f>
        <v>3381.1565690794864</v>
      </c>
      <c r="F24" s="78">
        <f>'1'!K23+'2'!K23+'3'!K23+'4'!K23+'5'!K23+'6'!K23+'7'!K23+'8'!K23+'9'!K23+'10'!K23+'11'!K23+'12'!K23+'13'!K23+'14'!K23+'15'!K23+'16'!K23+'17'!K23+'18'!K23+'19'!K23+'20'!K23+'21'!K23+'22'!K23+'23'!K23+'24'!K23+'25'!K23+'26'!K23+'27'!K23+'28'!K23+'29'!K23+'30'!K23+'31'!K23+'32'!K23+'33'!K23+'34'!K23+'35'!K23+'36'!K23+'37'!K23+'38'!K23+'39'!K23</f>
        <v>339</v>
      </c>
      <c r="G24" s="79">
        <f>'1'!M23+'2'!M23+'3'!M23+'4'!M23+'5'!M23+'6'!M23+'7'!M23+'8'!M23+'9'!M23+'10'!M23+'11'!M23+'12'!M23+'13'!M23+'14'!M23+'15'!M23+'16'!M23+'17'!M23+'18'!M23+'19'!M23+'20'!M23+'21'!M23+'22'!M23+'23'!M23+'24'!M23+'25'!M23+'26'!M23+'27'!M23+'28'!M23+'29'!M23+'30'!M23+'31'!M23+'32'!M23+'33'!M23+'34'!M23+'35'!M23+'36'!M23+'37'!M23+'38'!M23+'39'!M23</f>
        <v>335</v>
      </c>
      <c r="H24" s="201">
        <v>19</v>
      </c>
    </row>
    <row r="25" spans="1:14">
      <c r="A25" s="254">
        <v>20</v>
      </c>
      <c r="B25" s="76" t="s">
        <v>89</v>
      </c>
      <c r="C25" s="225" t="str">
        <f>IF(ISNUMBER(データ入力!C25)=FALSE,"",データ入力!C25)</f>
        <v/>
      </c>
      <c r="D25" s="200">
        <f>'1'!G24+'2'!G24+'3'!G24+'4'!G24+'5'!G24+'6'!G24+'7'!G24+'8'!G24+'9'!G24+'10'!G24+'11'!G24+'12'!G24+'13'!G24+'14'!G24+'15'!G24+'16'!G24+'17'!G24+'18'!G24+'19'!G24+'20'!G24+'21'!G24+'22'!G24+'23'!G24+'24'!G24+'25'!G24+'26'!G24+'27'!G24+'28'!G24+'29'!G24+'30'!G24+'31'!G24+'32'!G24+'33'!G24+'34'!G24+'35'!G24+'36'!G24+'37'!G24+'38'!G24+'39'!G24</f>
        <v>0.20408287948929954</v>
      </c>
      <c r="E25" s="194">
        <f>'1'!I24+'2'!I24+'3'!I24+'4'!I24+'5'!I24+'6'!I24+'7'!I24+'8'!I24+'9'!I24+'10'!I24+'11'!I24+'12'!I24+'13'!I24+'14'!I24+'15'!I24+'16'!I24+'17'!I24+'18'!I24+'19'!I24+'20'!I24+'21'!I24+'22'!I24+'23'!I24+'24'!I24+'25'!I24+'26'!I24+'27'!I24+'28'!I24+'29'!I24+'30'!I24+'31'!I24+'32'!I24+'33'!I24+'34'!I24+'35'!I24+'36'!I24+'37'!I24+'38'!I24+'39'!I24</f>
        <v>6.0279871393694805E-2</v>
      </c>
      <c r="F25" s="78">
        <f>'1'!K24+'2'!K24+'3'!K24+'4'!K24+'5'!K24+'6'!K24+'7'!K24+'8'!K24+'9'!K24+'10'!K24+'11'!K24+'12'!K24+'13'!K24+'14'!K24+'15'!K24+'16'!K24+'17'!K24+'18'!K24+'19'!K24+'20'!K24+'21'!K24+'22'!K24+'23'!K24+'24'!K24+'25'!K24+'26'!K24+'27'!K24+'28'!K24+'29'!K24+'30'!K24+'31'!K24+'32'!K24+'33'!K24+'34'!K24+'35'!K24+'36'!K24+'37'!K24+'38'!K24+'39'!K24</f>
        <v>0</v>
      </c>
      <c r="G25" s="79">
        <f>'1'!M24+'2'!M24+'3'!M24+'4'!M24+'5'!M24+'6'!M24+'7'!M24+'8'!M24+'9'!M24+'10'!M24+'11'!M24+'12'!M24+'13'!M24+'14'!M24+'15'!M24+'16'!M24+'17'!M24+'18'!M24+'19'!M24+'20'!M24+'21'!M24+'22'!M24+'23'!M24+'24'!M24+'25'!M24+'26'!M24+'27'!M24+'28'!M24+'29'!M24+'30'!M24+'31'!M24+'32'!M24+'33'!M24+'34'!M24+'35'!M24+'36'!M24+'37'!M24+'38'!M24+'39'!M24</f>
        <v>0</v>
      </c>
      <c r="H25" s="201">
        <v>20</v>
      </c>
    </row>
    <row r="26" spans="1:14">
      <c r="A26" s="254">
        <v>21</v>
      </c>
      <c r="B26" s="76" t="s">
        <v>90</v>
      </c>
      <c r="C26" s="225" t="str">
        <f>IF(ISNUMBER(データ入力!C26)=FALSE,"",データ入力!C26)</f>
        <v/>
      </c>
      <c r="D26" s="200">
        <f>'1'!G25+'2'!G25+'3'!G25+'4'!G25+'5'!G25+'6'!G25+'7'!G25+'8'!G25+'9'!G25+'10'!G25+'11'!G25+'12'!G25+'13'!G25+'14'!G25+'15'!G25+'16'!G25+'17'!G25+'18'!G25+'19'!G25+'20'!G25+'21'!G25+'22'!G25+'23'!G25+'24'!G25+'25'!G25+'26'!G25+'27'!G25+'28'!G25+'29'!G25+'30'!G25+'31'!G25+'32'!G25+'33'!G25+'34'!G25+'35'!G25+'36'!G25+'37'!G25+'38'!G25+'39'!G25</f>
        <v>2.3636441954054228</v>
      </c>
      <c r="E26" s="194">
        <f>'1'!I25+'2'!I25+'3'!I25+'4'!I25+'5'!I25+'6'!I25+'7'!I25+'8'!I25+'9'!I25+'10'!I25+'11'!I25+'12'!I25+'13'!I25+'14'!I25+'15'!I25+'16'!I25+'17'!I25+'18'!I25+'19'!I25+'20'!I25+'21'!I25+'22'!I25+'23'!I25+'24'!I25+'25'!I25+'26'!I25+'27'!I25+'28'!I25+'29'!I25+'30'!I25+'31'!I25+'32'!I25+'33'!I25+'34'!I25+'35'!I25+'36'!I25+'37'!I25+'38'!I25+'39'!I25</f>
        <v>0.70031960576424457</v>
      </c>
      <c r="F26" s="78">
        <f>'1'!K25+'2'!K25+'3'!K25+'4'!K25+'5'!K25+'6'!K25+'7'!K25+'8'!K25+'9'!K25+'10'!K25+'11'!K25+'12'!K25+'13'!K25+'14'!K25+'15'!K25+'16'!K25+'17'!K25+'18'!K25+'19'!K25+'20'!K25+'21'!K25+'22'!K25+'23'!K25+'24'!K25+'25'!K25+'26'!K25+'27'!K25+'28'!K25+'29'!K25+'30'!K25+'31'!K25+'32'!K25+'33'!K25+'34'!K25+'35'!K25+'36'!K25+'37'!K25+'38'!K25+'39'!K25</f>
        <v>0</v>
      </c>
      <c r="G26" s="79">
        <f>'1'!M25+'2'!M25+'3'!M25+'4'!M25+'5'!M25+'6'!M25+'7'!M25+'8'!M25+'9'!M25+'10'!M25+'11'!M25+'12'!M25+'13'!M25+'14'!M25+'15'!M25+'16'!M25+'17'!M25+'18'!M25+'19'!M25+'20'!M25+'21'!M25+'22'!M25+'23'!M25+'24'!M25+'25'!M25+'26'!M25+'27'!M25+'28'!M25+'29'!M25+'30'!M25+'31'!M25+'32'!M25+'33'!M25+'34'!M25+'35'!M25+'36'!M25+'37'!M25+'38'!M25+'39'!M25</f>
        <v>0</v>
      </c>
      <c r="H26" s="201">
        <v>21</v>
      </c>
    </row>
    <row r="27" spans="1:14">
      <c r="A27" s="255">
        <v>22</v>
      </c>
      <c r="B27" s="81" t="s">
        <v>64</v>
      </c>
      <c r="C27" s="226" t="str">
        <f>IF(ISNUMBER(データ入力!C27)=FALSE,"",データ入力!C27)</f>
        <v/>
      </c>
      <c r="D27" s="214">
        <f>'1'!G26+'2'!G26+'3'!G26+'4'!G26+'5'!G26+'6'!G26+'7'!G26+'8'!G26+'9'!G26+'10'!G26+'11'!G26+'12'!G26+'13'!G26+'14'!G26+'15'!G26+'16'!G26+'17'!G26+'18'!G26+'19'!G26+'20'!G26+'21'!G26+'22'!G26+'23'!G26+'24'!G26+'25'!G26+'26'!G26+'27'!G26+'28'!G26+'29'!G26+'30'!G26+'31'!G26+'32'!G26+'33'!G26+'34'!G26+'35'!G26+'36'!G26+'37'!G26+'38'!G26+'39'!G26</f>
        <v>18.63824553430787</v>
      </c>
      <c r="E27" s="215">
        <f>'1'!I26+'2'!I26+'3'!I26+'4'!I26+'5'!I26+'6'!I26+'7'!I26+'8'!I26+'9'!I26+'10'!I26+'11'!I26+'12'!I26+'13'!I26+'14'!I26+'15'!I26+'16'!I26+'17'!I26+'18'!I26+'19'!I26+'20'!I26+'21'!I26+'22'!I26+'23'!I26+'24'!I26+'25'!I26+'26'!I26+'27'!I26+'28'!I26+'29'!I26+'30'!I26+'31'!I26+'32'!I26+'33'!I26+'34'!I26+'35'!I26+'36'!I26+'37'!I26+'38'!I26+'39'!I26</f>
        <v>7.49298147783212</v>
      </c>
      <c r="F27" s="83">
        <f>'1'!K26+'2'!K26+'3'!K26+'4'!K26+'5'!K26+'6'!K26+'7'!K26+'8'!K26+'9'!K26+'10'!K26+'11'!K26+'12'!K26+'13'!K26+'14'!K26+'15'!K26+'16'!K26+'17'!K26+'18'!K26+'19'!K26+'20'!K26+'21'!K26+'22'!K26+'23'!K26+'24'!K26+'25'!K26+'26'!K26+'27'!K26+'28'!K26+'29'!K26+'30'!K26+'31'!K26+'32'!K26+'33'!K26+'34'!K26+'35'!K26+'36'!K26+'37'!K26+'38'!K26+'39'!K26</f>
        <v>1</v>
      </c>
      <c r="G27" s="84">
        <f>'1'!M26+'2'!M26+'3'!M26+'4'!M26+'5'!M26+'6'!M26+'7'!M26+'8'!M26+'9'!M26+'10'!M26+'11'!M26+'12'!M26+'13'!M26+'14'!M26+'15'!M26+'16'!M26+'17'!M26+'18'!M26+'19'!M26+'20'!M26+'21'!M26+'22'!M26+'23'!M26+'24'!M26+'25'!M26+'26'!M26+'27'!M26+'28'!M26+'29'!M26+'30'!M26+'31'!M26+'32'!M26+'33'!M26+'34'!M26+'35'!M26+'36'!M26+'37'!M26+'38'!M26+'39'!M26</f>
        <v>1</v>
      </c>
      <c r="H27" s="216">
        <v>22</v>
      </c>
    </row>
    <row r="28" spans="1:14">
      <c r="A28" s="254">
        <v>23</v>
      </c>
      <c r="B28" s="76" t="s">
        <v>91</v>
      </c>
      <c r="C28" s="225" t="str">
        <f>IF(ISNUMBER(データ入力!C28)=FALSE,"",データ入力!C28)</f>
        <v/>
      </c>
      <c r="D28" s="200">
        <f>'1'!G27+'2'!G27+'3'!G27+'4'!G27+'5'!G27+'6'!G27+'7'!G27+'8'!G27+'9'!G27+'10'!G27+'11'!G27+'12'!G27+'13'!G27+'14'!G27+'15'!G27+'16'!G27+'17'!G27+'18'!G27+'19'!G27+'20'!G27+'21'!G27+'22'!G27+'23'!G27+'24'!G27+'25'!G27+'26'!G27+'27'!G27+'28'!G27+'29'!G27+'30'!G27+'31'!G27+'32'!G27+'33'!G27+'34'!G27+'35'!G27+'36'!G27+'37'!G27+'38'!G27+'39'!G27</f>
        <v>41.042512988984932</v>
      </c>
      <c r="E28" s="194">
        <f>'1'!I27+'2'!I27+'3'!I27+'4'!I27+'5'!I27+'6'!I27+'7'!I27+'8'!I27+'9'!I27+'10'!I27+'11'!I27+'12'!I27+'13'!I27+'14'!I27+'15'!I27+'16'!I27+'17'!I27+'18'!I27+'19'!I27+'20'!I27+'21'!I27+'22'!I27+'23'!I27+'24'!I27+'25'!I27+'26'!I27+'27'!I27+'28'!I27+'29'!I27+'30'!I27+'31'!I27+'32'!I27+'33'!I27+'34'!I27+'35'!I27+'36'!I27+'37'!I27+'38'!I27+'39'!I27</f>
        <v>19.028167394893458</v>
      </c>
      <c r="F28" s="78">
        <f>'1'!K27+'2'!K27+'3'!K27+'4'!K27+'5'!K27+'6'!K27+'7'!K27+'8'!K27+'9'!K27+'10'!K27+'11'!K27+'12'!K27+'13'!K27+'14'!K27+'15'!K27+'16'!K27+'17'!K27+'18'!K27+'19'!K27+'20'!K27+'21'!K27+'22'!K27+'23'!K27+'24'!K27+'25'!K27+'26'!K27+'27'!K27+'28'!K27+'29'!K27+'30'!K27+'31'!K27+'32'!K27+'33'!K27+'34'!K27+'35'!K27+'36'!K27+'37'!K27+'38'!K27+'39'!K27</f>
        <v>3</v>
      </c>
      <c r="G28" s="79">
        <f>'1'!M27+'2'!M27+'3'!M27+'4'!M27+'5'!M27+'6'!M27+'7'!M27+'8'!M27+'9'!M27+'10'!M27+'11'!M27+'12'!M27+'13'!M27+'14'!M27+'15'!M27+'16'!M27+'17'!M27+'18'!M27+'19'!M27+'20'!M27+'21'!M27+'22'!M27+'23'!M27+'24'!M27+'25'!M27+'26'!M27+'27'!M27+'28'!M27+'29'!M27+'30'!M27+'31'!M27+'32'!M27+'33'!M27+'34'!M27+'35'!M27+'36'!M27+'37'!M27+'38'!M27+'39'!M27</f>
        <v>2</v>
      </c>
      <c r="H28" s="201">
        <v>23</v>
      </c>
    </row>
    <row r="29" spans="1:14">
      <c r="A29" s="254">
        <v>24</v>
      </c>
      <c r="B29" s="76" t="s">
        <v>92</v>
      </c>
      <c r="C29" s="225" t="str">
        <f>IF(ISNUMBER(データ入力!C29)=FALSE,"",データ入力!C29)</f>
        <v/>
      </c>
      <c r="D29" s="200">
        <f>'1'!G28+'2'!G28+'3'!G28+'4'!G28+'5'!G28+'6'!G28+'7'!G28+'8'!G28+'9'!G28+'10'!G28+'11'!G28+'12'!G28+'13'!G28+'14'!G28+'15'!G28+'16'!G28+'17'!G28+'18'!G28+'19'!G28+'20'!G28+'21'!G28+'22'!G28+'23'!G28+'24'!G28+'25'!G28+'26'!G28+'27'!G28+'28'!G28+'29'!G28+'30'!G28+'31'!G28+'32'!G28+'33'!G28+'34'!G28+'35'!G28+'36'!G28+'37'!G28+'38'!G28+'39'!G28</f>
        <v>167.746780164364</v>
      </c>
      <c r="E29" s="194">
        <f>'1'!I28+'2'!I28+'3'!I28+'4'!I28+'5'!I28+'6'!I28+'7'!I28+'8'!I28+'9'!I28+'10'!I28+'11'!I28+'12'!I28+'13'!I28+'14'!I28+'15'!I28+'16'!I28+'17'!I28+'18'!I28+'19'!I28+'20'!I28+'21'!I28+'22'!I28+'23'!I28+'24'!I28+'25'!I28+'26'!I28+'27'!I28+'28'!I28+'29'!I28+'30'!I28+'31'!I28+'32'!I28+'33'!I28+'34'!I28+'35'!I28+'36'!I28+'37'!I28+'38'!I28+'39'!I28</f>
        <v>67.012394235653318</v>
      </c>
      <c r="F29" s="78">
        <f>'1'!K28+'2'!K28+'3'!K28+'4'!K28+'5'!K28+'6'!K28+'7'!K28+'8'!K28+'9'!K28+'10'!K28+'11'!K28+'12'!K28+'13'!K28+'14'!K28+'15'!K28+'16'!K28+'17'!K28+'18'!K28+'19'!K28+'20'!K28+'21'!K28+'22'!K28+'23'!K28+'24'!K28+'25'!K28+'26'!K28+'27'!K28+'28'!K28+'29'!K28+'30'!K28+'31'!K28+'32'!K28+'33'!K28+'34'!K28+'35'!K28+'36'!K28+'37'!K28+'38'!K28+'39'!K28</f>
        <v>0</v>
      </c>
      <c r="G29" s="79">
        <f>'1'!M28+'2'!M28+'3'!M28+'4'!M28+'5'!M28+'6'!M28+'7'!M28+'8'!M28+'9'!M28+'10'!M28+'11'!M28+'12'!M28+'13'!M28+'14'!M28+'15'!M28+'16'!M28+'17'!M28+'18'!M28+'19'!M28+'20'!M28+'21'!M28+'22'!M28+'23'!M28+'24'!M28+'25'!M28+'26'!M28+'27'!M28+'28'!M28+'29'!M28+'30'!M28+'31'!M28+'32'!M28+'33'!M28+'34'!M28+'35'!M28+'36'!M28+'37'!M28+'38'!M28+'39'!M28</f>
        <v>0</v>
      </c>
      <c r="H29" s="201">
        <v>24</v>
      </c>
    </row>
    <row r="30" spans="1:14">
      <c r="A30" s="254">
        <v>25</v>
      </c>
      <c r="B30" s="76" t="s">
        <v>1</v>
      </c>
      <c r="C30" s="225" t="str">
        <f>IF(ISNUMBER(データ入力!C30)=FALSE,"",データ入力!C30)</f>
        <v/>
      </c>
      <c r="D30" s="200">
        <f>'1'!G29+'2'!G29+'3'!G29+'4'!G29+'5'!G29+'6'!G29+'7'!G29+'8'!G29+'9'!G29+'10'!G29+'11'!G29+'12'!G29+'13'!G29+'14'!G29+'15'!G29+'16'!G29+'17'!G29+'18'!G29+'19'!G29+'20'!G29+'21'!G29+'22'!G29+'23'!G29+'24'!G29+'25'!G29+'26'!G29+'27'!G29+'28'!G29+'29'!G29+'30'!G29+'31'!G29+'32'!G29+'33'!G29+'34'!G29+'35'!G29+'36'!G29+'37'!G29+'38'!G29+'39'!G29</f>
        <v>8.0147465802314795</v>
      </c>
      <c r="E30" s="194">
        <f>'1'!I29+'2'!I29+'3'!I29+'4'!I29+'5'!I29+'6'!I29+'7'!I29+'8'!I29+'9'!I29+'10'!I29+'11'!I29+'12'!I29+'13'!I29+'14'!I29+'15'!I29+'16'!I29+'17'!I29+'18'!I29+'19'!I29+'20'!I29+'21'!I29+'22'!I29+'23'!I29+'24'!I29+'25'!I29+'26'!I29+'27'!I29+'28'!I29+'29'!I29+'30'!I29+'31'!I29+'32'!I29+'33'!I29+'34'!I29+'35'!I29+'36'!I29+'37'!I29+'38'!I29+'39'!I29</f>
        <v>3.5483423679447688</v>
      </c>
      <c r="F30" s="78">
        <f>'1'!K29+'2'!K29+'3'!K29+'4'!K29+'5'!K29+'6'!K29+'7'!K29+'8'!K29+'9'!K29+'10'!K29+'11'!K29+'12'!K29+'13'!K29+'14'!K29+'15'!K29+'16'!K29+'17'!K29+'18'!K29+'19'!K29+'20'!K29+'21'!K29+'22'!K29+'23'!K29+'24'!K29+'25'!K29+'26'!K29+'27'!K29+'28'!K29+'29'!K29+'30'!K29+'31'!K29+'32'!K29+'33'!K29+'34'!K29+'35'!K29+'36'!K29+'37'!K29+'38'!K29+'39'!K29</f>
        <v>0</v>
      </c>
      <c r="G30" s="79">
        <f>'1'!M29+'2'!M29+'3'!M29+'4'!M29+'5'!M29+'6'!M29+'7'!M29+'8'!M29+'9'!M29+'10'!M29+'11'!M29+'12'!M29+'13'!M29+'14'!M29+'15'!M29+'16'!M29+'17'!M29+'18'!M29+'19'!M29+'20'!M29+'21'!M29+'22'!M29+'23'!M29+'24'!M29+'25'!M29+'26'!M29+'27'!M29+'28'!M29+'29'!M29+'30'!M29+'31'!M29+'32'!M29+'33'!M29+'34'!M29+'35'!M29+'36'!M29+'37'!M29+'38'!M29+'39'!M29</f>
        <v>0</v>
      </c>
      <c r="H30" s="201">
        <v>25</v>
      </c>
    </row>
    <row r="31" spans="1:14">
      <c r="A31" s="254">
        <v>26</v>
      </c>
      <c r="B31" s="76" t="s">
        <v>2</v>
      </c>
      <c r="C31" s="225" t="str">
        <f>IF(ISNUMBER(データ入力!C31)=FALSE,"",データ入力!C31)</f>
        <v/>
      </c>
      <c r="D31" s="200">
        <f>'1'!G30+'2'!G30+'3'!G30+'4'!G30+'5'!G30+'6'!G30+'7'!G30+'8'!G30+'9'!G30+'10'!G30+'11'!G30+'12'!G30+'13'!G30+'14'!G30+'15'!G30+'16'!G30+'17'!G30+'18'!G30+'19'!G30+'20'!G30+'21'!G30+'22'!G30+'23'!G30+'24'!G30+'25'!G30+'26'!G30+'27'!G30+'28'!G30+'29'!G30+'30'!G30+'31'!G30+'32'!G30+'33'!G30+'34'!G30+'35'!G30+'36'!G30+'37'!G30+'38'!G30+'39'!G30</f>
        <v>9.0473800252718721</v>
      </c>
      <c r="E31" s="194">
        <f>'1'!I30+'2'!I30+'3'!I30+'4'!I30+'5'!I30+'6'!I30+'7'!I30+'8'!I30+'9'!I30+'10'!I30+'11'!I30+'12'!I30+'13'!I30+'14'!I30+'15'!I30+'16'!I30+'17'!I30+'18'!I30+'19'!I30+'20'!I30+'21'!I30+'22'!I30+'23'!I30+'24'!I30+'25'!I30+'26'!I30+'27'!I30+'28'!I30+'29'!I30+'30'!I30+'31'!I30+'32'!I30+'33'!I30+'34'!I30+'35'!I30+'36'!I30+'37'!I30+'38'!I30+'39'!I30</f>
        <v>5.7250635587986469</v>
      </c>
      <c r="F31" s="78">
        <f>'1'!K30+'2'!K30+'3'!K30+'4'!K30+'5'!K30+'6'!K30+'7'!K30+'8'!K30+'9'!K30+'10'!K30+'11'!K30+'12'!K30+'13'!K30+'14'!K30+'15'!K30+'16'!K30+'17'!K30+'18'!K30+'19'!K30+'20'!K30+'21'!K30+'22'!K30+'23'!K30+'24'!K30+'25'!K30+'26'!K30+'27'!K30+'28'!K30+'29'!K30+'30'!K30+'31'!K30+'32'!K30+'33'!K30+'34'!K30+'35'!K30+'36'!K30+'37'!K30+'38'!K30+'39'!K30</f>
        <v>1</v>
      </c>
      <c r="G31" s="79">
        <f>'1'!M30+'2'!M30+'3'!M30+'4'!M30+'5'!M30+'6'!M30+'7'!M30+'8'!M30+'9'!M30+'10'!M30+'11'!M30+'12'!M30+'13'!M30+'14'!M30+'15'!M30+'16'!M30+'17'!M30+'18'!M30+'19'!M30+'20'!M30+'21'!M30+'22'!M30+'23'!M30+'24'!M30+'25'!M30+'26'!M30+'27'!M30+'28'!M30+'29'!M30+'30'!M30+'31'!M30+'32'!M30+'33'!M30+'34'!M30+'35'!M30+'36'!M30+'37'!M30+'38'!M30+'39'!M30</f>
        <v>1</v>
      </c>
      <c r="H31" s="201">
        <v>26</v>
      </c>
    </row>
    <row r="32" spans="1:14">
      <c r="A32" s="254">
        <v>27</v>
      </c>
      <c r="B32" s="76" t="s">
        <v>65</v>
      </c>
      <c r="C32" s="225" t="str">
        <f>IF(ISNUMBER(データ入力!C32)=FALSE,"",データ入力!C32)</f>
        <v/>
      </c>
      <c r="D32" s="200">
        <f>'1'!G31+'2'!G31+'3'!G31+'4'!G31+'5'!G31+'6'!G31+'7'!G31+'8'!G31+'9'!G31+'10'!G31+'11'!G31+'12'!G31+'13'!G31+'14'!G31+'15'!G31+'16'!G31+'17'!G31+'18'!G31+'19'!G31+'20'!G31+'21'!G31+'22'!G31+'23'!G31+'24'!G31+'25'!G31+'26'!G31+'27'!G31+'28'!G31+'29'!G31+'30'!G31+'31'!G31+'32'!G31+'33'!G31+'34'!G31+'35'!G31+'36'!G31+'37'!G31+'38'!G31+'39'!G31</f>
        <v>140.17565602387586</v>
      </c>
      <c r="E32" s="194">
        <f>'1'!I31+'2'!I31+'3'!I31+'4'!I31+'5'!I31+'6'!I31+'7'!I31+'8'!I31+'9'!I31+'10'!I31+'11'!I31+'12'!I31+'13'!I31+'14'!I31+'15'!I31+'16'!I31+'17'!I31+'18'!I31+'19'!I31+'20'!I31+'21'!I31+'22'!I31+'23'!I31+'24'!I31+'25'!I31+'26'!I31+'27'!I31+'28'!I31+'29'!I31+'30'!I31+'31'!I31+'32'!I31+'33'!I31+'34'!I31+'35'!I31+'36'!I31+'37'!I31+'38'!I31+'39'!I31</f>
        <v>95.381470693128747</v>
      </c>
      <c r="F32" s="78">
        <f>'1'!K31+'2'!K31+'3'!K31+'4'!K31+'5'!K31+'6'!K31+'7'!K31+'8'!K31+'9'!K31+'10'!K31+'11'!K31+'12'!K31+'13'!K31+'14'!K31+'15'!K31+'16'!K31+'17'!K31+'18'!K31+'19'!K31+'20'!K31+'21'!K31+'22'!K31+'23'!K31+'24'!K31+'25'!K31+'26'!K31+'27'!K31+'28'!K31+'29'!K31+'30'!K31+'31'!K31+'32'!K31+'33'!K31+'34'!K31+'35'!K31+'36'!K31+'37'!K31+'38'!K31+'39'!K31</f>
        <v>22</v>
      </c>
      <c r="G32" s="79">
        <f>'1'!M31+'2'!M31+'3'!M31+'4'!M31+'5'!M31+'6'!M31+'7'!M31+'8'!M31+'9'!M31+'10'!M31+'11'!M31+'12'!M31+'13'!M31+'14'!M31+'15'!M31+'16'!M31+'17'!M31+'18'!M31+'19'!M31+'20'!M31+'21'!M31+'22'!M31+'23'!M31+'24'!M31+'25'!M31+'26'!M31+'27'!M31+'28'!M31+'29'!M31+'30'!M31+'31'!M31+'32'!M31+'33'!M31+'34'!M31+'35'!M31+'36'!M31+'37'!M31+'38'!M31+'39'!M31</f>
        <v>20</v>
      </c>
      <c r="H32" s="201">
        <v>27</v>
      </c>
    </row>
    <row r="33" spans="1:8">
      <c r="A33" s="254">
        <v>28</v>
      </c>
      <c r="B33" s="76" t="s">
        <v>66</v>
      </c>
      <c r="C33" s="225" t="str">
        <f>IF(ISNUMBER(データ入力!C33)=FALSE,"",データ入力!C33)</f>
        <v/>
      </c>
      <c r="D33" s="200">
        <f>'1'!G32+'2'!G32+'3'!G32+'4'!G32+'5'!G32+'6'!G32+'7'!G32+'8'!G32+'9'!G32+'10'!G32+'11'!G32+'12'!G32+'13'!G32+'14'!G32+'15'!G32+'16'!G32+'17'!G32+'18'!G32+'19'!G32+'20'!G32+'21'!G32+'22'!G32+'23'!G32+'24'!G32+'25'!G32+'26'!G32+'27'!G32+'28'!G32+'29'!G32+'30'!G32+'31'!G32+'32'!G32+'33'!G32+'34'!G32+'35'!G32+'36'!G32+'37'!G32+'38'!G32+'39'!G32</f>
        <v>78.834441878271932</v>
      </c>
      <c r="E33" s="194">
        <f>'1'!I32+'2'!I32+'3'!I32+'4'!I32+'5'!I32+'6'!I32+'7'!I32+'8'!I32+'9'!I32+'10'!I32+'11'!I32+'12'!I32+'13'!I32+'14'!I32+'15'!I32+'16'!I32+'17'!I32+'18'!I32+'19'!I32+'20'!I32+'21'!I32+'22'!I32+'23'!I32+'24'!I32+'25'!I32+'26'!I32+'27'!I32+'28'!I32+'29'!I32+'30'!I32+'31'!I32+'32'!I32+'33'!I32+'34'!I32+'35'!I32+'36'!I32+'37'!I32+'38'!I32+'39'!I32</f>
        <v>47.733380165387992</v>
      </c>
      <c r="F33" s="78">
        <f>'1'!K32+'2'!K32+'3'!K32+'4'!K32+'5'!K32+'6'!K32+'7'!K32+'8'!K32+'9'!K32+'10'!K32+'11'!K32+'12'!K32+'13'!K32+'14'!K32+'15'!K32+'16'!K32+'17'!K32+'18'!K32+'19'!K32+'20'!K32+'21'!K32+'22'!K32+'23'!K32+'24'!K32+'25'!K32+'26'!K32+'27'!K32+'28'!K32+'29'!K32+'30'!K32+'31'!K32+'32'!K32+'33'!K32+'34'!K32+'35'!K32+'36'!K32+'37'!K32+'38'!K32+'39'!K32</f>
        <v>3</v>
      </c>
      <c r="G33" s="79">
        <f>'1'!M32+'2'!M32+'3'!M32+'4'!M32+'5'!M32+'6'!M32+'7'!M32+'8'!M32+'9'!M32+'10'!M32+'11'!M32+'12'!M32+'13'!M32+'14'!M32+'15'!M32+'16'!M32+'17'!M32+'18'!M32+'19'!M32+'20'!M32+'21'!M32+'22'!M32+'23'!M32+'24'!M32+'25'!M32+'26'!M32+'27'!M32+'28'!M32+'29'!M32+'30'!M32+'31'!M32+'32'!M32+'33'!M32+'34'!M32+'35'!M32+'36'!M32+'37'!M32+'38'!M32+'39'!M32</f>
        <v>3</v>
      </c>
      <c r="H33" s="201">
        <v>28</v>
      </c>
    </row>
    <row r="34" spans="1:8">
      <c r="A34" s="254">
        <v>29</v>
      </c>
      <c r="B34" s="76" t="s">
        <v>93</v>
      </c>
      <c r="C34" s="225" t="str">
        <f>IF(ISNUMBER(データ入力!C34)=FALSE,"",データ入力!C34)</f>
        <v/>
      </c>
      <c r="D34" s="200">
        <f>'1'!G33+'2'!G33+'3'!G33+'4'!G33+'5'!G33+'6'!G33+'7'!G33+'8'!G33+'9'!G33+'10'!G33+'11'!G33+'12'!G33+'13'!G33+'14'!G33+'15'!G33+'16'!G33+'17'!G33+'18'!G33+'19'!G33+'20'!G33+'21'!G33+'22'!G33+'23'!G33+'24'!G33+'25'!G33+'26'!G33+'27'!G33+'28'!G33+'29'!G33+'30'!G33+'31'!G33+'32'!G33+'33'!G33+'34'!G33+'35'!G33+'36'!G33+'37'!G33+'38'!G33+'39'!G33</f>
        <v>45.50285503315903</v>
      </c>
      <c r="E34" s="194">
        <f>'1'!I33+'2'!I33+'3'!I33+'4'!I33+'5'!I33+'6'!I33+'7'!I33+'8'!I33+'9'!I33+'10'!I33+'11'!I33+'12'!I33+'13'!I33+'14'!I33+'15'!I33+'16'!I33+'17'!I33+'18'!I33+'19'!I33+'20'!I33+'21'!I33+'22'!I33+'23'!I33+'24'!I33+'25'!I33+'26'!I33+'27'!I33+'28'!I33+'29'!I33+'30'!I33+'31'!I33+'32'!I33+'33'!I33+'34'!I33+'35'!I33+'36'!I33+'37'!I33+'38'!I33+'39'!I33</f>
        <v>36.996787465382596</v>
      </c>
      <c r="F34" s="78">
        <f>'1'!K33+'2'!K33+'3'!K33+'4'!K33+'5'!K33+'6'!K33+'7'!K33+'8'!K33+'9'!K33+'10'!K33+'11'!K33+'12'!K33+'13'!K33+'14'!K33+'15'!K33+'16'!K33+'17'!K33+'18'!K33+'19'!K33+'20'!K33+'21'!K33+'22'!K33+'23'!K33+'24'!K33+'25'!K33+'26'!K33+'27'!K33+'28'!K33+'29'!K33+'30'!K33+'31'!K33+'32'!K33+'33'!K33+'34'!K33+'35'!K33+'36'!K33+'37'!K33+'38'!K33+'39'!K33</f>
        <v>1</v>
      </c>
      <c r="G34" s="79">
        <f>'1'!M33+'2'!M33+'3'!M33+'4'!M33+'5'!M33+'6'!M33+'7'!M33+'8'!M33+'9'!M33+'10'!M33+'11'!M33+'12'!M33+'13'!M33+'14'!M33+'15'!M33+'16'!M33+'17'!M33+'18'!M33+'19'!M33+'20'!M33+'21'!M33+'22'!M33+'23'!M33+'24'!M33+'25'!M33+'26'!M33+'27'!M33+'28'!M33+'29'!M33+'30'!M33+'31'!M33+'32'!M33+'33'!M33+'34'!M33+'35'!M33+'36'!M33+'37'!M33+'38'!M33+'39'!M33</f>
        <v>1</v>
      </c>
      <c r="H34" s="201">
        <v>29</v>
      </c>
    </row>
    <row r="35" spans="1:8">
      <c r="A35" s="254">
        <v>30</v>
      </c>
      <c r="B35" s="76" t="s">
        <v>94</v>
      </c>
      <c r="C35" s="225" t="str">
        <f>IF(ISNUMBER(データ入力!C35)=FALSE,"",データ入力!C35)</f>
        <v/>
      </c>
      <c r="D35" s="200">
        <f>'1'!G34+'2'!G34+'3'!G34+'4'!G34+'5'!G34+'6'!G34+'7'!G34+'8'!G34+'9'!G34+'10'!G34+'11'!G34+'12'!G34+'13'!G34+'14'!G34+'15'!G34+'16'!G34+'17'!G34+'18'!G34+'19'!G34+'20'!G34+'21'!G34+'22'!G34+'23'!G34+'24'!G34+'25'!G34+'26'!G34+'27'!G34+'28'!G34+'29'!G34+'30'!G34+'31'!G34+'32'!G34+'33'!G34+'34'!G34+'35'!G34+'36'!G34+'37'!G34+'38'!G34+'39'!G34</f>
        <v>151.20836965220184</v>
      </c>
      <c r="E35" s="194">
        <f>'1'!I34+'2'!I34+'3'!I34+'4'!I34+'5'!I34+'6'!I34+'7'!I34+'8'!I34+'9'!I34+'10'!I34+'11'!I34+'12'!I34+'13'!I34+'14'!I34+'15'!I34+'16'!I34+'17'!I34+'18'!I34+'19'!I34+'20'!I34+'21'!I34+'22'!I34+'23'!I34+'24'!I34+'25'!I34+'26'!I34+'27'!I34+'28'!I34+'29'!I34+'30'!I34+'31'!I34+'32'!I34+'33'!I34+'34'!I34+'35'!I34+'36'!I34+'37'!I34+'38'!I34+'39'!I34</f>
        <v>95.871714622545497</v>
      </c>
      <c r="F35" s="78">
        <f>'1'!K34+'2'!K34+'3'!K34+'4'!K34+'5'!K34+'6'!K34+'7'!K34+'8'!K34+'9'!K34+'10'!K34+'11'!K34+'12'!K34+'13'!K34+'14'!K34+'15'!K34+'16'!K34+'17'!K34+'18'!K34+'19'!K34+'20'!K34+'21'!K34+'22'!K34+'23'!K34+'24'!K34+'25'!K34+'26'!K34+'27'!K34+'28'!K34+'29'!K34+'30'!K34+'31'!K34+'32'!K34+'33'!K34+'34'!K34+'35'!K34+'36'!K34+'37'!K34+'38'!K34+'39'!K34</f>
        <v>12</v>
      </c>
      <c r="G35" s="79">
        <f>'1'!M34+'2'!M34+'3'!M34+'4'!M34+'5'!M34+'6'!M34+'7'!M34+'8'!M34+'9'!M34+'10'!M34+'11'!M34+'12'!M34+'13'!M34+'14'!M34+'15'!M34+'16'!M34+'17'!M34+'18'!M34+'19'!M34+'20'!M34+'21'!M34+'22'!M34+'23'!M34+'24'!M34+'25'!M34+'26'!M34+'27'!M34+'28'!M34+'29'!M34+'30'!M34+'31'!M34+'32'!M34+'33'!M34+'34'!M34+'35'!M34+'36'!M34+'37'!M34+'38'!M34+'39'!M34</f>
        <v>11</v>
      </c>
      <c r="H35" s="201">
        <v>30</v>
      </c>
    </row>
    <row r="36" spans="1:8">
      <c r="A36" s="254">
        <v>31</v>
      </c>
      <c r="B36" s="76" t="s">
        <v>95</v>
      </c>
      <c r="C36" s="225" t="str">
        <f>IF(ISNUMBER(データ入力!C36)=FALSE,"",データ入力!C36)</f>
        <v/>
      </c>
      <c r="D36" s="200">
        <f>'1'!G35+'2'!G35+'3'!G35+'4'!G35+'5'!G35+'6'!G35+'7'!G35+'8'!G35+'9'!G35+'10'!G35+'11'!G35+'12'!G35+'13'!G35+'14'!G35+'15'!G35+'16'!G35+'17'!G35+'18'!G35+'19'!G35+'20'!G35+'21'!G35+'22'!G35+'23'!G35+'24'!G35+'25'!G35+'26'!G35+'27'!G35+'28'!G35+'29'!G35+'30'!G35+'31'!G35+'32'!G35+'33'!G35+'34'!G35+'35'!G35+'36'!G35+'37'!G35+'38'!G35+'39'!G35</f>
        <v>74.908968796435488</v>
      </c>
      <c r="E36" s="194">
        <f>'1'!I35+'2'!I35+'3'!I35+'4'!I35+'5'!I35+'6'!I35+'7'!I35+'8'!I35+'9'!I35+'10'!I35+'11'!I35+'12'!I35+'13'!I35+'14'!I35+'15'!I35+'16'!I35+'17'!I35+'18'!I35+'19'!I35+'20'!I35+'21'!I35+'22'!I35+'23'!I35+'24'!I35+'25'!I35+'26'!I35+'27'!I35+'28'!I35+'29'!I35+'30'!I35+'31'!I35+'32'!I35+'33'!I35+'34'!I35+'35'!I35+'36'!I35+'37'!I35+'38'!I35+'39'!I35</f>
        <v>37.433508579918829</v>
      </c>
      <c r="F36" s="78">
        <f>'1'!K35+'2'!K35+'3'!K35+'4'!K35+'5'!K35+'6'!K35+'7'!K35+'8'!K35+'9'!K35+'10'!K35+'11'!K35+'12'!K35+'13'!K35+'14'!K35+'15'!K35+'16'!K35+'17'!K35+'18'!K35+'19'!K35+'20'!K35+'21'!K35+'22'!K35+'23'!K35+'24'!K35+'25'!K35+'26'!K35+'27'!K35+'28'!K35+'29'!K35+'30'!K35+'31'!K35+'32'!K35+'33'!K35+'34'!K35+'35'!K35+'36'!K35+'37'!K35+'38'!K35+'39'!K35</f>
        <v>3</v>
      </c>
      <c r="G36" s="79">
        <f>'1'!M35+'2'!M35+'3'!M35+'4'!M35+'5'!M35+'6'!M35+'7'!M35+'8'!M35+'9'!M35+'10'!M35+'11'!M35+'12'!M35+'13'!M35+'14'!M35+'15'!M35+'16'!M35+'17'!M35+'18'!M35+'19'!M35+'20'!M35+'21'!M35+'22'!M35+'23'!M35+'24'!M35+'25'!M35+'26'!M35+'27'!M35+'28'!M35+'29'!M35+'30'!M35+'31'!M35+'32'!M35+'33'!M35+'34'!M35+'35'!M35+'36'!M35+'37'!M35+'38'!M35+'39'!M35</f>
        <v>2</v>
      </c>
      <c r="H36" s="201">
        <v>31</v>
      </c>
    </row>
    <row r="37" spans="1:8">
      <c r="A37" s="254">
        <v>32</v>
      </c>
      <c r="B37" s="76" t="s">
        <v>67</v>
      </c>
      <c r="C37" s="225" t="str">
        <f>IF(ISNUMBER(データ入力!C37)=FALSE,"",データ入力!C37)</f>
        <v/>
      </c>
      <c r="D37" s="200">
        <f>'1'!G36+'2'!G36+'3'!G36+'4'!G36+'5'!G36+'6'!G36+'7'!G36+'8'!G36+'9'!G36+'10'!G36+'11'!G36+'12'!G36+'13'!G36+'14'!G36+'15'!G36+'16'!G36+'17'!G36+'18'!G36+'19'!G36+'20'!G36+'21'!G36+'22'!G36+'23'!G36+'24'!G36+'25'!G36+'26'!G36+'27'!G36+'28'!G36+'29'!G36+'30'!G36+'31'!G36+'32'!G36+'33'!G36+'34'!G36+'35'!G36+'36'!G36+'37'!G36+'38'!G36+'39'!G36</f>
        <v>3.070853311423869</v>
      </c>
      <c r="E37" s="194">
        <f>'1'!I36+'2'!I36+'3'!I36+'4'!I36+'5'!I36+'6'!I36+'7'!I36+'8'!I36+'9'!I36+'10'!I36+'11'!I36+'12'!I36+'13'!I36+'14'!I36+'15'!I36+'16'!I36+'17'!I36+'18'!I36+'19'!I36+'20'!I36+'21'!I36+'22'!I36+'23'!I36+'24'!I36+'25'!I36+'26'!I36+'27'!I36+'28'!I36+'29'!I36+'30'!I36+'31'!I36+'32'!I36+'33'!I36+'34'!I36+'35'!I36+'36'!I36+'37'!I36+'38'!I36+'39'!I36</f>
        <v>2.1759942608022333</v>
      </c>
      <c r="F37" s="78">
        <f>'1'!K36+'2'!K36+'3'!K36+'4'!K36+'5'!K36+'6'!K36+'7'!K36+'8'!K36+'9'!K36+'10'!K36+'11'!K36+'12'!K36+'13'!K36+'14'!K36+'15'!K36+'16'!K36+'17'!K36+'18'!K36+'19'!K36+'20'!K36+'21'!K36+'22'!K36+'23'!K36+'24'!K36+'25'!K36+'26'!K36+'27'!K36+'28'!K36+'29'!K36+'30'!K36+'31'!K36+'32'!K36+'33'!K36+'34'!K36+'35'!K36+'36'!K36+'37'!K36+'38'!K36+'39'!K36</f>
        <v>0</v>
      </c>
      <c r="G37" s="79">
        <f>'1'!M36+'2'!M36+'3'!M36+'4'!M36+'5'!M36+'6'!M36+'7'!M36+'8'!M36+'9'!M36+'10'!M36+'11'!M36+'12'!M36+'13'!M36+'14'!M36+'15'!M36+'16'!M36+'17'!M36+'18'!M36+'19'!M36+'20'!M36+'21'!M36+'22'!M36+'23'!M36+'24'!M36+'25'!M36+'26'!M36+'27'!M36+'28'!M36+'29'!M36+'30'!M36+'31'!M36+'32'!M36+'33'!M36+'34'!M36+'35'!M36+'36'!M36+'37'!M36+'38'!M36+'39'!M36</f>
        <v>0</v>
      </c>
      <c r="H37" s="201">
        <v>32</v>
      </c>
    </row>
    <row r="38" spans="1:8">
      <c r="A38" s="254">
        <v>33</v>
      </c>
      <c r="B38" s="76" t="s">
        <v>96</v>
      </c>
      <c r="C38" s="225" t="str">
        <f>IF(ISNUMBER(データ入力!C38)=FALSE,"",データ入力!C38)</f>
        <v/>
      </c>
      <c r="D38" s="200">
        <f>'1'!G37+'2'!G37+'3'!G37+'4'!G37+'5'!G37+'6'!G37+'7'!G37+'8'!G37+'9'!G37+'10'!G37+'11'!G37+'12'!G37+'13'!G37+'14'!G37+'15'!G37+'16'!G37+'17'!G37+'18'!G37+'19'!G37+'20'!G37+'21'!G37+'22'!G37+'23'!G37+'24'!G37+'25'!G37+'26'!G37+'27'!G37+'28'!G37+'29'!G37+'30'!G37+'31'!G37+'32'!G37+'33'!G37+'34'!G37+'35'!G37+'36'!G37+'37'!G37+'38'!G37+'39'!G37</f>
        <v>17.553125740325491</v>
      </c>
      <c r="E38" s="194">
        <f>'1'!I37+'2'!I37+'3'!I37+'4'!I37+'5'!I37+'6'!I37+'7'!I37+'8'!I37+'9'!I37+'10'!I37+'11'!I37+'12'!I37+'13'!I37+'14'!I37+'15'!I37+'16'!I37+'17'!I37+'18'!I37+'19'!I37+'20'!I37+'21'!I37+'22'!I37+'23'!I37+'24'!I37+'25'!I37+'26'!I37+'27'!I37+'28'!I37+'29'!I37+'30'!I37+'31'!I37+'32'!I37+'33'!I37+'34'!I37+'35'!I37+'36'!I37+'37'!I37+'38'!I37+'39'!I37</f>
        <v>12.396684368509206</v>
      </c>
      <c r="F38" s="78">
        <f>'1'!K37+'2'!K37+'3'!K37+'4'!K37+'5'!K37+'6'!K37+'7'!K37+'8'!K37+'9'!K37+'10'!K37+'11'!K37+'12'!K37+'13'!K37+'14'!K37+'15'!K37+'16'!K37+'17'!K37+'18'!K37+'19'!K37+'20'!K37+'21'!K37+'22'!K37+'23'!K37+'24'!K37+'25'!K37+'26'!K37+'27'!K37+'28'!K37+'29'!K37+'30'!K37+'31'!K37+'32'!K37+'33'!K37+'34'!K37+'35'!K37+'36'!K37+'37'!K37+'38'!K37+'39'!K37</f>
        <v>2</v>
      </c>
      <c r="G38" s="79">
        <f>'1'!M37+'2'!M37+'3'!M37+'4'!M37+'5'!M37+'6'!M37+'7'!M37+'8'!M37+'9'!M37+'10'!M37+'11'!M37+'12'!M37+'13'!M37+'14'!M37+'15'!M37+'16'!M37+'17'!M37+'18'!M37+'19'!M37+'20'!M37+'21'!M37+'22'!M37+'23'!M37+'24'!M37+'25'!M37+'26'!M37+'27'!M37+'28'!M37+'29'!M37+'30'!M37+'31'!M37+'32'!M37+'33'!M37+'34'!M37+'35'!M37+'36'!M37+'37'!M37+'38'!M37+'39'!M37</f>
        <v>2</v>
      </c>
      <c r="H38" s="201">
        <v>33</v>
      </c>
    </row>
    <row r="39" spans="1:8">
      <c r="A39" s="254">
        <v>34</v>
      </c>
      <c r="B39" s="76" t="s">
        <v>97</v>
      </c>
      <c r="C39" s="225" t="str">
        <f>IF(ISNUMBER(データ入力!C39)=FALSE,"",データ入力!C39)</f>
        <v/>
      </c>
      <c r="D39" s="200">
        <f>'1'!G38+'2'!G38+'3'!G38+'4'!G38+'5'!G38+'6'!G38+'7'!G38+'8'!G38+'9'!G38+'10'!G38+'11'!G38+'12'!G38+'13'!G38+'14'!G38+'15'!G38+'16'!G38+'17'!G38+'18'!G38+'19'!G38+'20'!G38+'21'!G38+'22'!G38+'23'!G38+'24'!G38+'25'!G38+'26'!G38+'27'!G38+'28'!G38+'29'!G38+'30'!G38+'31'!G38+'32'!G38+'33'!G38+'34'!G38+'35'!G38+'36'!G38+'37'!G38+'38'!G38+'39'!G38</f>
        <v>0.25306455671655897</v>
      </c>
      <c r="E39" s="194">
        <f>'1'!I38+'2'!I38+'3'!I38+'4'!I38+'5'!I38+'6'!I38+'7'!I38+'8'!I38+'9'!I38+'10'!I38+'11'!I38+'12'!I38+'13'!I38+'14'!I38+'15'!I38+'16'!I38+'17'!I38+'18'!I38+'19'!I38+'20'!I38+'21'!I38+'22'!I38+'23'!I38+'24'!I38+'25'!I38+'26'!I38+'27'!I38+'28'!I38+'29'!I38+'30'!I38+'31'!I38+'32'!I38+'33'!I38+'34'!I38+'35'!I38+'36'!I38+'37'!I38+'38'!I38+'39'!I38</f>
        <v>0.14711173937205235</v>
      </c>
      <c r="F39" s="78">
        <f>'1'!K38+'2'!K38+'3'!K38+'4'!K38+'5'!K38+'6'!K38+'7'!K38+'8'!K38+'9'!K38+'10'!K38+'11'!K38+'12'!K38+'13'!K38+'14'!K38+'15'!K38+'16'!K38+'17'!K38+'18'!K38+'19'!K38+'20'!K38+'21'!K38+'22'!K38+'23'!K38+'24'!K38+'25'!K38+'26'!K38+'27'!K38+'28'!K38+'29'!K38+'30'!K38+'31'!K38+'32'!K38+'33'!K38+'34'!K38+'35'!K38+'36'!K38+'37'!K38+'38'!K38+'39'!K38</f>
        <v>0</v>
      </c>
      <c r="G39" s="79">
        <f>'1'!M38+'2'!M38+'3'!M38+'4'!M38+'5'!M38+'6'!M38+'7'!M38+'8'!M38+'9'!M38+'10'!M38+'11'!M38+'12'!M38+'13'!M38+'14'!M38+'15'!M38+'16'!M38+'17'!M38+'18'!M38+'19'!M38+'20'!M38+'21'!M38+'22'!M38+'23'!M38+'24'!M38+'25'!M38+'26'!M38+'27'!M38+'28'!M38+'29'!M38+'30'!M38+'31'!M38+'32'!M38+'33'!M38+'34'!M38+'35'!M38+'36'!M38+'37'!M38+'38'!M38+'39'!M38</f>
        <v>0</v>
      </c>
      <c r="H39" s="201">
        <v>34</v>
      </c>
    </row>
    <row r="40" spans="1:8">
      <c r="A40" s="254">
        <v>35</v>
      </c>
      <c r="B40" s="76" t="s">
        <v>3</v>
      </c>
      <c r="C40" s="225" t="str">
        <f>IF(ISNUMBER(データ入力!C40)=FALSE,"",データ入力!C40)</f>
        <v/>
      </c>
      <c r="D40" s="200">
        <f>'1'!G39+'2'!G39+'3'!G39+'4'!G39+'5'!G39+'6'!G39+'7'!G39+'8'!G39+'9'!G39+'10'!G39+'11'!G39+'12'!G39+'13'!G39+'14'!G39+'15'!G39+'16'!G39+'17'!G39+'18'!G39+'19'!G39+'20'!G39+'21'!G39+'22'!G39+'23'!G39+'24'!G39+'25'!G39+'26'!G39+'27'!G39+'28'!G39+'29'!G39+'30'!G39+'31'!G39+'32'!G39+'33'!G39+'34'!G39+'35'!G39+'36'!G39+'37'!G39+'38'!G39+'39'!G39</f>
        <v>5.2817414671311669</v>
      </c>
      <c r="E40" s="194">
        <f>'1'!I39+'2'!I39+'3'!I39+'4'!I39+'5'!I39+'6'!I39+'7'!I39+'8'!I39+'9'!I39+'10'!I39+'11'!I39+'12'!I39+'13'!I39+'14'!I39+'15'!I39+'16'!I39+'17'!I39+'18'!I39+'19'!I39+'20'!I39+'21'!I39+'22'!I39+'23'!I39+'24'!I39+'25'!I39+'26'!I39+'27'!I39+'28'!I39+'29'!I39+'30'!I39+'31'!I39+'32'!I39+'33'!I39+'34'!I39+'35'!I39+'36'!I39+'37'!I39+'38'!I39+'39'!I39</f>
        <v>3.1007449906199582</v>
      </c>
      <c r="F40" s="78">
        <f>'1'!K39+'2'!K39+'3'!K39+'4'!K39+'5'!K39+'6'!K39+'7'!K39+'8'!K39+'9'!K39+'10'!K39+'11'!K39+'12'!K39+'13'!K39+'14'!K39+'15'!K39+'16'!K39+'17'!K39+'18'!K39+'19'!K39+'20'!K39+'21'!K39+'22'!K39+'23'!K39+'24'!K39+'25'!K39+'26'!K39+'27'!K39+'28'!K39+'29'!K39+'30'!K39+'31'!K39+'32'!K39+'33'!K39+'34'!K39+'35'!K39+'36'!K39+'37'!K39+'38'!K39+'39'!K39</f>
        <v>1</v>
      </c>
      <c r="G40" s="79">
        <f>'1'!M39+'2'!M39+'3'!M39+'4'!M39+'5'!M39+'6'!M39+'7'!M39+'8'!M39+'9'!M39+'10'!M39+'11'!M39+'12'!M39+'13'!M39+'14'!M39+'15'!M39+'16'!M39+'17'!M39+'18'!M39+'19'!M39+'20'!M39+'21'!M39+'22'!M39+'23'!M39+'24'!M39+'25'!M39+'26'!M39+'27'!M39+'28'!M39+'29'!M39+'30'!M39+'31'!M39+'32'!M39+'33'!M39+'34'!M39+'35'!M39+'36'!M39+'37'!M39+'38'!M39+'39'!M39</f>
        <v>1</v>
      </c>
      <c r="H40" s="201">
        <v>35</v>
      </c>
    </row>
    <row r="41" spans="1:8">
      <c r="A41" s="254">
        <v>36</v>
      </c>
      <c r="B41" s="76" t="s">
        <v>98</v>
      </c>
      <c r="C41" s="225" t="str">
        <f>IF(ISNUMBER(データ入力!C41)=FALSE,"",データ入力!C41)</f>
        <v/>
      </c>
      <c r="D41" s="200">
        <f>'1'!G40+'2'!G40+'3'!G40+'4'!G40+'5'!G40+'6'!G40+'7'!G40+'8'!G40+'9'!G40+'10'!G40+'11'!G40+'12'!G40+'13'!G40+'14'!G40+'15'!G40+'16'!G40+'17'!G40+'18'!G40+'19'!G40+'20'!G40+'21'!G40+'22'!G40+'23'!G40+'24'!G40+'25'!G40+'26'!G40+'27'!G40+'28'!G40+'29'!G40+'30'!G40+'31'!G40+'32'!G40+'33'!G40+'34'!G40+'35'!G40+'36'!G40+'37'!G40+'38'!G40+'39'!G40</f>
        <v>405.01227582014974</v>
      </c>
      <c r="E41" s="194">
        <f>'1'!I40+'2'!I40+'3'!I40+'4'!I40+'5'!I40+'6'!I40+'7'!I40+'8'!I40+'9'!I40+'10'!I40+'11'!I40+'12'!I40+'13'!I40+'14'!I40+'15'!I40+'16'!I40+'17'!I40+'18'!I40+'19'!I40+'20'!I40+'21'!I40+'22'!I40+'23'!I40+'24'!I40+'25'!I40+'26'!I40+'27'!I40+'28'!I40+'29'!I40+'30'!I40+'31'!I40+'32'!I40+'33'!I40+'34'!I40+'35'!I40+'36'!I40+'37'!I40+'38'!I40+'39'!I40</f>
        <v>252.08298196733668</v>
      </c>
      <c r="F41" s="78">
        <f>'1'!K40+'2'!K40+'3'!K40+'4'!K40+'5'!K40+'6'!K40+'7'!K40+'8'!K40+'9'!K40+'10'!K40+'11'!K40+'12'!K40+'13'!K40+'14'!K40+'15'!K40+'16'!K40+'17'!K40+'18'!K40+'19'!K40+'20'!K40+'21'!K40+'22'!K40+'23'!K40+'24'!K40+'25'!K40+'26'!K40+'27'!K40+'28'!K40+'29'!K40+'30'!K40+'31'!K40+'32'!K40+'33'!K40+'34'!K40+'35'!K40+'36'!K40+'37'!K40+'38'!K40+'39'!K40</f>
        <v>53</v>
      </c>
      <c r="G41" s="79">
        <f>'1'!M40+'2'!M40+'3'!M40+'4'!M40+'5'!M40+'6'!M40+'7'!M40+'8'!M40+'9'!M40+'10'!M40+'11'!M40+'12'!M40+'13'!M40+'14'!M40+'15'!M40+'16'!M40+'17'!M40+'18'!M40+'19'!M40+'20'!M40+'21'!M40+'22'!M40+'23'!M40+'24'!M40+'25'!M40+'26'!M40+'27'!M40+'28'!M40+'29'!M40+'30'!M40+'31'!M40+'32'!M40+'33'!M40+'34'!M40+'35'!M40+'36'!M40+'37'!M40+'38'!M40+'39'!M40</f>
        <v>46</v>
      </c>
      <c r="H41" s="201">
        <v>36</v>
      </c>
    </row>
    <row r="42" spans="1:8">
      <c r="A42" s="254">
        <v>37</v>
      </c>
      <c r="B42" s="76" t="s">
        <v>99</v>
      </c>
      <c r="C42" s="225" t="str">
        <f>IF(ISNUMBER(データ入力!C42)=FALSE,"",データ入力!C42)</f>
        <v/>
      </c>
      <c r="D42" s="200">
        <f>'1'!G41+'2'!G41+'3'!G41+'4'!G41+'5'!G41+'6'!G41+'7'!G41+'8'!G41+'9'!G41+'10'!G41+'11'!G41+'12'!G41+'13'!G41+'14'!G41+'15'!G41+'16'!G41+'17'!G41+'18'!G41+'19'!G41+'20'!G41+'21'!G41+'22'!G41+'23'!G41+'24'!G41+'25'!G41+'26'!G41+'27'!G41+'28'!G41+'29'!G41+'30'!G41+'31'!G41+'32'!G41+'33'!G41+'34'!G41+'35'!G41+'36'!G41+'37'!G41+'38'!G41+'39'!G41</f>
        <v>1.7939941007036311</v>
      </c>
      <c r="E42" s="194">
        <f>'1'!I41+'2'!I41+'3'!I41+'4'!I41+'5'!I41+'6'!I41+'7'!I41+'8'!I41+'9'!I41+'10'!I41+'11'!I41+'12'!I41+'13'!I41+'14'!I41+'15'!I41+'16'!I41+'17'!I41+'18'!I41+'19'!I41+'20'!I41+'21'!I41+'22'!I41+'23'!I41+'24'!I41+'25'!I41+'26'!I41+'27'!I41+'28'!I41+'29'!I41+'30'!I41+'31'!I41+'32'!I41+'33'!I41+'34'!I41+'35'!I41+'36'!I41+'37'!I41+'38'!I41+'39'!I41</f>
        <v>0.95874268844121269</v>
      </c>
      <c r="F42" s="78">
        <f>'1'!K41+'2'!K41+'3'!K41+'4'!K41+'5'!K41+'6'!K41+'7'!K41+'8'!K41+'9'!K41+'10'!K41+'11'!K41+'12'!K41+'13'!K41+'14'!K41+'15'!K41+'16'!K41+'17'!K41+'18'!K41+'19'!K41+'20'!K41+'21'!K41+'22'!K41+'23'!K41+'24'!K41+'25'!K41+'26'!K41+'27'!K41+'28'!K41+'29'!K41+'30'!K41+'31'!K41+'32'!K41+'33'!K41+'34'!K41+'35'!K41+'36'!K41+'37'!K41+'38'!K41+'39'!K41</f>
        <v>0</v>
      </c>
      <c r="G42" s="79">
        <f>'1'!M41+'2'!M41+'3'!M41+'4'!M41+'5'!M41+'6'!M41+'7'!M41+'8'!M41+'9'!M41+'10'!M41+'11'!M41+'12'!M41+'13'!M41+'14'!M41+'15'!M41+'16'!M41+'17'!M41+'18'!M41+'19'!M41+'20'!M41+'21'!M41+'22'!M41+'23'!M41+'24'!M41+'25'!M41+'26'!M41+'27'!M41+'28'!M41+'29'!M41+'30'!M41+'31'!M41+'32'!M41+'33'!M41+'34'!M41+'35'!M41+'36'!M41+'37'!M41+'38'!M41+'39'!M41</f>
        <v>0</v>
      </c>
      <c r="H42" s="201">
        <v>37</v>
      </c>
    </row>
    <row r="43" spans="1:8">
      <c r="A43" s="254">
        <v>38</v>
      </c>
      <c r="B43" s="76" t="s">
        <v>4</v>
      </c>
      <c r="C43" s="225" t="str">
        <f>IF(ISNUMBER(データ入力!C43)=FALSE,"",データ入力!C43)</f>
        <v/>
      </c>
      <c r="D43" s="200">
        <f>'1'!G42+'2'!G42+'3'!G42+'4'!G42+'5'!G42+'6'!G42+'7'!G42+'8'!G42+'9'!G42+'10'!G42+'11'!G42+'12'!G42+'13'!G42+'14'!G42+'15'!G42+'16'!G42+'17'!G42+'18'!G42+'19'!G42+'20'!G42+'21'!G42+'22'!G42+'23'!G42+'24'!G42+'25'!G42+'26'!G42+'27'!G42+'28'!G42+'29'!G42+'30'!G42+'31'!G42+'32'!G42+'33'!G42+'34'!G42+'35'!G42+'36'!G42+'37'!G42+'38'!G42+'39'!G42</f>
        <v>10.921408593922386</v>
      </c>
      <c r="E43" s="194">
        <f>'1'!I42+'2'!I42+'3'!I42+'4'!I42+'5'!I42+'6'!I42+'7'!I42+'8'!I42+'9'!I42+'10'!I42+'11'!I42+'12'!I42+'13'!I42+'14'!I42+'15'!I42+'16'!I42+'17'!I42+'18'!I42+'19'!I42+'20'!I42+'21'!I42+'22'!I42+'23'!I42+'24'!I42+'25'!I42+'26'!I42+'27'!I42+'28'!I42+'29'!I42+'30'!I42+'31'!I42+'32'!I42+'33'!I42+'34'!I42+'35'!I42+'36'!I42+'37'!I42+'38'!I42+'39'!I42</f>
        <v>0</v>
      </c>
      <c r="F43" s="78">
        <f>'1'!K42+'2'!K42+'3'!K42+'4'!K42+'5'!K42+'6'!K42+'7'!K42+'8'!K42+'9'!K42+'10'!K42+'11'!K42+'12'!K42+'13'!K42+'14'!K42+'15'!K42+'16'!K42+'17'!K42+'18'!K42+'19'!K42+'20'!K42+'21'!K42+'22'!K42+'23'!K42+'24'!K42+'25'!K42+'26'!K42+'27'!K42+'28'!K42+'29'!K42+'30'!K42+'31'!K42+'32'!K42+'33'!K42+'34'!K42+'35'!K42+'36'!K42+'37'!K42+'38'!K42+'39'!K42</f>
        <v>0</v>
      </c>
      <c r="G43" s="79">
        <f>'1'!M42+'2'!M42+'3'!M42+'4'!M42+'5'!M42+'6'!M42+'7'!M42+'8'!M42+'9'!M42+'10'!M42+'11'!M42+'12'!M42+'13'!M42+'14'!M42+'15'!M42+'16'!M42+'17'!M42+'18'!M42+'19'!M42+'20'!M42+'21'!M42+'22'!M42+'23'!M42+'24'!M42+'25'!M42+'26'!M42+'27'!M42+'28'!M42+'29'!M42+'30'!M42+'31'!M42+'32'!M42+'33'!M42+'34'!M42+'35'!M42+'36'!M42+'37'!M42+'38'!M42+'39'!M42</f>
        <v>0</v>
      </c>
      <c r="H43" s="201">
        <v>38</v>
      </c>
    </row>
    <row r="44" spans="1:8">
      <c r="A44" s="254">
        <v>39</v>
      </c>
      <c r="B44" s="76" t="s">
        <v>5</v>
      </c>
      <c r="C44" s="225" t="str">
        <f>IF(ISNUMBER(データ入力!C44)=FALSE,"",データ入力!C44)</f>
        <v/>
      </c>
      <c r="D44" s="214">
        <f>'1'!G43+'2'!G43+'3'!G43+'4'!G43+'5'!G43+'6'!G43+'7'!G43+'8'!G43+'9'!G43+'10'!G43+'11'!G43+'12'!G43+'13'!G43+'14'!G43+'15'!G43+'16'!G43+'17'!G43+'18'!G43+'19'!G43+'20'!G43+'21'!G43+'22'!G43+'23'!G43+'24'!G43+'25'!G43+'26'!G43+'27'!G43+'28'!G43+'29'!G43+'30'!G43+'31'!G43+'32'!G43+'33'!G43+'34'!G43+'35'!G43+'36'!G43+'37'!G43+'38'!G43+'39'!G43</f>
        <v>30.255816895165719</v>
      </c>
      <c r="E44" s="194">
        <f>'1'!I43+'2'!I43+'3'!I43+'4'!I43+'5'!I43+'6'!I43+'7'!I43+'8'!I43+'9'!I43+'10'!I43+'11'!I43+'12'!I43+'13'!I43+'14'!I43+'15'!I43+'16'!I43+'17'!I43+'18'!I43+'19'!I43+'20'!I43+'21'!I43+'22'!I43+'23'!I43+'24'!I43+'25'!I43+'26'!I43+'27'!I43+'28'!I43+'29'!I43+'30'!I43+'31'!I43+'32'!I43+'33'!I43+'34'!I43+'35'!I43+'36'!I43+'37'!I43+'38'!I43+'39'!I43</f>
        <v>19.587744836637686</v>
      </c>
      <c r="F44" s="78">
        <f>'1'!K43+'2'!K43+'3'!K43+'4'!K43+'5'!K43+'6'!K43+'7'!K43+'8'!K43+'9'!K43+'10'!K43+'11'!K43+'12'!K43+'13'!K43+'14'!K43+'15'!K43+'16'!K43+'17'!K43+'18'!K43+'19'!K43+'20'!K43+'21'!K43+'22'!K43+'23'!K43+'24'!K43+'25'!K43+'26'!K43+'27'!K43+'28'!K43+'29'!K43+'30'!K43+'31'!K43+'32'!K43+'33'!K43+'34'!K43+'35'!K43+'36'!K43+'37'!K43+'38'!K43+'39'!K43</f>
        <v>0</v>
      </c>
      <c r="G44" s="79">
        <f>'1'!M43+'2'!M43+'3'!M43+'4'!M43+'5'!M43+'6'!M43+'7'!M43+'8'!M43+'9'!M43+'10'!M43+'11'!M43+'12'!M43+'13'!M43+'14'!M43+'15'!M43+'16'!M43+'17'!M43+'18'!M43+'19'!M43+'20'!M43+'21'!M43+'22'!M43+'23'!M43+'24'!M43+'25'!M43+'26'!M43+'27'!M43+'28'!M43+'29'!M43+'30'!M43+'31'!M43+'32'!M43+'33'!M43+'34'!M43+'35'!M43+'36'!M43+'37'!M43+'38'!M43+'39'!M43</f>
        <v>0</v>
      </c>
      <c r="H44" s="201">
        <v>39</v>
      </c>
    </row>
    <row r="45" spans="1:8" ht="14">
      <c r="A45" s="256">
        <v>40</v>
      </c>
      <c r="B45" s="88" t="s">
        <v>233</v>
      </c>
      <c r="C45" s="227">
        <f>SUM(C6:C44)</f>
        <v>10000</v>
      </c>
      <c r="D45" s="219">
        <f>SUM(D6:D44)</f>
        <v>12351.26752316366</v>
      </c>
      <c r="E45" s="220">
        <f>SUM(E6:E44)</f>
        <v>4421.4984407889669</v>
      </c>
      <c r="F45" s="221">
        <f>SUM(F6:F44)</f>
        <v>469</v>
      </c>
      <c r="G45" s="222">
        <f>SUM(G6:G44)</f>
        <v>452</v>
      </c>
      <c r="H45" s="70"/>
    </row>
    <row r="46" spans="1:8">
      <c r="A46" s="91" t="s">
        <v>289</v>
      </c>
      <c r="D46" s="64"/>
      <c r="E46" s="64"/>
      <c r="F46" s="64"/>
      <c r="G46" s="64"/>
      <c r="H46" s="64"/>
    </row>
    <row r="47" spans="1:8">
      <c r="A47" s="55" t="s">
        <v>406</v>
      </c>
      <c r="D47" s="217"/>
      <c r="E47" s="217"/>
      <c r="F47" s="217"/>
      <c r="G47" s="217"/>
      <c r="H47" s="64"/>
    </row>
    <row r="48" spans="1:8">
      <c r="A48" s="91"/>
      <c r="D48" s="64"/>
      <c r="E48" s="64"/>
      <c r="F48" s="64"/>
      <c r="G48" s="64"/>
      <c r="H48" s="64"/>
    </row>
    <row r="49" spans="1:8">
      <c r="A49" s="92" t="s">
        <v>407</v>
      </c>
      <c r="D49" s="64"/>
      <c r="E49" s="64"/>
      <c r="F49" s="64"/>
      <c r="G49" s="64"/>
      <c r="H49" s="64"/>
    </row>
    <row r="50" spans="1:8">
      <c r="A50" s="92" t="s">
        <v>299</v>
      </c>
    </row>
    <row r="51" spans="1:8">
      <c r="A51" s="92"/>
    </row>
  </sheetData>
  <mergeCells count="1">
    <mergeCell ref="K9:L9"/>
  </mergeCells>
  <phoneticPr fontId="3"/>
  <pageMargins left="0.75" right="0.75" top="1" bottom="1" header="0.51200000000000001" footer="0.51200000000000001"/>
  <pageSetup paperSize="9" scale="77" fitToHeight="0"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2071F-D5CF-4CD4-B1EE-E66EE5ED4551}">
  <dimension ref="A1:M47"/>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76" customWidth="1"/>
    <col min="2" max="2" width="17.5" style="76" customWidth="1"/>
    <col min="3" max="3" width="8.58203125" style="76" customWidth="1"/>
    <col min="4" max="4" width="8.1640625" style="76" customWidth="1"/>
    <col min="5" max="5" width="8.25" style="76" customWidth="1"/>
    <col min="6" max="16384" width="8.1640625" style="76"/>
  </cols>
  <sheetData>
    <row r="1" spans="1:13" ht="13">
      <c r="B1" s="268" t="s">
        <v>243</v>
      </c>
      <c r="F1" s="269"/>
      <c r="G1" s="76" t="s">
        <v>324</v>
      </c>
      <c r="I1" s="76" t="s">
        <v>324</v>
      </c>
    </row>
    <row r="2" spans="1:13">
      <c r="B2" s="76" t="s">
        <v>285</v>
      </c>
      <c r="C2" s="76" t="s">
        <v>324</v>
      </c>
      <c r="G2" s="76" t="s">
        <v>245</v>
      </c>
      <c r="I2" s="270" t="s">
        <v>236</v>
      </c>
      <c r="K2" s="76" t="s">
        <v>229</v>
      </c>
      <c r="M2" s="76" t="s">
        <v>246</v>
      </c>
    </row>
    <row r="3" spans="1:13" ht="60" customHeight="1">
      <c r="B3" s="39"/>
      <c r="C3" s="40" t="s">
        <v>308</v>
      </c>
      <c r="D3" s="40" t="s">
        <v>396</v>
      </c>
      <c r="E3" s="40" t="s">
        <v>397</v>
      </c>
      <c r="F3" s="40" t="s">
        <v>310</v>
      </c>
      <c r="G3" s="41" t="s">
        <v>330</v>
      </c>
      <c r="H3" s="40" t="s">
        <v>291</v>
      </c>
      <c r="I3" s="42" t="s">
        <v>236</v>
      </c>
      <c r="J3" s="43" t="s">
        <v>247</v>
      </c>
      <c r="K3" s="41" t="s">
        <v>248</v>
      </c>
      <c r="L3" s="40" t="s">
        <v>249</v>
      </c>
      <c r="M3" s="42" t="s">
        <v>250</v>
      </c>
    </row>
    <row r="4" spans="1:13">
      <c r="B4" s="44"/>
      <c r="C4" s="45" t="s">
        <v>41</v>
      </c>
      <c r="D4" s="45" t="s">
        <v>42</v>
      </c>
      <c r="E4" s="45" t="s">
        <v>50</v>
      </c>
      <c r="F4" s="45" t="s">
        <v>313</v>
      </c>
      <c r="G4" s="45" t="s">
        <v>311</v>
      </c>
      <c r="H4" s="47" t="s">
        <v>315</v>
      </c>
      <c r="I4" s="46" t="s">
        <v>316</v>
      </c>
      <c r="J4" s="45" t="s">
        <v>318</v>
      </c>
      <c r="K4" s="45" t="s">
        <v>319</v>
      </c>
      <c r="L4" s="45" t="s">
        <v>321</v>
      </c>
      <c r="M4" s="46" t="s">
        <v>322</v>
      </c>
    </row>
    <row r="5" spans="1:13">
      <c r="A5" s="257">
        <v>1</v>
      </c>
      <c r="B5" s="246" t="s">
        <v>73</v>
      </c>
      <c r="C5" s="267"/>
      <c r="D5" s="278">
        <f>逆行列係数表!AL5</f>
        <v>1.2934446531812985E-5</v>
      </c>
      <c r="E5" s="290"/>
      <c r="F5" s="290">
        <f>D5/$E$40</f>
        <v>1.1398448750353319E-5</v>
      </c>
      <c r="G5" s="286">
        <f>$C$40*F5</f>
        <v>0</v>
      </c>
      <c r="H5" s="290">
        <f>分析係数表!F8</f>
        <v>0.42721038226158625</v>
      </c>
      <c r="I5" s="288">
        <f>G5*H5</f>
        <v>0</v>
      </c>
      <c r="J5" s="292">
        <f>分析係数表!D8</f>
        <v>0.32298797552049696</v>
      </c>
      <c r="K5" s="271">
        <f>ROUND(G5*J5,0)</f>
        <v>0</v>
      </c>
      <c r="L5" s="290">
        <f>分析係数表!E8</f>
        <v>0.12265584155979949</v>
      </c>
      <c r="M5" s="272">
        <f>ROUND(G5*L5,0)</f>
        <v>0</v>
      </c>
    </row>
    <row r="6" spans="1:13">
      <c r="A6" s="258">
        <v>2</v>
      </c>
      <c r="B6" s="246" t="s">
        <v>74</v>
      </c>
      <c r="C6" s="267"/>
      <c r="D6" s="278">
        <f>逆行列係数表!AL6</f>
        <v>1.5920542743156631E-5</v>
      </c>
      <c r="E6" s="290"/>
      <c r="F6" s="290">
        <f t="shared" ref="F6:F44" si="0">D6/$E$40</f>
        <v>1.402993858989993E-5</v>
      </c>
      <c r="G6" s="286">
        <f t="shared" ref="G6:G43" si="1">$C$40*F6</f>
        <v>0</v>
      </c>
      <c r="H6" s="290">
        <f>分析係数表!F9</f>
        <v>0.63987813845992225</v>
      </c>
      <c r="I6" s="288">
        <f t="shared" ref="I6:I38" si="2">G6*H6</f>
        <v>0</v>
      </c>
      <c r="J6" s="292">
        <f>分析係数表!D9</f>
        <v>0.29572434079210003</v>
      </c>
      <c r="K6" s="271">
        <f>ROUND(G6*J6,0)</f>
        <v>0</v>
      </c>
      <c r="L6" s="290">
        <f>分析係数表!E9</f>
        <v>0.26862065342998215</v>
      </c>
      <c r="M6" s="272">
        <f>ROUND(G6*L6,0)</f>
        <v>0</v>
      </c>
    </row>
    <row r="7" spans="1:13">
      <c r="A7" s="258">
        <v>3</v>
      </c>
      <c r="B7" s="246" t="s">
        <v>75</v>
      </c>
      <c r="C7" s="267"/>
      <c r="D7" s="278">
        <f>逆行列係数表!AL7</f>
        <v>1.4423117888172961E-6</v>
      </c>
      <c r="E7" s="290"/>
      <c r="F7" s="290">
        <f t="shared" si="0"/>
        <v>1.2710336670710257E-6</v>
      </c>
      <c r="G7" s="286">
        <f t="shared" si="1"/>
        <v>0</v>
      </c>
      <c r="H7" s="290">
        <f>分析係数表!F10</f>
        <v>0.47381340455197063</v>
      </c>
      <c r="I7" s="288">
        <f t="shared" si="2"/>
        <v>0</v>
      </c>
      <c r="J7" s="292">
        <f>分析係数表!D10</f>
        <v>9.5045460793747427E-2</v>
      </c>
      <c r="K7" s="271">
        <f>ROUND(G7*J7,0)</f>
        <v>0</v>
      </c>
      <c r="L7" s="290">
        <f>分析係数表!E10</f>
        <v>4.2279520059697977E-2</v>
      </c>
      <c r="M7" s="272">
        <f>ROUND(G7*L7,0)</f>
        <v>0</v>
      </c>
    </row>
    <row r="8" spans="1:13">
      <c r="A8" s="258">
        <v>4</v>
      </c>
      <c r="B8" s="246" t="s">
        <v>76</v>
      </c>
      <c r="C8" s="267"/>
      <c r="D8" s="278">
        <f>逆行列係数表!AL8</f>
        <v>2.5042996829028493E-5</v>
      </c>
      <c r="E8" s="290"/>
      <c r="F8" s="290">
        <f t="shared" si="0"/>
        <v>2.2069078503580242E-5</v>
      </c>
      <c r="G8" s="286">
        <f t="shared" si="1"/>
        <v>0</v>
      </c>
      <c r="H8" s="290">
        <f>分析係数表!F11</f>
        <v>0.54360066960888753</v>
      </c>
      <c r="I8" s="288">
        <f t="shared" si="2"/>
        <v>0</v>
      </c>
      <c r="J8" s="292">
        <f>分析係数表!D11</f>
        <v>4.0785268604474206E-2</v>
      </c>
      <c r="K8" s="271">
        <f>ROUND(G8*J8,0)</f>
        <v>0</v>
      </c>
      <c r="L8" s="290">
        <f>分析係数表!E11</f>
        <v>3.926343022371024E-2</v>
      </c>
      <c r="M8" s="272">
        <f>ROUND(G8*L8,0)</f>
        <v>0</v>
      </c>
    </row>
    <row r="9" spans="1:13">
      <c r="A9" s="258">
        <v>5</v>
      </c>
      <c r="B9" s="246" t="s">
        <v>77</v>
      </c>
      <c r="C9" s="267"/>
      <c r="D9" s="278">
        <f>逆行列係数表!AL9</f>
        <v>4.9900916642812056E-5</v>
      </c>
      <c r="E9" s="290"/>
      <c r="F9" s="290">
        <f t="shared" si="0"/>
        <v>4.3975058349019293E-5</v>
      </c>
      <c r="G9" s="286">
        <f t="shared" si="1"/>
        <v>0</v>
      </c>
      <c r="H9" s="290">
        <f>分析係数表!F12</f>
        <v>0.33651535386825859</v>
      </c>
      <c r="I9" s="288">
        <f t="shared" si="2"/>
        <v>0</v>
      </c>
      <c r="J9" s="292">
        <f>分析係数表!D12</f>
        <v>3.4578030097235327E-2</v>
      </c>
      <c r="K9" s="271">
        <f>ROUND(G9*J9,0)</f>
        <v>0</v>
      </c>
      <c r="L9" s="290">
        <f>分析係数表!E12</f>
        <v>3.3355134693599395E-2</v>
      </c>
      <c r="M9" s="272">
        <f t="shared" ref="M9:M38" si="3">ROUND(G9*L9,0)</f>
        <v>0</v>
      </c>
    </row>
    <row r="10" spans="1:13">
      <c r="A10" s="258">
        <v>6</v>
      </c>
      <c r="B10" s="246" t="s">
        <v>78</v>
      </c>
      <c r="C10" s="267"/>
      <c r="D10" s="278">
        <f>逆行列係数表!AL10</f>
        <v>2.1412840214278048E-4</v>
      </c>
      <c r="E10" s="290"/>
      <c r="F10" s="290">
        <f t="shared" si="0"/>
        <v>1.8870012039683452E-4</v>
      </c>
      <c r="G10" s="286">
        <f t="shared" si="1"/>
        <v>0</v>
      </c>
      <c r="H10" s="290">
        <f>分析係数表!F13</f>
        <v>0.39077170920544851</v>
      </c>
      <c r="I10" s="288">
        <f t="shared" si="2"/>
        <v>0</v>
      </c>
      <c r="J10" s="292">
        <f>分析係数表!D13</f>
        <v>0.12720758845381647</v>
      </c>
      <c r="K10" s="271">
        <f t="shared" ref="K10:K38" si="4">ROUND(G10*J10,0)</f>
        <v>0</v>
      </c>
      <c r="L10" s="290">
        <f>分析係数表!E13</f>
        <v>9.5492852763317662E-2</v>
      </c>
      <c r="M10" s="272">
        <f t="shared" si="3"/>
        <v>0</v>
      </c>
    </row>
    <row r="11" spans="1:13">
      <c r="A11" s="258">
        <v>7</v>
      </c>
      <c r="B11" s="246" t="s">
        <v>79</v>
      </c>
      <c r="C11" s="267"/>
      <c r="D11" s="278">
        <f>逆行列係数表!AL11</f>
        <v>1.8401597922733874E-3</v>
      </c>
      <c r="E11" s="290"/>
      <c r="F11" s="290">
        <f t="shared" si="0"/>
        <v>1.6216362279669197E-3</v>
      </c>
      <c r="G11" s="286">
        <f t="shared" si="1"/>
        <v>0</v>
      </c>
      <c r="H11" s="290">
        <f>分析係数表!F14</f>
        <v>0.35598651785260127</v>
      </c>
      <c r="I11" s="288">
        <f t="shared" si="2"/>
        <v>0</v>
      </c>
      <c r="J11" s="292">
        <f>分析係数表!D14</f>
        <v>4.3833041969742803E-2</v>
      </c>
      <c r="K11" s="271">
        <f t="shared" si="4"/>
        <v>0</v>
      </c>
      <c r="L11" s="290">
        <f>分析係数表!E14</f>
        <v>3.8757158040430381E-2</v>
      </c>
      <c r="M11" s="272">
        <f t="shared" si="3"/>
        <v>0</v>
      </c>
    </row>
    <row r="12" spans="1:13">
      <c r="A12" s="258">
        <v>8</v>
      </c>
      <c r="B12" s="246" t="s">
        <v>80</v>
      </c>
      <c r="C12" s="267"/>
      <c r="D12" s="278">
        <f>逆行列係数表!AL12</f>
        <v>1.267363720536069E-3</v>
      </c>
      <c r="E12" s="290"/>
      <c r="F12" s="290">
        <f t="shared" si="0"/>
        <v>1.1168611181821195E-3</v>
      </c>
      <c r="G12" s="286">
        <f t="shared" si="1"/>
        <v>0</v>
      </c>
      <c r="H12" s="290">
        <f>分析係数表!F15</f>
        <v>0.35842164855867914</v>
      </c>
      <c r="I12" s="288">
        <f t="shared" si="2"/>
        <v>0</v>
      </c>
      <c r="J12" s="292">
        <f>分析係数表!D15</f>
        <v>1.5678367482667734E-2</v>
      </c>
      <c r="K12" s="271">
        <f t="shared" si="4"/>
        <v>0</v>
      </c>
      <c r="L12" s="290">
        <f>分析係数表!E15</f>
        <v>1.5634458686506418E-2</v>
      </c>
      <c r="M12" s="272">
        <f t="shared" si="3"/>
        <v>0</v>
      </c>
    </row>
    <row r="13" spans="1:13">
      <c r="A13" s="258">
        <v>9</v>
      </c>
      <c r="B13" s="246" t="s">
        <v>81</v>
      </c>
      <c r="C13" s="267"/>
      <c r="D13" s="278">
        <f>逆行列係数表!AL13</f>
        <v>9.4468380205961207E-4</v>
      </c>
      <c r="E13" s="290"/>
      <c r="F13" s="290">
        <f t="shared" si="0"/>
        <v>8.3250024472103154E-4</v>
      </c>
      <c r="G13" s="286">
        <f t="shared" si="1"/>
        <v>0</v>
      </c>
      <c r="H13" s="290">
        <f>分析係数表!F16</f>
        <v>0.2627694146106877</v>
      </c>
      <c r="I13" s="288">
        <f t="shared" si="2"/>
        <v>0</v>
      </c>
      <c r="J13" s="292">
        <f>分析係数表!D16</f>
        <v>1.0339400475073228E-2</v>
      </c>
      <c r="K13" s="271">
        <f t="shared" si="4"/>
        <v>0</v>
      </c>
      <c r="L13" s="290">
        <f>分析係数表!E16</f>
        <v>1.0339400475073228E-2</v>
      </c>
      <c r="M13" s="272">
        <f t="shared" si="3"/>
        <v>0</v>
      </c>
    </row>
    <row r="14" spans="1:13">
      <c r="A14" s="258">
        <v>10</v>
      </c>
      <c r="B14" s="246" t="s">
        <v>82</v>
      </c>
      <c r="C14" s="267"/>
      <c r="D14" s="278">
        <f>逆行列係数表!AL14</f>
        <v>2.4908147019620623E-3</v>
      </c>
      <c r="E14" s="290"/>
      <c r="F14" s="290">
        <f t="shared" si="0"/>
        <v>2.1950242445326804E-3</v>
      </c>
      <c r="G14" s="286">
        <f t="shared" si="1"/>
        <v>0</v>
      </c>
      <c r="H14" s="290">
        <f>分析係数表!F17</f>
        <v>0.42825667105631338</v>
      </c>
      <c r="I14" s="288">
        <f t="shared" si="2"/>
        <v>0</v>
      </c>
      <c r="J14" s="292">
        <f>分析係数表!D17</f>
        <v>5.1560411778863557E-2</v>
      </c>
      <c r="K14" s="271">
        <f t="shared" si="4"/>
        <v>0</v>
      </c>
      <c r="L14" s="290">
        <f>分析係数表!E17</f>
        <v>4.9008807340167618E-2</v>
      </c>
      <c r="M14" s="272">
        <f t="shared" si="3"/>
        <v>0</v>
      </c>
    </row>
    <row r="15" spans="1:13">
      <c r="A15" s="258">
        <v>11</v>
      </c>
      <c r="B15" s="246" t="s">
        <v>83</v>
      </c>
      <c r="C15" s="267"/>
      <c r="D15" s="278">
        <f>逆行列係数表!AL15</f>
        <v>4.9686721320686277E-4</v>
      </c>
      <c r="E15" s="290"/>
      <c r="F15" s="290">
        <f t="shared" si="0"/>
        <v>4.378629925555432E-4</v>
      </c>
      <c r="G15" s="286">
        <f t="shared" si="1"/>
        <v>0</v>
      </c>
      <c r="H15" s="290">
        <f>分析係数表!F18</f>
        <v>0.48997194925916815</v>
      </c>
      <c r="I15" s="288">
        <f t="shared" si="2"/>
        <v>0</v>
      </c>
      <c r="J15" s="292">
        <f>分析係数表!D18</f>
        <v>3.8565313316438733E-2</v>
      </c>
      <c r="K15" s="271">
        <f t="shared" si="4"/>
        <v>0</v>
      </c>
      <c r="L15" s="290">
        <f>分析係数表!E18</f>
        <v>3.6576455199010559E-2</v>
      </c>
      <c r="M15" s="272">
        <f t="shared" si="3"/>
        <v>0</v>
      </c>
    </row>
    <row r="16" spans="1:13">
      <c r="A16" s="258">
        <v>12</v>
      </c>
      <c r="B16" s="246" t="s">
        <v>84</v>
      </c>
      <c r="C16" s="267"/>
      <c r="D16" s="278">
        <f>逆行列係数表!AL16</f>
        <v>1.8943143687034883E-3</v>
      </c>
      <c r="E16" s="290"/>
      <c r="F16" s="290">
        <f t="shared" si="0"/>
        <v>1.6693598133957486E-3</v>
      </c>
      <c r="G16" s="286">
        <f t="shared" si="1"/>
        <v>0</v>
      </c>
      <c r="H16" s="290">
        <f>分析係数表!F19</f>
        <v>0.21331101927013058</v>
      </c>
      <c r="I16" s="288">
        <f t="shared" si="2"/>
        <v>0</v>
      </c>
      <c r="J16" s="292">
        <f>分析係数表!D19</f>
        <v>1.2736199640345095E-2</v>
      </c>
      <c r="K16" s="271">
        <f t="shared" si="4"/>
        <v>0</v>
      </c>
      <c r="L16" s="290">
        <f>分析係数表!E19</f>
        <v>1.2523714081279422E-2</v>
      </c>
      <c r="M16" s="272">
        <f t="shared" si="3"/>
        <v>0</v>
      </c>
    </row>
    <row r="17" spans="1:13">
      <c r="A17" s="258">
        <v>13</v>
      </c>
      <c r="B17" s="246" t="s">
        <v>85</v>
      </c>
      <c r="C17" s="267"/>
      <c r="D17" s="278">
        <f>逆行列係数表!AL17</f>
        <v>5.4572633500707389E-5</v>
      </c>
      <c r="E17" s="290"/>
      <c r="F17" s="290">
        <f t="shared" si="0"/>
        <v>4.8091997179753908E-5</v>
      </c>
      <c r="G17" s="286">
        <f t="shared" si="1"/>
        <v>0</v>
      </c>
      <c r="H17" s="290">
        <f>分析係数表!F20</f>
        <v>0.2109583665362576</v>
      </c>
      <c r="I17" s="288">
        <f t="shared" si="2"/>
        <v>0</v>
      </c>
      <c r="J17" s="292">
        <f>分析係数表!D20</f>
        <v>3.0797631013066269E-2</v>
      </c>
      <c r="K17" s="271">
        <f t="shared" si="4"/>
        <v>0</v>
      </c>
      <c r="L17" s="290">
        <f>分析係数表!E20</f>
        <v>2.9972730221401771E-2</v>
      </c>
      <c r="M17" s="272">
        <f t="shared" si="3"/>
        <v>0</v>
      </c>
    </row>
    <row r="18" spans="1:13">
      <c r="A18" s="258">
        <v>14</v>
      </c>
      <c r="B18" s="246" t="s">
        <v>86</v>
      </c>
      <c r="C18" s="267"/>
      <c r="D18" s="278">
        <f>逆行列係数表!AL18</f>
        <v>6.8263358070550526E-4</v>
      </c>
      <c r="E18" s="290"/>
      <c r="F18" s="290">
        <f t="shared" si="0"/>
        <v>6.0156914065121901E-4</v>
      </c>
      <c r="G18" s="286">
        <f t="shared" si="1"/>
        <v>0</v>
      </c>
      <c r="H18" s="290">
        <f>分析係数表!F21</f>
        <v>0.45791147145628314</v>
      </c>
      <c r="I18" s="288">
        <f t="shared" si="2"/>
        <v>0</v>
      </c>
      <c r="J18" s="292">
        <f>分析係数表!D21</f>
        <v>5.9847590028896828E-2</v>
      </c>
      <c r="K18" s="271">
        <f t="shared" si="4"/>
        <v>0</v>
      </c>
      <c r="L18" s="290">
        <f>分析係数表!E21</f>
        <v>5.4782163530779596E-2</v>
      </c>
      <c r="M18" s="272">
        <f t="shared" si="3"/>
        <v>0</v>
      </c>
    </row>
    <row r="19" spans="1:13">
      <c r="A19" s="258">
        <v>15</v>
      </c>
      <c r="B19" s="246" t="s">
        <v>70</v>
      </c>
      <c r="C19" s="267"/>
      <c r="D19" s="278">
        <f>逆行列係数表!AL19</f>
        <v>3.3844037173234786E-3</v>
      </c>
      <c r="E19" s="290"/>
      <c r="F19" s="290">
        <f t="shared" si="0"/>
        <v>2.9824973358956479E-3</v>
      </c>
      <c r="G19" s="286">
        <f t="shared" si="1"/>
        <v>0</v>
      </c>
      <c r="H19" s="290">
        <f>分析係数表!F22</f>
        <v>0.43073258580094059</v>
      </c>
      <c r="I19" s="288">
        <f t="shared" si="2"/>
        <v>0</v>
      </c>
      <c r="J19" s="292">
        <f>分析係数表!D22</f>
        <v>2.2938556731137788E-2</v>
      </c>
      <c r="K19" s="271">
        <f t="shared" si="4"/>
        <v>0</v>
      </c>
      <c r="L19" s="290">
        <f>分析係数表!E22</f>
        <v>2.2183368519679003E-2</v>
      </c>
      <c r="M19" s="272">
        <f t="shared" si="3"/>
        <v>0</v>
      </c>
    </row>
    <row r="20" spans="1:13">
      <c r="A20" s="258">
        <v>16</v>
      </c>
      <c r="B20" s="246" t="s">
        <v>71</v>
      </c>
      <c r="C20" s="267"/>
      <c r="D20" s="278">
        <f>逆行列係数表!AL20</f>
        <v>5.2161418221457236E-3</v>
      </c>
      <c r="E20" s="290"/>
      <c r="F20" s="290">
        <f t="shared" si="0"/>
        <v>4.5967119727981769E-3</v>
      </c>
      <c r="G20" s="286">
        <f t="shared" si="1"/>
        <v>0</v>
      </c>
      <c r="H20" s="290">
        <f>分析係数表!F23</f>
        <v>0.43764444987651224</v>
      </c>
      <c r="I20" s="288">
        <f t="shared" si="2"/>
        <v>0</v>
      </c>
      <c r="J20" s="292">
        <f>分析係数表!D23</f>
        <v>3.7770855561684982E-2</v>
      </c>
      <c r="K20" s="271">
        <f t="shared" si="4"/>
        <v>0</v>
      </c>
      <c r="L20" s="290">
        <f>分析係数表!E23</f>
        <v>3.6503495425501575E-2</v>
      </c>
      <c r="M20" s="272">
        <f t="shared" si="3"/>
        <v>0</v>
      </c>
    </row>
    <row r="21" spans="1:13">
      <c r="A21" s="258">
        <v>17</v>
      </c>
      <c r="B21" s="246" t="s">
        <v>72</v>
      </c>
      <c r="C21" s="267"/>
      <c r="D21" s="278">
        <f>逆行列係数表!AL21</f>
        <v>3.2533576293626153E-4</v>
      </c>
      <c r="E21" s="290"/>
      <c r="F21" s="290">
        <f t="shared" si="0"/>
        <v>2.8670132976816974E-4</v>
      </c>
      <c r="G21" s="286">
        <f t="shared" si="1"/>
        <v>0</v>
      </c>
      <c r="H21" s="290">
        <f>分析係数表!F24</f>
        <v>0.36721364788140759</v>
      </c>
      <c r="I21" s="288">
        <f t="shared" si="2"/>
        <v>0</v>
      </c>
      <c r="J21" s="292">
        <f>分析係数表!D24</f>
        <v>3.9309475738153632E-2</v>
      </c>
      <c r="K21" s="271">
        <f t="shared" si="4"/>
        <v>0</v>
      </c>
      <c r="L21" s="290">
        <f>分析係数表!E24</f>
        <v>3.8550657867992791E-2</v>
      </c>
      <c r="M21" s="272">
        <f t="shared" si="3"/>
        <v>0</v>
      </c>
    </row>
    <row r="22" spans="1:13">
      <c r="A22" s="258">
        <v>18</v>
      </c>
      <c r="B22" s="246" t="s">
        <v>87</v>
      </c>
      <c r="C22" s="267"/>
      <c r="D22" s="278">
        <f>逆行列係数表!AL22</f>
        <v>2.2127395426688942E-3</v>
      </c>
      <c r="E22" s="290"/>
      <c r="F22" s="290">
        <f t="shared" si="0"/>
        <v>1.9499712038669166E-3</v>
      </c>
      <c r="G22" s="286">
        <f t="shared" si="1"/>
        <v>0</v>
      </c>
      <c r="H22" s="290">
        <f>分析係数表!F25</f>
        <v>0.33318683873123567</v>
      </c>
      <c r="I22" s="288">
        <f t="shared" si="2"/>
        <v>0</v>
      </c>
      <c r="J22" s="292">
        <f>分析係数表!D25</f>
        <v>4.284059086963312E-2</v>
      </c>
      <c r="K22" s="271">
        <f t="shared" si="4"/>
        <v>0</v>
      </c>
      <c r="L22" s="290">
        <f>分析係数表!E25</f>
        <v>4.249917369780222E-2</v>
      </c>
      <c r="M22" s="272">
        <f t="shared" si="3"/>
        <v>0</v>
      </c>
    </row>
    <row r="23" spans="1:13">
      <c r="A23" s="258">
        <v>19</v>
      </c>
      <c r="B23" s="246" t="s">
        <v>88</v>
      </c>
      <c r="C23" s="267"/>
      <c r="D23" s="278">
        <f>逆行列係数表!AL23</f>
        <v>1.1498529599993361E-3</v>
      </c>
      <c r="E23" s="290"/>
      <c r="F23" s="290">
        <f t="shared" si="0"/>
        <v>1.0133050535064054E-3</v>
      </c>
      <c r="G23" s="286">
        <f t="shared" si="1"/>
        <v>0</v>
      </c>
      <c r="H23" s="290">
        <f>分析係数表!F26</f>
        <v>0.33811565690794865</v>
      </c>
      <c r="I23" s="288">
        <f t="shared" si="2"/>
        <v>0</v>
      </c>
      <c r="J23" s="292">
        <f>分析係数表!D26</f>
        <v>3.3929737559631502E-2</v>
      </c>
      <c r="K23" s="271">
        <f t="shared" si="4"/>
        <v>0</v>
      </c>
      <c r="L23" s="290">
        <f>分析係数表!E26</f>
        <v>3.3531988342571602E-2</v>
      </c>
      <c r="M23" s="272">
        <f t="shared" si="3"/>
        <v>0</v>
      </c>
    </row>
    <row r="24" spans="1:13">
      <c r="A24" s="258">
        <v>20</v>
      </c>
      <c r="B24" s="246" t="s">
        <v>89</v>
      </c>
      <c r="C24" s="267"/>
      <c r="D24" s="278">
        <f>逆行列係数表!AL24</f>
        <v>2.9417235390409916E-4</v>
      </c>
      <c r="E24" s="290"/>
      <c r="F24" s="290">
        <f t="shared" si="0"/>
        <v>2.5923865327360688E-4</v>
      </c>
      <c r="G24" s="286">
        <f t="shared" si="1"/>
        <v>0</v>
      </c>
      <c r="H24" s="290">
        <f>分析係数表!F27</f>
        <v>0.29536956526946395</v>
      </c>
      <c r="I24" s="288">
        <f t="shared" si="2"/>
        <v>0</v>
      </c>
      <c r="J24" s="292">
        <f>分析係数表!D27</f>
        <v>2.042747265118797E-2</v>
      </c>
      <c r="K24" s="271">
        <f t="shared" si="4"/>
        <v>0</v>
      </c>
      <c r="L24" s="290">
        <f>分析係数表!E27</f>
        <v>2.035082172191522E-2</v>
      </c>
      <c r="M24" s="272">
        <f t="shared" si="3"/>
        <v>0</v>
      </c>
    </row>
    <row r="25" spans="1:13">
      <c r="A25" s="258">
        <v>21</v>
      </c>
      <c r="B25" s="246" t="s">
        <v>90</v>
      </c>
      <c r="C25" s="267"/>
      <c r="D25" s="278">
        <f>逆行列係数表!AL25</f>
        <v>4.9200706490447809E-3</v>
      </c>
      <c r="E25" s="290"/>
      <c r="F25" s="290">
        <f t="shared" si="0"/>
        <v>4.3357999898426102E-3</v>
      </c>
      <c r="G25" s="286">
        <f t="shared" si="1"/>
        <v>0</v>
      </c>
      <c r="H25" s="290">
        <f>分析係数表!F28</f>
        <v>0.29628808224417325</v>
      </c>
      <c r="I25" s="288">
        <f t="shared" si="2"/>
        <v>0</v>
      </c>
      <c r="J25" s="292">
        <f>分析係数表!D28</f>
        <v>3.0551159487848582E-2</v>
      </c>
      <c r="K25" s="271">
        <f t="shared" si="4"/>
        <v>0</v>
      </c>
      <c r="L25" s="290">
        <f>分析係数表!E28</f>
        <v>3.018459578819983E-2</v>
      </c>
      <c r="M25" s="272">
        <f t="shared" si="3"/>
        <v>0</v>
      </c>
    </row>
    <row r="26" spans="1:13">
      <c r="A26" s="258">
        <v>22</v>
      </c>
      <c r="B26" s="246" t="s">
        <v>64</v>
      </c>
      <c r="C26" s="267"/>
      <c r="D26" s="278">
        <f>逆行列係数表!AL26</f>
        <v>2.9646669306422667E-3</v>
      </c>
      <c r="E26" s="290"/>
      <c r="F26" s="290">
        <f t="shared" si="0"/>
        <v>2.6126053393686682E-3</v>
      </c>
      <c r="G26" s="286">
        <f t="shared" si="1"/>
        <v>0</v>
      </c>
      <c r="H26" s="290">
        <f>分析係数表!F29</f>
        <v>0.40202182464221792</v>
      </c>
      <c r="I26" s="288">
        <f t="shared" si="2"/>
        <v>0</v>
      </c>
      <c r="J26" s="292">
        <f>分析係数表!D29</f>
        <v>7.9194780809421356E-2</v>
      </c>
      <c r="K26" s="271">
        <f t="shared" si="4"/>
        <v>0</v>
      </c>
      <c r="L26" s="290">
        <f>分析係数表!E29</f>
        <v>6.5944675090492746E-2</v>
      </c>
      <c r="M26" s="272">
        <f t="shared" si="3"/>
        <v>0</v>
      </c>
    </row>
    <row r="27" spans="1:13">
      <c r="A27" s="258">
        <v>23</v>
      </c>
      <c r="B27" s="246" t="s">
        <v>91</v>
      </c>
      <c r="C27" s="267"/>
      <c r="D27" s="278">
        <f>逆行列係数表!AL27</f>
        <v>2.8696732554950332E-3</v>
      </c>
      <c r="E27" s="290"/>
      <c r="F27" s="290">
        <f t="shared" si="0"/>
        <v>2.5288924000395445E-3</v>
      </c>
      <c r="G27" s="286">
        <f t="shared" si="1"/>
        <v>0</v>
      </c>
      <c r="H27" s="290">
        <f>分析係数表!F30</f>
        <v>0.46362091424568164</v>
      </c>
      <c r="I27" s="288">
        <f t="shared" si="2"/>
        <v>0</v>
      </c>
      <c r="J27" s="292">
        <f>分析係数表!D30</f>
        <v>7.3824536053885614E-2</v>
      </c>
      <c r="K27" s="271">
        <f t="shared" si="4"/>
        <v>0</v>
      </c>
      <c r="L27" s="290">
        <f>分析係数表!E30</f>
        <v>5.6949248710145881E-2</v>
      </c>
      <c r="M27" s="272">
        <f t="shared" si="3"/>
        <v>0</v>
      </c>
    </row>
    <row r="28" spans="1:13">
      <c r="A28" s="258">
        <v>24</v>
      </c>
      <c r="B28" s="246" t="s">
        <v>92</v>
      </c>
      <c r="C28" s="267"/>
      <c r="D28" s="278">
        <f>逆行列係数表!AL28</f>
        <v>7.8919665336798818E-3</v>
      </c>
      <c r="E28" s="290"/>
      <c r="F28" s="290">
        <f t="shared" si="0"/>
        <v>6.9547758268899626E-3</v>
      </c>
      <c r="G28" s="286">
        <f t="shared" si="1"/>
        <v>0</v>
      </c>
      <c r="H28" s="290">
        <f>分析係数表!F31</f>
        <v>0.39948542779773355</v>
      </c>
      <c r="I28" s="288">
        <f t="shared" si="2"/>
        <v>0</v>
      </c>
      <c r="J28" s="292">
        <f>分析係数表!D31</f>
        <v>2.9145126840892164E-3</v>
      </c>
      <c r="K28" s="271">
        <f t="shared" si="4"/>
        <v>0</v>
      </c>
      <c r="L28" s="290">
        <f>分析係数表!E31</f>
        <v>2.9145126840892164E-3</v>
      </c>
      <c r="M28" s="272">
        <f t="shared" si="3"/>
        <v>0</v>
      </c>
    </row>
    <row r="29" spans="1:13">
      <c r="A29" s="258">
        <v>25</v>
      </c>
      <c r="B29" s="246" t="s">
        <v>1</v>
      </c>
      <c r="C29" s="267"/>
      <c r="D29" s="278">
        <f>逆行列係数表!AL29</f>
        <v>1.2547794992537043E-3</v>
      </c>
      <c r="E29" s="290"/>
      <c r="F29" s="290">
        <f t="shared" si="0"/>
        <v>1.105771304559454E-3</v>
      </c>
      <c r="G29" s="286">
        <f t="shared" si="1"/>
        <v>0</v>
      </c>
      <c r="H29" s="290">
        <f>分析係数表!F32</f>
        <v>0.44272670787830282</v>
      </c>
      <c r="I29" s="288">
        <f t="shared" si="2"/>
        <v>0</v>
      </c>
      <c r="J29" s="292">
        <f>分析係数表!D32</f>
        <v>2.1120085933633119E-2</v>
      </c>
      <c r="K29" s="271">
        <f t="shared" si="4"/>
        <v>0</v>
      </c>
      <c r="L29" s="290">
        <f>分析係数表!E32</f>
        <v>2.1120085933633119E-2</v>
      </c>
      <c r="M29" s="272">
        <f t="shared" si="3"/>
        <v>0</v>
      </c>
    </row>
    <row r="30" spans="1:13">
      <c r="A30" s="258">
        <v>26</v>
      </c>
      <c r="B30" s="246" t="s">
        <v>2</v>
      </c>
      <c r="C30" s="267"/>
      <c r="D30" s="278">
        <f>逆行列係数表!AL30</f>
        <v>2.3001701804199704E-3</v>
      </c>
      <c r="E30" s="290"/>
      <c r="F30" s="290">
        <f t="shared" si="0"/>
        <v>2.0270192353513115E-3</v>
      </c>
      <c r="G30" s="286">
        <f t="shared" si="1"/>
        <v>0</v>
      </c>
      <c r="H30" s="290">
        <f>分析係数表!F33</f>
        <v>0.63278689994307047</v>
      </c>
      <c r="I30" s="288">
        <f t="shared" si="2"/>
        <v>0</v>
      </c>
      <c r="J30" s="292">
        <f>分析係数表!D33</f>
        <v>8.7702783269007503E-2</v>
      </c>
      <c r="K30" s="271">
        <f t="shared" si="4"/>
        <v>0</v>
      </c>
      <c r="L30" s="290">
        <f>分析係数表!E33</f>
        <v>8.4336323251883824E-2</v>
      </c>
      <c r="M30" s="272">
        <f t="shared" si="3"/>
        <v>0</v>
      </c>
    </row>
    <row r="31" spans="1:13">
      <c r="A31" s="258">
        <v>27</v>
      </c>
      <c r="B31" s="246" t="s">
        <v>65</v>
      </c>
      <c r="C31" s="267"/>
      <c r="D31" s="278">
        <f>逆行列係数表!AL31</f>
        <v>6.1254051262334417E-3</v>
      </c>
      <c r="E31" s="290"/>
      <c r="F31" s="290">
        <f t="shared" si="0"/>
        <v>5.3979979920127973E-3</v>
      </c>
      <c r="G31" s="286">
        <f t="shared" si="1"/>
        <v>0</v>
      </c>
      <c r="H31" s="290">
        <f>分析係数表!F34</f>
        <v>0.68044247766447119</v>
      </c>
      <c r="I31" s="288">
        <f t="shared" si="2"/>
        <v>0</v>
      </c>
      <c r="J31" s="292">
        <f>分析係数表!D34</f>
        <v>0.15389009392691583</v>
      </c>
      <c r="K31" s="271">
        <f t="shared" si="4"/>
        <v>0</v>
      </c>
      <c r="L31" s="290">
        <f>分析係数表!E34</f>
        <v>0.1433320704064108</v>
      </c>
      <c r="M31" s="272">
        <f t="shared" si="3"/>
        <v>0</v>
      </c>
    </row>
    <row r="32" spans="1:13">
      <c r="A32" s="258">
        <v>28</v>
      </c>
      <c r="B32" s="246" t="s">
        <v>66</v>
      </c>
      <c r="C32" s="267"/>
      <c r="D32" s="278">
        <f>逆行列係数表!AL32</f>
        <v>1.2708343774812409E-2</v>
      </c>
      <c r="E32" s="290"/>
      <c r="F32" s="290">
        <f t="shared" si="0"/>
        <v>1.1199196259599592E-2</v>
      </c>
      <c r="G32" s="286">
        <f t="shared" si="1"/>
        <v>0</v>
      </c>
      <c r="H32" s="290">
        <f>分析係数表!F35</f>
        <v>0.60548890850388704</v>
      </c>
      <c r="I32" s="288">
        <f t="shared" si="2"/>
        <v>0</v>
      </c>
      <c r="J32" s="292">
        <f>分析係数表!D35</f>
        <v>4.0363234612300396E-2</v>
      </c>
      <c r="K32" s="271">
        <f t="shared" si="4"/>
        <v>0</v>
      </c>
      <c r="L32" s="290">
        <f>分析係数表!E35</f>
        <v>3.9154079363329694E-2</v>
      </c>
      <c r="M32" s="272">
        <f t="shared" si="3"/>
        <v>0</v>
      </c>
    </row>
    <row r="33" spans="1:13">
      <c r="A33" s="258">
        <v>29</v>
      </c>
      <c r="B33" s="246" t="s">
        <v>93</v>
      </c>
      <c r="C33" s="267"/>
      <c r="D33" s="278">
        <f>逆行列係数表!AL33</f>
        <v>1.4656457138805108E-2</v>
      </c>
      <c r="E33" s="290"/>
      <c r="F33" s="290">
        <f t="shared" si="0"/>
        <v>1.2915966303430504E-2</v>
      </c>
      <c r="G33" s="286">
        <f t="shared" si="1"/>
        <v>0</v>
      </c>
      <c r="H33" s="290">
        <f>分析係数表!F36</f>
        <v>0.81306518983088305</v>
      </c>
      <c r="I33" s="288">
        <f t="shared" si="2"/>
        <v>0</v>
      </c>
      <c r="J33" s="292">
        <f>分析係数表!D36</f>
        <v>1.5774342104513773E-2</v>
      </c>
      <c r="K33" s="271">
        <f t="shared" si="4"/>
        <v>0</v>
      </c>
      <c r="L33" s="290">
        <f>分析係数表!E36</f>
        <v>1.3229670821596217E-2</v>
      </c>
      <c r="M33" s="272">
        <f t="shared" si="3"/>
        <v>0</v>
      </c>
    </row>
    <row r="34" spans="1:13">
      <c r="A34" s="258">
        <v>30</v>
      </c>
      <c r="B34" s="246" t="s">
        <v>94</v>
      </c>
      <c r="C34" s="267"/>
      <c r="D34" s="278">
        <f>逆行列係数表!AL34</f>
        <v>8.3671568470595429E-3</v>
      </c>
      <c r="E34" s="290"/>
      <c r="F34" s="290">
        <f t="shared" si="0"/>
        <v>7.3735361055304429E-3</v>
      </c>
      <c r="G34" s="286">
        <f t="shared" si="1"/>
        <v>0</v>
      </c>
      <c r="H34" s="290">
        <f>分析係数表!F37</f>
        <v>0.63403708963374472</v>
      </c>
      <c r="I34" s="288">
        <f t="shared" si="2"/>
        <v>0</v>
      </c>
      <c r="J34" s="292">
        <f>分析係数表!D37</f>
        <v>7.9200513574427991E-2</v>
      </c>
      <c r="K34" s="271">
        <f t="shared" si="4"/>
        <v>0</v>
      </c>
      <c r="L34" s="290">
        <f>分析係数表!E37</f>
        <v>7.3600662533244779E-2</v>
      </c>
      <c r="M34" s="272">
        <f t="shared" si="3"/>
        <v>0</v>
      </c>
    </row>
    <row r="35" spans="1:13">
      <c r="A35" s="258">
        <v>31</v>
      </c>
      <c r="B35" s="246" t="s">
        <v>95</v>
      </c>
      <c r="C35" s="267"/>
      <c r="D35" s="278">
        <f>逆行列係数表!AL35</f>
        <v>2.3170174565456482E-2</v>
      </c>
      <c r="E35" s="290"/>
      <c r="F35" s="290">
        <f t="shared" si="0"/>
        <v>2.0418658554234789E-2</v>
      </c>
      <c r="G35" s="286">
        <f t="shared" si="1"/>
        <v>0</v>
      </c>
      <c r="H35" s="290">
        <f>分析係数表!F38</f>
        <v>0.4997199825516766</v>
      </c>
      <c r="I35" s="288">
        <f t="shared" si="2"/>
        <v>0</v>
      </c>
      <c r="J35" s="292">
        <f>分析係数表!D38</f>
        <v>3.5590827435143364E-2</v>
      </c>
      <c r="K35" s="271">
        <f t="shared" si="4"/>
        <v>0</v>
      </c>
      <c r="L35" s="290">
        <f>分析係数表!E38</f>
        <v>3.1059891839156476E-2</v>
      </c>
      <c r="M35" s="272">
        <f t="shared" si="3"/>
        <v>0</v>
      </c>
    </row>
    <row r="36" spans="1:13">
      <c r="A36" s="258">
        <v>32</v>
      </c>
      <c r="B36" s="246" t="s">
        <v>67</v>
      </c>
      <c r="C36" s="267"/>
      <c r="D36" s="278">
        <f>逆行列係数表!AL36</f>
        <v>2.8921011958762689E-4</v>
      </c>
      <c r="E36" s="290"/>
      <c r="F36" s="290">
        <f t="shared" si="0"/>
        <v>2.5486569665699116E-4</v>
      </c>
      <c r="G36" s="286">
        <f t="shared" si="1"/>
        <v>0</v>
      </c>
      <c r="H36" s="290">
        <f>分析係数表!F39</f>
        <v>0.70859596344355691</v>
      </c>
      <c r="I36" s="288">
        <f t="shared" si="2"/>
        <v>0</v>
      </c>
      <c r="J36" s="292">
        <f>分析係数表!D39</f>
        <v>4.8027598057070089E-2</v>
      </c>
      <c r="K36" s="271">
        <f t="shared" si="4"/>
        <v>0</v>
      </c>
      <c r="L36" s="290">
        <f>分析係数表!E39</f>
        <v>4.8027598057070089E-2</v>
      </c>
      <c r="M36" s="272">
        <f t="shared" si="3"/>
        <v>0</v>
      </c>
    </row>
    <row r="37" spans="1:13">
      <c r="A37" s="258">
        <v>33</v>
      </c>
      <c r="B37" s="246" t="s">
        <v>96</v>
      </c>
      <c r="C37" s="267"/>
      <c r="D37" s="278">
        <f>逆行列係数表!AL37</f>
        <v>1.2126820268083991E-3</v>
      </c>
      <c r="E37" s="290"/>
      <c r="F37" s="290">
        <f t="shared" si="0"/>
        <v>1.0686730119493283E-3</v>
      </c>
      <c r="G37" s="286">
        <f t="shared" si="1"/>
        <v>0</v>
      </c>
      <c r="H37" s="290">
        <f>分析係数表!F40</f>
        <v>0.70623799726049996</v>
      </c>
      <c r="I37" s="288">
        <f t="shared" si="2"/>
        <v>0</v>
      </c>
      <c r="J37" s="292">
        <f>分析係数表!D40</f>
        <v>9.0697433955161888E-2</v>
      </c>
      <c r="K37" s="271">
        <f t="shared" si="4"/>
        <v>0</v>
      </c>
      <c r="L37" s="290">
        <f>分析係数表!E40</f>
        <v>9.0562666353757981E-2</v>
      </c>
      <c r="M37" s="272">
        <f t="shared" si="3"/>
        <v>0</v>
      </c>
    </row>
    <row r="38" spans="1:13">
      <c r="A38" s="258">
        <v>34</v>
      </c>
      <c r="B38" s="246" t="s">
        <v>97</v>
      </c>
      <c r="C38" s="267"/>
      <c r="D38" s="278">
        <f>逆行列係数表!AL38</f>
        <v>4.8191285682844961E-5</v>
      </c>
      <c r="E38" s="290"/>
      <c r="F38" s="290">
        <f t="shared" si="0"/>
        <v>4.2468450329010661E-5</v>
      </c>
      <c r="G38" s="286">
        <f t="shared" si="1"/>
        <v>0</v>
      </c>
      <c r="H38" s="290">
        <f>分析係数表!F41</f>
        <v>0.58132099287543681</v>
      </c>
      <c r="I38" s="288">
        <f t="shared" si="2"/>
        <v>0</v>
      </c>
      <c r="J38" s="292">
        <f>分析係数表!D41</f>
        <v>0.12149342216939719</v>
      </c>
      <c r="K38" s="271">
        <f t="shared" si="4"/>
        <v>0</v>
      </c>
      <c r="L38" s="290">
        <f>分析係数表!E41</f>
        <v>0.11755967401821014</v>
      </c>
      <c r="M38" s="272">
        <f t="shared" si="3"/>
        <v>0</v>
      </c>
    </row>
    <row r="39" spans="1:13">
      <c r="A39" s="258">
        <v>35</v>
      </c>
      <c r="B39" s="246" t="s">
        <v>3</v>
      </c>
      <c r="C39" s="267"/>
      <c r="D39" s="278">
        <f>逆行列係数表!AL39</f>
        <v>2.1195649452147359E-3</v>
      </c>
      <c r="E39" s="290"/>
      <c r="F39" s="290">
        <f t="shared" si="0"/>
        <v>1.867861322218416E-3</v>
      </c>
      <c r="G39" s="286">
        <f t="shared" si="1"/>
        <v>0</v>
      </c>
      <c r="H39" s="290">
        <f>分析係数表!F42</f>
        <v>0.58706867988829459</v>
      </c>
      <c r="I39" s="288">
        <f>G39*H39</f>
        <v>0</v>
      </c>
      <c r="J39" s="292">
        <f>分析係数表!D42</f>
        <v>0.12536880137580664</v>
      </c>
      <c r="K39" s="271">
        <f>ROUND(G39*J39,0)</f>
        <v>0</v>
      </c>
      <c r="L39" s="290">
        <f>分析係数表!E42</f>
        <v>0.11770088827882173</v>
      </c>
      <c r="M39" s="272">
        <f>ROUND(G39*L39,0)</f>
        <v>0</v>
      </c>
    </row>
    <row r="40" spans="1:13">
      <c r="A40" s="258">
        <v>36</v>
      </c>
      <c r="B40" s="246" t="s">
        <v>98</v>
      </c>
      <c r="C40" s="266">
        <f>データ入力!C41</f>
        <v>0</v>
      </c>
      <c r="D40" s="278">
        <f>逆行列係数表!AL40</f>
        <v>1.1347549842176599</v>
      </c>
      <c r="E40" s="290">
        <f>D40</f>
        <v>1.1347549842176599</v>
      </c>
      <c r="F40" s="290">
        <f t="shared" si="0"/>
        <v>1</v>
      </c>
      <c r="G40" s="286">
        <f t="shared" si="1"/>
        <v>0</v>
      </c>
      <c r="H40" s="290">
        <f>分析係数表!F43</f>
        <v>0.62240825035949521</v>
      </c>
      <c r="I40" s="288">
        <f>G40*H40</f>
        <v>0</v>
      </c>
      <c r="J40" s="292">
        <f>分析係数表!D43</f>
        <v>0.13048156468325811</v>
      </c>
      <c r="K40" s="271">
        <f>ROUND(G40*J40,0)</f>
        <v>0</v>
      </c>
      <c r="L40" s="290">
        <f>分析係数表!E43</f>
        <v>0.11291103502841897</v>
      </c>
      <c r="M40" s="272">
        <f>ROUND(G40*L40,0)</f>
        <v>0</v>
      </c>
    </row>
    <row r="41" spans="1:13">
      <c r="A41" s="258">
        <v>37</v>
      </c>
      <c r="B41" s="246" t="s">
        <v>99</v>
      </c>
      <c r="C41" s="267"/>
      <c r="D41" s="278">
        <f>逆行列係数表!AL41</f>
        <v>1.1649602365486067E-3</v>
      </c>
      <c r="E41" s="290"/>
      <c r="F41" s="290">
        <f t="shared" si="0"/>
        <v>1.0266183032910593E-3</v>
      </c>
      <c r="G41" s="286">
        <f t="shared" si="1"/>
        <v>0</v>
      </c>
      <c r="H41" s="290">
        <f>分析係数表!F44</f>
        <v>0.5344179716450459</v>
      </c>
      <c r="I41" s="288">
        <f>G41*H41</f>
        <v>0</v>
      </c>
      <c r="J41" s="292">
        <f>分析係数表!D44</f>
        <v>0.19836337849438287</v>
      </c>
      <c r="K41" s="271">
        <f>ROUND(G41*J41,0)</f>
        <v>0</v>
      </c>
      <c r="L41" s="290">
        <f>分析係数表!E44</f>
        <v>0.16230318686650563</v>
      </c>
      <c r="M41" s="272">
        <f>ROUND(G41*L41,0)</f>
        <v>0</v>
      </c>
    </row>
    <row r="42" spans="1:13">
      <c r="A42" s="258">
        <v>38</v>
      </c>
      <c r="B42" s="246" t="s">
        <v>4</v>
      </c>
      <c r="C42" s="267"/>
      <c r="D42" s="278">
        <f>逆行列係数表!AL42</f>
        <v>1.9363353064791612E-3</v>
      </c>
      <c r="E42" s="290"/>
      <c r="F42" s="290">
        <f t="shared" si="0"/>
        <v>1.7063906600191222E-3</v>
      </c>
      <c r="G42" s="286">
        <f t="shared" si="1"/>
        <v>0</v>
      </c>
      <c r="H42" s="290">
        <f>分析係数表!F45</f>
        <v>0</v>
      </c>
      <c r="I42" s="288">
        <f>G42*H42</f>
        <v>0</v>
      </c>
      <c r="J42" s="292">
        <f>分析係数表!D45</f>
        <v>0</v>
      </c>
      <c r="K42" s="271">
        <f>ROUND(G42*J42,0)</f>
        <v>0</v>
      </c>
      <c r="L42" s="290">
        <f>分析係数表!E45</f>
        <v>0</v>
      </c>
      <c r="M42" s="272">
        <f>ROUND(G42*L42,0)</f>
        <v>0</v>
      </c>
    </row>
    <row r="43" spans="1:13">
      <c r="A43" s="258">
        <v>39</v>
      </c>
      <c r="B43" s="246" t="s">
        <v>5</v>
      </c>
      <c r="C43" s="267"/>
      <c r="D43" s="278">
        <f>逆行列係数表!AL43</f>
        <v>2.8494648018257034E-3</v>
      </c>
      <c r="E43" s="290"/>
      <c r="F43" s="290">
        <f t="shared" si="0"/>
        <v>2.5110837506391081E-3</v>
      </c>
      <c r="G43" s="286">
        <f t="shared" si="1"/>
        <v>0</v>
      </c>
      <c r="H43" s="290">
        <f>分析係数表!F46</f>
        <v>0.64740426293918441</v>
      </c>
      <c r="I43" s="288">
        <f>G43*H43</f>
        <v>0</v>
      </c>
      <c r="J43" s="292">
        <f>分析係数表!D46</f>
        <v>3.6867524451068895E-3</v>
      </c>
      <c r="K43" s="271">
        <f>ROUND(G43*J43,0)</f>
        <v>0</v>
      </c>
      <c r="L43" s="290">
        <f>分析係数表!E46</f>
        <v>3.6024838177901608E-3</v>
      </c>
      <c r="M43" s="272">
        <f>ROUND(G43*L43,0)</f>
        <v>0</v>
      </c>
    </row>
    <row r="44" spans="1:13">
      <c r="A44" s="259">
        <v>40</v>
      </c>
      <c r="B44" s="256" t="s">
        <v>253</v>
      </c>
      <c r="C44" s="273">
        <f>SUM(C5:C43)</f>
        <v>0</v>
      </c>
      <c r="D44" s="280">
        <f>逆行列係数表!AL44</f>
        <v>1.2541776830293137</v>
      </c>
      <c r="E44" s="291"/>
      <c r="F44" s="291">
        <f t="shared" si="0"/>
        <v>1.1052409555125136</v>
      </c>
      <c r="G44" s="287">
        <f>SUM(G5:G43)</f>
        <v>0</v>
      </c>
      <c r="H44" s="291">
        <f>分析係数表!F47</f>
        <v>0.52032812004185636</v>
      </c>
      <c r="I44" s="289">
        <f>SUM(I5:I43)</f>
        <v>0</v>
      </c>
      <c r="J44" s="293">
        <f>分析係数表!D47</f>
        <v>6.7043132898265148E-2</v>
      </c>
      <c r="K44" s="274">
        <f>SUM(K5:K43)</f>
        <v>0</v>
      </c>
      <c r="L44" s="291">
        <f>分析係数表!E47</f>
        <v>6.0489972943054145E-2</v>
      </c>
      <c r="M44" s="275">
        <f>SUM(M5:M43)</f>
        <v>0</v>
      </c>
    </row>
    <row r="45" spans="1:13">
      <c r="B45" s="276" t="s">
        <v>254</v>
      </c>
      <c r="C45" s="88"/>
      <c r="D45" s="88" t="s">
        <v>255</v>
      </c>
      <c r="E45" s="88"/>
      <c r="F45" s="88"/>
      <c r="G45" s="88"/>
      <c r="H45" s="88" t="s">
        <v>132</v>
      </c>
      <c r="I45" s="88"/>
      <c r="J45" s="88" t="s">
        <v>132</v>
      </c>
      <c r="K45" s="88"/>
      <c r="L45" s="88" t="s">
        <v>132</v>
      </c>
      <c r="M45" s="277"/>
    </row>
    <row r="46" spans="1:13">
      <c r="B46" s="76" t="s">
        <v>256</v>
      </c>
    </row>
    <row r="47" spans="1:13">
      <c r="B47" s="76" t="s">
        <v>289</v>
      </c>
    </row>
  </sheetData>
  <phoneticPr fontId="3"/>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F1412-3232-4C41-B683-CCCAC3C2D58E}">
  <dimension ref="A1:M47"/>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76" customWidth="1"/>
    <col min="2" max="2" width="17.5" style="76" customWidth="1"/>
    <col min="3" max="3" width="8.58203125" style="76" customWidth="1"/>
    <col min="4" max="4" width="8.1640625" style="76" customWidth="1"/>
    <col min="5" max="5" width="8.25" style="76" customWidth="1"/>
    <col min="6" max="16384" width="8.1640625" style="76"/>
  </cols>
  <sheetData>
    <row r="1" spans="1:13" ht="13">
      <c r="B1" s="268" t="s">
        <v>243</v>
      </c>
      <c r="F1" s="269"/>
      <c r="G1" s="76" t="s">
        <v>324</v>
      </c>
      <c r="I1" s="76" t="s">
        <v>324</v>
      </c>
    </row>
    <row r="2" spans="1:13">
      <c r="B2" s="76" t="s">
        <v>286</v>
      </c>
      <c r="C2" s="76" t="s">
        <v>324</v>
      </c>
      <c r="G2" s="76" t="s">
        <v>245</v>
      </c>
      <c r="I2" s="270" t="s">
        <v>236</v>
      </c>
      <c r="K2" s="76" t="s">
        <v>229</v>
      </c>
      <c r="M2" s="76" t="s">
        <v>246</v>
      </c>
    </row>
    <row r="3" spans="1:13" ht="60" customHeight="1">
      <c r="B3" s="39"/>
      <c r="C3" s="40" t="s">
        <v>308</v>
      </c>
      <c r="D3" s="40" t="s">
        <v>398</v>
      </c>
      <c r="E3" s="40" t="s">
        <v>399</v>
      </c>
      <c r="F3" s="40" t="s">
        <v>310</v>
      </c>
      <c r="G3" s="41" t="s">
        <v>330</v>
      </c>
      <c r="H3" s="40" t="s">
        <v>291</v>
      </c>
      <c r="I3" s="42" t="s">
        <v>236</v>
      </c>
      <c r="J3" s="43" t="s">
        <v>247</v>
      </c>
      <c r="K3" s="41" t="s">
        <v>248</v>
      </c>
      <c r="L3" s="40" t="s">
        <v>249</v>
      </c>
      <c r="M3" s="42" t="s">
        <v>250</v>
      </c>
    </row>
    <row r="4" spans="1:13">
      <c r="B4" s="44"/>
      <c r="C4" s="45" t="s">
        <v>41</v>
      </c>
      <c r="D4" s="45" t="s">
        <v>42</v>
      </c>
      <c r="E4" s="45" t="s">
        <v>50</v>
      </c>
      <c r="F4" s="45" t="s">
        <v>313</v>
      </c>
      <c r="G4" s="45" t="s">
        <v>311</v>
      </c>
      <c r="H4" s="47" t="s">
        <v>315</v>
      </c>
      <c r="I4" s="46" t="s">
        <v>316</v>
      </c>
      <c r="J4" s="45" t="s">
        <v>318</v>
      </c>
      <c r="K4" s="45" t="s">
        <v>319</v>
      </c>
      <c r="L4" s="45" t="s">
        <v>321</v>
      </c>
      <c r="M4" s="46" t="s">
        <v>322</v>
      </c>
    </row>
    <row r="5" spans="1:13">
      <c r="A5" s="257">
        <v>1</v>
      </c>
      <c r="B5" s="246" t="s">
        <v>73</v>
      </c>
      <c r="C5" s="267"/>
      <c r="D5" s="278">
        <f>逆行列係数表!AM5</f>
        <v>2.879994634862455E-3</v>
      </c>
      <c r="E5" s="290"/>
      <c r="F5" s="290">
        <f>D5/$E$41</f>
        <v>2.8565685767024764E-3</v>
      </c>
      <c r="G5" s="286">
        <f>$C$41*F5</f>
        <v>0</v>
      </c>
      <c r="H5" s="290">
        <f>分析係数表!F8</f>
        <v>0.42721038226158625</v>
      </c>
      <c r="I5" s="288">
        <f>G5*H5</f>
        <v>0</v>
      </c>
      <c r="J5" s="292">
        <f>分析係数表!D8</f>
        <v>0.32298797552049696</v>
      </c>
      <c r="K5" s="281">
        <f>ROUND(G5*J5,0)</f>
        <v>0</v>
      </c>
      <c r="L5" s="290">
        <f>分析係数表!E8</f>
        <v>0.12265584155979949</v>
      </c>
      <c r="M5" s="282">
        <f>ROUND(G5*L5,0)</f>
        <v>0</v>
      </c>
    </row>
    <row r="6" spans="1:13">
      <c r="A6" s="258">
        <v>2</v>
      </c>
      <c r="B6" s="246" t="s">
        <v>74</v>
      </c>
      <c r="C6" s="267"/>
      <c r="D6" s="278">
        <f>逆行列係数表!AM6</f>
        <v>5.1938504338518664E-4</v>
      </c>
      <c r="E6" s="290"/>
      <c r="F6" s="290">
        <f t="shared" ref="F6:F44" si="0">D6/$E$41</f>
        <v>5.1516033265604829E-4</v>
      </c>
      <c r="G6" s="286">
        <f t="shared" ref="G6:G43" si="1">$C$41*F6</f>
        <v>0</v>
      </c>
      <c r="H6" s="290">
        <f>分析係数表!F9</f>
        <v>0.63987813845992225</v>
      </c>
      <c r="I6" s="288">
        <f>G6*H6</f>
        <v>0</v>
      </c>
      <c r="J6" s="292">
        <f>分析係数表!D9</f>
        <v>0.29572434079210003</v>
      </c>
      <c r="K6" s="281">
        <f>ROUND(G6*J6,0)</f>
        <v>0</v>
      </c>
      <c r="L6" s="290">
        <f>分析係数表!E9</f>
        <v>0.26862065342998215</v>
      </c>
      <c r="M6" s="282">
        <f>ROUND(G6*L6,0)</f>
        <v>0</v>
      </c>
    </row>
    <row r="7" spans="1:13">
      <c r="A7" s="258">
        <v>3</v>
      </c>
      <c r="B7" s="246" t="s">
        <v>75</v>
      </c>
      <c r="C7" s="267"/>
      <c r="D7" s="278">
        <f>逆行列係数表!AM7</f>
        <v>5.1851163942135878E-4</v>
      </c>
      <c r="E7" s="290"/>
      <c r="F7" s="290">
        <f t="shared" si="0"/>
        <v>5.1429403301519593E-4</v>
      </c>
      <c r="G7" s="286">
        <f t="shared" si="1"/>
        <v>0</v>
      </c>
      <c r="H7" s="290">
        <f>分析係数表!F10</f>
        <v>0.47381340455197063</v>
      </c>
      <c r="I7" s="288">
        <f>G7*H7</f>
        <v>0</v>
      </c>
      <c r="J7" s="292">
        <f>分析係数表!D10</f>
        <v>9.5045460793747427E-2</v>
      </c>
      <c r="K7" s="281">
        <f>ROUND(G7*J7,0)</f>
        <v>0</v>
      </c>
      <c r="L7" s="290">
        <f>分析係数表!E10</f>
        <v>4.2279520059697977E-2</v>
      </c>
      <c r="M7" s="282">
        <f>ROUND(G7*L7,0)</f>
        <v>0</v>
      </c>
    </row>
    <row r="8" spans="1:13">
      <c r="A8" s="258">
        <v>4</v>
      </c>
      <c r="B8" s="246" t="s">
        <v>76</v>
      </c>
      <c r="C8" s="267"/>
      <c r="D8" s="278">
        <f>逆行列係数表!AM8</f>
        <v>1.0097910396910618E-4</v>
      </c>
      <c r="E8" s="290"/>
      <c r="F8" s="290">
        <f t="shared" si="0"/>
        <v>1.0015773356310341E-4</v>
      </c>
      <c r="G8" s="286">
        <f t="shared" si="1"/>
        <v>0</v>
      </c>
      <c r="H8" s="290">
        <f>分析係数表!F11</f>
        <v>0.54360066960888753</v>
      </c>
      <c r="I8" s="288">
        <f>G8*H8</f>
        <v>0</v>
      </c>
      <c r="J8" s="292">
        <f>分析係数表!D11</f>
        <v>4.0785268604474206E-2</v>
      </c>
      <c r="K8" s="281">
        <f>ROUND(G8*J8,0)</f>
        <v>0</v>
      </c>
      <c r="L8" s="290">
        <f>分析係数表!E11</f>
        <v>3.926343022371024E-2</v>
      </c>
      <c r="M8" s="282">
        <f>ROUND(G8*L8,0)</f>
        <v>0</v>
      </c>
    </row>
    <row r="9" spans="1:13">
      <c r="A9" s="258">
        <v>5</v>
      </c>
      <c r="B9" s="246" t="s">
        <v>77</v>
      </c>
      <c r="C9" s="267"/>
      <c r="D9" s="278">
        <f>逆行列係数表!AM9</f>
        <v>3.0286111919121367E-2</v>
      </c>
      <c r="E9" s="290"/>
      <c r="F9" s="290">
        <f t="shared" si="0"/>
        <v>3.0039762772956783E-2</v>
      </c>
      <c r="G9" s="286">
        <f t="shared" si="1"/>
        <v>0</v>
      </c>
      <c r="H9" s="290">
        <f>分析係数表!F12</f>
        <v>0.33651535386825859</v>
      </c>
      <c r="I9" s="288">
        <f t="shared" ref="I9:I38" si="2">G9*H9</f>
        <v>0</v>
      </c>
      <c r="J9" s="292">
        <f>分析係数表!D12</f>
        <v>3.4578030097235327E-2</v>
      </c>
      <c r="K9" s="281">
        <f t="shared" ref="K9:K38" si="3">ROUND(G9*J9,0)</f>
        <v>0</v>
      </c>
      <c r="L9" s="290">
        <f>分析係数表!E12</f>
        <v>3.3355134693599395E-2</v>
      </c>
      <c r="M9" s="282">
        <f t="shared" ref="M9:M38" si="4">ROUND(G9*L9,0)</f>
        <v>0</v>
      </c>
    </row>
    <row r="10" spans="1:13">
      <c r="A10" s="258">
        <v>6</v>
      </c>
      <c r="B10" s="246" t="s">
        <v>78</v>
      </c>
      <c r="C10" s="267"/>
      <c r="D10" s="278">
        <f>逆行列係数表!AM10</f>
        <v>3.8472661606533823E-4</v>
      </c>
      <c r="E10" s="290"/>
      <c r="F10" s="290">
        <f t="shared" si="0"/>
        <v>3.8159722548434892E-4</v>
      </c>
      <c r="G10" s="286">
        <f t="shared" si="1"/>
        <v>0</v>
      </c>
      <c r="H10" s="290">
        <f>分析係数表!F13</f>
        <v>0.39077170920544851</v>
      </c>
      <c r="I10" s="288">
        <f t="shared" si="2"/>
        <v>0</v>
      </c>
      <c r="J10" s="292">
        <f>分析係数表!D13</f>
        <v>0.12720758845381647</v>
      </c>
      <c r="K10" s="281">
        <f t="shared" si="3"/>
        <v>0</v>
      </c>
      <c r="L10" s="290">
        <f>分析係数表!E13</f>
        <v>9.5492852763317662E-2</v>
      </c>
      <c r="M10" s="282">
        <f t="shared" si="4"/>
        <v>0</v>
      </c>
    </row>
    <row r="11" spans="1:13">
      <c r="A11" s="258">
        <v>7</v>
      </c>
      <c r="B11" s="246" t="s">
        <v>79</v>
      </c>
      <c r="C11" s="267"/>
      <c r="D11" s="278">
        <f>逆行列係数表!AM11</f>
        <v>2.658894107842349E-3</v>
      </c>
      <c r="E11" s="290"/>
      <c r="F11" s="290">
        <f t="shared" si="0"/>
        <v>2.6372664953261495E-3</v>
      </c>
      <c r="G11" s="286">
        <f t="shared" si="1"/>
        <v>0</v>
      </c>
      <c r="H11" s="290">
        <f>分析係数表!F14</f>
        <v>0.35598651785260127</v>
      </c>
      <c r="I11" s="288">
        <f t="shared" si="2"/>
        <v>0</v>
      </c>
      <c r="J11" s="292">
        <f>分析係数表!D14</f>
        <v>4.3833041969742803E-2</v>
      </c>
      <c r="K11" s="281">
        <f t="shared" si="3"/>
        <v>0</v>
      </c>
      <c r="L11" s="290">
        <f>分析係数表!E14</f>
        <v>3.8757158040430381E-2</v>
      </c>
      <c r="M11" s="282">
        <f t="shared" si="4"/>
        <v>0</v>
      </c>
    </row>
    <row r="12" spans="1:13">
      <c r="A12" s="258">
        <v>8</v>
      </c>
      <c r="B12" s="246" t="s">
        <v>80</v>
      </c>
      <c r="C12" s="267"/>
      <c r="D12" s="278">
        <f>逆行列係数表!AM12</f>
        <v>2.5636215054450902E-3</v>
      </c>
      <c r="E12" s="290"/>
      <c r="F12" s="290">
        <f t="shared" si="0"/>
        <v>2.5427688462908845E-3</v>
      </c>
      <c r="G12" s="286">
        <f t="shared" si="1"/>
        <v>0</v>
      </c>
      <c r="H12" s="290">
        <f>分析係数表!F15</f>
        <v>0.35842164855867914</v>
      </c>
      <c r="I12" s="288">
        <f t="shared" si="2"/>
        <v>0</v>
      </c>
      <c r="J12" s="292">
        <f>分析係数表!D15</f>
        <v>1.5678367482667734E-2</v>
      </c>
      <c r="K12" s="281">
        <f t="shared" si="3"/>
        <v>0</v>
      </c>
      <c r="L12" s="290">
        <f>分析係数表!E15</f>
        <v>1.5634458686506418E-2</v>
      </c>
      <c r="M12" s="282">
        <f t="shared" si="4"/>
        <v>0</v>
      </c>
    </row>
    <row r="13" spans="1:13">
      <c r="A13" s="258">
        <v>9</v>
      </c>
      <c r="B13" s="246" t="s">
        <v>81</v>
      </c>
      <c r="C13" s="267"/>
      <c r="D13" s="278">
        <f>逆行列係数表!AM13</f>
        <v>2.2604121748342402E-3</v>
      </c>
      <c r="E13" s="290"/>
      <c r="F13" s="290">
        <f t="shared" si="0"/>
        <v>2.2420258395153487E-3</v>
      </c>
      <c r="G13" s="286">
        <f t="shared" si="1"/>
        <v>0</v>
      </c>
      <c r="H13" s="290">
        <f>分析係数表!F16</f>
        <v>0.2627694146106877</v>
      </c>
      <c r="I13" s="288">
        <f t="shared" si="2"/>
        <v>0</v>
      </c>
      <c r="J13" s="292">
        <f>分析係数表!D16</f>
        <v>1.0339400475073228E-2</v>
      </c>
      <c r="K13" s="281">
        <f t="shared" si="3"/>
        <v>0</v>
      </c>
      <c r="L13" s="290">
        <f>分析係数表!E16</f>
        <v>1.0339400475073228E-2</v>
      </c>
      <c r="M13" s="282">
        <f t="shared" si="4"/>
        <v>0</v>
      </c>
    </row>
    <row r="14" spans="1:13">
      <c r="A14" s="258">
        <v>10</v>
      </c>
      <c r="B14" s="246" t="s">
        <v>82</v>
      </c>
      <c r="C14" s="267"/>
      <c r="D14" s="278">
        <f>逆行列係数表!AM14</f>
        <v>1.4319589505786452E-3</v>
      </c>
      <c r="E14" s="290"/>
      <c r="F14" s="290">
        <f t="shared" si="0"/>
        <v>1.4203113060820578E-3</v>
      </c>
      <c r="G14" s="286">
        <f t="shared" si="1"/>
        <v>0</v>
      </c>
      <c r="H14" s="290">
        <f>分析係数表!F17</f>
        <v>0.42825667105631338</v>
      </c>
      <c r="I14" s="288">
        <f t="shared" si="2"/>
        <v>0</v>
      </c>
      <c r="J14" s="292">
        <f>分析係数表!D17</f>
        <v>5.1560411778863557E-2</v>
      </c>
      <c r="K14" s="281">
        <f t="shared" si="3"/>
        <v>0</v>
      </c>
      <c r="L14" s="290">
        <f>分析係数表!E17</f>
        <v>4.9008807340167618E-2</v>
      </c>
      <c r="M14" s="282">
        <f t="shared" si="4"/>
        <v>0</v>
      </c>
    </row>
    <row r="15" spans="1:13">
      <c r="A15" s="258">
        <v>11</v>
      </c>
      <c r="B15" s="246" t="s">
        <v>83</v>
      </c>
      <c r="C15" s="267"/>
      <c r="D15" s="278">
        <f>逆行列係数表!AM15</f>
        <v>7.134838005963132E-4</v>
      </c>
      <c r="E15" s="290"/>
      <c r="F15" s="290">
        <f t="shared" si="0"/>
        <v>7.0768027832351216E-4</v>
      </c>
      <c r="G15" s="286">
        <f t="shared" si="1"/>
        <v>0</v>
      </c>
      <c r="H15" s="290">
        <f>分析係数表!F18</f>
        <v>0.48997194925916815</v>
      </c>
      <c r="I15" s="288">
        <f t="shared" si="2"/>
        <v>0</v>
      </c>
      <c r="J15" s="292">
        <f>分析係数表!D18</f>
        <v>3.8565313316438733E-2</v>
      </c>
      <c r="K15" s="281">
        <f t="shared" si="3"/>
        <v>0</v>
      </c>
      <c r="L15" s="290">
        <f>分析係数表!E18</f>
        <v>3.6576455199010559E-2</v>
      </c>
      <c r="M15" s="282">
        <f t="shared" si="4"/>
        <v>0</v>
      </c>
    </row>
    <row r="16" spans="1:13">
      <c r="A16" s="258">
        <v>12</v>
      </c>
      <c r="B16" s="246" t="s">
        <v>84</v>
      </c>
      <c r="C16" s="267"/>
      <c r="D16" s="278">
        <f>逆行列係数表!AM16</f>
        <v>6.0693090608813171E-4</v>
      </c>
      <c r="E16" s="290"/>
      <c r="F16" s="290">
        <f t="shared" si="0"/>
        <v>6.0199409178542454E-4</v>
      </c>
      <c r="G16" s="286">
        <f t="shared" si="1"/>
        <v>0</v>
      </c>
      <c r="H16" s="290">
        <f>分析係数表!F19</f>
        <v>0.21331101927013058</v>
      </c>
      <c r="I16" s="288">
        <f t="shared" si="2"/>
        <v>0</v>
      </c>
      <c r="J16" s="292">
        <f>分析係数表!D19</f>
        <v>1.2736199640345095E-2</v>
      </c>
      <c r="K16" s="281">
        <f t="shared" si="3"/>
        <v>0</v>
      </c>
      <c r="L16" s="290">
        <f>分析係数表!E19</f>
        <v>1.2523714081279422E-2</v>
      </c>
      <c r="M16" s="282">
        <f t="shared" si="4"/>
        <v>0</v>
      </c>
    </row>
    <row r="17" spans="1:13">
      <c r="A17" s="258">
        <v>13</v>
      </c>
      <c r="B17" s="246" t="s">
        <v>85</v>
      </c>
      <c r="C17" s="267"/>
      <c r="D17" s="278">
        <f>逆行列係数表!AM17</f>
        <v>3.6763440991983599E-5</v>
      </c>
      <c r="E17" s="290"/>
      <c r="F17" s="290">
        <f t="shared" si="0"/>
        <v>3.6464404842258175E-5</v>
      </c>
      <c r="G17" s="286">
        <f t="shared" si="1"/>
        <v>0</v>
      </c>
      <c r="H17" s="290">
        <f>分析係数表!F20</f>
        <v>0.2109583665362576</v>
      </c>
      <c r="I17" s="288">
        <f t="shared" si="2"/>
        <v>0</v>
      </c>
      <c r="J17" s="292">
        <f>分析係数表!D20</f>
        <v>3.0797631013066269E-2</v>
      </c>
      <c r="K17" s="281">
        <f t="shared" si="3"/>
        <v>0</v>
      </c>
      <c r="L17" s="290">
        <f>分析係数表!E20</f>
        <v>2.9972730221401771E-2</v>
      </c>
      <c r="M17" s="282">
        <f t="shared" si="4"/>
        <v>0</v>
      </c>
    </row>
    <row r="18" spans="1:13">
      <c r="A18" s="258">
        <v>14</v>
      </c>
      <c r="B18" s="246" t="s">
        <v>86</v>
      </c>
      <c r="C18" s="267"/>
      <c r="D18" s="278">
        <f>逆行列係数表!AM18</f>
        <v>1.1966846193372813E-3</v>
      </c>
      <c r="E18" s="290"/>
      <c r="F18" s="290">
        <f t="shared" si="0"/>
        <v>1.1869507111027316E-3</v>
      </c>
      <c r="G18" s="286">
        <f t="shared" si="1"/>
        <v>0</v>
      </c>
      <c r="H18" s="290">
        <f>分析係数表!F21</f>
        <v>0.45791147145628314</v>
      </c>
      <c r="I18" s="288">
        <f t="shared" si="2"/>
        <v>0</v>
      </c>
      <c r="J18" s="292">
        <f>分析係数表!D21</f>
        <v>5.9847590028896828E-2</v>
      </c>
      <c r="K18" s="281">
        <f t="shared" si="3"/>
        <v>0</v>
      </c>
      <c r="L18" s="290">
        <f>分析係数表!E21</f>
        <v>5.4782163530779596E-2</v>
      </c>
      <c r="M18" s="282">
        <f t="shared" si="4"/>
        <v>0</v>
      </c>
    </row>
    <row r="19" spans="1:13">
      <c r="A19" s="258">
        <v>15</v>
      </c>
      <c r="B19" s="246" t="s">
        <v>70</v>
      </c>
      <c r="C19" s="267"/>
      <c r="D19" s="278">
        <f>逆行列係数表!AM19</f>
        <v>2.0410730574354989E-4</v>
      </c>
      <c r="E19" s="290"/>
      <c r="F19" s="290">
        <f t="shared" si="0"/>
        <v>2.0244708403433366E-4</v>
      </c>
      <c r="G19" s="286">
        <f t="shared" si="1"/>
        <v>0</v>
      </c>
      <c r="H19" s="290">
        <f>分析係数表!F22</f>
        <v>0.43073258580094059</v>
      </c>
      <c r="I19" s="288">
        <f t="shared" si="2"/>
        <v>0</v>
      </c>
      <c r="J19" s="292">
        <f>分析係数表!D22</f>
        <v>2.2938556731137788E-2</v>
      </c>
      <c r="K19" s="281">
        <f t="shared" si="3"/>
        <v>0</v>
      </c>
      <c r="L19" s="290">
        <f>分析係数表!E22</f>
        <v>2.2183368519679003E-2</v>
      </c>
      <c r="M19" s="282">
        <f t="shared" si="4"/>
        <v>0</v>
      </c>
    </row>
    <row r="20" spans="1:13">
      <c r="A20" s="258">
        <v>16</v>
      </c>
      <c r="B20" s="246" t="s">
        <v>71</v>
      </c>
      <c r="C20" s="267"/>
      <c r="D20" s="278">
        <f>逆行列係数表!AM20</f>
        <v>2.2803708193885064E-4</v>
      </c>
      <c r="E20" s="290"/>
      <c r="F20" s="290">
        <f t="shared" si="0"/>
        <v>2.2618221391949186E-4</v>
      </c>
      <c r="G20" s="286">
        <f t="shared" si="1"/>
        <v>0</v>
      </c>
      <c r="H20" s="290">
        <f>分析係数表!F23</f>
        <v>0.43764444987651224</v>
      </c>
      <c r="I20" s="288">
        <f t="shared" si="2"/>
        <v>0</v>
      </c>
      <c r="J20" s="292">
        <f>分析係数表!D23</f>
        <v>3.7770855561684982E-2</v>
      </c>
      <c r="K20" s="281">
        <f t="shared" si="3"/>
        <v>0</v>
      </c>
      <c r="L20" s="290">
        <f>分析係数表!E23</f>
        <v>3.6503495425501575E-2</v>
      </c>
      <c r="M20" s="282">
        <f t="shared" si="4"/>
        <v>0</v>
      </c>
    </row>
    <row r="21" spans="1:13">
      <c r="A21" s="258">
        <v>17</v>
      </c>
      <c r="B21" s="246" t="s">
        <v>72</v>
      </c>
      <c r="C21" s="267"/>
      <c r="D21" s="278">
        <f>逆行列係数表!AM21</f>
        <v>7.7542657322657741E-5</v>
      </c>
      <c r="E21" s="290"/>
      <c r="F21" s="290">
        <f t="shared" si="0"/>
        <v>7.6911920453105685E-5</v>
      </c>
      <c r="G21" s="286">
        <f t="shared" si="1"/>
        <v>0</v>
      </c>
      <c r="H21" s="290">
        <f>分析係数表!F24</f>
        <v>0.36721364788140759</v>
      </c>
      <c r="I21" s="288">
        <f t="shared" si="2"/>
        <v>0</v>
      </c>
      <c r="J21" s="292">
        <f>分析係数表!D24</f>
        <v>3.9309475738153632E-2</v>
      </c>
      <c r="K21" s="281">
        <f t="shared" si="3"/>
        <v>0</v>
      </c>
      <c r="L21" s="290">
        <f>分析係数表!E24</f>
        <v>3.8550657867992791E-2</v>
      </c>
      <c r="M21" s="282">
        <f t="shared" si="4"/>
        <v>0</v>
      </c>
    </row>
    <row r="22" spans="1:13">
      <c r="A22" s="258">
        <v>18</v>
      </c>
      <c r="B22" s="246" t="s">
        <v>87</v>
      </c>
      <c r="C22" s="267"/>
      <c r="D22" s="278">
        <f>逆行列係数表!AM22</f>
        <v>1.1423686762821361E-4</v>
      </c>
      <c r="E22" s="290"/>
      <c r="F22" s="290">
        <f t="shared" si="0"/>
        <v>1.1330765773570973E-4</v>
      </c>
      <c r="G22" s="286">
        <f t="shared" si="1"/>
        <v>0</v>
      </c>
      <c r="H22" s="290">
        <f>分析係数表!F25</f>
        <v>0.33318683873123567</v>
      </c>
      <c r="I22" s="288">
        <f t="shared" si="2"/>
        <v>0</v>
      </c>
      <c r="J22" s="292">
        <f>分析係数表!D25</f>
        <v>4.284059086963312E-2</v>
      </c>
      <c r="K22" s="281">
        <f t="shared" si="3"/>
        <v>0</v>
      </c>
      <c r="L22" s="290">
        <f>分析係数表!E25</f>
        <v>4.249917369780222E-2</v>
      </c>
      <c r="M22" s="282">
        <f t="shared" si="4"/>
        <v>0</v>
      </c>
    </row>
    <row r="23" spans="1:13">
      <c r="A23" s="258">
        <v>19</v>
      </c>
      <c r="B23" s="246" t="s">
        <v>88</v>
      </c>
      <c r="C23" s="267"/>
      <c r="D23" s="278">
        <f>逆行列係数表!AM23</f>
        <v>8.2150189073045189E-5</v>
      </c>
      <c r="E23" s="290"/>
      <c r="F23" s="290">
        <f t="shared" si="0"/>
        <v>8.1481974249384483E-5</v>
      </c>
      <c r="G23" s="286">
        <f t="shared" si="1"/>
        <v>0</v>
      </c>
      <c r="H23" s="290">
        <f>分析係数表!F26</f>
        <v>0.33811565690794865</v>
      </c>
      <c r="I23" s="288">
        <f t="shared" si="2"/>
        <v>0</v>
      </c>
      <c r="J23" s="292">
        <f>分析係数表!D26</f>
        <v>3.3929737559631502E-2</v>
      </c>
      <c r="K23" s="281">
        <f t="shared" si="3"/>
        <v>0</v>
      </c>
      <c r="L23" s="290">
        <f>分析係数表!E26</f>
        <v>3.3531988342571602E-2</v>
      </c>
      <c r="M23" s="282">
        <f t="shared" si="4"/>
        <v>0</v>
      </c>
    </row>
    <row r="24" spans="1:13">
      <c r="A24" s="258">
        <v>20</v>
      </c>
      <c r="B24" s="246" t="s">
        <v>89</v>
      </c>
      <c r="C24" s="267"/>
      <c r="D24" s="278">
        <f>逆行列係数表!AM24</f>
        <v>3.4330290433564254E-5</v>
      </c>
      <c r="E24" s="290"/>
      <c r="F24" s="290">
        <f t="shared" si="0"/>
        <v>3.4051045684073938E-5</v>
      </c>
      <c r="G24" s="286">
        <f t="shared" si="1"/>
        <v>0</v>
      </c>
      <c r="H24" s="290">
        <f>分析係数表!F27</f>
        <v>0.29536956526946395</v>
      </c>
      <c r="I24" s="288">
        <f t="shared" si="2"/>
        <v>0</v>
      </c>
      <c r="J24" s="292">
        <f>分析係数表!D27</f>
        <v>2.042747265118797E-2</v>
      </c>
      <c r="K24" s="281">
        <f t="shared" si="3"/>
        <v>0</v>
      </c>
      <c r="L24" s="290">
        <f>分析係数表!E27</f>
        <v>2.035082172191522E-2</v>
      </c>
      <c r="M24" s="282">
        <f t="shared" si="4"/>
        <v>0</v>
      </c>
    </row>
    <row r="25" spans="1:13">
      <c r="A25" s="258">
        <v>21</v>
      </c>
      <c r="B25" s="246" t="s">
        <v>90</v>
      </c>
      <c r="C25" s="267"/>
      <c r="D25" s="278">
        <f>逆行列係数表!AM25</f>
        <v>3.1097615060751493E-4</v>
      </c>
      <c r="E25" s="290"/>
      <c r="F25" s="290">
        <f t="shared" si="0"/>
        <v>3.0844665096806654E-4</v>
      </c>
      <c r="G25" s="286">
        <f t="shared" si="1"/>
        <v>0</v>
      </c>
      <c r="H25" s="290">
        <f>分析係数表!F28</f>
        <v>0.29628808224417325</v>
      </c>
      <c r="I25" s="288">
        <f t="shared" si="2"/>
        <v>0</v>
      </c>
      <c r="J25" s="292">
        <f>分析係数表!D28</f>
        <v>3.0551159487848582E-2</v>
      </c>
      <c r="K25" s="281">
        <f t="shared" si="3"/>
        <v>0</v>
      </c>
      <c r="L25" s="290">
        <f>分析係数表!E28</f>
        <v>3.018459578819983E-2</v>
      </c>
      <c r="M25" s="282">
        <f t="shared" si="4"/>
        <v>0</v>
      </c>
    </row>
    <row r="26" spans="1:13">
      <c r="A26" s="258">
        <v>22</v>
      </c>
      <c r="B26" s="246" t="s">
        <v>64</v>
      </c>
      <c r="C26" s="267"/>
      <c r="D26" s="278">
        <f>逆行列係数表!AM26</f>
        <v>3.1000270677728021E-3</v>
      </c>
      <c r="E26" s="290"/>
      <c r="F26" s="290">
        <f t="shared" si="0"/>
        <v>3.0748112519139574E-3</v>
      </c>
      <c r="G26" s="286">
        <f t="shared" si="1"/>
        <v>0</v>
      </c>
      <c r="H26" s="290">
        <f>分析係数表!F29</f>
        <v>0.40202182464221792</v>
      </c>
      <c r="I26" s="288">
        <f t="shared" si="2"/>
        <v>0</v>
      </c>
      <c r="J26" s="292">
        <f>分析係数表!D29</f>
        <v>7.9194780809421356E-2</v>
      </c>
      <c r="K26" s="281">
        <f t="shared" si="3"/>
        <v>0</v>
      </c>
      <c r="L26" s="290">
        <f>分析係数表!E29</f>
        <v>6.5944675090492746E-2</v>
      </c>
      <c r="M26" s="282">
        <f t="shared" si="4"/>
        <v>0</v>
      </c>
    </row>
    <row r="27" spans="1:13">
      <c r="A27" s="258">
        <v>23</v>
      </c>
      <c r="B27" s="246" t="s">
        <v>91</v>
      </c>
      <c r="C27" s="267"/>
      <c r="D27" s="278">
        <f>逆行列係数表!AM27</f>
        <v>5.9133009073709048E-3</v>
      </c>
      <c r="E27" s="290"/>
      <c r="F27" s="290">
        <f t="shared" si="0"/>
        <v>5.8652017445125198E-3</v>
      </c>
      <c r="G27" s="286">
        <f t="shared" si="1"/>
        <v>0</v>
      </c>
      <c r="H27" s="290">
        <f>分析係数表!F30</f>
        <v>0.46362091424568164</v>
      </c>
      <c r="I27" s="288">
        <f t="shared" si="2"/>
        <v>0</v>
      </c>
      <c r="J27" s="292">
        <f>分析係数表!D30</f>
        <v>7.3824536053885614E-2</v>
      </c>
      <c r="K27" s="281">
        <f t="shared" si="3"/>
        <v>0</v>
      </c>
      <c r="L27" s="290">
        <f>分析係数表!E30</f>
        <v>5.6949248710145881E-2</v>
      </c>
      <c r="M27" s="282">
        <f t="shared" si="4"/>
        <v>0</v>
      </c>
    </row>
    <row r="28" spans="1:13">
      <c r="A28" s="258">
        <v>24</v>
      </c>
      <c r="B28" s="246" t="s">
        <v>92</v>
      </c>
      <c r="C28" s="267"/>
      <c r="D28" s="278">
        <f>逆行列係数表!AM28</f>
        <v>3.7092717036652859E-2</v>
      </c>
      <c r="E28" s="290"/>
      <c r="F28" s="290">
        <f t="shared" si="0"/>
        <v>3.6791002534794504E-2</v>
      </c>
      <c r="G28" s="286">
        <f t="shared" si="1"/>
        <v>0</v>
      </c>
      <c r="H28" s="290">
        <f>分析係数表!F31</f>
        <v>0.39948542779773355</v>
      </c>
      <c r="I28" s="288">
        <f t="shared" si="2"/>
        <v>0</v>
      </c>
      <c r="J28" s="292">
        <f>分析係数表!D31</f>
        <v>2.9145126840892164E-3</v>
      </c>
      <c r="K28" s="281">
        <f t="shared" si="3"/>
        <v>0</v>
      </c>
      <c r="L28" s="290">
        <f>分析係数表!E31</f>
        <v>2.9145126840892164E-3</v>
      </c>
      <c r="M28" s="282">
        <f t="shared" si="4"/>
        <v>0</v>
      </c>
    </row>
    <row r="29" spans="1:13">
      <c r="A29" s="258">
        <v>25</v>
      </c>
      <c r="B29" s="246" t="s">
        <v>1</v>
      </c>
      <c r="C29" s="267"/>
      <c r="D29" s="278">
        <f>逆行列係数表!AM29</f>
        <v>9.7110828857583254E-3</v>
      </c>
      <c r="E29" s="290"/>
      <c r="F29" s="290">
        <f t="shared" si="0"/>
        <v>9.6320923245522931E-3</v>
      </c>
      <c r="G29" s="286">
        <f t="shared" si="1"/>
        <v>0</v>
      </c>
      <c r="H29" s="290">
        <f>分析係数表!F32</f>
        <v>0.44272670787830282</v>
      </c>
      <c r="I29" s="288">
        <f t="shared" si="2"/>
        <v>0</v>
      </c>
      <c r="J29" s="292">
        <f>分析係数表!D32</f>
        <v>2.1120085933633119E-2</v>
      </c>
      <c r="K29" s="281">
        <f t="shared" si="3"/>
        <v>0</v>
      </c>
      <c r="L29" s="290">
        <f>分析係数表!E32</f>
        <v>2.1120085933633119E-2</v>
      </c>
      <c r="M29" s="282">
        <f t="shared" si="4"/>
        <v>0</v>
      </c>
    </row>
    <row r="30" spans="1:13">
      <c r="A30" s="258">
        <v>26</v>
      </c>
      <c r="B30" s="246" t="s">
        <v>2</v>
      </c>
      <c r="C30" s="267"/>
      <c r="D30" s="278">
        <f>逆行列係数表!AM30</f>
        <v>2.2041335127465519E-2</v>
      </c>
      <c r="E30" s="290"/>
      <c r="F30" s="290">
        <f t="shared" si="0"/>
        <v>2.1862049516176787E-2</v>
      </c>
      <c r="G30" s="286">
        <f t="shared" si="1"/>
        <v>0</v>
      </c>
      <c r="H30" s="290">
        <f>分析係数表!F33</f>
        <v>0.63278689994307047</v>
      </c>
      <c r="I30" s="288">
        <f t="shared" si="2"/>
        <v>0</v>
      </c>
      <c r="J30" s="292">
        <f>分析係数表!D33</f>
        <v>8.7702783269007503E-2</v>
      </c>
      <c r="K30" s="281">
        <f t="shared" si="3"/>
        <v>0</v>
      </c>
      <c r="L30" s="290">
        <f>分析係数表!E33</f>
        <v>8.4336323251883824E-2</v>
      </c>
      <c r="M30" s="282">
        <f t="shared" si="4"/>
        <v>0</v>
      </c>
    </row>
    <row r="31" spans="1:13">
      <c r="A31" s="258">
        <v>27</v>
      </c>
      <c r="B31" s="246" t="s">
        <v>65</v>
      </c>
      <c r="C31" s="267"/>
      <c r="D31" s="278">
        <f>逆行列係数表!AM31</f>
        <v>1.7555847012288271E-2</v>
      </c>
      <c r="E31" s="290"/>
      <c r="F31" s="290">
        <f t="shared" si="0"/>
        <v>1.7413046644475367E-2</v>
      </c>
      <c r="G31" s="286">
        <f t="shared" si="1"/>
        <v>0</v>
      </c>
      <c r="H31" s="290">
        <f>分析係数表!F34</f>
        <v>0.68044247766447119</v>
      </c>
      <c r="I31" s="288">
        <f t="shared" si="2"/>
        <v>0</v>
      </c>
      <c r="J31" s="292">
        <f>分析係数表!D34</f>
        <v>0.15389009392691583</v>
      </c>
      <c r="K31" s="281">
        <f t="shared" si="3"/>
        <v>0</v>
      </c>
      <c r="L31" s="290">
        <f>分析係数表!E34</f>
        <v>0.1433320704064108</v>
      </c>
      <c r="M31" s="282">
        <f t="shared" si="4"/>
        <v>0</v>
      </c>
    </row>
    <row r="32" spans="1:13">
      <c r="A32" s="258">
        <v>28</v>
      </c>
      <c r="B32" s="246" t="s">
        <v>66</v>
      </c>
      <c r="C32" s="267"/>
      <c r="D32" s="278">
        <f>逆行列係数表!AM32</f>
        <v>1.6122784139297627E-2</v>
      </c>
      <c r="E32" s="290"/>
      <c r="F32" s="290">
        <f t="shared" si="0"/>
        <v>1.5991640395355895E-2</v>
      </c>
      <c r="G32" s="286">
        <f t="shared" si="1"/>
        <v>0</v>
      </c>
      <c r="H32" s="290">
        <f>分析係数表!F35</f>
        <v>0.60548890850388704</v>
      </c>
      <c r="I32" s="288">
        <f t="shared" si="2"/>
        <v>0</v>
      </c>
      <c r="J32" s="292">
        <f>分析係数表!D35</f>
        <v>4.0363234612300396E-2</v>
      </c>
      <c r="K32" s="281">
        <f t="shared" si="3"/>
        <v>0</v>
      </c>
      <c r="L32" s="290">
        <f>分析係数表!E35</f>
        <v>3.9154079363329694E-2</v>
      </c>
      <c r="M32" s="282">
        <f t="shared" si="4"/>
        <v>0</v>
      </c>
    </row>
    <row r="33" spans="1:13">
      <c r="A33" s="258">
        <v>29</v>
      </c>
      <c r="B33" s="246" t="s">
        <v>93</v>
      </c>
      <c r="C33" s="267"/>
      <c r="D33" s="278">
        <f>逆行列係数表!AM33</f>
        <v>4.1270956047609587E-2</v>
      </c>
      <c r="E33" s="290"/>
      <c r="F33" s="290">
        <f t="shared" si="0"/>
        <v>4.0935255485884274E-2</v>
      </c>
      <c r="G33" s="286">
        <f t="shared" si="1"/>
        <v>0</v>
      </c>
      <c r="H33" s="290">
        <f>分析係数表!F36</f>
        <v>0.81306518983088305</v>
      </c>
      <c r="I33" s="288">
        <f t="shared" si="2"/>
        <v>0</v>
      </c>
      <c r="J33" s="292">
        <f>分析係数表!D36</f>
        <v>1.5774342104513773E-2</v>
      </c>
      <c r="K33" s="281">
        <f t="shared" si="3"/>
        <v>0</v>
      </c>
      <c r="L33" s="290">
        <f>分析係数表!E36</f>
        <v>1.3229670821596217E-2</v>
      </c>
      <c r="M33" s="282">
        <f t="shared" si="4"/>
        <v>0</v>
      </c>
    </row>
    <row r="34" spans="1:13">
      <c r="A34" s="258">
        <v>30</v>
      </c>
      <c r="B34" s="246" t="s">
        <v>94</v>
      </c>
      <c r="C34" s="267"/>
      <c r="D34" s="278">
        <f>逆行列係数表!AM34</f>
        <v>1.7528850713738275E-2</v>
      </c>
      <c r="E34" s="290"/>
      <c r="F34" s="290">
        <f t="shared" si="0"/>
        <v>1.7386269935521923E-2</v>
      </c>
      <c r="G34" s="286">
        <f t="shared" si="1"/>
        <v>0</v>
      </c>
      <c r="H34" s="290">
        <f>分析係数表!F37</f>
        <v>0.63403708963374472</v>
      </c>
      <c r="I34" s="288">
        <f t="shared" si="2"/>
        <v>0</v>
      </c>
      <c r="J34" s="292">
        <f>分析係数表!D37</f>
        <v>7.9200513574427991E-2</v>
      </c>
      <c r="K34" s="281">
        <f t="shared" si="3"/>
        <v>0</v>
      </c>
      <c r="L34" s="290">
        <f>分析係数表!E37</f>
        <v>7.3600662533244779E-2</v>
      </c>
      <c r="M34" s="282">
        <f t="shared" si="4"/>
        <v>0</v>
      </c>
    </row>
    <row r="35" spans="1:13">
      <c r="A35" s="258">
        <v>31</v>
      </c>
      <c r="B35" s="246" t="s">
        <v>95</v>
      </c>
      <c r="C35" s="267"/>
      <c r="D35" s="278">
        <f>逆行列係数表!AM35</f>
        <v>1.4301632854171397E-2</v>
      </c>
      <c r="E35" s="290"/>
      <c r="F35" s="290">
        <f t="shared" si="0"/>
        <v>1.4185302469743276E-2</v>
      </c>
      <c r="G35" s="286">
        <f t="shared" si="1"/>
        <v>0</v>
      </c>
      <c r="H35" s="290">
        <f>分析係数表!F38</f>
        <v>0.4997199825516766</v>
      </c>
      <c r="I35" s="288">
        <f t="shared" si="2"/>
        <v>0</v>
      </c>
      <c r="J35" s="292">
        <f>分析係数表!D38</f>
        <v>3.5590827435143364E-2</v>
      </c>
      <c r="K35" s="281">
        <f t="shared" si="3"/>
        <v>0</v>
      </c>
      <c r="L35" s="290">
        <f>分析係数表!E38</f>
        <v>3.1059891839156476E-2</v>
      </c>
      <c r="M35" s="282">
        <f t="shared" si="4"/>
        <v>0</v>
      </c>
    </row>
    <row r="36" spans="1:13">
      <c r="A36" s="258">
        <v>32</v>
      </c>
      <c r="B36" s="246" t="s">
        <v>67</v>
      </c>
      <c r="C36" s="267"/>
      <c r="D36" s="278">
        <f>逆行列係数表!AM36</f>
        <v>3.7292891817485306E-4</v>
      </c>
      <c r="E36" s="290"/>
      <c r="F36" s="290">
        <f t="shared" si="0"/>
        <v>3.6989549081323605E-4</v>
      </c>
      <c r="G36" s="286">
        <f t="shared" si="1"/>
        <v>0</v>
      </c>
      <c r="H36" s="290">
        <f>分析係数表!F39</f>
        <v>0.70859596344355691</v>
      </c>
      <c r="I36" s="288">
        <f t="shared" si="2"/>
        <v>0</v>
      </c>
      <c r="J36" s="292">
        <f>分析係数表!D39</f>
        <v>4.8027598057070089E-2</v>
      </c>
      <c r="K36" s="281">
        <f t="shared" si="3"/>
        <v>0</v>
      </c>
      <c r="L36" s="290">
        <f>分析係数表!E39</f>
        <v>4.8027598057070089E-2</v>
      </c>
      <c r="M36" s="282">
        <f t="shared" si="4"/>
        <v>0</v>
      </c>
    </row>
    <row r="37" spans="1:13">
      <c r="A37" s="258">
        <v>33</v>
      </c>
      <c r="B37" s="246" t="s">
        <v>96</v>
      </c>
      <c r="C37" s="267"/>
      <c r="D37" s="278">
        <f>逆行列係数表!AM37</f>
        <v>1.1456961552824085E-3</v>
      </c>
      <c r="E37" s="290"/>
      <c r="F37" s="290">
        <f t="shared" si="0"/>
        <v>1.1363769904331341E-3</v>
      </c>
      <c r="G37" s="286">
        <f t="shared" si="1"/>
        <v>0</v>
      </c>
      <c r="H37" s="290">
        <f>分析係数表!F40</f>
        <v>0.70623799726049996</v>
      </c>
      <c r="I37" s="288">
        <f t="shared" si="2"/>
        <v>0</v>
      </c>
      <c r="J37" s="292">
        <f>分析係数表!D40</f>
        <v>9.0697433955161888E-2</v>
      </c>
      <c r="K37" s="281">
        <f t="shared" si="3"/>
        <v>0</v>
      </c>
      <c r="L37" s="290">
        <f>分析係数表!E40</f>
        <v>9.0562666353757981E-2</v>
      </c>
      <c r="M37" s="282">
        <f t="shared" si="4"/>
        <v>0</v>
      </c>
    </row>
    <row r="38" spans="1:13">
      <c r="A38" s="258">
        <v>34</v>
      </c>
      <c r="B38" s="246" t="s">
        <v>97</v>
      </c>
      <c r="C38" s="267"/>
      <c r="D38" s="278">
        <f>逆行列係数表!AM38</f>
        <v>3.2421381878836134E-4</v>
      </c>
      <c r="E38" s="290"/>
      <c r="F38" s="290">
        <f t="shared" si="0"/>
        <v>3.2157664312030057E-4</v>
      </c>
      <c r="G38" s="286">
        <f t="shared" si="1"/>
        <v>0</v>
      </c>
      <c r="H38" s="290">
        <f>分析係数表!F41</f>
        <v>0.58132099287543681</v>
      </c>
      <c r="I38" s="288">
        <f t="shared" si="2"/>
        <v>0</v>
      </c>
      <c r="J38" s="292">
        <f>分析係数表!D41</f>
        <v>0.12149342216939719</v>
      </c>
      <c r="K38" s="281">
        <f t="shared" si="3"/>
        <v>0</v>
      </c>
      <c r="L38" s="290">
        <f>分析係数表!E41</f>
        <v>0.11755967401821014</v>
      </c>
      <c r="M38" s="282">
        <f t="shared" si="4"/>
        <v>0</v>
      </c>
    </row>
    <row r="39" spans="1:13">
      <c r="A39" s="258">
        <v>35</v>
      </c>
      <c r="B39" s="246" t="s">
        <v>3</v>
      </c>
      <c r="C39" s="267"/>
      <c r="D39" s="278">
        <f>逆行列係数表!AM39</f>
        <v>2.7568393891609895E-3</v>
      </c>
      <c r="E39" s="290"/>
      <c r="F39" s="290">
        <f t="shared" si="0"/>
        <v>2.7344150835437366E-3</v>
      </c>
      <c r="G39" s="286">
        <f t="shared" si="1"/>
        <v>0</v>
      </c>
      <c r="H39" s="290">
        <f>分析係数表!F42</f>
        <v>0.58706867988829459</v>
      </c>
      <c r="I39" s="288">
        <f>G39*H39</f>
        <v>0</v>
      </c>
      <c r="J39" s="292">
        <f>分析係数表!D42</f>
        <v>0.12536880137580664</v>
      </c>
      <c r="K39" s="281">
        <f>ROUND(G39*J39,0)</f>
        <v>0</v>
      </c>
      <c r="L39" s="290">
        <f>分析係数表!E42</f>
        <v>0.11770088827882173</v>
      </c>
      <c r="M39" s="282">
        <f>ROUND(G39*L39,0)</f>
        <v>0</v>
      </c>
    </row>
    <row r="40" spans="1:13">
      <c r="A40" s="258">
        <v>36</v>
      </c>
      <c r="B40" s="246" t="s">
        <v>98</v>
      </c>
      <c r="C40" s="267"/>
      <c r="D40" s="278">
        <f>逆行列係数表!AM40</f>
        <v>4.7979692429861755E-2</v>
      </c>
      <c r="E40" s="290"/>
      <c r="F40" s="290">
        <f t="shared" si="0"/>
        <v>4.7589422582913411E-2</v>
      </c>
      <c r="G40" s="286">
        <f t="shared" si="1"/>
        <v>0</v>
      </c>
      <c r="H40" s="290">
        <f>分析係数表!F43</f>
        <v>0.62240825035949521</v>
      </c>
      <c r="I40" s="288">
        <f>G40*H40</f>
        <v>0</v>
      </c>
      <c r="J40" s="292">
        <f>分析係数表!D43</f>
        <v>0.13048156468325811</v>
      </c>
      <c r="K40" s="281">
        <f>ROUND(G40*J40,0)</f>
        <v>0</v>
      </c>
      <c r="L40" s="290">
        <f>分析係数表!E43</f>
        <v>0.11291103502841897</v>
      </c>
      <c r="M40" s="282">
        <f>ROUND(G40*L40,0)</f>
        <v>0</v>
      </c>
    </row>
    <row r="41" spans="1:13">
      <c r="A41" s="258">
        <v>37</v>
      </c>
      <c r="B41" s="246" t="s">
        <v>99</v>
      </c>
      <c r="C41" s="279">
        <f>データ入力!C42</f>
        <v>0</v>
      </c>
      <c r="D41" s="278">
        <f>逆行列係数表!AM41</f>
        <v>1.0082007686953627</v>
      </c>
      <c r="E41" s="290">
        <f>D41</f>
        <v>1.0082007686953627</v>
      </c>
      <c r="F41" s="290">
        <f t="shared" si="0"/>
        <v>1</v>
      </c>
      <c r="G41" s="286">
        <f t="shared" si="1"/>
        <v>0</v>
      </c>
      <c r="H41" s="290">
        <f>分析係数表!F44</f>
        <v>0.5344179716450459</v>
      </c>
      <c r="I41" s="288">
        <f>G41*H41</f>
        <v>0</v>
      </c>
      <c r="J41" s="292">
        <f>分析係数表!D44</f>
        <v>0.19836337849438287</v>
      </c>
      <c r="K41" s="281">
        <f>ROUND(G41*J41,0)</f>
        <v>0</v>
      </c>
      <c r="L41" s="290">
        <f>分析係数表!E44</f>
        <v>0.16230318686650563</v>
      </c>
      <c r="M41" s="282">
        <f>ROUND(G41*L41,0)</f>
        <v>0</v>
      </c>
    </row>
    <row r="42" spans="1:13">
      <c r="A42" s="258">
        <v>38</v>
      </c>
      <c r="B42" s="246" t="s">
        <v>4</v>
      </c>
      <c r="C42" s="267"/>
      <c r="D42" s="278">
        <f>逆行列係数表!AM42</f>
        <v>2.2785456208720403E-3</v>
      </c>
      <c r="E42" s="290"/>
      <c r="F42" s="290">
        <f t="shared" si="0"/>
        <v>2.2600117869584014E-3</v>
      </c>
      <c r="G42" s="286">
        <f t="shared" si="1"/>
        <v>0</v>
      </c>
      <c r="H42" s="290">
        <f>分析係数表!F45</f>
        <v>0</v>
      </c>
      <c r="I42" s="288">
        <f>G42*H42</f>
        <v>0</v>
      </c>
      <c r="J42" s="292">
        <f>分析係数表!D45</f>
        <v>0</v>
      </c>
      <c r="K42" s="281">
        <f>ROUND(G42*J42,0)</f>
        <v>0</v>
      </c>
      <c r="L42" s="290">
        <f>分析係数表!E45</f>
        <v>0</v>
      </c>
      <c r="M42" s="282">
        <f>ROUND(G42*L42,0)</f>
        <v>0</v>
      </c>
    </row>
    <row r="43" spans="1:13">
      <c r="A43" s="258">
        <v>39</v>
      </c>
      <c r="B43" s="246" t="s">
        <v>5</v>
      </c>
      <c r="C43" s="267"/>
      <c r="D43" s="278">
        <f>逆行列係数表!AM43</f>
        <v>3.674310661872304E-3</v>
      </c>
      <c r="E43" s="290"/>
      <c r="F43" s="290">
        <f t="shared" si="0"/>
        <v>3.6444235870073329E-3</v>
      </c>
      <c r="G43" s="286">
        <f t="shared" si="1"/>
        <v>0</v>
      </c>
      <c r="H43" s="290">
        <f>分析係数表!F46</f>
        <v>0.64740426293918441</v>
      </c>
      <c r="I43" s="288">
        <f>G43*H43</f>
        <v>0</v>
      </c>
      <c r="J43" s="292">
        <f>分析係数表!D46</f>
        <v>3.6867524451068895E-3</v>
      </c>
      <c r="K43" s="281">
        <f>ROUND(G43*J43,0)</f>
        <v>0</v>
      </c>
      <c r="L43" s="290">
        <f>分析係数表!E46</f>
        <v>3.6024838177901608E-3</v>
      </c>
      <c r="M43" s="282">
        <f>ROUND(G43*L43,0)</f>
        <v>0</v>
      </c>
    </row>
    <row r="44" spans="1:13">
      <c r="A44" s="259">
        <v>40</v>
      </c>
      <c r="B44" s="256" t="s">
        <v>253</v>
      </c>
      <c r="C44" s="273">
        <f>SUM(C5:C43)</f>
        <v>0</v>
      </c>
      <c r="D44" s="280">
        <f>逆行列係数表!AM44</f>
        <v>1.2985813684867873</v>
      </c>
      <c r="E44" s="291"/>
      <c r="F44" s="291">
        <f t="shared" si="0"/>
        <v>1.2880186256624109</v>
      </c>
      <c r="G44" s="287">
        <f>SUM(G5:G43)</f>
        <v>0</v>
      </c>
      <c r="H44" s="291">
        <f>分析係数表!F47</f>
        <v>0.52032812004185636</v>
      </c>
      <c r="I44" s="289">
        <f>SUM(I5:I43)</f>
        <v>0</v>
      </c>
      <c r="J44" s="293">
        <f>分析係数表!D47</f>
        <v>6.7043132898265148E-2</v>
      </c>
      <c r="K44" s="284">
        <f>SUM(K5:K43)</f>
        <v>0</v>
      </c>
      <c r="L44" s="291">
        <f>分析係数表!E47</f>
        <v>6.0489972943054145E-2</v>
      </c>
      <c r="M44" s="285">
        <f>SUM(M5:M43)</f>
        <v>0</v>
      </c>
    </row>
    <row r="45" spans="1:13">
      <c r="B45" s="276" t="s">
        <v>254</v>
      </c>
      <c r="C45" s="88"/>
      <c r="D45" s="88" t="s">
        <v>255</v>
      </c>
      <c r="E45" s="88"/>
      <c r="F45" s="88"/>
      <c r="G45" s="88"/>
      <c r="H45" s="88" t="s">
        <v>132</v>
      </c>
      <c r="I45" s="88"/>
      <c r="J45" s="88" t="s">
        <v>132</v>
      </c>
      <c r="K45" s="88"/>
      <c r="L45" s="88" t="s">
        <v>132</v>
      </c>
      <c r="M45" s="277"/>
    </row>
    <row r="46" spans="1:13">
      <c r="B46" s="76" t="s">
        <v>256</v>
      </c>
    </row>
    <row r="47" spans="1:13">
      <c r="B47" s="76" t="s">
        <v>289</v>
      </c>
    </row>
  </sheetData>
  <phoneticPr fontId="3"/>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F5F8E5-A5C6-47B0-9A44-F626EA117787}">
  <dimension ref="A1:M47"/>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76" customWidth="1"/>
    <col min="2" max="2" width="17.5" style="76" customWidth="1"/>
    <col min="3" max="3" width="8.58203125" style="76" customWidth="1"/>
    <col min="4" max="4" width="8.1640625" style="76" customWidth="1"/>
    <col min="5" max="5" width="8.25" style="76" customWidth="1"/>
    <col min="6" max="16384" width="8.1640625" style="76"/>
  </cols>
  <sheetData>
    <row r="1" spans="1:13" ht="13">
      <c r="B1" s="268" t="s">
        <v>243</v>
      </c>
      <c r="F1" s="269"/>
      <c r="G1" s="76" t="s">
        <v>324</v>
      </c>
      <c r="I1" s="76" t="s">
        <v>324</v>
      </c>
    </row>
    <row r="2" spans="1:13">
      <c r="B2" s="76" t="s">
        <v>287</v>
      </c>
      <c r="C2" s="76" t="s">
        <v>324</v>
      </c>
      <c r="G2" s="76" t="s">
        <v>245</v>
      </c>
      <c r="I2" s="270" t="s">
        <v>236</v>
      </c>
      <c r="K2" s="76" t="s">
        <v>229</v>
      </c>
      <c r="M2" s="76" t="s">
        <v>246</v>
      </c>
    </row>
    <row r="3" spans="1:13" ht="60" customHeight="1">
      <c r="B3" s="39"/>
      <c r="C3" s="40" t="s">
        <v>308</v>
      </c>
      <c r="D3" s="40" t="s">
        <v>400</v>
      </c>
      <c r="E3" s="40" t="s">
        <v>401</v>
      </c>
      <c r="F3" s="40" t="s">
        <v>310</v>
      </c>
      <c r="G3" s="41" t="s">
        <v>330</v>
      </c>
      <c r="H3" s="40" t="s">
        <v>291</v>
      </c>
      <c r="I3" s="42" t="s">
        <v>236</v>
      </c>
      <c r="J3" s="43" t="s">
        <v>247</v>
      </c>
      <c r="K3" s="41" t="s">
        <v>248</v>
      </c>
      <c r="L3" s="40" t="s">
        <v>249</v>
      </c>
      <c r="M3" s="42" t="s">
        <v>250</v>
      </c>
    </row>
    <row r="4" spans="1:13">
      <c r="B4" s="44"/>
      <c r="C4" s="45" t="s">
        <v>41</v>
      </c>
      <c r="D4" s="45" t="s">
        <v>42</v>
      </c>
      <c r="E4" s="45" t="s">
        <v>50</v>
      </c>
      <c r="F4" s="45" t="s">
        <v>313</v>
      </c>
      <c r="G4" s="45" t="s">
        <v>311</v>
      </c>
      <c r="H4" s="47" t="s">
        <v>315</v>
      </c>
      <c r="I4" s="46" t="s">
        <v>316</v>
      </c>
      <c r="J4" s="45" t="s">
        <v>318</v>
      </c>
      <c r="K4" s="45" t="s">
        <v>319</v>
      </c>
      <c r="L4" s="45" t="s">
        <v>321</v>
      </c>
      <c r="M4" s="46" t="s">
        <v>322</v>
      </c>
    </row>
    <row r="5" spans="1:13">
      <c r="A5" s="257">
        <v>1</v>
      </c>
      <c r="B5" s="246" t="s">
        <v>73</v>
      </c>
      <c r="C5" s="267"/>
      <c r="D5" s="278">
        <f>逆行列係数表!AN5</f>
        <v>9.4490449610566685E-5</v>
      </c>
      <c r="E5" s="290"/>
      <c r="F5" s="290">
        <f>D5/$E$42</f>
        <v>9.4444457292190096E-5</v>
      </c>
      <c r="G5" s="286">
        <f>C42*F5</f>
        <v>0</v>
      </c>
      <c r="H5" s="290">
        <f>分析係数表!F8</f>
        <v>0.42721038226158625</v>
      </c>
      <c r="I5" s="288">
        <f t="shared" ref="I5:I38" si="0">G5*H5</f>
        <v>0</v>
      </c>
      <c r="J5" s="292">
        <f>分析係数表!D8</f>
        <v>0.32298797552049696</v>
      </c>
      <c r="K5" s="281">
        <f>ROUND(G5*J5,0)</f>
        <v>0</v>
      </c>
      <c r="L5" s="290">
        <f>分析係数表!E8</f>
        <v>0.12265584155979949</v>
      </c>
      <c r="M5" s="282">
        <f>ROUND(G5*L5,0)</f>
        <v>0</v>
      </c>
    </row>
    <row r="6" spans="1:13">
      <c r="A6" s="258">
        <v>2</v>
      </c>
      <c r="B6" s="246" t="s">
        <v>74</v>
      </c>
      <c r="C6" s="267"/>
      <c r="D6" s="278">
        <f>逆行列係数表!AN6</f>
        <v>1.1490969445374912E-3</v>
      </c>
      <c r="E6" s="290"/>
      <c r="F6" s="290">
        <f t="shared" ref="F6:F44" si="1">D6/$E$42</f>
        <v>1.1485376326415635E-3</v>
      </c>
      <c r="G6" s="286">
        <f t="shared" ref="G6:G43" si="2">C43*F6</f>
        <v>0</v>
      </c>
      <c r="H6" s="290">
        <f>分析係数表!F9</f>
        <v>0.63987813845992225</v>
      </c>
      <c r="I6" s="288">
        <f t="shared" si="0"/>
        <v>0</v>
      </c>
      <c r="J6" s="292">
        <f>分析係数表!D9</f>
        <v>0.29572434079210003</v>
      </c>
      <c r="K6" s="281">
        <f>ROUND(G6*J6,0)</f>
        <v>0</v>
      </c>
      <c r="L6" s="290">
        <f>分析係数表!E9</f>
        <v>0.26862065342998215</v>
      </c>
      <c r="M6" s="282">
        <f>ROUND(G6*L6,0)</f>
        <v>0</v>
      </c>
    </row>
    <row r="7" spans="1:13">
      <c r="A7" s="258">
        <v>3</v>
      </c>
      <c r="B7" s="246" t="s">
        <v>75</v>
      </c>
      <c r="C7" s="267"/>
      <c r="D7" s="278">
        <f>逆行列係数表!AN7</f>
        <v>1.4812040691065809E-5</v>
      </c>
      <c r="E7" s="290"/>
      <c r="F7" s="290">
        <f t="shared" si="1"/>
        <v>1.4804831072590309E-5</v>
      </c>
      <c r="G7" s="286">
        <f t="shared" si="2"/>
        <v>0</v>
      </c>
      <c r="H7" s="290">
        <f>分析係数表!F10</f>
        <v>0.47381340455197063</v>
      </c>
      <c r="I7" s="288">
        <f t="shared" si="0"/>
        <v>0</v>
      </c>
      <c r="J7" s="292">
        <f>分析係数表!D10</f>
        <v>9.5045460793747427E-2</v>
      </c>
      <c r="K7" s="281">
        <f>ROUND(G7*J7,0)</f>
        <v>0</v>
      </c>
      <c r="L7" s="290">
        <f>分析係数表!E10</f>
        <v>4.2279520059697977E-2</v>
      </c>
      <c r="M7" s="282">
        <f>ROUND(G7*L7,0)</f>
        <v>0</v>
      </c>
    </row>
    <row r="8" spans="1:13">
      <c r="A8" s="258">
        <v>4</v>
      </c>
      <c r="B8" s="246" t="s">
        <v>76</v>
      </c>
      <c r="C8" s="267"/>
      <c r="D8" s="278">
        <f>逆行列係数表!AN8</f>
        <v>3.640288763018483E-5</v>
      </c>
      <c r="E8" s="290"/>
      <c r="F8" s="290">
        <f t="shared" si="1"/>
        <v>3.6385168874431045E-5</v>
      </c>
      <c r="G8" s="286">
        <f t="shared" si="2"/>
        <v>0</v>
      </c>
      <c r="H8" s="290">
        <f>分析係数表!F11</f>
        <v>0.54360066960888753</v>
      </c>
      <c r="I8" s="288">
        <f t="shared" si="0"/>
        <v>0</v>
      </c>
      <c r="J8" s="292">
        <f>分析係数表!D11</f>
        <v>4.0785268604474206E-2</v>
      </c>
      <c r="K8" s="281">
        <f t="shared" ref="K8:K38" si="3">ROUND(G8*J8,0)</f>
        <v>0</v>
      </c>
      <c r="L8" s="290">
        <f>分析係数表!E11</f>
        <v>3.926343022371024E-2</v>
      </c>
      <c r="M8" s="282">
        <f t="shared" ref="M8:M38" si="4">ROUND(G8*L8,0)</f>
        <v>0</v>
      </c>
    </row>
    <row r="9" spans="1:13">
      <c r="A9" s="258">
        <v>5</v>
      </c>
      <c r="B9" s="246" t="s">
        <v>77</v>
      </c>
      <c r="C9" s="267"/>
      <c r="D9" s="278">
        <f>逆行列係数表!AN9</f>
        <v>1.3348248587518016E-4</v>
      </c>
      <c r="E9" s="290"/>
      <c r="F9" s="290">
        <f t="shared" si="1"/>
        <v>1.3341751455783144E-4</v>
      </c>
      <c r="G9" s="286">
        <f t="shared" si="2"/>
        <v>0</v>
      </c>
      <c r="H9" s="290">
        <f>分析係数表!F12</f>
        <v>0.33651535386825859</v>
      </c>
      <c r="I9" s="288">
        <f t="shared" si="0"/>
        <v>0</v>
      </c>
      <c r="J9" s="292">
        <f>分析係数表!D12</f>
        <v>3.4578030097235327E-2</v>
      </c>
      <c r="K9" s="281">
        <f t="shared" si="3"/>
        <v>0</v>
      </c>
      <c r="L9" s="290">
        <f>分析係数表!E12</f>
        <v>3.3355134693599395E-2</v>
      </c>
      <c r="M9" s="282">
        <f t="shared" si="4"/>
        <v>0</v>
      </c>
    </row>
    <row r="10" spans="1:13">
      <c r="A10" s="258">
        <v>6</v>
      </c>
      <c r="B10" s="246" t="s">
        <v>78</v>
      </c>
      <c r="C10" s="267"/>
      <c r="D10" s="278">
        <f>逆行列係数表!AN10</f>
        <v>1.8326392021850778E-3</v>
      </c>
      <c r="E10" s="290"/>
      <c r="F10" s="290">
        <f t="shared" si="1"/>
        <v>1.831747182663489E-3</v>
      </c>
      <c r="G10" s="286">
        <f t="shared" si="2"/>
        <v>0</v>
      </c>
      <c r="H10" s="290">
        <f>分析係数表!F13</f>
        <v>0.39077170920544851</v>
      </c>
      <c r="I10" s="288">
        <f t="shared" si="0"/>
        <v>0</v>
      </c>
      <c r="J10" s="292">
        <f>分析係数表!D13</f>
        <v>0.12720758845381647</v>
      </c>
      <c r="K10" s="281">
        <f t="shared" si="3"/>
        <v>0</v>
      </c>
      <c r="L10" s="290">
        <f>分析係数表!E13</f>
        <v>9.5492852763317662E-2</v>
      </c>
      <c r="M10" s="282">
        <f t="shared" si="4"/>
        <v>0</v>
      </c>
    </row>
    <row r="11" spans="1:13">
      <c r="A11" s="258">
        <v>7</v>
      </c>
      <c r="B11" s="246" t="s">
        <v>79</v>
      </c>
      <c r="C11" s="267"/>
      <c r="D11" s="278">
        <f>逆行列係数表!AN11</f>
        <v>0.14317284247218584</v>
      </c>
      <c r="E11" s="290"/>
      <c r="F11" s="290">
        <f t="shared" si="1"/>
        <v>0.14310315446687946</v>
      </c>
      <c r="G11" s="286">
        <f t="shared" si="2"/>
        <v>0</v>
      </c>
      <c r="H11" s="290">
        <f>分析係数表!F14</f>
        <v>0.35598651785260127</v>
      </c>
      <c r="I11" s="288">
        <f t="shared" si="0"/>
        <v>0</v>
      </c>
      <c r="J11" s="292">
        <f>分析係数表!D14</f>
        <v>4.3833041969742803E-2</v>
      </c>
      <c r="K11" s="281">
        <f t="shared" si="3"/>
        <v>0</v>
      </c>
      <c r="L11" s="290">
        <f>分析係数表!E14</f>
        <v>3.8757158040430381E-2</v>
      </c>
      <c r="M11" s="282">
        <f t="shared" si="4"/>
        <v>0</v>
      </c>
    </row>
    <row r="12" spans="1:13">
      <c r="A12" s="258">
        <v>8</v>
      </c>
      <c r="B12" s="246" t="s">
        <v>80</v>
      </c>
      <c r="C12" s="267"/>
      <c r="D12" s="278">
        <f>逆行列係数表!AN12</f>
        <v>4.3692382427072962E-3</v>
      </c>
      <c r="E12" s="290"/>
      <c r="F12" s="290">
        <f t="shared" si="1"/>
        <v>4.367111557977252E-3</v>
      </c>
      <c r="G12" s="286">
        <f t="shared" si="2"/>
        <v>0</v>
      </c>
      <c r="H12" s="290">
        <f>分析係数表!F15</f>
        <v>0.35842164855867914</v>
      </c>
      <c r="I12" s="288">
        <f t="shared" si="0"/>
        <v>0</v>
      </c>
      <c r="J12" s="292">
        <f>分析係数表!D15</f>
        <v>1.5678367482667734E-2</v>
      </c>
      <c r="K12" s="281">
        <f t="shared" si="3"/>
        <v>0</v>
      </c>
      <c r="L12" s="290">
        <f>分析係数表!E15</f>
        <v>1.5634458686506418E-2</v>
      </c>
      <c r="M12" s="282">
        <f t="shared" si="4"/>
        <v>0</v>
      </c>
    </row>
    <row r="13" spans="1:13">
      <c r="A13" s="258">
        <v>9</v>
      </c>
      <c r="B13" s="246" t="s">
        <v>81</v>
      </c>
      <c r="C13" s="267"/>
      <c r="D13" s="278">
        <f>逆行列係数表!AN13</f>
        <v>7.8506862477679094E-4</v>
      </c>
      <c r="E13" s="290"/>
      <c r="F13" s="290">
        <f t="shared" si="1"/>
        <v>7.846865001675101E-4</v>
      </c>
      <c r="G13" s="286">
        <f t="shared" si="2"/>
        <v>0</v>
      </c>
      <c r="H13" s="290">
        <f>分析係数表!F16</f>
        <v>0.2627694146106877</v>
      </c>
      <c r="I13" s="288">
        <f t="shared" si="0"/>
        <v>0</v>
      </c>
      <c r="J13" s="292">
        <f>分析係数表!D16</f>
        <v>1.0339400475073228E-2</v>
      </c>
      <c r="K13" s="281">
        <f t="shared" si="3"/>
        <v>0</v>
      </c>
      <c r="L13" s="290">
        <f>分析係数表!E16</f>
        <v>1.0339400475073228E-2</v>
      </c>
      <c r="M13" s="282">
        <f t="shared" si="4"/>
        <v>0</v>
      </c>
    </row>
    <row r="14" spans="1:13">
      <c r="A14" s="258">
        <v>10</v>
      </c>
      <c r="B14" s="246" t="s">
        <v>82</v>
      </c>
      <c r="C14" s="267"/>
      <c r="D14" s="278">
        <f>逆行列係数表!AN14</f>
        <v>1.3565187409795839E-2</v>
      </c>
      <c r="E14" s="290"/>
      <c r="F14" s="290">
        <f t="shared" si="1"/>
        <v>1.3558584685173819E-2</v>
      </c>
      <c r="G14" s="286">
        <f t="shared" si="2"/>
        <v>0</v>
      </c>
      <c r="H14" s="290">
        <f>分析係数表!F17</f>
        <v>0.42825667105631338</v>
      </c>
      <c r="I14" s="288">
        <f t="shared" si="0"/>
        <v>0</v>
      </c>
      <c r="J14" s="292">
        <f>分析係数表!D17</f>
        <v>5.1560411778863557E-2</v>
      </c>
      <c r="K14" s="281">
        <f t="shared" si="3"/>
        <v>0</v>
      </c>
      <c r="L14" s="290">
        <f>分析係数表!E17</f>
        <v>4.9008807340167618E-2</v>
      </c>
      <c r="M14" s="282">
        <f t="shared" si="4"/>
        <v>0</v>
      </c>
    </row>
    <row r="15" spans="1:13">
      <c r="A15" s="258">
        <v>11</v>
      </c>
      <c r="B15" s="246" t="s">
        <v>83</v>
      </c>
      <c r="C15" s="267"/>
      <c r="D15" s="278">
        <f>逆行列係数表!AN15</f>
        <v>2.7121298024493407E-3</v>
      </c>
      <c r="E15" s="290"/>
      <c r="F15" s="290">
        <f t="shared" si="1"/>
        <v>2.7108096993292159E-3</v>
      </c>
      <c r="G15" s="286">
        <f t="shared" si="2"/>
        <v>0</v>
      </c>
      <c r="H15" s="290">
        <f>分析係数表!F18</f>
        <v>0.48997194925916815</v>
      </c>
      <c r="I15" s="288">
        <f t="shared" si="0"/>
        <v>0</v>
      </c>
      <c r="J15" s="292">
        <f>分析係数表!D18</f>
        <v>3.8565313316438733E-2</v>
      </c>
      <c r="K15" s="281">
        <f t="shared" si="3"/>
        <v>0</v>
      </c>
      <c r="L15" s="290">
        <f>分析係数表!E18</f>
        <v>3.6576455199010559E-2</v>
      </c>
      <c r="M15" s="282">
        <f t="shared" si="4"/>
        <v>0</v>
      </c>
    </row>
    <row r="16" spans="1:13">
      <c r="A16" s="258">
        <v>12</v>
      </c>
      <c r="B16" s="246" t="s">
        <v>84</v>
      </c>
      <c r="C16" s="267"/>
      <c r="D16" s="278">
        <f>逆行列係数表!AN16</f>
        <v>1.2378745956513754E-3</v>
      </c>
      <c r="E16" s="290"/>
      <c r="F16" s="290">
        <f t="shared" si="1"/>
        <v>1.2372720720868443E-3</v>
      </c>
      <c r="G16" s="286">
        <f t="shared" si="2"/>
        <v>0</v>
      </c>
      <c r="H16" s="290">
        <f>分析係数表!F19</f>
        <v>0.21331101927013058</v>
      </c>
      <c r="I16" s="288">
        <f t="shared" si="0"/>
        <v>0</v>
      </c>
      <c r="J16" s="292">
        <f>分析係数表!D19</f>
        <v>1.2736199640345095E-2</v>
      </c>
      <c r="K16" s="281">
        <f t="shared" si="3"/>
        <v>0</v>
      </c>
      <c r="L16" s="290">
        <f>分析係数表!E19</f>
        <v>1.2523714081279422E-2</v>
      </c>
      <c r="M16" s="282">
        <f t="shared" si="4"/>
        <v>0</v>
      </c>
    </row>
    <row r="17" spans="1:13">
      <c r="A17" s="258">
        <v>13</v>
      </c>
      <c r="B17" s="246" t="s">
        <v>85</v>
      </c>
      <c r="C17" s="267"/>
      <c r="D17" s="278">
        <f>逆行列係数表!AN17</f>
        <v>1.2491471176093511E-4</v>
      </c>
      <c r="E17" s="290"/>
      <c r="F17" s="290">
        <f t="shared" si="1"/>
        <v>1.2485391072530761E-4</v>
      </c>
      <c r="G17" s="286">
        <f t="shared" si="2"/>
        <v>0</v>
      </c>
      <c r="H17" s="290">
        <f>分析係数表!F20</f>
        <v>0.2109583665362576</v>
      </c>
      <c r="I17" s="288">
        <f t="shared" si="0"/>
        <v>0</v>
      </c>
      <c r="J17" s="292">
        <f>分析係数表!D20</f>
        <v>3.0797631013066269E-2</v>
      </c>
      <c r="K17" s="281">
        <f t="shared" si="3"/>
        <v>0</v>
      </c>
      <c r="L17" s="290">
        <f>分析係数表!E20</f>
        <v>2.9972730221401771E-2</v>
      </c>
      <c r="M17" s="282">
        <f t="shared" si="4"/>
        <v>0</v>
      </c>
    </row>
    <row r="18" spans="1:13">
      <c r="A18" s="258">
        <v>14</v>
      </c>
      <c r="B18" s="246" t="s">
        <v>86</v>
      </c>
      <c r="C18" s="267"/>
      <c r="D18" s="278">
        <f>逆行列係数表!AN18</f>
        <v>8.7339129649590102E-4</v>
      </c>
      <c r="E18" s="290"/>
      <c r="F18" s="290">
        <f t="shared" si="1"/>
        <v>8.7296618167486523E-4</v>
      </c>
      <c r="G18" s="286">
        <f t="shared" si="2"/>
        <v>0</v>
      </c>
      <c r="H18" s="290">
        <f>分析係数表!F21</f>
        <v>0.45791147145628314</v>
      </c>
      <c r="I18" s="288">
        <f t="shared" si="0"/>
        <v>0</v>
      </c>
      <c r="J18" s="292">
        <f>分析係数表!D21</f>
        <v>5.9847590028896828E-2</v>
      </c>
      <c r="K18" s="281">
        <f t="shared" si="3"/>
        <v>0</v>
      </c>
      <c r="L18" s="290">
        <f>分析係数表!E21</f>
        <v>5.4782163530779596E-2</v>
      </c>
      <c r="M18" s="282">
        <f t="shared" si="4"/>
        <v>0</v>
      </c>
    </row>
    <row r="19" spans="1:13">
      <c r="A19" s="258">
        <v>15</v>
      </c>
      <c r="B19" s="246" t="s">
        <v>70</v>
      </c>
      <c r="C19" s="267"/>
      <c r="D19" s="278">
        <f>逆行列係数表!AN19</f>
        <v>7.3224561091024678E-5</v>
      </c>
      <c r="E19" s="290"/>
      <c r="F19" s="290">
        <f t="shared" si="1"/>
        <v>7.318891973953821E-5</v>
      </c>
      <c r="G19" s="286">
        <f t="shared" si="2"/>
        <v>0</v>
      </c>
      <c r="H19" s="290">
        <f>分析係数表!F22</f>
        <v>0.43073258580094059</v>
      </c>
      <c r="I19" s="288">
        <f t="shared" si="0"/>
        <v>0</v>
      </c>
      <c r="J19" s="292">
        <f>分析係数表!D22</f>
        <v>2.2938556731137788E-2</v>
      </c>
      <c r="K19" s="281">
        <f t="shared" si="3"/>
        <v>0</v>
      </c>
      <c r="L19" s="290">
        <f>分析係数表!E22</f>
        <v>2.2183368519679003E-2</v>
      </c>
      <c r="M19" s="282">
        <f t="shared" si="4"/>
        <v>0</v>
      </c>
    </row>
    <row r="20" spans="1:13">
      <c r="A20" s="258">
        <v>16</v>
      </c>
      <c r="B20" s="246" t="s">
        <v>71</v>
      </c>
      <c r="C20" s="267"/>
      <c r="D20" s="278">
        <f>逆行列係数表!AN20</f>
        <v>9.5381952679649944E-5</v>
      </c>
      <c r="E20" s="290"/>
      <c r="F20" s="290">
        <f t="shared" si="1"/>
        <v>9.5335526430721045E-5</v>
      </c>
      <c r="G20" s="286">
        <f t="shared" si="2"/>
        <v>0</v>
      </c>
      <c r="H20" s="290">
        <f>分析係数表!F23</f>
        <v>0.43764444987651224</v>
      </c>
      <c r="I20" s="288">
        <f t="shared" si="0"/>
        <v>0</v>
      </c>
      <c r="J20" s="292">
        <f>分析係数表!D23</f>
        <v>3.7770855561684982E-2</v>
      </c>
      <c r="K20" s="281">
        <f t="shared" si="3"/>
        <v>0</v>
      </c>
      <c r="L20" s="290">
        <f>分析係数表!E23</f>
        <v>3.6503495425501575E-2</v>
      </c>
      <c r="M20" s="282">
        <f t="shared" si="4"/>
        <v>0</v>
      </c>
    </row>
    <row r="21" spans="1:13">
      <c r="A21" s="258">
        <v>17</v>
      </c>
      <c r="B21" s="246" t="s">
        <v>72</v>
      </c>
      <c r="C21" s="267"/>
      <c r="D21" s="278">
        <f>逆行列係数表!AN21</f>
        <v>1.5643680010620472E-3</v>
      </c>
      <c r="E21" s="290"/>
      <c r="F21" s="290">
        <f t="shared" si="1"/>
        <v>1.5636065599697513E-3</v>
      </c>
      <c r="G21" s="286">
        <f t="shared" si="2"/>
        <v>0</v>
      </c>
      <c r="H21" s="290">
        <f>分析係数表!F24</f>
        <v>0.36721364788140759</v>
      </c>
      <c r="I21" s="288">
        <f t="shared" si="0"/>
        <v>0</v>
      </c>
      <c r="J21" s="292">
        <f>分析係数表!D24</f>
        <v>3.9309475738153632E-2</v>
      </c>
      <c r="K21" s="281">
        <f t="shared" si="3"/>
        <v>0</v>
      </c>
      <c r="L21" s="290">
        <f>分析係数表!E24</f>
        <v>3.8550657867992791E-2</v>
      </c>
      <c r="M21" s="282">
        <f t="shared" si="4"/>
        <v>0</v>
      </c>
    </row>
    <row r="22" spans="1:13">
      <c r="A22" s="258">
        <v>18</v>
      </c>
      <c r="B22" s="246" t="s">
        <v>87</v>
      </c>
      <c r="C22" s="267"/>
      <c r="D22" s="278">
        <f>逆行列係数表!AN22</f>
        <v>4.4706183793242421E-3</v>
      </c>
      <c r="E22" s="290"/>
      <c r="F22" s="290">
        <f t="shared" si="1"/>
        <v>4.4684423487868748E-3</v>
      </c>
      <c r="G22" s="286">
        <f t="shared" si="2"/>
        <v>0</v>
      </c>
      <c r="H22" s="290">
        <f>分析係数表!F25</f>
        <v>0.33318683873123567</v>
      </c>
      <c r="I22" s="288">
        <f t="shared" si="0"/>
        <v>0</v>
      </c>
      <c r="J22" s="292">
        <f>分析係数表!D25</f>
        <v>4.284059086963312E-2</v>
      </c>
      <c r="K22" s="281">
        <f t="shared" si="3"/>
        <v>0</v>
      </c>
      <c r="L22" s="290">
        <f>分析係数表!E25</f>
        <v>4.249917369780222E-2</v>
      </c>
      <c r="M22" s="282">
        <f t="shared" si="4"/>
        <v>0</v>
      </c>
    </row>
    <row r="23" spans="1:13">
      <c r="A23" s="258">
        <v>19</v>
      </c>
      <c r="B23" s="246" t="s">
        <v>88</v>
      </c>
      <c r="C23" s="267"/>
      <c r="D23" s="278">
        <f>逆行列係数表!AN23</f>
        <v>5.2713549741540574E-5</v>
      </c>
      <c r="E23" s="290"/>
      <c r="F23" s="290">
        <f t="shared" si="1"/>
        <v>5.2687891927735417E-5</v>
      </c>
      <c r="G23" s="286">
        <f t="shared" si="2"/>
        <v>0</v>
      </c>
      <c r="H23" s="290">
        <f>分析係数表!F26</f>
        <v>0.33811565690794865</v>
      </c>
      <c r="I23" s="288">
        <f t="shared" si="0"/>
        <v>0</v>
      </c>
      <c r="J23" s="292">
        <f>分析係数表!D26</f>
        <v>3.3929737559631502E-2</v>
      </c>
      <c r="K23" s="281">
        <f t="shared" si="3"/>
        <v>0</v>
      </c>
      <c r="L23" s="290">
        <f>分析係数表!E26</f>
        <v>3.3531988342571602E-2</v>
      </c>
      <c r="M23" s="282">
        <f t="shared" si="4"/>
        <v>0</v>
      </c>
    </row>
    <row r="24" spans="1:13">
      <c r="A24" s="258">
        <v>20</v>
      </c>
      <c r="B24" s="246" t="s">
        <v>89</v>
      </c>
      <c r="C24" s="267"/>
      <c r="D24" s="278">
        <f>逆行列係数表!AN24</f>
        <v>9.275035847274981E-6</v>
      </c>
      <c r="E24" s="290"/>
      <c r="F24" s="290">
        <f t="shared" si="1"/>
        <v>9.2705213127013787E-6</v>
      </c>
      <c r="G24" s="286">
        <f t="shared" si="2"/>
        <v>0</v>
      </c>
      <c r="H24" s="290">
        <f>分析係数表!F27</f>
        <v>0.29536956526946395</v>
      </c>
      <c r="I24" s="288">
        <f t="shared" si="0"/>
        <v>0</v>
      </c>
      <c r="J24" s="292">
        <f>分析係数表!D27</f>
        <v>2.042747265118797E-2</v>
      </c>
      <c r="K24" s="281">
        <f t="shared" si="3"/>
        <v>0</v>
      </c>
      <c r="L24" s="290">
        <f>分析係数表!E27</f>
        <v>2.035082172191522E-2</v>
      </c>
      <c r="M24" s="282">
        <f t="shared" si="4"/>
        <v>0</v>
      </c>
    </row>
    <row r="25" spans="1:13">
      <c r="A25" s="258">
        <v>21</v>
      </c>
      <c r="B25" s="246" t="s">
        <v>90</v>
      </c>
      <c r="C25" s="267"/>
      <c r="D25" s="278">
        <f>逆行列係数表!AN25</f>
        <v>2.5776784651793539E-4</v>
      </c>
      <c r="E25" s="290"/>
      <c r="F25" s="290">
        <f t="shared" si="1"/>
        <v>2.5764238049556847E-4</v>
      </c>
      <c r="G25" s="286">
        <f t="shared" si="2"/>
        <v>0</v>
      </c>
      <c r="H25" s="290">
        <f>分析係数表!F28</f>
        <v>0.29628808224417325</v>
      </c>
      <c r="I25" s="288">
        <f t="shared" si="0"/>
        <v>0</v>
      </c>
      <c r="J25" s="292">
        <f>分析係数表!D28</f>
        <v>3.0551159487848582E-2</v>
      </c>
      <c r="K25" s="281">
        <f t="shared" si="3"/>
        <v>0</v>
      </c>
      <c r="L25" s="290">
        <f>分析係数表!E28</f>
        <v>3.018459578819983E-2</v>
      </c>
      <c r="M25" s="282">
        <f t="shared" si="4"/>
        <v>0</v>
      </c>
    </row>
    <row r="26" spans="1:13">
      <c r="A26" s="258">
        <v>22</v>
      </c>
      <c r="B26" s="246" t="s">
        <v>64</v>
      </c>
      <c r="C26" s="267"/>
      <c r="D26" s="278">
        <f>逆行列係数表!AN26</f>
        <v>5.4032009117511944E-2</v>
      </c>
      <c r="E26" s="290"/>
      <c r="F26" s="290">
        <f t="shared" si="1"/>
        <v>5.4005709556274782E-2</v>
      </c>
      <c r="G26" s="286">
        <f t="shared" si="2"/>
        <v>0</v>
      </c>
      <c r="H26" s="290">
        <f>分析係数表!F29</f>
        <v>0.40202182464221792</v>
      </c>
      <c r="I26" s="288">
        <f t="shared" si="0"/>
        <v>0</v>
      </c>
      <c r="J26" s="292">
        <f>分析係数表!D29</f>
        <v>7.9194780809421356E-2</v>
      </c>
      <c r="K26" s="281">
        <f t="shared" si="3"/>
        <v>0</v>
      </c>
      <c r="L26" s="290">
        <f>分析係数表!E29</f>
        <v>6.5944675090492746E-2</v>
      </c>
      <c r="M26" s="282">
        <f t="shared" si="4"/>
        <v>0</v>
      </c>
    </row>
    <row r="27" spans="1:13">
      <c r="A27" s="258">
        <v>23</v>
      </c>
      <c r="B27" s="246" t="s">
        <v>91</v>
      </c>
      <c r="C27" s="267"/>
      <c r="D27" s="278">
        <f>逆行列係数表!AN27</f>
        <v>2.3038004525292636E-3</v>
      </c>
      <c r="E27" s="290"/>
      <c r="F27" s="290">
        <f t="shared" si="1"/>
        <v>2.3026790997965211E-3</v>
      </c>
      <c r="G27" s="286">
        <f t="shared" si="2"/>
        <v>0</v>
      </c>
      <c r="H27" s="290">
        <f>分析係数表!F30</f>
        <v>0.46362091424568164</v>
      </c>
      <c r="I27" s="288">
        <f t="shared" si="0"/>
        <v>0</v>
      </c>
      <c r="J27" s="292">
        <f>分析係数表!D30</f>
        <v>7.3824536053885614E-2</v>
      </c>
      <c r="K27" s="281">
        <f t="shared" si="3"/>
        <v>0</v>
      </c>
      <c r="L27" s="290">
        <f>分析係数表!E30</f>
        <v>5.6949248710145881E-2</v>
      </c>
      <c r="M27" s="282">
        <f t="shared" si="4"/>
        <v>0</v>
      </c>
    </row>
    <row r="28" spans="1:13">
      <c r="A28" s="258">
        <v>24</v>
      </c>
      <c r="B28" s="246" t="s">
        <v>92</v>
      </c>
      <c r="C28" s="267"/>
      <c r="D28" s="278">
        <f>逆行列係数表!AN28</f>
        <v>1.1444289435379762E-2</v>
      </c>
      <c r="E28" s="290"/>
      <c r="F28" s="290">
        <f t="shared" si="1"/>
        <v>1.1438719037466795E-2</v>
      </c>
      <c r="G28" s="286">
        <f t="shared" si="2"/>
        <v>0</v>
      </c>
      <c r="H28" s="290">
        <f>分析係数表!F31</f>
        <v>0.39948542779773355</v>
      </c>
      <c r="I28" s="288">
        <f t="shared" si="0"/>
        <v>0</v>
      </c>
      <c r="J28" s="292">
        <f>分析係数表!D31</f>
        <v>2.9145126840892164E-3</v>
      </c>
      <c r="K28" s="281">
        <f t="shared" si="3"/>
        <v>0</v>
      </c>
      <c r="L28" s="290">
        <f>分析係数表!E31</f>
        <v>2.9145126840892164E-3</v>
      </c>
      <c r="M28" s="282">
        <f t="shared" si="4"/>
        <v>0</v>
      </c>
    </row>
    <row r="29" spans="1:13">
      <c r="A29" s="258">
        <v>25</v>
      </c>
      <c r="B29" s="246" t="s">
        <v>1</v>
      </c>
      <c r="C29" s="267"/>
      <c r="D29" s="278">
        <f>逆行列係数表!AN29</f>
        <v>8.8537634063860944E-4</v>
      </c>
      <c r="E29" s="290"/>
      <c r="F29" s="290">
        <f t="shared" si="1"/>
        <v>8.8494539221250308E-4</v>
      </c>
      <c r="G29" s="286">
        <f t="shared" si="2"/>
        <v>0</v>
      </c>
      <c r="H29" s="290">
        <f>分析係数表!F32</f>
        <v>0.44272670787830282</v>
      </c>
      <c r="I29" s="288">
        <f t="shared" si="0"/>
        <v>0</v>
      </c>
      <c r="J29" s="292">
        <f>分析係数表!D32</f>
        <v>2.1120085933633119E-2</v>
      </c>
      <c r="K29" s="281">
        <f t="shared" si="3"/>
        <v>0</v>
      </c>
      <c r="L29" s="290">
        <f>分析係数表!E32</f>
        <v>2.1120085933633119E-2</v>
      </c>
      <c r="M29" s="282">
        <f t="shared" si="4"/>
        <v>0</v>
      </c>
    </row>
    <row r="30" spans="1:13">
      <c r="A30" s="258">
        <v>26</v>
      </c>
      <c r="B30" s="246" t="s">
        <v>2</v>
      </c>
      <c r="C30" s="267"/>
      <c r="D30" s="278">
        <f>逆行列係数表!AN30</f>
        <v>1.081933799451997E-3</v>
      </c>
      <c r="E30" s="290"/>
      <c r="F30" s="290">
        <f t="shared" si="1"/>
        <v>1.08140717857156E-3</v>
      </c>
      <c r="G30" s="286">
        <f t="shared" si="2"/>
        <v>0</v>
      </c>
      <c r="H30" s="290">
        <f>分析係数表!F33</f>
        <v>0.63278689994307047</v>
      </c>
      <c r="I30" s="288">
        <f t="shared" si="0"/>
        <v>0</v>
      </c>
      <c r="J30" s="292">
        <f>分析係数表!D33</f>
        <v>8.7702783269007503E-2</v>
      </c>
      <c r="K30" s="281">
        <f t="shared" si="3"/>
        <v>0</v>
      </c>
      <c r="L30" s="290">
        <f>分析係数表!E33</f>
        <v>8.4336323251883824E-2</v>
      </c>
      <c r="M30" s="282">
        <f t="shared" si="4"/>
        <v>0</v>
      </c>
    </row>
    <row r="31" spans="1:13">
      <c r="A31" s="258">
        <v>27</v>
      </c>
      <c r="B31" s="246" t="s">
        <v>65</v>
      </c>
      <c r="C31" s="267"/>
      <c r="D31" s="278">
        <f>逆行列係数表!AN31</f>
        <v>6.3304985472491096E-2</v>
      </c>
      <c r="E31" s="290"/>
      <c r="F31" s="290">
        <f t="shared" si="1"/>
        <v>6.3274172379118421E-2</v>
      </c>
      <c r="G31" s="286">
        <f t="shared" si="2"/>
        <v>0</v>
      </c>
      <c r="H31" s="290">
        <f>分析係数表!F34</f>
        <v>0.68044247766447119</v>
      </c>
      <c r="I31" s="288">
        <f t="shared" si="0"/>
        <v>0</v>
      </c>
      <c r="J31" s="292">
        <f>分析係数表!D34</f>
        <v>0.15389009392691583</v>
      </c>
      <c r="K31" s="281">
        <f t="shared" si="3"/>
        <v>0</v>
      </c>
      <c r="L31" s="290">
        <f>分析係数表!E34</f>
        <v>0.1433320704064108</v>
      </c>
      <c r="M31" s="282">
        <f t="shared" si="4"/>
        <v>0</v>
      </c>
    </row>
    <row r="32" spans="1:13">
      <c r="A32" s="258">
        <v>28</v>
      </c>
      <c r="B32" s="246" t="s">
        <v>66</v>
      </c>
      <c r="C32" s="267"/>
      <c r="D32" s="278">
        <f>逆行列係数表!AN32</f>
        <v>5.1538102442506241E-3</v>
      </c>
      <c r="E32" s="290"/>
      <c r="F32" s="290">
        <f t="shared" si="1"/>
        <v>5.151301676637886E-3</v>
      </c>
      <c r="G32" s="286">
        <f t="shared" si="2"/>
        <v>0</v>
      </c>
      <c r="H32" s="290">
        <f>分析係数表!F35</f>
        <v>0.60548890850388704</v>
      </c>
      <c r="I32" s="288">
        <f t="shared" si="0"/>
        <v>0</v>
      </c>
      <c r="J32" s="292">
        <f>分析係数表!D35</f>
        <v>4.0363234612300396E-2</v>
      </c>
      <c r="K32" s="281">
        <f t="shared" si="3"/>
        <v>0</v>
      </c>
      <c r="L32" s="290">
        <f>分析係数表!E35</f>
        <v>3.9154079363329694E-2</v>
      </c>
      <c r="M32" s="282">
        <f t="shared" si="4"/>
        <v>0</v>
      </c>
    </row>
    <row r="33" spans="1:13">
      <c r="A33" s="258">
        <v>29</v>
      </c>
      <c r="B33" s="246" t="s">
        <v>93</v>
      </c>
      <c r="C33" s="267"/>
      <c r="D33" s="278">
        <f>逆行列係数表!AN33</f>
        <v>5.2999224422566032E-3</v>
      </c>
      <c r="E33" s="290"/>
      <c r="F33" s="290">
        <f t="shared" si="1"/>
        <v>5.2973427559354974E-3</v>
      </c>
      <c r="G33" s="286">
        <f t="shared" si="2"/>
        <v>0</v>
      </c>
      <c r="H33" s="290">
        <f>分析係数表!F36</f>
        <v>0.81306518983088305</v>
      </c>
      <c r="I33" s="288">
        <f t="shared" si="0"/>
        <v>0</v>
      </c>
      <c r="J33" s="292">
        <f>分析係数表!D36</f>
        <v>1.5774342104513773E-2</v>
      </c>
      <c r="K33" s="281">
        <f t="shared" si="3"/>
        <v>0</v>
      </c>
      <c r="L33" s="290">
        <f>分析係数表!E36</f>
        <v>1.3229670821596217E-2</v>
      </c>
      <c r="M33" s="282">
        <f t="shared" si="4"/>
        <v>0</v>
      </c>
    </row>
    <row r="34" spans="1:13">
      <c r="A34" s="258">
        <v>30</v>
      </c>
      <c r="B34" s="246" t="s">
        <v>94</v>
      </c>
      <c r="C34" s="267"/>
      <c r="D34" s="278">
        <f>逆行列係数表!AN34</f>
        <v>4.7022631125266293E-2</v>
      </c>
      <c r="E34" s="290"/>
      <c r="F34" s="290">
        <f t="shared" si="1"/>
        <v>4.6999743311412809E-2</v>
      </c>
      <c r="G34" s="286">
        <f t="shared" si="2"/>
        <v>0</v>
      </c>
      <c r="H34" s="290">
        <f>分析係数表!F37</f>
        <v>0.63403708963374472</v>
      </c>
      <c r="I34" s="288">
        <f t="shared" si="0"/>
        <v>0</v>
      </c>
      <c r="J34" s="292">
        <f>分析係数表!D37</f>
        <v>7.9200513574427991E-2</v>
      </c>
      <c r="K34" s="281">
        <f t="shared" si="3"/>
        <v>0</v>
      </c>
      <c r="L34" s="290">
        <f>分析係数表!E37</f>
        <v>7.3600662533244779E-2</v>
      </c>
      <c r="M34" s="282">
        <f t="shared" si="4"/>
        <v>0</v>
      </c>
    </row>
    <row r="35" spans="1:13">
      <c r="A35" s="258">
        <v>31</v>
      </c>
      <c r="B35" s="246" t="s">
        <v>95</v>
      </c>
      <c r="C35" s="267"/>
      <c r="D35" s="278">
        <f>逆行列係数表!AN35</f>
        <v>2.8790478658257666E-3</v>
      </c>
      <c r="E35" s="290"/>
      <c r="F35" s="290">
        <f t="shared" si="1"/>
        <v>2.8776465169422314E-3</v>
      </c>
      <c r="G35" s="286">
        <f t="shared" si="2"/>
        <v>0</v>
      </c>
      <c r="H35" s="290">
        <f>分析係数表!F38</f>
        <v>0.4997199825516766</v>
      </c>
      <c r="I35" s="288">
        <f t="shared" si="0"/>
        <v>0</v>
      </c>
      <c r="J35" s="292">
        <f>分析係数表!D38</f>
        <v>3.5590827435143364E-2</v>
      </c>
      <c r="K35" s="281">
        <f t="shared" si="3"/>
        <v>0</v>
      </c>
      <c r="L35" s="290">
        <f>分析係数表!E38</f>
        <v>3.1059891839156476E-2</v>
      </c>
      <c r="M35" s="282">
        <f t="shared" si="4"/>
        <v>0</v>
      </c>
    </row>
    <row r="36" spans="1:13">
      <c r="A36" s="258">
        <v>32</v>
      </c>
      <c r="B36" s="246" t="s">
        <v>67</v>
      </c>
      <c r="C36" s="267"/>
      <c r="D36" s="278">
        <f>逆行列係数表!AN36</f>
        <v>1.1757721054037347E-4</v>
      </c>
      <c r="E36" s="290"/>
      <c r="F36" s="290">
        <f t="shared" si="1"/>
        <v>1.1751998096295806E-4</v>
      </c>
      <c r="G36" s="286">
        <f t="shared" si="2"/>
        <v>0</v>
      </c>
      <c r="H36" s="290">
        <f>分析係数表!F39</f>
        <v>0.70859596344355691</v>
      </c>
      <c r="I36" s="288">
        <f t="shared" si="0"/>
        <v>0</v>
      </c>
      <c r="J36" s="292">
        <f>分析係数表!D39</f>
        <v>4.8027598057070089E-2</v>
      </c>
      <c r="K36" s="281">
        <f t="shared" si="3"/>
        <v>0</v>
      </c>
      <c r="L36" s="290">
        <f>分析係数表!E39</f>
        <v>4.8027598057070089E-2</v>
      </c>
      <c r="M36" s="282">
        <f t="shared" si="4"/>
        <v>0</v>
      </c>
    </row>
    <row r="37" spans="1:13">
      <c r="A37" s="258">
        <v>33</v>
      </c>
      <c r="B37" s="246" t="s">
        <v>96</v>
      </c>
      <c r="C37" s="267"/>
      <c r="D37" s="278">
        <f>逆行列係数表!AN37</f>
        <v>1.9475283801854935E-4</v>
      </c>
      <c r="E37" s="290"/>
      <c r="F37" s="290">
        <f t="shared" si="1"/>
        <v>1.9465804394604985E-4</v>
      </c>
      <c r="G37" s="286">
        <f t="shared" si="2"/>
        <v>0</v>
      </c>
      <c r="H37" s="290">
        <f>分析係数表!F40</f>
        <v>0.70623799726049996</v>
      </c>
      <c r="I37" s="288">
        <f t="shared" si="0"/>
        <v>0</v>
      </c>
      <c r="J37" s="292">
        <f>分析係数表!D40</f>
        <v>9.0697433955161888E-2</v>
      </c>
      <c r="K37" s="281">
        <f t="shared" si="3"/>
        <v>0</v>
      </c>
      <c r="L37" s="290">
        <f>分析係数表!E40</f>
        <v>9.0562666353757981E-2</v>
      </c>
      <c r="M37" s="282">
        <f t="shared" si="4"/>
        <v>0</v>
      </c>
    </row>
    <row r="38" spans="1:13">
      <c r="A38" s="258">
        <v>34</v>
      </c>
      <c r="B38" s="246" t="s">
        <v>97</v>
      </c>
      <c r="C38" s="267"/>
      <c r="D38" s="278">
        <f>逆行列係数表!AN38</f>
        <v>6.4434736812686995E-5</v>
      </c>
      <c r="E38" s="290"/>
      <c r="F38" s="290">
        <f t="shared" si="1"/>
        <v>6.4403373823705416E-5</v>
      </c>
      <c r="G38" s="286">
        <f t="shared" si="2"/>
        <v>0</v>
      </c>
      <c r="H38" s="290">
        <f>分析係数表!F41</f>
        <v>0.58132099287543681</v>
      </c>
      <c r="I38" s="288">
        <f t="shared" si="0"/>
        <v>0</v>
      </c>
      <c r="J38" s="292">
        <f>分析係数表!D41</f>
        <v>0.12149342216939719</v>
      </c>
      <c r="K38" s="281">
        <f t="shared" si="3"/>
        <v>0</v>
      </c>
      <c r="L38" s="290">
        <f>分析係数表!E41</f>
        <v>0.11755967401821014</v>
      </c>
      <c r="M38" s="282">
        <f t="shared" si="4"/>
        <v>0</v>
      </c>
    </row>
    <row r="39" spans="1:13">
      <c r="A39" s="258">
        <v>35</v>
      </c>
      <c r="B39" s="246" t="s">
        <v>3</v>
      </c>
      <c r="C39" s="267"/>
      <c r="D39" s="278">
        <f>逆行列係数表!AN39</f>
        <v>3.4500153820264895E-4</v>
      </c>
      <c r="E39" s="290"/>
      <c r="F39" s="290">
        <f t="shared" si="1"/>
        <v>3.4483361201909465E-4</v>
      </c>
      <c r="G39" s="286">
        <f t="shared" si="2"/>
        <v>0</v>
      </c>
      <c r="H39" s="290">
        <f>分析係数表!F42</f>
        <v>0.58706867988829459</v>
      </c>
      <c r="I39" s="288">
        <f>G39*H39</f>
        <v>0</v>
      </c>
      <c r="J39" s="292">
        <f>分析係数表!D42</f>
        <v>0.12536880137580664</v>
      </c>
      <c r="K39" s="281">
        <f>ROUND(G39*J39,0)</f>
        <v>0</v>
      </c>
      <c r="L39" s="290">
        <f>分析係数表!E42</f>
        <v>0.11770088827882173</v>
      </c>
      <c r="M39" s="282">
        <f>ROUND(G39*L39,0)</f>
        <v>0</v>
      </c>
    </row>
    <row r="40" spans="1:13">
      <c r="A40" s="258">
        <v>36</v>
      </c>
      <c r="B40" s="246" t="s">
        <v>98</v>
      </c>
      <c r="C40" s="267"/>
      <c r="D40" s="278">
        <f>逆行列係数表!AN40</f>
        <v>1.554668735462268E-2</v>
      </c>
      <c r="E40" s="290"/>
      <c r="F40" s="290">
        <f t="shared" si="1"/>
        <v>1.5539120153943013E-2</v>
      </c>
      <c r="G40" s="286">
        <f t="shared" si="2"/>
        <v>0</v>
      </c>
      <c r="H40" s="290">
        <f>分析係数表!F43</f>
        <v>0.62240825035949521</v>
      </c>
      <c r="I40" s="288">
        <f>G40*H40</f>
        <v>0</v>
      </c>
      <c r="J40" s="292">
        <f>分析係数表!D43</f>
        <v>0.13048156468325811</v>
      </c>
      <c r="K40" s="281">
        <f>ROUND(G40*J40,0)</f>
        <v>0</v>
      </c>
      <c r="L40" s="290">
        <f>分析係数表!E43</f>
        <v>0.11291103502841897</v>
      </c>
      <c r="M40" s="282">
        <f>ROUND(G40*L40,0)</f>
        <v>0</v>
      </c>
    </row>
    <row r="41" spans="1:13">
      <c r="A41" s="258">
        <v>37</v>
      </c>
      <c r="B41" s="246" t="s">
        <v>99</v>
      </c>
      <c r="C41" s="283"/>
      <c r="D41" s="278">
        <f>逆行列係数表!AN41</f>
        <v>9.2216236914246562E-5</v>
      </c>
      <c r="E41" s="290"/>
      <c r="F41" s="290">
        <f t="shared" si="1"/>
        <v>9.217135154704669E-5</v>
      </c>
      <c r="G41" s="286">
        <f t="shared" si="2"/>
        <v>0</v>
      </c>
      <c r="H41" s="290">
        <f>分析係数表!F44</f>
        <v>0.5344179716450459</v>
      </c>
      <c r="I41" s="288">
        <f>G41*H41</f>
        <v>0</v>
      </c>
      <c r="J41" s="292">
        <f>分析係数表!D44</f>
        <v>0.19836337849438287</v>
      </c>
      <c r="K41" s="281">
        <f>ROUND(G41*J41,0)</f>
        <v>0</v>
      </c>
      <c r="L41" s="290">
        <f>分析係数表!E44</f>
        <v>0.16230318686650563</v>
      </c>
      <c r="M41" s="282">
        <f>ROUND(G41*L41,0)</f>
        <v>0</v>
      </c>
    </row>
    <row r="42" spans="1:13">
      <c r="A42" s="258">
        <v>38</v>
      </c>
      <c r="B42" s="246" t="s">
        <v>4</v>
      </c>
      <c r="C42" s="279">
        <f>データ入力!C43</f>
        <v>0</v>
      </c>
      <c r="D42" s="278">
        <f>逆行列係数表!AN42</f>
        <v>1.0004869774224474</v>
      </c>
      <c r="E42" s="290">
        <f>D42</f>
        <v>1.0004869774224474</v>
      </c>
      <c r="F42" s="290">
        <f t="shared" si="1"/>
        <v>1</v>
      </c>
      <c r="G42" s="286">
        <f t="shared" si="2"/>
        <v>0</v>
      </c>
      <c r="H42" s="290">
        <f>分析係数表!F45</f>
        <v>0</v>
      </c>
      <c r="I42" s="288">
        <f>G42*H42</f>
        <v>0</v>
      </c>
      <c r="J42" s="292">
        <f>分析係数表!D45</f>
        <v>0</v>
      </c>
      <c r="K42" s="281">
        <f>ROUND(G42*J42,0)</f>
        <v>0</v>
      </c>
      <c r="L42" s="290">
        <f>分析係数表!E45</f>
        <v>0</v>
      </c>
      <c r="M42" s="282">
        <f>ROUND(G42*L42,0)</f>
        <v>0</v>
      </c>
    </row>
    <row r="43" spans="1:13">
      <c r="A43" s="258">
        <v>39</v>
      </c>
      <c r="B43" s="246" t="s">
        <v>5</v>
      </c>
      <c r="C43" s="267"/>
      <c r="D43" s="278">
        <f>逆行列係数表!AN43</f>
        <v>1.1584384509413196E-3</v>
      </c>
      <c r="E43" s="290"/>
      <c r="F43" s="290">
        <f t="shared" si="1"/>
        <v>1.1578745921569137E-3</v>
      </c>
      <c r="G43" s="286">
        <f t="shared" si="2"/>
        <v>0</v>
      </c>
      <c r="H43" s="290">
        <f>分析係数表!F46</f>
        <v>0.64740426293918441</v>
      </c>
      <c r="I43" s="288">
        <f>G43*H43</f>
        <v>0</v>
      </c>
      <c r="J43" s="292">
        <f>分析係数表!D46</f>
        <v>3.6867524451068895E-3</v>
      </c>
      <c r="K43" s="281">
        <f>ROUND(G43*J43,0)</f>
        <v>0</v>
      </c>
      <c r="L43" s="290">
        <f>分析係数表!E46</f>
        <v>3.6024838177901608E-3</v>
      </c>
      <c r="M43" s="282">
        <f>ROUND(G43*L43,0)</f>
        <v>0</v>
      </c>
    </row>
    <row r="44" spans="1:13">
      <c r="A44" s="259">
        <v>40</v>
      </c>
      <c r="B44" s="256" t="s">
        <v>253</v>
      </c>
      <c r="C44" s="273">
        <f>SUM(C5:C43)</f>
        <v>0</v>
      </c>
      <c r="D44" s="280">
        <f>逆行列係数表!AN44</f>
        <v>1.3880388125767185</v>
      </c>
      <c r="E44" s="291"/>
      <c r="F44" s="291">
        <f t="shared" si="1"/>
        <v>1.3873631980225472</v>
      </c>
      <c r="G44" s="287">
        <f>SUM(G5:G43)</f>
        <v>0</v>
      </c>
      <c r="H44" s="291">
        <f>分析係数表!F47</f>
        <v>0.52032812004185636</v>
      </c>
      <c r="I44" s="289">
        <f>SUM(I5:I43)</f>
        <v>0</v>
      </c>
      <c r="J44" s="293">
        <f>分析係数表!D47</f>
        <v>6.7043132898265148E-2</v>
      </c>
      <c r="K44" s="284">
        <f>SUM(K5:K43)</f>
        <v>0</v>
      </c>
      <c r="L44" s="291">
        <f>分析係数表!E47</f>
        <v>6.0489972943054145E-2</v>
      </c>
      <c r="M44" s="285">
        <f>SUM(M5:M43)</f>
        <v>0</v>
      </c>
    </row>
    <row r="45" spans="1:13">
      <c r="B45" s="276" t="s">
        <v>254</v>
      </c>
      <c r="C45" s="88"/>
      <c r="D45" s="88" t="s">
        <v>255</v>
      </c>
      <c r="E45" s="88"/>
      <c r="F45" s="88"/>
      <c r="G45" s="88"/>
      <c r="H45" s="88" t="s">
        <v>132</v>
      </c>
      <c r="I45" s="88"/>
      <c r="J45" s="88" t="s">
        <v>132</v>
      </c>
      <c r="K45" s="88"/>
      <c r="L45" s="88" t="s">
        <v>132</v>
      </c>
      <c r="M45" s="277"/>
    </row>
    <row r="46" spans="1:13">
      <c r="B46" s="76" t="s">
        <v>256</v>
      </c>
    </row>
    <row r="47" spans="1:13">
      <c r="B47" s="76" t="s">
        <v>289</v>
      </c>
    </row>
  </sheetData>
  <phoneticPr fontId="3"/>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F910E-E045-4A11-9D60-3A3E8959EB66}">
  <dimension ref="A1:M47"/>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76" customWidth="1"/>
    <col min="2" max="2" width="17.5" style="76" customWidth="1"/>
    <col min="3" max="3" width="8.58203125" style="76" customWidth="1"/>
    <col min="4" max="4" width="8.1640625" style="76" customWidth="1"/>
    <col min="5" max="5" width="8.25" style="76" customWidth="1"/>
    <col min="6" max="16384" width="8.1640625" style="76"/>
  </cols>
  <sheetData>
    <row r="1" spans="1:13" ht="13">
      <c r="B1" s="268" t="s">
        <v>243</v>
      </c>
      <c r="F1" s="269"/>
      <c r="G1" s="76" t="s">
        <v>324</v>
      </c>
      <c r="I1" s="76" t="s">
        <v>324</v>
      </c>
    </row>
    <row r="2" spans="1:13">
      <c r="B2" s="76" t="s">
        <v>288</v>
      </c>
      <c r="C2" s="76" t="s">
        <v>324</v>
      </c>
      <c r="G2" s="76" t="s">
        <v>245</v>
      </c>
      <c r="I2" s="270" t="s">
        <v>236</v>
      </c>
      <c r="K2" s="76" t="s">
        <v>229</v>
      </c>
      <c r="M2" s="76" t="s">
        <v>246</v>
      </c>
    </row>
    <row r="3" spans="1:13" ht="60" customHeight="1">
      <c r="B3" s="39"/>
      <c r="C3" s="40" t="s">
        <v>308</v>
      </c>
      <c r="D3" s="40" t="s">
        <v>402</v>
      </c>
      <c r="E3" s="40" t="s">
        <v>403</v>
      </c>
      <c r="F3" s="40" t="s">
        <v>310</v>
      </c>
      <c r="G3" s="41" t="s">
        <v>330</v>
      </c>
      <c r="H3" s="40" t="s">
        <v>291</v>
      </c>
      <c r="I3" s="42" t="s">
        <v>236</v>
      </c>
      <c r="J3" s="43" t="s">
        <v>247</v>
      </c>
      <c r="K3" s="41" t="s">
        <v>248</v>
      </c>
      <c r="L3" s="40" t="s">
        <v>249</v>
      </c>
      <c r="M3" s="42" t="s">
        <v>250</v>
      </c>
    </row>
    <row r="4" spans="1:13">
      <c r="B4" s="44"/>
      <c r="C4" s="45" t="s">
        <v>41</v>
      </c>
      <c r="D4" s="45" t="s">
        <v>42</v>
      </c>
      <c r="E4" s="45" t="s">
        <v>50</v>
      </c>
      <c r="F4" s="45" t="s">
        <v>313</v>
      </c>
      <c r="G4" s="45" t="s">
        <v>311</v>
      </c>
      <c r="H4" s="47" t="s">
        <v>315</v>
      </c>
      <c r="I4" s="46" t="s">
        <v>316</v>
      </c>
      <c r="J4" s="45" t="s">
        <v>318</v>
      </c>
      <c r="K4" s="45" t="s">
        <v>319</v>
      </c>
      <c r="L4" s="45" t="s">
        <v>321</v>
      </c>
      <c r="M4" s="46" t="s">
        <v>322</v>
      </c>
    </row>
    <row r="5" spans="1:13">
      <c r="A5" s="257">
        <v>1</v>
      </c>
      <c r="B5" s="246" t="s">
        <v>73</v>
      </c>
      <c r="C5" s="267"/>
      <c r="D5" s="278">
        <f>逆行列係数表!AO5</f>
        <v>4.1408172336252942E-5</v>
      </c>
      <c r="E5" s="290"/>
      <c r="F5" s="290">
        <f>D5/$E$43</f>
        <v>4.1370970006118511E-5</v>
      </c>
      <c r="G5" s="286">
        <f>$C$43*F5</f>
        <v>0</v>
      </c>
      <c r="H5" s="290">
        <f>分析係数表!F8</f>
        <v>0.42721038226158625</v>
      </c>
      <c r="I5" s="288">
        <f t="shared" ref="I5:I38" si="0">G5*H5</f>
        <v>0</v>
      </c>
      <c r="J5" s="292">
        <f>分析係数表!D8</f>
        <v>0.32298797552049696</v>
      </c>
      <c r="K5" s="271">
        <f t="shared" ref="K5:K38" si="1">ROUND(G5*J5,0)</f>
        <v>0</v>
      </c>
      <c r="L5" s="290">
        <f>分析係数表!E8</f>
        <v>0.12265584155979949</v>
      </c>
      <c r="M5" s="272">
        <f t="shared" ref="M5:M38" si="2">ROUND(G5*L5,0)</f>
        <v>0</v>
      </c>
    </row>
    <row r="6" spans="1:13">
      <c r="A6" s="258">
        <v>2</v>
      </c>
      <c r="B6" s="246" t="s">
        <v>74</v>
      </c>
      <c r="C6" s="267"/>
      <c r="D6" s="278">
        <f>逆行列係数表!AO6</f>
        <v>9.7347323295932263E-6</v>
      </c>
      <c r="E6" s="290"/>
      <c r="F6" s="290">
        <f t="shared" ref="F6:F44" si="3">D6/$E$43</f>
        <v>9.725986357349995E-6</v>
      </c>
      <c r="G6" s="286">
        <f t="shared" ref="G6:G43" si="4">$C$43*F6</f>
        <v>0</v>
      </c>
      <c r="H6" s="290">
        <f>分析係数表!F9</f>
        <v>0.63987813845992225</v>
      </c>
      <c r="I6" s="288">
        <f t="shared" si="0"/>
        <v>0</v>
      </c>
      <c r="J6" s="292">
        <f>分析係数表!D9</f>
        <v>0.29572434079210003</v>
      </c>
      <c r="K6" s="271">
        <f t="shared" si="1"/>
        <v>0</v>
      </c>
      <c r="L6" s="290">
        <f>分析係数表!E9</f>
        <v>0.26862065342998215</v>
      </c>
      <c r="M6" s="272">
        <f t="shared" si="2"/>
        <v>0</v>
      </c>
    </row>
    <row r="7" spans="1:13">
      <c r="A7" s="258">
        <v>3</v>
      </c>
      <c r="B7" s="246" t="s">
        <v>75</v>
      </c>
      <c r="C7" s="267"/>
      <c r="D7" s="278">
        <f>逆行列係数表!AO7</f>
        <v>3.1007811365152385E-6</v>
      </c>
      <c r="E7" s="290"/>
      <c r="F7" s="290">
        <f t="shared" si="3"/>
        <v>3.0979953027774318E-6</v>
      </c>
      <c r="G7" s="286">
        <f t="shared" si="4"/>
        <v>0</v>
      </c>
      <c r="H7" s="290">
        <f>分析係数表!F10</f>
        <v>0.47381340455197063</v>
      </c>
      <c r="I7" s="288">
        <f t="shared" si="0"/>
        <v>0</v>
      </c>
      <c r="J7" s="292">
        <f>分析係数表!D10</f>
        <v>9.5045460793747427E-2</v>
      </c>
      <c r="K7" s="271">
        <f t="shared" si="1"/>
        <v>0</v>
      </c>
      <c r="L7" s="290">
        <f>分析係数表!E10</f>
        <v>4.2279520059697977E-2</v>
      </c>
      <c r="M7" s="272">
        <f t="shared" si="2"/>
        <v>0</v>
      </c>
    </row>
    <row r="8" spans="1:13">
      <c r="A8" s="258">
        <v>4</v>
      </c>
      <c r="B8" s="246" t="s">
        <v>76</v>
      </c>
      <c r="C8" s="267"/>
      <c r="D8" s="278">
        <f>逆行列係数表!AO8</f>
        <v>3.6664207499847457E-5</v>
      </c>
      <c r="E8" s="290"/>
      <c r="F8" s="290">
        <f t="shared" si="3"/>
        <v>3.6631267288421311E-5</v>
      </c>
      <c r="G8" s="286">
        <f t="shared" si="4"/>
        <v>0</v>
      </c>
      <c r="H8" s="290">
        <f>分析係数表!F11</f>
        <v>0.54360066960888753</v>
      </c>
      <c r="I8" s="288">
        <f t="shared" si="0"/>
        <v>0</v>
      </c>
      <c r="J8" s="292">
        <f>分析係数表!D11</f>
        <v>4.0785268604474206E-2</v>
      </c>
      <c r="K8" s="271">
        <f t="shared" si="1"/>
        <v>0</v>
      </c>
      <c r="L8" s="290">
        <f>分析係数表!E11</f>
        <v>3.926343022371024E-2</v>
      </c>
      <c r="M8" s="272">
        <f t="shared" si="2"/>
        <v>0</v>
      </c>
    </row>
    <row r="9" spans="1:13">
      <c r="A9" s="258">
        <v>5</v>
      </c>
      <c r="B9" s="246" t="s">
        <v>77</v>
      </c>
      <c r="C9" s="267"/>
      <c r="D9" s="278">
        <f>逆行列係数表!AO9</f>
        <v>1.1771172279710887E-3</v>
      </c>
      <c r="E9" s="290"/>
      <c r="F9" s="290">
        <f t="shared" si="3"/>
        <v>1.1760596709418556E-3</v>
      </c>
      <c r="G9" s="286">
        <f t="shared" si="4"/>
        <v>0</v>
      </c>
      <c r="H9" s="290">
        <f>分析係数表!F12</f>
        <v>0.33651535386825859</v>
      </c>
      <c r="I9" s="288">
        <f t="shared" si="0"/>
        <v>0</v>
      </c>
      <c r="J9" s="292">
        <f>分析係数表!D12</f>
        <v>3.4578030097235327E-2</v>
      </c>
      <c r="K9" s="271">
        <f t="shared" si="1"/>
        <v>0</v>
      </c>
      <c r="L9" s="290">
        <f>分析係数表!E12</f>
        <v>3.3355134693599395E-2</v>
      </c>
      <c r="M9" s="272">
        <f t="shared" si="2"/>
        <v>0</v>
      </c>
    </row>
    <row r="10" spans="1:13">
      <c r="A10" s="258">
        <v>6</v>
      </c>
      <c r="B10" s="246" t="s">
        <v>78</v>
      </c>
      <c r="C10" s="267"/>
      <c r="D10" s="278">
        <f>逆行列係数表!AO10</f>
        <v>9.1269861322814744E-5</v>
      </c>
      <c r="E10" s="290"/>
      <c r="F10" s="290">
        <f t="shared" si="3"/>
        <v>9.1187861772467954E-5</v>
      </c>
      <c r="G10" s="286">
        <f t="shared" si="4"/>
        <v>0</v>
      </c>
      <c r="H10" s="290">
        <f>分析係数表!F13</f>
        <v>0.39077170920544851</v>
      </c>
      <c r="I10" s="288">
        <f t="shared" si="0"/>
        <v>0</v>
      </c>
      <c r="J10" s="292">
        <f>分析係数表!D13</f>
        <v>0.12720758845381647</v>
      </c>
      <c r="K10" s="271">
        <f t="shared" si="1"/>
        <v>0</v>
      </c>
      <c r="L10" s="290">
        <f>分析係数表!E13</f>
        <v>9.5492852763317662E-2</v>
      </c>
      <c r="M10" s="272">
        <f t="shared" si="2"/>
        <v>0</v>
      </c>
    </row>
    <row r="11" spans="1:13">
      <c r="A11" s="258">
        <v>7</v>
      </c>
      <c r="B11" s="246" t="s">
        <v>79</v>
      </c>
      <c r="C11" s="267"/>
      <c r="D11" s="278">
        <f>逆行列係数表!AO11</f>
        <v>9.6776446851880467E-4</v>
      </c>
      <c r="E11" s="290"/>
      <c r="F11" s="290">
        <f t="shared" si="3"/>
        <v>9.6689500021776868E-4</v>
      </c>
      <c r="G11" s="286">
        <f t="shared" si="4"/>
        <v>0</v>
      </c>
      <c r="H11" s="290">
        <f>分析係数表!F14</f>
        <v>0.35598651785260127</v>
      </c>
      <c r="I11" s="288">
        <f t="shared" si="0"/>
        <v>0</v>
      </c>
      <c r="J11" s="292">
        <f>分析係数表!D14</f>
        <v>4.3833041969742803E-2</v>
      </c>
      <c r="K11" s="271">
        <f t="shared" si="1"/>
        <v>0</v>
      </c>
      <c r="L11" s="290">
        <f>分析係数表!E14</f>
        <v>3.8757158040430381E-2</v>
      </c>
      <c r="M11" s="272">
        <f t="shared" si="2"/>
        <v>0</v>
      </c>
    </row>
    <row r="12" spans="1:13">
      <c r="A12" s="258">
        <v>8</v>
      </c>
      <c r="B12" s="246" t="s">
        <v>80</v>
      </c>
      <c r="C12" s="267"/>
      <c r="D12" s="278">
        <f>逆行列係数表!AO12</f>
        <v>1.123301054709486E-3</v>
      </c>
      <c r="E12" s="290"/>
      <c r="F12" s="290">
        <f t="shared" si="3"/>
        <v>1.1222918477264221E-3</v>
      </c>
      <c r="G12" s="286">
        <f t="shared" si="4"/>
        <v>0</v>
      </c>
      <c r="H12" s="290">
        <f>分析係数表!F15</f>
        <v>0.35842164855867914</v>
      </c>
      <c r="I12" s="288">
        <f t="shared" si="0"/>
        <v>0</v>
      </c>
      <c r="J12" s="292">
        <f>分析係数表!D15</f>
        <v>1.5678367482667734E-2</v>
      </c>
      <c r="K12" s="271">
        <f t="shared" si="1"/>
        <v>0</v>
      </c>
      <c r="L12" s="290">
        <f>分析係数表!E15</f>
        <v>1.5634458686506418E-2</v>
      </c>
      <c r="M12" s="272">
        <f t="shared" si="2"/>
        <v>0</v>
      </c>
    </row>
    <row r="13" spans="1:13">
      <c r="A13" s="258">
        <v>9</v>
      </c>
      <c r="B13" s="246" t="s">
        <v>81</v>
      </c>
      <c r="C13" s="267"/>
      <c r="D13" s="278">
        <f>逆行列係数表!AO13</f>
        <v>2.7801718890334637E-3</v>
      </c>
      <c r="E13" s="290"/>
      <c r="F13" s="290">
        <f t="shared" si="3"/>
        <v>2.7776741001524093E-3</v>
      </c>
      <c r="G13" s="286">
        <f t="shared" si="4"/>
        <v>0</v>
      </c>
      <c r="H13" s="290">
        <f>分析係数表!F16</f>
        <v>0.2627694146106877</v>
      </c>
      <c r="I13" s="288">
        <f t="shared" si="0"/>
        <v>0</v>
      </c>
      <c r="J13" s="292">
        <f>分析係数表!D16</f>
        <v>1.0339400475073228E-2</v>
      </c>
      <c r="K13" s="271">
        <f t="shared" si="1"/>
        <v>0</v>
      </c>
      <c r="L13" s="290">
        <f>分析係数表!E16</f>
        <v>1.0339400475073228E-2</v>
      </c>
      <c r="M13" s="272">
        <f t="shared" si="2"/>
        <v>0</v>
      </c>
    </row>
    <row r="14" spans="1:13">
      <c r="A14" s="258">
        <v>10</v>
      </c>
      <c r="B14" s="246" t="s">
        <v>82</v>
      </c>
      <c r="C14" s="267"/>
      <c r="D14" s="278">
        <f>逆行列係数表!AO14</f>
        <v>9.9628406612756507E-4</v>
      </c>
      <c r="E14" s="290"/>
      <c r="F14" s="290">
        <f t="shared" si="3"/>
        <v>9.9538897497418672E-4</v>
      </c>
      <c r="G14" s="286">
        <f t="shared" si="4"/>
        <v>0</v>
      </c>
      <c r="H14" s="290">
        <f>分析係数表!F17</f>
        <v>0.42825667105631338</v>
      </c>
      <c r="I14" s="288">
        <f t="shared" si="0"/>
        <v>0</v>
      </c>
      <c r="J14" s="292">
        <f>分析係数表!D17</f>
        <v>5.1560411778863557E-2</v>
      </c>
      <c r="K14" s="271">
        <f t="shared" si="1"/>
        <v>0</v>
      </c>
      <c r="L14" s="290">
        <f>分析係数表!E17</f>
        <v>4.9008807340167618E-2</v>
      </c>
      <c r="M14" s="272">
        <f t="shared" si="2"/>
        <v>0</v>
      </c>
    </row>
    <row r="15" spans="1:13">
      <c r="A15" s="258">
        <v>11</v>
      </c>
      <c r="B15" s="246" t="s">
        <v>83</v>
      </c>
      <c r="C15" s="267"/>
      <c r="D15" s="278">
        <f>逆行列係数表!AO15</f>
        <v>1.6611322763039607E-3</v>
      </c>
      <c r="E15" s="290"/>
      <c r="F15" s="290">
        <f t="shared" si="3"/>
        <v>1.6596398658001068E-3</v>
      </c>
      <c r="G15" s="286">
        <f t="shared" si="4"/>
        <v>0</v>
      </c>
      <c r="H15" s="290">
        <f>分析係数表!F18</f>
        <v>0.48997194925916815</v>
      </c>
      <c r="I15" s="288">
        <f t="shared" si="0"/>
        <v>0</v>
      </c>
      <c r="J15" s="292">
        <f>分析係数表!D18</f>
        <v>3.8565313316438733E-2</v>
      </c>
      <c r="K15" s="271">
        <f t="shared" si="1"/>
        <v>0</v>
      </c>
      <c r="L15" s="290">
        <f>分析係数表!E18</f>
        <v>3.6576455199010559E-2</v>
      </c>
      <c r="M15" s="272">
        <f t="shared" si="2"/>
        <v>0</v>
      </c>
    </row>
    <row r="16" spans="1:13">
      <c r="A16" s="258">
        <v>12</v>
      </c>
      <c r="B16" s="246" t="s">
        <v>84</v>
      </c>
      <c r="C16" s="267"/>
      <c r="D16" s="278">
        <f>逆行列係数表!AO16</f>
        <v>3.8280157048195111E-3</v>
      </c>
      <c r="E16" s="290"/>
      <c r="F16" s="290">
        <f t="shared" si="3"/>
        <v>3.8245765019767962E-3</v>
      </c>
      <c r="G16" s="286">
        <f t="shared" si="4"/>
        <v>0</v>
      </c>
      <c r="H16" s="290">
        <f>分析係数表!F19</f>
        <v>0.21331101927013058</v>
      </c>
      <c r="I16" s="288">
        <f t="shared" si="0"/>
        <v>0</v>
      </c>
      <c r="J16" s="292">
        <f>分析係数表!D19</f>
        <v>1.2736199640345095E-2</v>
      </c>
      <c r="K16" s="271">
        <f t="shared" si="1"/>
        <v>0</v>
      </c>
      <c r="L16" s="290">
        <f>分析係数表!E19</f>
        <v>1.2523714081279422E-2</v>
      </c>
      <c r="M16" s="272">
        <f t="shared" si="2"/>
        <v>0</v>
      </c>
    </row>
    <row r="17" spans="1:13">
      <c r="A17" s="258">
        <v>13</v>
      </c>
      <c r="B17" s="246" t="s">
        <v>85</v>
      </c>
      <c r="C17" s="267"/>
      <c r="D17" s="278">
        <f>逆行列係数表!AO17</f>
        <v>1.3238937186792218E-4</v>
      </c>
      <c r="E17" s="290"/>
      <c r="F17" s="290">
        <f t="shared" si="3"/>
        <v>1.3227042932975543E-4</v>
      </c>
      <c r="G17" s="286">
        <f t="shared" si="4"/>
        <v>0</v>
      </c>
      <c r="H17" s="290">
        <f>分析係数表!F20</f>
        <v>0.2109583665362576</v>
      </c>
      <c r="I17" s="288">
        <f t="shared" si="0"/>
        <v>0</v>
      </c>
      <c r="J17" s="292">
        <f>分析係数表!D20</f>
        <v>3.0797631013066269E-2</v>
      </c>
      <c r="K17" s="271">
        <f t="shared" si="1"/>
        <v>0</v>
      </c>
      <c r="L17" s="290">
        <f>分析係数表!E20</f>
        <v>2.9972730221401771E-2</v>
      </c>
      <c r="M17" s="272">
        <f t="shared" si="2"/>
        <v>0</v>
      </c>
    </row>
    <row r="18" spans="1:13">
      <c r="A18" s="258">
        <v>14</v>
      </c>
      <c r="B18" s="246" t="s">
        <v>86</v>
      </c>
      <c r="C18" s="267"/>
      <c r="D18" s="278">
        <f>逆行列係数表!AO18</f>
        <v>1.536307642042568E-3</v>
      </c>
      <c r="E18" s="290"/>
      <c r="F18" s="290">
        <f t="shared" si="3"/>
        <v>1.5349273776922557E-3</v>
      </c>
      <c r="G18" s="286">
        <f t="shared" si="4"/>
        <v>0</v>
      </c>
      <c r="H18" s="290">
        <f>分析係数表!F21</f>
        <v>0.45791147145628314</v>
      </c>
      <c r="I18" s="288">
        <f t="shared" si="0"/>
        <v>0</v>
      </c>
      <c r="J18" s="292">
        <f>分析係数表!D21</f>
        <v>5.9847590028896828E-2</v>
      </c>
      <c r="K18" s="271">
        <f t="shared" si="1"/>
        <v>0</v>
      </c>
      <c r="L18" s="290">
        <f>分析係数表!E21</f>
        <v>5.4782163530779596E-2</v>
      </c>
      <c r="M18" s="272">
        <f t="shared" si="2"/>
        <v>0</v>
      </c>
    </row>
    <row r="19" spans="1:13">
      <c r="A19" s="258">
        <v>15</v>
      </c>
      <c r="B19" s="246" t="s">
        <v>70</v>
      </c>
      <c r="C19" s="267"/>
      <c r="D19" s="278">
        <f>逆行列係数表!AO19</f>
        <v>1.8943408346176462E-4</v>
      </c>
      <c r="E19" s="290"/>
      <c r="F19" s="290">
        <f t="shared" si="3"/>
        <v>1.8926389026283687E-4</v>
      </c>
      <c r="G19" s="286">
        <f t="shared" si="4"/>
        <v>0</v>
      </c>
      <c r="H19" s="290">
        <f>分析係数表!F22</f>
        <v>0.43073258580094059</v>
      </c>
      <c r="I19" s="288">
        <f t="shared" si="0"/>
        <v>0</v>
      </c>
      <c r="J19" s="292">
        <f>分析係数表!D22</f>
        <v>2.2938556731137788E-2</v>
      </c>
      <c r="K19" s="271">
        <f t="shared" si="1"/>
        <v>0</v>
      </c>
      <c r="L19" s="290">
        <f>分析係数表!E22</f>
        <v>2.2183368519679003E-2</v>
      </c>
      <c r="M19" s="272">
        <f t="shared" si="2"/>
        <v>0</v>
      </c>
    </row>
    <row r="20" spans="1:13">
      <c r="A20" s="258">
        <v>16</v>
      </c>
      <c r="B20" s="246" t="s">
        <v>71</v>
      </c>
      <c r="C20" s="267"/>
      <c r="D20" s="278">
        <f>逆行列係数表!AO20</f>
        <v>2.0644444201285993E-4</v>
      </c>
      <c r="E20" s="290"/>
      <c r="F20" s="290">
        <f t="shared" si="3"/>
        <v>2.0625896620330683E-4</v>
      </c>
      <c r="G20" s="286">
        <f t="shared" si="4"/>
        <v>0</v>
      </c>
      <c r="H20" s="290">
        <f>分析係数表!F23</f>
        <v>0.43764444987651224</v>
      </c>
      <c r="I20" s="288">
        <f t="shared" si="0"/>
        <v>0</v>
      </c>
      <c r="J20" s="292">
        <f>分析係数表!D23</f>
        <v>3.7770855561684982E-2</v>
      </c>
      <c r="K20" s="271">
        <f t="shared" si="1"/>
        <v>0</v>
      </c>
      <c r="L20" s="290">
        <f>分析係数表!E23</f>
        <v>3.6503495425501575E-2</v>
      </c>
      <c r="M20" s="272">
        <f t="shared" si="2"/>
        <v>0</v>
      </c>
    </row>
    <row r="21" spans="1:13">
      <c r="A21" s="258">
        <v>17</v>
      </c>
      <c r="B21" s="246" t="s">
        <v>72</v>
      </c>
      <c r="C21" s="267"/>
      <c r="D21" s="278">
        <f>逆行列係数表!AO21</f>
        <v>3.6800499215534606E-5</v>
      </c>
      <c r="E21" s="290"/>
      <c r="F21" s="290">
        <f t="shared" si="3"/>
        <v>3.6767436555588868E-5</v>
      </c>
      <c r="G21" s="286">
        <f t="shared" si="4"/>
        <v>0</v>
      </c>
      <c r="H21" s="290">
        <f>分析係数表!F24</f>
        <v>0.36721364788140759</v>
      </c>
      <c r="I21" s="288">
        <f t="shared" si="0"/>
        <v>0</v>
      </c>
      <c r="J21" s="292">
        <f>分析係数表!D24</f>
        <v>3.9309475738153632E-2</v>
      </c>
      <c r="K21" s="271">
        <f t="shared" si="1"/>
        <v>0</v>
      </c>
      <c r="L21" s="290">
        <f>分析係数表!E24</f>
        <v>3.8550657867992791E-2</v>
      </c>
      <c r="M21" s="272">
        <f t="shared" si="2"/>
        <v>0</v>
      </c>
    </row>
    <row r="22" spans="1:13">
      <c r="A22" s="258">
        <v>18</v>
      </c>
      <c r="B22" s="246" t="s">
        <v>87</v>
      </c>
      <c r="C22" s="267"/>
      <c r="D22" s="278">
        <f>逆行列係数表!AO22</f>
        <v>1.2108514940808891E-4</v>
      </c>
      <c r="E22" s="290"/>
      <c r="F22" s="290">
        <f t="shared" si="3"/>
        <v>1.2097636291864724E-4</v>
      </c>
      <c r="G22" s="286">
        <f t="shared" si="4"/>
        <v>0</v>
      </c>
      <c r="H22" s="290">
        <f>分析係数表!F25</f>
        <v>0.33318683873123567</v>
      </c>
      <c r="I22" s="288">
        <f t="shared" si="0"/>
        <v>0</v>
      </c>
      <c r="J22" s="292">
        <f>分析係数表!D25</f>
        <v>4.284059086963312E-2</v>
      </c>
      <c r="K22" s="271">
        <f t="shared" si="1"/>
        <v>0</v>
      </c>
      <c r="L22" s="290">
        <f>分析係数表!E25</f>
        <v>4.249917369780222E-2</v>
      </c>
      <c r="M22" s="272">
        <f t="shared" si="2"/>
        <v>0</v>
      </c>
    </row>
    <row r="23" spans="1:13">
      <c r="A23" s="258">
        <v>19</v>
      </c>
      <c r="B23" s="246" t="s">
        <v>88</v>
      </c>
      <c r="C23" s="267"/>
      <c r="D23" s="278">
        <f>逆行列係数表!AO23</f>
        <v>1.3258957495573351E-4</v>
      </c>
      <c r="E23" s="290"/>
      <c r="F23" s="290">
        <f t="shared" si="3"/>
        <v>1.3247045254917493E-4</v>
      </c>
      <c r="G23" s="286">
        <f t="shared" si="4"/>
        <v>0</v>
      </c>
      <c r="H23" s="290">
        <f>分析係数表!F26</f>
        <v>0.33811565690794865</v>
      </c>
      <c r="I23" s="288">
        <f t="shared" si="0"/>
        <v>0</v>
      </c>
      <c r="J23" s="292">
        <f>分析係数表!D26</f>
        <v>3.3929737559631502E-2</v>
      </c>
      <c r="K23" s="271">
        <f t="shared" si="1"/>
        <v>0</v>
      </c>
      <c r="L23" s="290">
        <f>分析係数表!E26</f>
        <v>3.3531988342571602E-2</v>
      </c>
      <c r="M23" s="272">
        <f t="shared" si="2"/>
        <v>0</v>
      </c>
    </row>
    <row r="24" spans="1:13">
      <c r="A24" s="258">
        <v>20</v>
      </c>
      <c r="B24" s="246" t="s">
        <v>89</v>
      </c>
      <c r="C24" s="267"/>
      <c r="D24" s="278">
        <f>逆行列係数表!AO24</f>
        <v>5.2752287799753266E-5</v>
      </c>
      <c r="E24" s="290"/>
      <c r="F24" s="290">
        <f t="shared" si="3"/>
        <v>5.2704893579836084E-5</v>
      </c>
      <c r="G24" s="286">
        <f t="shared" si="4"/>
        <v>0</v>
      </c>
      <c r="H24" s="290">
        <f>分析係数表!F27</f>
        <v>0.29536956526946395</v>
      </c>
      <c r="I24" s="288">
        <f t="shared" si="0"/>
        <v>0</v>
      </c>
      <c r="J24" s="292">
        <f>分析係数表!D27</f>
        <v>2.042747265118797E-2</v>
      </c>
      <c r="K24" s="271">
        <f t="shared" si="1"/>
        <v>0</v>
      </c>
      <c r="L24" s="290">
        <f>分析係数表!E27</f>
        <v>2.035082172191522E-2</v>
      </c>
      <c r="M24" s="272">
        <f t="shared" si="2"/>
        <v>0</v>
      </c>
    </row>
    <row r="25" spans="1:13">
      <c r="A25" s="258">
        <v>21</v>
      </c>
      <c r="B25" s="246" t="s">
        <v>90</v>
      </c>
      <c r="C25" s="267"/>
      <c r="D25" s="278">
        <f>逆行列係数表!AO25</f>
        <v>4.8390047125636184E-4</v>
      </c>
      <c r="E25" s="290"/>
      <c r="F25" s="290">
        <f t="shared" si="3"/>
        <v>4.8346572072118492E-4</v>
      </c>
      <c r="G25" s="286">
        <f t="shared" si="4"/>
        <v>0</v>
      </c>
      <c r="H25" s="290">
        <f>分析係数表!F28</f>
        <v>0.29628808224417325</v>
      </c>
      <c r="I25" s="288">
        <f t="shared" si="0"/>
        <v>0</v>
      </c>
      <c r="J25" s="292">
        <f>分析係数表!D28</f>
        <v>3.0551159487848582E-2</v>
      </c>
      <c r="K25" s="271">
        <f t="shared" si="1"/>
        <v>0</v>
      </c>
      <c r="L25" s="290">
        <f>分析係数表!E28</f>
        <v>3.018459578819983E-2</v>
      </c>
      <c r="M25" s="272">
        <f t="shared" si="2"/>
        <v>0</v>
      </c>
    </row>
    <row r="26" spans="1:13">
      <c r="A26" s="258">
        <v>22</v>
      </c>
      <c r="B26" s="246" t="s">
        <v>64</v>
      </c>
      <c r="C26" s="267"/>
      <c r="D26" s="278">
        <f>逆行列係数表!AO26</f>
        <v>1.2968507448121785E-3</v>
      </c>
      <c r="E26" s="290"/>
      <c r="F26" s="290">
        <f t="shared" si="3"/>
        <v>1.2956856156402894E-3</v>
      </c>
      <c r="G26" s="286">
        <f t="shared" si="4"/>
        <v>0</v>
      </c>
      <c r="H26" s="290">
        <f>分析係数表!F29</f>
        <v>0.40202182464221792</v>
      </c>
      <c r="I26" s="288">
        <f t="shared" si="0"/>
        <v>0</v>
      </c>
      <c r="J26" s="292">
        <f>分析係数表!D29</f>
        <v>7.9194780809421356E-2</v>
      </c>
      <c r="K26" s="271">
        <f t="shared" si="1"/>
        <v>0</v>
      </c>
      <c r="L26" s="290">
        <f>分析係数表!E29</f>
        <v>6.5944675090492746E-2</v>
      </c>
      <c r="M26" s="272">
        <f t="shared" si="2"/>
        <v>0</v>
      </c>
    </row>
    <row r="27" spans="1:13">
      <c r="A27" s="258">
        <v>23</v>
      </c>
      <c r="B27" s="246" t="s">
        <v>91</v>
      </c>
      <c r="C27" s="267"/>
      <c r="D27" s="278">
        <f>逆行列係数表!AO27</f>
        <v>1.7084661209258615E-2</v>
      </c>
      <c r="E27" s="290"/>
      <c r="F27" s="290">
        <f t="shared" si="3"/>
        <v>1.7069311842921448E-2</v>
      </c>
      <c r="G27" s="286">
        <f t="shared" si="4"/>
        <v>0</v>
      </c>
      <c r="H27" s="290">
        <f>分析係数表!F30</f>
        <v>0.46362091424568164</v>
      </c>
      <c r="I27" s="288">
        <f t="shared" si="0"/>
        <v>0</v>
      </c>
      <c r="J27" s="292">
        <f>分析係数表!D30</f>
        <v>7.3824536053885614E-2</v>
      </c>
      <c r="K27" s="271">
        <f t="shared" si="1"/>
        <v>0</v>
      </c>
      <c r="L27" s="290">
        <f>分析係数表!E30</f>
        <v>5.6949248710145881E-2</v>
      </c>
      <c r="M27" s="272">
        <f t="shared" si="2"/>
        <v>0</v>
      </c>
    </row>
    <row r="28" spans="1:13">
      <c r="A28" s="258">
        <v>24</v>
      </c>
      <c r="B28" s="246" t="s">
        <v>92</v>
      </c>
      <c r="C28" s="267"/>
      <c r="D28" s="278">
        <f>逆行列係数表!AO28</f>
        <v>7.6859245285245221E-3</v>
      </c>
      <c r="E28" s="290"/>
      <c r="F28" s="290">
        <f t="shared" si="3"/>
        <v>7.6790192659744981E-3</v>
      </c>
      <c r="G28" s="286">
        <f t="shared" si="4"/>
        <v>0</v>
      </c>
      <c r="H28" s="290">
        <f>分析係数表!F31</f>
        <v>0.39948542779773355</v>
      </c>
      <c r="I28" s="288">
        <f t="shared" si="0"/>
        <v>0</v>
      </c>
      <c r="J28" s="292">
        <f>分析係数表!D31</f>
        <v>2.9145126840892164E-3</v>
      </c>
      <c r="K28" s="271">
        <f t="shared" si="1"/>
        <v>0</v>
      </c>
      <c r="L28" s="290">
        <f>分析係数表!E31</f>
        <v>2.9145126840892164E-3</v>
      </c>
      <c r="M28" s="272">
        <f t="shared" si="2"/>
        <v>0</v>
      </c>
    </row>
    <row r="29" spans="1:13">
      <c r="A29" s="258">
        <v>25</v>
      </c>
      <c r="B29" s="246" t="s">
        <v>1</v>
      </c>
      <c r="C29" s="267"/>
      <c r="D29" s="278">
        <f>逆行列係数表!AO29</f>
        <v>1.987252113612848E-3</v>
      </c>
      <c r="E29" s="290"/>
      <c r="F29" s="290">
        <f t="shared" si="3"/>
        <v>1.9854667073749047E-3</v>
      </c>
      <c r="G29" s="286">
        <f t="shared" si="4"/>
        <v>0</v>
      </c>
      <c r="H29" s="290">
        <f>分析係数表!F32</f>
        <v>0.44272670787830282</v>
      </c>
      <c r="I29" s="288">
        <f t="shared" si="0"/>
        <v>0</v>
      </c>
      <c r="J29" s="292">
        <f>分析係数表!D32</f>
        <v>2.1120085933633119E-2</v>
      </c>
      <c r="K29" s="271">
        <f t="shared" si="1"/>
        <v>0</v>
      </c>
      <c r="L29" s="290">
        <f>分析係数表!E32</f>
        <v>2.1120085933633119E-2</v>
      </c>
      <c r="M29" s="272">
        <f t="shared" si="2"/>
        <v>0</v>
      </c>
    </row>
    <row r="30" spans="1:13">
      <c r="A30" s="258">
        <v>26</v>
      </c>
      <c r="B30" s="246" t="s">
        <v>2</v>
      </c>
      <c r="C30" s="267"/>
      <c r="D30" s="278">
        <f>逆行列係数表!AO30</f>
        <v>1.6680979931584759E-2</v>
      </c>
      <c r="E30" s="290"/>
      <c r="F30" s="290">
        <f t="shared" si="3"/>
        <v>1.6665993244480065E-2</v>
      </c>
      <c r="G30" s="286">
        <f t="shared" si="4"/>
        <v>0</v>
      </c>
      <c r="H30" s="290">
        <f>分析係数表!F33</f>
        <v>0.63278689994307047</v>
      </c>
      <c r="I30" s="288">
        <f t="shared" si="0"/>
        <v>0</v>
      </c>
      <c r="J30" s="292">
        <f>分析係数表!D33</f>
        <v>8.7702783269007503E-2</v>
      </c>
      <c r="K30" s="271">
        <f t="shared" si="1"/>
        <v>0</v>
      </c>
      <c r="L30" s="290">
        <f>分析係数表!E33</f>
        <v>8.4336323251883824E-2</v>
      </c>
      <c r="M30" s="272">
        <f t="shared" si="2"/>
        <v>0</v>
      </c>
    </row>
    <row r="31" spans="1:13">
      <c r="A31" s="258">
        <v>27</v>
      </c>
      <c r="B31" s="246" t="s">
        <v>65</v>
      </c>
      <c r="C31" s="267"/>
      <c r="D31" s="278">
        <f>逆行列係数表!AO31</f>
        <v>2.377070766980341E-3</v>
      </c>
      <c r="E31" s="290"/>
      <c r="F31" s="290">
        <f t="shared" si="3"/>
        <v>2.3749351361027453E-3</v>
      </c>
      <c r="G31" s="286">
        <f t="shared" si="4"/>
        <v>0</v>
      </c>
      <c r="H31" s="290">
        <f>分析係数表!F34</f>
        <v>0.68044247766447119</v>
      </c>
      <c r="I31" s="288">
        <f t="shared" si="0"/>
        <v>0</v>
      </c>
      <c r="J31" s="292">
        <f>分析係数表!D34</f>
        <v>0.15389009392691583</v>
      </c>
      <c r="K31" s="271">
        <f t="shared" si="1"/>
        <v>0</v>
      </c>
      <c r="L31" s="290">
        <f>分析係数表!E34</f>
        <v>0.1433320704064108</v>
      </c>
      <c r="M31" s="272">
        <f t="shared" si="2"/>
        <v>0</v>
      </c>
    </row>
    <row r="32" spans="1:13">
      <c r="A32" s="258">
        <v>28</v>
      </c>
      <c r="B32" s="246" t="s">
        <v>66</v>
      </c>
      <c r="C32" s="267"/>
      <c r="D32" s="278">
        <f>逆行列係数表!AO32</f>
        <v>3.2905156875257427E-2</v>
      </c>
      <c r="E32" s="290"/>
      <c r="F32" s="290">
        <f t="shared" si="3"/>
        <v>3.2875593906400512E-2</v>
      </c>
      <c r="G32" s="286">
        <f t="shared" si="4"/>
        <v>0</v>
      </c>
      <c r="H32" s="290">
        <f>分析係数表!F35</f>
        <v>0.60548890850388704</v>
      </c>
      <c r="I32" s="288">
        <f t="shared" si="0"/>
        <v>0</v>
      </c>
      <c r="J32" s="292">
        <f>分析係数表!D35</f>
        <v>4.0363234612300396E-2</v>
      </c>
      <c r="K32" s="271">
        <f t="shared" si="1"/>
        <v>0</v>
      </c>
      <c r="L32" s="290">
        <f>分析係数表!E35</f>
        <v>3.9154079363329694E-2</v>
      </c>
      <c r="M32" s="272">
        <f t="shared" si="2"/>
        <v>0</v>
      </c>
    </row>
    <row r="33" spans="1:13">
      <c r="A33" s="258">
        <v>29</v>
      </c>
      <c r="B33" s="246" t="s">
        <v>93</v>
      </c>
      <c r="C33" s="267"/>
      <c r="D33" s="278">
        <f>逆行列係数表!AO33</f>
        <v>2.3773904794158963E-2</v>
      </c>
      <c r="E33" s="290"/>
      <c r="F33" s="290">
        <f t="shared" si="3"/>
        <v>2.3752545612991664E-2</v>
      </c>
      <c r="G33" s="286">
        <f t="shared" si="4"/>
        <v>0</v>
      </c>
      <c r="H33" s="290">
        <f>分析係数表!F36</f>
        <v>0.81306518983088305</v>
      </c>
      <c r="I33" s="288">
        <f t="shared" si="0"/>
        <v>0</v>
      </c>
      <c r="J33" s="292">
        <f>分析係数表!D36</f>
        <v>1.5774342104513773E-2</v>
      </c>
      <c r="K33" s="271">
        <f t="shared" si="1"/>
        <v>0</v>
      </c>
      <c r="L33" s="290">
        <f>分析係数表!E36</f>
        <v>1.3229670821596217E-2</v>
      </c>
      <c r="M33" s="272">
        <f t="shared" si="2"/>
        <v>0</v>
      </c>
    </row>
    <row r="34" spans="1:13">
      <c r="A34" s="258">
        <v>30</v>
      </c>
      <c r="B34" s="246" t="s">
        <v>94</v>
      </c>
      <c r="C34" s="267"/>
      <c r="D34" s="278">
        <f>逆行列係数表!AO34</f>
        <v>3.1623741187753622E-2</v>
      </c>
      <c r="E34" s="290"/>
      <c r="F34" s="290">
        <f t="shared" si="3"/>
        <v>3.1595329480755323E-2</v>
      </c>
      <c r="G34" s="286">
        <f t="shared" si="4"/>
        <v>0</v>
      </c>
      <c r="H34" s="290">
        <f>分析係数表!F37</f>
        <v>0.63403708963374472</v>
      </c>
      <c r="I34" s="288">
        <f t="shared" si="0"/>
        <v>0</v>
      </c>
      <c r="J34" s="292">
        <f>分析係数表!D37</f>
        <v>7.9200513574427991E-2</v>
      </c>
      <c r="K34" s="271">
        <f t="shared" si="1"/>
        <v>0</v>
      </c>
      <c r="L34" s="290">
        <f>分析係数表!E37</f>
        <v>7.3600662533244779E-2</v>
      </c>
      <c r="M34" s="272">
        <f t="shared" si="2"/>
        <v>0</v>
      </c>
    </row>
    <row r="35" spans="1:13">
      <c r="A35" s="258">
        <v>31</v>
      </c>
      <c r="B35" s="246" t="s">
        <v>95</v>
      </c>
      <c r="C35" s="267"/>
      <c r="D35" s="278">
        <f>逆行列係数表!AO35</f>
        <v>2.5967071064229272E-2</v>
      </c>
      <c r="E35" s="290"/>
      <c r="F35" s="290">
        <f t="shared" si="3"/>
        <v>2.5943741477438748E-2</v>
      </c>
      <c r="G35" s="286">
        <f t="shared" si="4"/>
        <v>0</v>
      </c>
      <c r="H35" s="290">
        <f>分析係数表!F38</f>
        <v>0.4997199825516766</v>
      </c>
      <c r="I35" s="288">
        <f t="shared" si="0"/>
        <v>0</v>
      </c>
      <c r="J35" s="292">
        <f>分析係数表!D38</f>
        <v>3.5590827435143364E-2</v>
      </c>
      <c r="K35" s="271">
        <f t="shared" si="1"/>
        <v>0</v>
      </c>
      <c r="L35" s="290">
        <f>分析係数表!E38</f>
        <v>3.1059891839156476E-2</v>
      </c>
      <c r="M35" s="272">
        <f t="shared" si="2"/>
        <v>0</v>
      </c>
    </row>
    <row r="36" spans="1:13">
      <c r="A36" s="258">
        <v>32</v>
      </c>
      <c r="B36" s="246" t="s">
        <v>67</v>
      </c>
      <c r="C36" s="267"/>
      <c r="D36" s="278">
        <f>逆行列係数表!AO36</f>
        <v>0.10158756409431778</v>
      </c>
      <c r="E36" s="290"/>
      <c r="F36" s="290">
        <f t="shared" si="3"/>
        <v>0.10149629481379267</v>
      </c>
      <c r="G36" s="286">
        <f t="shared" si="4"/>
        <v>0</v>
      </c>
      <c r="H36" s="290">
        <f>分析係数表!F39</f>
        <v>0.70859596344355691</v>
      </c>
      <c r="I36" s="288">
        <f t="shared" si="0"/>
        <v>0</v>
      </c>
      <c r="J36" s="292">
        <f>分析係数表!D39</f>
        <v>4.8027598057070089E-2</v>
      </c>
      <c r="K36" s="271">
        <f t="shared" si="1"/>
        <v>0</v>
      </c>
      <c r="L36" s="290">
        <f>分析係数表!E39</f>
        <v>4.8027598057070089E-2</v>
      </c>
      <c r="M36" s="272">
        <f t="shared" si="2"/>
        <v>0</v>
      </c>
    </row>
    <row r="37" spans="1:13">
      <c r="A37" s="258">
        <v>33</v>
      </c>
      <c r="B37" s="246" t="s">
        <v>96</v>
      </c>
      <c r="C37" s="267"/>
      <c r="D37" s="278">
        <f>逆行列係数表!AO37</f>
        <v>4.0298582412846319E-3</v>
      </c>
      <c r="E37" s="290"/>
      <c r="F37" s="290">
        <f t="shared" si="3"/>
        <v>4.0262376971207936E-3</v>
      </c>
      <c r="G37" s="286">
        <f t="shared" si="4"/>
        <v>0</v>
      </c>
      <c r="H37" s="290">
        <f>分析係数表!F40</f>
        <v>0.70623799726049996</v>
      </c>
      <c r="I37" s="288">
        <f t="shared" si="0"/>
        <v>0</v>
      </c>
      <c r="J37" s="292">
        <f>分析係数表!D40</f>
        <v>9.0697433955161888E-2</v>
      </c>
      <c r="K37" s="271">
        <f t="shared" si="1"/>
        <v>0</v>
      </c>
      <c r="L37" s="290">
        <f>分析係数表!E40</f>
        <v>9.0562666353757981E-2</v>
      </c>
      <c r="M37" s="272">
        <f t="shared" si="2"/>
        <v>0</v>
      </c>
    </row>
    <row r="38" spans="1:13">
      <c r="A38" s="258">
        <v>34</v>
      </c>
      <c r="B38" s="246" t="s">
        <v>97</v>
      </c>
      <c r="C38" s="267"/>
      <c r="D38" s="278">
        <f>逆行列係数表!AO38</f>
        <v>1.9191785057038927E-4</v>
      </c>
      <c r="E38" s="290"/>
      <c r="F38" s="290">
        <f t="shared" si="3"/>
        <v>1.9174542588142615E-4</v>
      </c>
      <c r="G38" s="286">
        <f t="shared" si="4"/>
        <v>0</v>
      </c>
      <c r="H38" s="290">
        <f>分析係数表!F41</f>
        <v>0.58132099287543681</v>
      </c>
      <c r="I38" s="288">
        <f t="shared" si="0"/>
        <v>0</v>
      </c>
      <c r="J38" s="292">
        <f>分析係数表!D41</f>
        <v>0.12149342216939719</v>
      </c>
      <c r="K38" s="271">
        <f t="shared" si="1"/>
        <v>0</v>
      </c>
      <c r="L38" s="290">
        <f>分析係数表!E41</f>
        <v>0.11755967401821014</v>
      </c>
      <c r="M38" s="272">
        <f t="shared" si="2"/>
        <v>0</v>
      </c>
    </row>
    <row r="39" spans="1:13">
      <c r="A39" s="258">
        <v>35</v>
      </c>
      <c r="B39" s="246" t="s">
        <v>3</v>
      </c>
      <c r="C39" s="267"/>
      <c r="D39" s="278">
        <f>逆行列係数表!AO39</f>
        <v>5.9368154259106332E-4</v>
      </c>
      <c r="E39" s="290"/>
      <c r="F39" s="290">
        <f t="shared" si="3"/>
        <v>5.9314816148544876E-4</v>
      </c>
      <c r="G39" s="286">
        <f t="shared" si="4"/>
        <v>0</v>
      </c>
      <c r="H39" s="290">
        <f>分析係数表!F42</f>
        <v>0.58706867988829459</v>
      </c>
      <c r="I39" s="288">
        <f>G39*H39</f>
        <v>0</v>
      </c>
      <c r="J39" s="292">
        <f>分析係数表!D42</f>
        <v>0.12536880137580664</v>
      </c>
      <c r="K39" s="271">
        <f>ROUND(G39*J39,0)</f>
        <v>0</v>
      </c>
      <c r="L39" s="290">
        <f>分析係数表!E42</f>
        <v>0.11770088827882173</v>
      </c>
      <c r="M39" s="272">
        <f>ROUND(G39*L39,0)</f>
        <v>0</v>
      </c>
    </row>
    <row r="40" spans="1:13">
      <c r="A40" s="258">
        <v>36</v>
      </c>
      <c r="B40" s="246" t="s">
        <v>98</v>
      </c>
      <c r="C40" s="267"/>
      <c r="D40" s="278">
        <f>逆行列係数表!AO40</f>
        <v>4.4000273890239812E-2</v>
      </c>
      <c r="E40" s="290"/>
      <c r="F40" s="290">
        <f t="shared" si="3"/>
        <v>4.3960742739191233E-2</v>
      </c>
      <c r="G40" s="286">
        <f t="shared" si="4"/>
        <v>0</v>
      </c>
      <c r="H40" s="290">
        <f>分析係数表!F43</f>
        <v>0.62240825035949521</v>
      </c>
      <c r="I40" s="288">
        <f>G40*H40</f>
        <v>0</v>
      </c>
      <c r="J40" s="292">
        <f>分析係数表!D43</f>
        <v>0.13048156468325811</v>
      </c>
      <c r="K40" s="271">
        <f>ROUND(G40*J40,0)</f>
        <v>0</v>
      </c>
      <c r="L40" s="290">
        <f>分析係数表!E43</f>
        <v>0.11291103502841897</v>
      </c>
      <c r="M40" s="272">
        <f>ROUND(G40*L40,0)</f>
        <v>0</v>
      </c>
    </row>
    <row r="41" spans="1:13">
      <c r="A41" s="258">
        <v>37</v>
      </c>
      <c r="B41" s="246" t="s">
        <v>99</v>
      </c>
      <c r="C41" s="267"/>
      <c r="D41" s="278">
        <f>逆行列係数表!AO41</f>
        <v>2.1423753593607228E-3</v>
      </c>
      <c r="E41" s="290"/>
      <c r="F41" s="290">
        <f t="shared" si="3"/>
        <v>2.1404505857980649E-3</v>
      </c>
      <c r="G41" s="286">
        <f t="shared" si="4"/>
        <v>0</v>
      </c>
      <c r="H41" s="290">
        <f>分析係数表!F44</f>
        <v>0.5344179716450459</v>
      </c>
      <c r="I41" s="288">
        <f>G41*H41</f>
        <v>0</v>
      </c>
      <c r="J41" s="292">
        <f>分析係数表!D44</f>
        <v>0.19836337849438287</v>
      </c>
      <c r="K41" s="271">
        <f>ROUND(G41*J41,0)</f>
        <v>0</v>
      </c>
      <c r="L41" s="290">
        <f>分析係数表!E44</f>
        <v>0.16230318686650563</v>
      </c>
      <c r="M41" s="272">
        <f>ROUND(G41*L41,0)</f>
        <v>0</v>
      </c>
    </row>
    <row r="42" spans="1:13">
      <c r="A42" s="258">
        <v>38</v>
      </c>
      <c r="B42" s="246" t="s">
        <v>4</v>
      </c>
      <c r="C42" s="267"/>
      <c r="D42" s="278">
        <f>逆行列係数表!AO42</f>
        <v>8.1800009739963365E-4</v>
      </c>
      <c r="E42" s="290"/>
      <c r="F42" s="290">
        <f t="shared" si="3"/>
        <v>8.1726518185140954E-4</v>
      </c>
      <c r="G42" s="286">
        <f t="shared" si="4"/>
        <v>0</v>
      </c>
      <c r="H42" s="290">
        <f>分析係数表!F45</f>
        <v>0</v>
      </c>
      <c r="I42" s="288">
        <f>G42*H42</f>
        <v>0</v>
      </c>
      <c r="J42" s="292">
        <f>分析係数表!D45</f>
        <v>0</v>
      </c>
      <c r="K42" s="271">
        <f>ROUND(G42*J42,0)</f>
        <v>0</v>
      </c>
      <c r="L42" s="290">
        <f>分析係数表!E45</f>
        <v>0</v>
      </c>
      <c r="M42" s="272">
        <f>ROUND(G42*L42,0)</f>
        <v>0</v>
      </c>
    </row>
    <row r="43" spans="1:13">
      <c r="A43" s="258">
        <v>39</v>
      </c>
      <c r="B43" s="246" t="s">
        <v>5</v>
      </c>
      <c r="C43" s="279">
        <f>データ入力!C44</f>
        <v>0</v>
      </c>
      <c r="D43" s="278">
        <f>逆行列係数表!AO43</f>
        <v>1.000899237560273</v>
      </c>
      <c r="E43" s="290">
        <f>D43</f>
        <v>1.000899237560273</v>
      </c>
      <c r="F43" s="290">
        <f t="shared" si="3"/>
        <v>1</v>
      </c>
      <c r="G43" s="286">
        <f t="shared" si="4"/>
        <v>0</v>
      </c>
      <c r="H43" s="290">
        <f>分析係数表!F46</f>
        <v>0.64740426293918441</v>
      </c>
      <c r="I43" s="288">
        <f>G43*H43</f>
        <v>0</v>
      </c>
      <c r="J43" s="292">
        <f>分析係数表!D46</f>
        <v>3.6867524451068895E-3</v>
      </c>
      <c r="K43" s="271">
        <f>ROUND(G43*J43,0)</f>
        <v>0</v>
      </c>
      <c r="L43" s="290">
        <f>分析係数表!E46</f>
        <v>3.6024838177901608E-3</v>
      </c>
      <c r="M43" s="272">
        <f>ROUND(G43*L43,0)</f>
        <v>0</v>
      </c>
    </row>
    <row r="44" spans="1:13">
      <c r="A44" s="259">
        <v>40</v>
      </c>
      <c r="B44" s="256" t="s">
        <v>253</v>
      </c>
      <c r="C44" s="273">
        <f>SUM(C5:C43)</f>
        <v>0</v>
      </c>
      <c r="D44" s="280">
        <f>逆行列係数表!AO44</f>
        <v>1.3312531898163391</v>
      </c>
      <c r="E44" s="291"/>
      <c r="F44" s="291">
        <f t="shared" si="3"/>
        <v>1.3300571524675306</v>
      </c>
      <c r="G44" s="287">
        <f>SUM(G5:G43)</f>
        <v>0</v>
      </c>
      <c r="H44" s="291">
        <f>分析係数表!F47</f>
        <v>0.52032812004185636</v>
      </c>
      <c r="I44" s="289">
        <f>SUM(I5:I43)</f>
        <v>0</v>
      </c>
      <c r="J44" s="293">
        <f>分析係数表!D47</f>
        <v>6.7043132898265148E-2</v>
      </c>
      <c r="K44" s="274">
        <f>SUM(K5:K43)</f>
        <v>0</v>
      </c>
      <c r="L44" s="291">
        <f>分析係数表!E47</f>
        <v>6.0489972943054145E-2</v>
      </c>
      <c r="M44" s="275">
        <f>SUM(M5:M43)</f>
        <v>0</v>
      </c>
    </row>
    <row r="45" spans="1:13">
      <c r="B45" s="276" t="s">
        <v>254</v>
      </c>
      <c r="C45" s="88"/>
      <c r="D45" s="88" t="s">
        <v>255</v>
      </c>
      <c r="E45" s="88"/>
      <c r="F45" s="88"/>
      <c r="G45" s="88"/>
      <c r="H45" s="88" t="s">
        <v>132</v>
      </c>
      <c r="I45" s="88"/>
      <c r="J45" s="88" t="s">
        <v>132</v>
      </c>
      <c r="K45" s="88"/>
      <c r="L45" s="88" t="s">
        <v>132</v>
      </c>
      <c r="M45" s="277"/>
    </row>
    <row r="46" spans="1:13">
      <c r="B46" s="76" t="s">
        <v>256</v>
      </c>
    </row>
    <row r="47" spans="1:13">
      <c r="B47" s="76" t="s">
        <v>289</v>
      </c>
    </row>
  </sheetData>
  <phoneticPr fontId="3"/>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566716-6A89-4DC4-AA5C-D3C18BA6968B}">
  <dimension ref="A1:AW52"/>
  <sheetViews>
    <sheetView zoomScaleNormal="100" workbookViewId="0"/>
  </sheetViews>
  <sheetFormatPr defaultColWidth="8.25" defaultRowHeight="12"/>
  <cols>
    <col min="1" max="1" width="4.08203125" style="94" customWidth="1"/>
    <col min="2" max="2" width="18.9140625" style="64" customWidth="1"/>
    <col min="3" max="10" width="10.58203125" style="64" customWidth="1"/>
    <col min="11" max="11" width="3.33203125" style="94" customWidth="1"/>
    <col min="12" max="12" width="18.9140625" style="64" customWidth="1"/>
    <col min="13" max="16" width="10.6640625" style="64" customWidth="1"/>
    <col min="17" max="17" width="4.1640625" style="64" customWidth="1"/>
    <col min="18" max="18" width="3.33203125" style="64" customWidth="1"/>
    <col min="19" max="19" width="18.75" style="64" customWidth="1"/>
    <col min="20" max="24" width="10.58203125" style="64" customWidth="1"/>
    <col min="25" max="25" width="4.1640625" style="64" customWidth="1"/>
    <col min="26" max="26" width="3.33203125" style="64" customWidth="1"/>
    <col min="27" max="27" width="18.75" style="64" customWidth="1"/>
    <col min="28" max="35" width="10.58203125" style="64" customWidth="1"/>
    <col min="36" max="36" width="4.1640625" style="64" customWidth="1"/>
    <col min="37" max="37" width="3.33203125" style="64" customWidth="1"/>
    <col min="38" max="38" width="18.75" style="64" customWidth="1"/>
    <col min="39" max="40" width="10.6640625" style="64" customWidth="1"/>
    <col min="41" max="41" width="8.25" style="64"/>
    <col min="42" max="42" width="3.58203125" style="64" customWidth="1"/>
    <col min="43" max="43" width="19" style="64" customWidth="1"/>
    <col min="44" max="49" width="10.6640625" style="64" customWidth="1"/>
    <col min="50" max="16384" width="8.25" style="64"/>
  </cols>
  <sheetData>
    <row r="1" spans="1:49">
      <c r="A1" s="93" t="s">
        <v>0</v>
      </c>
      <c r="K1" s="93" t="s">
        <v>0</v>
      </c>
      <c r="R1" s="93" t="s">
        <v>0</v>
      </c>
      <c r="Z1" s="93" t="s">
        <v>0</v>
      </c>
      <c r="AK1" s="93" t="s">
        <v>0</v>
      </c>
    </row>
    <row r="2" spans="1:49">
      <c r="A2" s="94" t="s">
        <v>175</v>
      </c>
      <c r="K2" s="93" t="s">
        <v>215</v>
      </c>
      <c r="R2" s="93" t="s">
        <v>217</v>
      </c>
      <c r="V2" s="55"/>
      <c r="W2" s="55"/>
      <c r="X2" s="55"/>
      <c r="Z2" s="93" t="s">
        <v>219</v>
      </c>
      <c r="AK2" s="93" t="s">
        <v>221</v>
      </c>
    </row>
    <row r="3" spans="1:49">
      <c r="K3" s="93" t="s">
        <v>216</v>
      </c>
      <c r="R3" s="93" t="s">
        <v>218</v>
      </c>
      <c r="V3" s="55"/>
      <c r="W3" s="55"/>
      <c r="X3" s="55"/>
      <c r="Z3" s="93" t="s">
        <v>176</v>
      </c>
      <c r="AK3" s="93" t="s">
        <v>176</v>
      </c>
    </row>
    <row r="4" spans="1:49">
      <c r="V4" s="55"/>
      <c r="W4" s="55"/>
      <c r="X4" s="55"/>
      <c r="Z4" s="93" t="s">
        <v>220</v>
      </c>
      <c r="AP4" s="95" t="s">
        <v>213</v>
      </c>
      <c r="AU4" s="64" t="s">
        <v>177</v>
      </c>
    </row>
    <row r="5" spans="1:49">
      <c r="A5" s="96"/>
      <c r="B5" s="58"/>
      <c r="C5" s="97"/>
      <c r="D5" s="97"/>
      <c r="E5" s="97"/>
      <c r="F5" s="97"/>
      <c r="G5" s="97"/>
      <c r="H5" s="63"/>
      <c r="K5" s="96"/>
      <c r="L5" s="58"/>
      <c r="M5" s="98" t="s">
        <v>178</v>
      </c>
      <c r="N5" s="99" t="s">
        <v>178</v>
      </c>
      <c r="O5" s="97"/>
      <c r="P5" s="63"/>
      <c r="R5" s="96"/>
      <c r="S5" s="58"/>
      <c r="T5" s="303" t="s">
        <v>43</v>
      </c>
      <c r="U5" s="304"/>
      <c r="V5" s="7" t="s">
        <v>40</v>
      </c>
      <c r="W5" s="301" t="s">
        <v>44</v>
      </c>
      <c r="X5" s="302"/>
      <c r="Z5" s="96"/>
      <c r="AA5" s="58"/>
      <c r="AB5" s="66"/>
      <c r="AC5" s="58"/>
      <c r="AD5" s="58"/>
      <c r="AE5" s="58"/>
      <c r="AF5" s="58"/>
      <c r="AG5" s="97"/>
      <c r="AH5" s="97"/>
      <c r="AI5" s="97"/>
      <c r="AK5" s="96"/>
      <c r="AL5" s="58"/>
      <c r="AM5" s="97"/>
      <c r="AN5" s="63"/>
      <c r="AP5" s="96"/>
      <c r="AQ5" s="58"/>
      <c r="AR5" s="98" t="s">
        <v>179</v>
      </c>
      <c r="AS5" s="99"/>
      <c r="AT5" s="99" t="s">
        <v>179</v>
      </c>
      <c r="AU5" s="98"/>
      <c r="AV5" s="97"/>
      <c r="AW5" s="63"/>
    </row>
    <row r="6" spans="1:49" ht="24">
      <c r="A6" s="100" t="s">
        <v>180</v>
      </c>
      <c r="B6" s="37" t="s">
        <v>181</v>
      </c>
      <c r="C6" s="35" t="s">
        <v>182</v>
      </c>
      <c r="D6" s="35" t="s">
        <v>183</v>
      </c>
      <c r="E6" s="35" t="s">
        <v>184</v>
      </c>
      <c r="F6" s="35" t="s">
        <v>185</v>
      </c>
      <c r="G6" s="35" t="s">
        <v>186</v>
      </c>
      <c r="H6" s="34" t="s">
        <v>187</v>
      </c>
      <c r="I6" s="33"/>
      <c r="K6" s="100" t="s">
        <v>180</v>
      </c>
      <c r="L6" s="37" t="s">
        <v>181</v>
      </c>
      <c r="M6" s="35" t="s">
        <v>188</v>
      </c>
      <c r="N6" s="33" t="s">
        <v>189</v>
      </c>
      <c r="O6" s="35" t="s">
        <v>190</v>
      </c>
      <c r="P6" s="34" t="s">
        <v>182</v>
      </c>
      <c r="R6" s="100" t="s">
        <v>180</v>
      </c>
      <c r="S6" s="37" t="s">
        <v>181</v>
      </c>
      <c r="T6" s="242" t="s">
        <v>45</v>
      </c>
      <c r="U6" s="241" t="s">
        <v>46</v>
      </c>
      <c r="V6" s="243" t="s">
        <v>47</v>
      </c>
      <c r="W6" s="36" t="s">
        <v>48</v>
      </c>
      <c r="X6" s="241" t="s">
        <v>49</v>
      </c>
      <c r="Z6" s="100" t="s">
        <v>180</v>
      </c>
      <c r="AA6" s="38" t="s">
        <v>181</v>
      </c>
      <c r="AB6" s="32" t="s">
        <v>69</v>
      </c>
      <c r="AC6" s="33" t="s">
        <v>29</v>
      </c>
      <c r="AD6" s="33" t="s">
        <v>30</v>
      </c>
      <c r="AE6" s="33" t="s">
        <v>192</v>
      </c>
      <c r="AF6" s="33" t="s">
        <v>32</v>
      </c>
      <c r="AG6" s="35" t="s">
        <v>191</v>
      </c>
      <c r="AH6" s="35" t="s">
        <v>193</v>
      </c>
      <c r="AI6" s="35" t="s">
        <v>194</v>
      </c>
      <c r="AK6" s="100" t="s">
        <v>180</v>
      </c>
      <c r="AL6" s="37" t="s">
        <v>181</v>
      </c>
      <c r="AM6" s="35" t="s">
        <v>68</v>
      </c>
      <c r="AN6" s="34" t="s">
        <v>195</v>
      </c>
      <c r="AP6" s="100" t="s">
        <v>180</v>
      </c>
      <c r="AQ6" s="37" t="s">
        <v>181</v>
      </c>
      <c r="AR6" s="35" t="s">
        <v>188</v>
      </c>
      <c r="AS6" s="33" t="s">
        <v>196</v>
      </c>
      <c r="AT6" s="33" t="s">
        <v>189</v>
      </c>
      <c r="AU6" s="35" t="s">
        <v>197</v>
      </c>
      <c r="AV6" s="35" t="s">
        <v>190</v>
      </c>
      <c r="AW6" s="34" t="s">
        <v>182</v>
      </c>
    </row>
    <row r="7" spans="1:49">
      <c r="A7" s="101"/>
      <c r="B7" s="102"/>
      <c r="C7" s="103"/>
      <c r="D7" s="103"/>
      <c r="E7" s="103"/>
      <c r="F7" s="103"/>
      <c r="G7" s="103"/>
      <c r="H7" s="37"/>
      <c r="K7" s="101"/>
      <c r="L7" s="102"/>
      <c r="M7" s="104" t="s">
        <v>41</v>
      </c>
      <c r="N7" s="105" t="s">
        <v>42</v>
      </c>
      <c r="O7" s="104" t="s">
        <v>222</v>
      </c>
      <c r="P7" s="106" t="s">
        <v>223</v>
      </c>
      <c r="R7" s="101"/>
      <c r="S7" s="102"/>
      <c r="T7" s="244" t="s">
        <v>41</v>
      </c>
      <c r="U7" s="8" t="s">
        <v>42</v>
      </c>
      <c r="V7" s="8" t="s">
        <v>50</v>
      </c>
      <c r="W7" s="6" t="s">
        <v>51</v>
      </c>
      <c r="X7" s="8" t="s">
        <v>52</v>
      </c>
      <c r="Z7" s="101"/>
      <c r="AA7" s="102"/>
      <c r="AB7" s="107" t="s">
        <v>198</v>
      </c>
      <c r="AC7" s="108" t="s">
        <v>199</v>
      </c>
      <c r="AD7" s="108" t="s">
        <v>200</v>
      </c>
      <c r="AE7" s="108" t="s">
        <v>201</v>
      </c>
      <c r="AF7" s="108" t="s">
        <v>202</v>
      </c>
      <c r="AG7" s="109" t="s">
        <v>203</v>
      </c>
      <c r="AH7" s="104" t="s">
        <v>204</v>
      </c>
      <c r="AI7" s="104" t="s">
        <v>205</v>
      </c>
      <c r="AK7" s="101"/>
      <c r="AL7" s="102"/>
      <c r="AM7" s="104" t="s">
        <v>198</v>
      </c>
      <c r="AN7" s="106" t="s">
        <v>206</v>
      </c>
      <c r="AP7" s="101"/>
      <c r="AQ7" s="102"/>
      <c r="AR7" s="104" t="s">
        <v>198</v>
      </c>
      <c r="AS7" s="105" t="s">
        <v>199</v>
      </c>
      <c r="AT7" s="105" t="s">
        <v>200</v>
      </c>
      <c r="AU7" s="104" t="s">
        <v>207</v>
      </c>
      <c r="AV7" s="104" t="s">
        <v>208</v>
      </c>
      <c r="AW7" s="106" t="s">
        <v>209</v>
      </c>
    </row>
    <row r="8" spans="1:49">
      <c r="A8" s="253">
        <v>1</v>
      </c>
      <c r="B8" s="37" t="s">
        <v>73</v>
      </c>
      <c r="C8" s="110">
        <f t="shared" ref="C8:C47" si="0">P8</f>
        <v>0.17333290637377241</v>
      </c>
      <c r="D8" s="110">
        <f t="shared" ref="D8:E41" si="1">W8</f>
        <v>0.32298797552049696</v>
      </c>
      <c r="E8" s="110">
        <f t="shared" si="1"/>
        <v>0.12265584155979949</v>
      </c>
      <c r="F8" s="110">
        <f t="shared" ref="F8:G41" si="2">AH8</f>
        <v>0.42721038226158625</v>
      </c>
      <c r="G8" s="110">
        <f t="shared" si="2"/>
        <v>0.15155149614048036</v>
      </c>
      <c r="H8" s="111">
        <f t="shared" ref="H8:H47" si="3">AN8</f>
        <v>1.1299182227411633E-2</v>
      </c>
      <c r="K8" s="253">
        <v>1</v>
      </c>
      <c r="L8" s="37" t="s">
        <v>73</v>
      </c>
      <c r="M8" s="112">
        <f>取引基本表!AX5</f>
        <v>499657</v>
      </c>
      <c r="N8" s="113">
        <f>ABS(取引基本表!BJ5)</f>
        <v>413050</v>
      </c>
      <c r="O8" s="114">
        <f>N8/M8</f>
        <v>0.82666709362622759</v>
      </c>
      <c r="P8" s="115">
        <f>1-O8</f>
        <v>0.17333290637377241</v>
      </c>
      <c r="R8" s="253">
        <v>1</v>
      </c>
      <c r="S8" s="37" t="s">
        <v>73</v>
      </c>
      <c r="T8" s="116">
        <f>雇用表!C8</f>
        <v>52513</v>
      </c>
      <c r="U8" s="117">
        <f>雇用表!F8</f>
        <v>19942</v>
      </c>
      <c r="V8" s="116">
        <f>取引基本表!BL5</f>
        <v>162585</v>
      </c>
      <c r="W8" s="118">
        <f>T8/V8</f>
        <v>0.32298797552049696</v>
      </c>
      <c r="X8" s="118">
        <f>U8/V8</f>
        <v>0.12265584155979949</v>
      </c>
      <c r="Z8" s="253">
        <v>1</v>
      </c>
      <c r="AA8" s="37" t="s">
        <v>73</v>
      </c>
      <c r="AB8" s="119">
        <f t="array" ref="AB8:AF46">TRANSPOSE(取引基本表!C46:AO50)</f>
        <v>24640</v>
      </c>
      <c r="AC8" s="120">
        <v>22411</v>
      </c>
      <c r="AD8" s="120">
        <v>28121</v>
      </c>
      <c r="AE8" s="120">
        <v>3777</v>
      </c>
      <c r="AF8" s="120">
        <v>-9491</v>
      </c>
      <c r="AG8" s="121">
        <f>取引基本表!BL5</f>
        <v>162585</v>
      </c>
      <c r="AH8" s="111">
        <f>SUM(AB8:AF8)/AG8</f>
        <v>0.42721038226158625</v>
      </c>
      <c r="AI8" s="110">
        <f>AB8/AG8</f>
        <v>0.15155149614048036</v>
      </c>
      <c r="AK8" s="253">
        <v>1</v>
      </c>
      <c r="AL8" s="37" t="s">
        <v>73</v>
      </c>
      <c r="AM8" s="112">
        <f>取引基本表!AR5</f>
        <v>128280</v>
      </c>
      <c r="AN8" s="122">
        <f t="shared" ref="AN8:AN47" si="4">AM8/AM$47</f>
        <v>1.1299182227411633E-2</v>
      </c>
      <c r="AP8" s="253">
        <v>1</v>
      </c>
      <c r="AQ8" s="37" t="s">
        <v>73</v>
      </c>
      <c r="AR8" s="123">
        <f>取引基本表!AX5</f>
        <v>499657</v>
      </c>
      <c r="AS8" s="124">
        <f>取引基本表!BB5</f>
        <v>75978</v>
      </c>
      <c r="AT8" s="124">
        <f>ABS(取引基本表!BJ5)</f>
        <v>413050</v>
      </c>
      <c r="AU8" s="123">
        <f>AS8-AT8</f>
        <v>-337072</v>
      </c>
      <c r="AV8" s="125">
        <f>AT8/AR8</f>
        <v>0.82666709362622759</v>
      </c>
      <c r="AW8" s="122">
        <f>1-AV8</f>
        <v>0.17333290637377241</v>
      </c>
    </row>
    <row r="9" spans="1:49">
      <c r="A9" s="254">
        <v>2</v>
      </c>
      <c r="B9" s="37" t="s">
        <v>74</v>
      </c>
      <c r="C9" s="125">
        <f t="shared" si="0"/>
        <v>0.39351462480142041</v>
      </c>
      <c r="D9" s="125">
        <f t="shared" si="1"/>
        <v>0.29572434079210003</v>
      </c>
      <c r="E9" s="125">
        <f t="shared" si="1"/>
        <v>0.26862065342998215</v>
      </c>
      <c r="F9" s="125">
        <f t="shared" si="2"/>
        <v>0.63987813845992225</v>
      </c>
      <c r="G9" s="125">
        <f t="shared" si="2"/>
        <v>0.22817522849038765</v>
      </c>
      <c r="H9" s="122">
        <f t="shared" si="3"/>
        <v>5.0911500837573466E-4</v>
      </c>
      <c r="K9" s="254">
        <v>2</v>
      </c>
      <c r="L9" s="37" t="s">
        <v>74</v>
      </c>
      <c r="M9" s="112">
        <f>取引基本表!AX6</f>
        <v>21402</v>
      </c>
      <c r="N9" s="113">
        <f>ABS(取引基本表!BJ6)</f>
        <v>12980</v>
      </c>
      <c r="O9" s="114">
        <f t="shared" ref="O9:O47" si="5">N9/M9</f>
        <v>0.60648537519857959</v>
      </c>
      <c r="P9" s="115">
        <f t="shared" ref="P9:P43" si="6">1-O9</f>
        <v>0.39351462480142041</v>
      </c>
      <c r="R9" s="254">
        <v>2</v>
      </c>
      <c r="S9" s="37" t="s">
        <v>74</v>
      </c>
      <c r="T9" s="116">
        <f>雇用表!C9</f>
        <v>2815</v>
      </c>
      <c r="U9" s="117">
        <f>雇用表!F9</f>
        <v>2557</v>
      </c>
      <c r="V9" s="116">
        <f>取引基本表!BL6</f>
        <v>9519</v>
      </c>
      <c r="W9" s="118">
        <f t="shared" ref="W9:W47" si="7">T9/V9</f>
        <v>0.29572434079210003</v>
      </c>
      <c r="X9" s="118">
        <f t="shared" ref="X9:X47" si="8">U9/V9</f>
        <v>0.26862065342998215</v>
      </c>
      <c r="Z9" s="254">
        <v>2</v>
      </c>
      <c r="AA9" s="37" t="s">
        <v>74</v>
      </c>
      <c r="AB9" s="126">
        <v>2172</v>
      </c>
      <c r="AC9" s="113">
        <v>3008</v>
      </c>
      <c r="AD9" s="113">
        <v>689</v>
      </c>
      <c r="AE9" s="113">
        <v>355</v>
      </c>
      <c r="AF9" s="113">
        <v>-133</v>
      </c>
      <c r="AG9" s="112">
        <f>取引基本表!BL6</f>
        <v>9519</v>
      </c>
      <c r="AH9" s="122">
        <f t="shared" ref="AH9:AH41" si="9">SUM(AB9:AF9)/AG9</f>
        <v>0.63987813845992225</v>
      </c>
      <c r="AI9" s="125">
        <f t="shared" ref="AI9:AI47" si="10">AB9/AG9</f>
        <v>0.22817522849038765</v>
      </c>
      <c r="AK9" s="254">
        <v>2</v>
      </c>
      <c r="AL9" s="37" t="s">
        <v>74</v>
      </c>
      <c r="AM9" s="112">
        <f>取引基本表!AR6</f>
        <v>5780</v>
      </c>
      <c r="AN9" s="122">
        <f t="shared" si="4"/>
        <v>5.0911500837573466E-4</v>
      </c>
      <c r="AP9" s="254">
        <v>2</v>
      </c>
      <c r="AQ9" s="37" t="s">
        <v>74</v>
      </c>
      <c r="AR9" s="123">
        <f>取引基本表!AX6</f>
        <v>21402</v>
      </c>
      <c r="AS9" s="124">
        <f>取引基本表!BB6</f>
        <v>1097</v>
      </c>
      <c r="AT9" s="124">
        <f>ABS(取引基本表!BJ6)</f>
        <v>12980</v>
      </c>
      <c r="AU9" s="123">
        <f t="shared" ref="AU9:AU47" si="11">AS9-AT9</f>
        <v>-11883</v>
      </c>
      <c r="AV9" s="125">
        <f t="shared" ref="AV9:AV46" si="12">AT9/AR9</f>
        <v>0.60648537519857959</v>
      </c>
      <c r="AW9" s="122">
        <f t="shared" ref="AW9:AW47" si="13">1-AV9</f>
        <v>0.39351462480142041</v>
      </c>
    </row>
    <row r="10" spans="1:49">
      <c r="A10" s="254">
        <v>3</v>
      </c>
      <c r="B10" s="37" t="s">
        <v>75</v>
      </c>
      <c r="C10" s="125">
        <f t="shared" si="0"/>
        <v>0.12671464860287895</v>
      </c>
      <c r="D10" s="125">
        <f t="shared" si="1"/>
        <v>9.5045460793747427E-2</v>
      </c>
      <c r="E10" s="125">
        <f t="shared" si="1"/>
        <v>4.2279520059697977E-2</v>
      </c>
      <c r="F10" s="125">
        <f t="shared" si="2"/>
        <v>0.47381340455197063</v>
      </c>
      <c r="G10" s="125">
        <f t="shared" si="2"/>
        <v>0.17153349174243465</v>
      </c>
      <c r="H10" s="122">
        <f t="shared" si="3"/>
        <v>1.1608350684055029E-3</v>
      </c>
      <c r="K10" s="254">
        <v>3</v>
      </c>
      <c r="L10" s="37" t="s">
        <v>75</v>
      </c>
      <c r="M10" s="112">
        <f>取引基本表!AX7</f>
        <v>47240</v>
      </c>
      <c r="N10" s="113">
        <f>ABS(取引基本表!BJ7)</f>
        <v>41254</v>
      </c>
      <c r="O10" s="114">
        <f t="shared" si="5"/>
        <v>0.87328535139712105</v>
      </c>
      <c r="P10" s="115">
        <f t="shared" si="6"/>
        <v>0.12671464860287895</v>
      </c>
      <c r="R10" s="254">
        <v>3</v>
      </c>
      <c r="S10" s="37" t="s">
        <v>75</v>
      </c>
      <c r="T10" s="116">
        <f>雇用表!C10</f>
        <v>4840</v>
      </c>
      <c r="U10" s="117">
        <f>雇用表!F10</f>
        <v>2153</v>
      </c>
      <c r="V10" s="116">
        <f>取引基本表!BL7</f>
        <v>50923</v>
      </c>
      <c r="W10" s="118">
        <f t="shared" si="7"/>
        <v>9.5045460793747427E-2</v>
      </c>
      <c r="X10" s="118">
        <f t="shared" si="8"/>
        <v>4.2279520059697977E-2</v>
      </c>
      <c r="Z10" s="254">
        <v>3</v>
      </c>
      <c r="AA10" s="37" t="s">
        <v>75</v>
      </c>
      <c r="AB10" s="126">
        <v>8735</v>
      </c>
      <c r="AC10" s="113">
        <v>7731</v>
      </c>
      <c r="AD10" s="113">
        <v>6443</v>
      </c>
      <c r="AE10" s="113">
        <v>1294</v>
      </c>
      <c r="AF10" s="113">
        <v>-75</v>
      </c>
      <c r="AG10" s="112">
        <f>取引基本表!BL7</f>
        <v>50923</v>
      </c>
      <c r="AH10" s="122">
        <f t="shared" si="9"/>
        <v>0.47381340455197063</v>
      </c>
      <c r="AI10" s="125">
        <f t="shared" si="10"/>
        <v>0.17153349174243465</v>
      </c>
      <c r="AK10" s="254">
        <v>3</v>
      </c>
      <c r="AL10" s="37" t="s">
        <v>75</v>
      </c>
      <c r="AM10" s="112">
        <f>取引基本表!AR7</f>
        <v>13179</v>
      </c>
      <c r="AN10" s="122">
        <f t="shared" si="4"/>
        <v>1.1608350684055029E-3</v>
      </c>
      <c r="AP10" s="254">
        <v>3</v>
      </c>
      <c r="AQ10" s="37" t="s">
        <v>75</v>
      </c>
      <c r="AR10" s="123">
        <f>取引基本表!AX7</f>
        <v>47240</v>
      </c>
      <c r="AS10" s="124">
        <f>取引基本表!BB7</f>
        <v>44937</v>
      </c>
      <c r="AT10" s="124">
        <f>ABS(取引基本表!BJ7)</f>
        <v>41254</v>
      </c>
      <c r="AU10" s="123">
        <f t="shared" si="11"/>
        <v>3683</v>
      </c>
      <c r="AV10" s="125">
        <f t="shared" si="12"/>
        <v>0.87328535139712105</v>
      </c>
      <c r="AW10" s="122">
        <f t="shared" si="13"/>
        <v>0.12671464860287895</v>
      </c>
    </row>
    <row r="11" spans="1:49">
      <c r="A11" s="254">
        <v>4</v>
      </c>
      <c r="B11" s="37" t="s">
        <v>76</v>
      </c>
      <c r="C11" s="125">
        <f t="shared" si="0"/>
        <v>9.348517078458185E-3</v>
      </c>
      <c r="D11" s="125">
        <f t="shared" si="1"/>
        <v>4.0785268604474206E-2</v>
      </c>
      <c r="E11" s="125">
        <f t="shared" si="1"/>
        <v>3.926343022371024E-2</v>
      </c>
      <c r="F11" s="125">
        <f t="shared" si="2"/>
        <v>0.54360066960888753</v>
      </c>
      <c r="G11" s="125">
        <f t="shared" si="2"/>
        <v>0.2579516055394917</v>
      </c>
      <c r="H11" s="122">
        <f t="shared" si="3"/>
        <v>-1.9466162084954558E-5</v>
      </c>
      <c r="K11" s="254">
        <v>4</v>
      </c>
      <c r="L11" s="37" t="s">
        <v>76</v>
      </c>
      <c r="M11" s="112">
        <f>取引基本表!AX8</f>
        <v>614429</v>
      </c>
      <c r="N11" s="113">
        <f>ABS(取引基本表!BJ8)</f>
        <v>608685</v>
      </c>
      <c r="O11" s="114">
        <f t="shared" si="5"/>
        <v>0.99065148292154181</v>
      </c>
      <c r="P11" s="115">
        <f t="shared" si="6"/>
        <v>9.348517078458185E-3</v>
      </c>
      <c r="R11" s="254">
        <v>4</v>
      </c>
      <c r="S11" s="37" t="s">
        <v>76</v>
      </c>
      <c r="T11" s="116">
        <f>雇用表!C11</f>
        <v>268</v>
      </c>
      <c r="U11" s="117">
        <f>雇用表!F11</f>
        <v>258</v>
      </c>
      <c r="V11" s="116">
        <f>取引基本表!BL8</f>
        <v>6571</v>
      </c>
      <c r="W11" s="118">
        <f t="shared" si="7"/>
        <v>4.0785268604474206E-2</v>
      </c>
      <c r="X11" s="118">
        <f t="shared" si="8"/>
        <v>3.926343022371024E-2</v>
      </c>
      <c r="Z11" s="254">
        <v>4</v>
      </c>
      <c r="AA11" s="37" t="s">
        <v>76</v>
      </c>
      <c r="AB11" s="126">
        <v>1695</v>
      </c>
      <c r="AC11" s="113">
        <v>790</v>
      </c>
      <c r="AD11" s="113">
        <v>743</v>
      </c>
      <c r="AE11" s="113">
        <v>344</v>
      </c>
      <c r="AF11" s="113">
        <v>0</v>
      </c>
      <c r="AG11" s="112">
        <f>取引基本表!BL8</f>
        <v>6571</v>
      </c>
      <c r="AH11" s="122">
        <f t="shared" si="9"/>
        <v>0.54360066960888753</v>
      </c>
      <c r="AI11" s="125">
        <f t="shared" si="10"/>
        <v>0.2579516055394917</v>
      </c>
      <c r="AK11" s="254">
        <v>4</v>
      </c>
      <c r="AL11" s="37" t="s">
        <v>76</v>
      </c>
      <c r="AM11" s="112">
        <f>取引基本表!AR8</f>
        <v>-221</v>
      </c>
      <c r="AN11" s="122">
        <f t="shared" si="4"/>
        <v>-1.9466162084954558E-5</v>
      </c>
      <c r="AP11" s="254">
        <v>4</v>
      </c>
      <c r="AQ11" s="37" t="s">
        <v>76</v>
      </c>
      <c r="AR11" s="123">
        <f>取引基本表!AX8</f>
        <v>614429</v>
      </c>
      <c r="AS11" s="124">
        <f>取引基本表!BB8</f>
        <v>827</v>
      </c>
      <c r="AT11" s="124">
        <f>ABS(取引基本表!BJ8)</f>
        <v>608685</v>
      </c>
      <c r="AU11" s="123">
        <f t="shared" si="11"/>
        <v>-607858</v>
      </c>
      <c r="AV11" s="125">
        <f t="shared" si="12"/>
        <v>0.99065148292154181</v>
      </c>
      <c r="AW11" s="122">
        <f t="shared" si="13"/>
        <v>9.348517078458185E-3</v>
      </c>
    </row>
    <row r="12" spans="1:49">
      <c r="A12" s="254">
        <v>5</v>
      </c>
      <c r="B12" s="37" t="s">
        <v>77</v>
      </c>
      <c r="C12" s="125">
        <f t="shared" si="0"/>
        <v>0.26169189557273109</v>
      </c>
      <c r="D12" s="125">
        <f t="shared" si="1"/>
        <v>3.4578030097235327E-2</v>
      </c>
      <c r="E12" s="125">
        <f t="shared" si="1"/>
        <v>3.3355134693599395E-2</v>
      </c>
      <c r="F12" s="125">
        <f t="shared" si="2"/>
        <v>0.33651535386825859</v>
      </c>
      <c r="G12" s="125">
        <f t="shared" si="2"/>
        <v>0.13770114594385849</v>
      </c>
      <c r="H12" s="122">
        <f t="shared" si="3"/>
        <v>0.10146071966313146</v>
      </c>
      <c r="K12" s="254">
        <v>5</v>
      </c>
      <c r="L12" s="37" t="s">
        <v>77</v>
      </c>
      <c r="M12" s="112">
        <f>取引基本表!AX9</f>
        <v>1887055</v>
      </c>
      <c r="N12" s="113">
        <f>ABS(取引基本表!BJ9)</f>
        <v>1393228</v>
      </c>
      <c r="O12" s="114">
        <f t="shared" si="5"/>
        <v>0.73830810442726891</v>
      </c>
      <c r="P12" s="115">
        <f t="shared" si="6"/>
        <v>0.26169189557273109</v>
      </c>
      <c r="R12" s="254">
        <v>5</v>
      </c>
      <c r="S12" s="37" t="s">
        <v>77</v>
      </c>
      <c r="T12" s="116">
        <f>雇用表!C12</f>
        <v>73064</v>
      </c>
      <c r="U12" s="117">
        <f>雇用表!F12</f>
        <v>70480</v>
      </c>
      <c r="V12" s="116">
        <f>取引基本表!BL9</f>
        <v>2113018</v>
      </c>
      <c r="W12" s="118">
        <f t="shared" si="7"/>
        <v>3.4578030097235327E-2</v>
      </c>
      <c r="X12" s="118">
        <f t="shared" si="8"/>
        <v>3.3355134693599395E-2</v>
      </c>
      <c r="Z12" s="254">
        <v>5</v>
      </c>
      <c r="AA12" s="37" t="s">
        <v>77</v>
      </c>
      <c r="AB12" s="126">
        <v>290965</v>
      </c>
      <c r="AC12" s="113">
        <v>184090</v>
      </c>
      <c r="AD12" s="113">
        <v>137207</v>
      </c>
      <c r="AE12" s="113">
        <v>103447</v>
      </c>
      <c r="AF12" s="113">
        <v>-4646</v>
      </c>
      <c r="AG12" s="112">
        <f>取引基本表!BL9</f>
        <v>2113018</v>
      </c>
      <c r="AH12" s="122">
        <f t="shared" si="9"/>
        <v>0.33651535386825859</v>
      </c>
      <c r="AI12" s="125">
        <f t="shared" si="10"/>
        <v>0.13770114594385849</v>
      </c>
      <c r="AK12" s="254">
        <v>5</v>
      </c>
      <c r="AL12" s="37" t="s">
        <v>77</v>
      </c>
      <c r="AM12" s="112">
        <f>取引基本表!AR9</f>
        <v>1151887</v>
      </c>
      <c r="AN12" s="122">
        <f t="shared" si="4"/>
        <v>0.10146071966313146</v>
      </c>
      <c r="AP12" s="254">
        <v>5</v>
      </c>
      <c r="AQ12" s="37" t="s">
        <v>77</v>
      </c>
      <c r="AR12" s="123">
        <f>取引基本表!AX9</f>
        <v>1887055</v>
      </c>
      <c r="AS12" s="124">
        <f>取引基本表!BB9</f>
        <v>1619191</v>
      </c>
      <c r="AT12" s="124">
        <f>ABS(取引基本表!BJ9)</f>
        <v>1393228</v>
      </c>
      <c r="AU12" s="123">
        <f t="shared" si="11"/>
        <v>225963</v>
      </c>
      <c r="AV12" s="125">
        <f t="shared" si="12"/>
        <v>0.73830810442726891</v>
      </c>
      <c r="AW12" s="122">
        <f t="shared" si="13"/>
        <v>0.26169189557273109</v>
      </c>
    </row>
    <row r="13" spans="1:49">
      <c r="A13" s="254">
        <v>6</v>
      </c>
      <c r="B13" s="37" t="s">
        <v>78</v>
      </c>
      <c r="C13" s="125">
        <f t="shared" si="0"/>
        <v>8.2810371123538395E-2</v>
      </c>
      <c r="D13" s="125">
        <f t="shared" si="1"/>
        <v>0.12720758845381647</v>
      </c>
      <c r="E13" s="125">
        <f t="shared" si="1"/>
        <v>9.5492852763317662E-2</v>
      </c>
      <c r="F13" s="125">
        <f t="shared" si="2"/>
        <v>0.39077170920544851</v>
      </c>
      <c r="G13" s="125">
        <f t="shared" si="2"/>
        <v>0.2721720626600464</v>
      </c>
      <c r="H13" s="122">
        <f t="shared" si="3"/>
        <v>1.212874021164739E-2</v>
      </c>
      <c r="K13" s="254">
        <v>6</v>
      </c>
      <c r="L13" s="37" t="s">
        <v>78</v>
      </c>
      <c r="M13" s="112">
        <f>取引基本表!AX10</f>
        <v>245875</v>
      </c>
      <c r="N13" s="113">
        <f>ABS(取引基本表!BJ10)</f>
        <v>225514</v>
      </c>
      <c r="O13" s="114">
        <f t="shared" si="5"/>
        <v>0.9171896288764616</v>
      </c>
      <c r="P13" s="115">
        <f t="shared" si="6"/>
        <v>8.2810371123538395E-2</v>
      </c>
      <c r="R13" s="254">
        <v>6</v>
      </c>
      <c r="S13" s="37" t="s">
        <v>78</v>
      </c>
      <c r="T13" s="116">
        <f>雇用表!C13</f>
        <v>10581</v>
      </c>
      <c r="U13" s="117">
        <f>雇用表!F13</f>
        <v>7943</v>
      </c>
      <c r="V13" s="116">
        <f>取引基本表!BL10</f>
        <v>83179</v>
      </c>
      <c r="W13" s="118">
        <f t="shared" si="7"/>
        <v>0.12720758845381647</v>
      </c>
      <c r="X13" s="118">
        <f t="shared" si="8"/>
        <v>9.5492852763317662E-2</v>
      </c>
      <c r="Z13" s="254">
        <v>6</v>
      </c>
      <c r="AA13" s="37" t="s">
        <v>78</v>
      </c>
      <c r="AB13" s="126">
        <v>22639</v>
      </c>
      <c r="AC13" s="113">
        <v>-1243</v>
      </c>
      <c r="AD13" s="113">
        <v>10613</v>
      </c>
      <c r="AE13" s="113">
        <v>495</v>
      </c>
      <c r="AF13" s="113">
        <v>0</v>
      </c>
      <c r="AG13" s="112">
        <f>取引基本表!BL10</f>
        <v>83179</v>
      </c>
      <c r="AH13" s="122">
        <f t="shared" si="9"/>
        <v>0.39077170920544851</v>
      </c>
      <c r="AI13" s="125">
        <f t="shared" si="10"/>
        <v>0.2721720626600464</v>
      </c>
      <c r="AK13" s="254">
        <v>6</v>
      </c>
      <c r="AL13" s="37" t="s">
        <v>78</v>
      </c>
      <c r="AM13" s="112">
        <f>取引基本表!AR10</f>
        <v>137698</v>
      </c>
      <c r="AN13" s="122">
        <f t="shared" si="4"/>
        <v>1.212874021164739E-2</v>
      </c>
      <c r="AP13" s="254">
        <v>6</v>
      </c>
      <c r="AQ13" s="37" t="s">
        <v>78</v>
      </c>
      <c r="AR13" s="123">
        <f>取引基本表!AX10</f>
        <v>245875</v>
      </c>
      <c r="AS13" s="124">
        <f>取引基本表!BB10</f>
        <v>62818</v>
      </c>
      <c r="AT13" s="124">
        <f>ABS(取引基本表!BJ10)</f>
        <v>225514</v>
      </c>
      <c r="AU13" s="123">
        <f t="shared" si="11"/>
        <v>-162696</v>
      </c>
      <c r="AV13" s="125">
        <f t="shared" si="12"/>
        <v>0.9171896288764616</v>
      </c>
      <c r="AW13" s="122">
        <f t="shared" si="13"/>
        <v>8.2810371123538395E-2</v>
      </c>
    </row>
    <row r="14" spans="1:49">
      <c r="A14" s="254">
        <v>7</v>
      </c>
      <c r="B14" s="37" t="s">
        <v>79</v>
      </c>
      <c r="C14" s="125">
        <f t="shared" si="0"/>
        <v>0.29759344347769412</v>
      </c>
      <c r="D14" s="125">
        <f t="shared" si="1"/>
        <v>4.3833041969742803E-2</v>
      </c>
      <c r="E14" s="125">
        <f t="shared" si="1"/>
        <v>3.8757158040430381E-2</v>
      </c>
      <c r="F14" s="125">
        <f t="shared" si="2"/>
        <v>0.35598651785260127</v>
      </c>
      <c r="G14" s="125">
        <f t="shared" si="2"/>
        <v>0.17335642824825784</v>
      </c>
      <c r="H14" s="122">
        <f t="shared" si="3"/>
        <v>1.9165801846449152E-3</v>
      </c>
      <c r="K14" s="254">
        <v>7</v>
      </c>
      <c r="L14" s="37" t="s">
        <v>79</v>
      </c>
      <c r="M14" s="112">
        <f>取引基本表!AX11</f>
        <v>490992</v>
      </c>
      <c r="N14" s="113">
        <f>ABS(取引基本表!BJ11)</f>
        <v>344876</v>
      </c>
      <c r="O14" s="114">
        <f t="shared" si="5"/>
        <v>0.70240655652230588</v>
      </c>
      <c r="P14" s="115">
        <f t="shared" si="6"/>
        <v>0.29759344347769412</v>
      </c>
      <c r="R14" s="254">
        <v>7</v>
      </c>
      <c r="S14" s="37" t="s">
        <v>79</v>
      </c>
      <c r="T14" s="116">
        <f>雇用表!C14</f>
        <v>16373</v>
      </c>
      <c r="U14" s="117">
        <f>雇用表!F14</f>
        <v>14477</v>
      </c>
      <c r="V14" s="116">
        <f>取引基本表!BL11</f>
        <v>373531</v>
      </c>
      <c r="W14" s="118">
        <f t="shared" si="7"/>
        <v>4.3833041969742803E-2</v>
      </c>
      <c r="X14" s="118">
        <f t="shared" si="8"/>
        <v>3.8757158040430381E-2</v>
      </c>
      <c r="Z14" s="254">
        <v>7</v>
      </c>
      <c r="AA14" s="37" t="s">
        <v>79</v>
      </c>
      <c r="AB14" s="126">
        <v>64754</v>
      </c>
      <c r="AC14" s="113">
        <v>31516</v>
      </c>
      <c r="AD14" s="113">
        <v>23384</v>
      </c>
      <c r="AE14" s="113">
        <v>13318</v>
      </c>
      <c r="AF14" s="113">
        <v>0</v>
      </c>
      <c r="AG14" s="112">
        <f>取引基本表!BL11</f>
        <v>373531</v>
      </c>
      <c r="AH14" s="122">
        <f t="shared" si="9"/>
        <v>0.35598651785260127</v>
      </c>
      <c r="AI14" s="125">
        <f t="shared" si="10"/>
        <v>0.17335642824825784</v>
      </c>
      <c r="AK14" s="254">
        <v>7</v>
      </c>
      <c r="AL14" s="37" t="s">
        <v>79</v>
      </c>
      <c r="AM14" s="112">
        <f>取引基本表!AR11</f>
        <v>21759</v>
      </c>
      <c r="AN14" s="122">
        <f t="shared" si="4"/>
        <v>1.9165801846449152E-3</v>
      </c>
      <c r="AP14" s="254">
        <v>7</v>
      </c>
      <c r="AQ14" s="37" t="s">
        <v>79</v>
      </c>
      <c r="AR14" s="123">
        <f>取引基本表!AX11</f>
        <v>490992</v>
      </c>
      <c r="AS14" s="124">
        <f>取引基本表!BB11</f>
        <v>227415</v>
      </c>
      <c r="AT14" s="124">
        <f>ABS(取引基本表!BJ11)</f>
        <v>344876</v>
      </c>
      <c r="AU14" s="123">
        <f t="shared" si="11"/>
        <v>-117461</v>
      </c>
      <c r="AV14" s="125">
        <f t="shared" si="12"/>
        <v>0.70240655652230588</v>
      </c>
      <c r="AW14" s="122">
        <f t="shared" si="13"/>
        <v>0.29759344347769412</v>
      </c>
    </row>
    <row r="15" spans="1:49">
      <c r="A15" s="254">
        <v>8</v>
      </c>
      <c r="B15" s="37" t="s">
        <v>80</v>
      </c>
      <c r="C15" s="125">
        <f t="shared" si="0"/>
        <v>0.21593049601829584</v>
      </c>
      <c r="D15" s="125">
        <f t="shared" si="1"/>
        <v>1.5678367482667734E-2</v>
      </c>
      <c r="E15" s="125">
        <f t="shared" si="1"/>
        <v>1.5634458686506418E-2</v>
      </c>
      <c r="F15" s="125">
        <f t="shared" si="2"/>
        <v>0.35842164855867914</v>
      </c>
      <c r="G15" s="125">
        <f t="shared" si="2"/>
        <v>0.1171240792325445</v>
      </c>
      <c r="H15" s="122">
        <f t="shared" si="3"/>
        <v>7.9892300155183192E-3</v>
      </c>
      <c r="K15" s="254">
        <v>8</v>
      </c>
      <c r="L15" s="37" t="s">
        <v>80</v>
      </c>
      <c r="M15" s="112">
        <f>取引基本表!AX12</f>
        <v>1413214</v>
      </c>
      <c r="N15" s="113">
        <f>ABS(取引基本表!BJ12)</f>
        <v>1108058</v>
      </c>
      <c r="O15" s="114">
        <f t="shared" si="5"/>
        <v>0.78406950398170416</v>
      </c>
      <c r="P15" s="115">
        <f t="shared" si="6"/>
        <v>0.21593049601829584</v>
      </c>
      <c r="R15" s="254">
        <v>8</v>
      </c>
      <c r="S15" s="37" t="s">
        <v>80</v>
      </c>
      <c r="T15" s="116">
        <f>雇用表!C15</f>
        <v>26780</v>
      </c>
      <c r="U15" s="117">
        <f>雇用表!F15</f>
        <v>26705</v>
      </c>
      <c r="V15" s="116">
        <f>取引基本表!BL12</f>
        <v>1708086</v>
      </c>
      <c r="W15" s="118">
        <f t="shared" si="7"/>
        <v>1.5678367482667734E-2</v>
      </c>
      <c r="X15" s="118">
        <f t="shared" si="8"/>
        <v>1.5634458686506418E-2</v>
      </c>
      <c r="Z15" s="254">
        <v>8</v>
      </c>
      <c r="AA15" s="37" t="s">
        <v>80</v>
      </c>
      <c r="AB15" s="126">
        <v>200058</v>
      </c>
      <c r="AC15" s="113">
        <v>141047</v>
      </c>
      <c r="AD15" s="113">
        <v>267742</v>
      </c>
      <c r="AE15" s="113">
        <v>3373</v>
      </c>
      <c r="AF15" s="113">
        <v>-5</v>
      </c>
      <c r="AG15" s="112">
        <f>取引基本表!BL12</f>
        <v>1708086</v>
      </c>
      <c r="AH15" s="122">
        <f t="shared" si="9"/>
        <v>0.35842164855867914</v>
      </c>
      <c r="AI15" s="125">
        <f t="shared" si="10"/>
        <v>0.1171240792325445</v>
      </c>
      <c r="AK15" s="254">
        <v>8</v>
      </c>
      <c r="AL15" s="37" t="s">
        <v>80</v>
      </c>
      <c r="AM15" s="112">
        <f>取引基本表!AR12</f>
        <v>90702</v>
      </c>
      <c r="AN15" s="122">
        <f t="shared" si="4"/>
        <v>7.9892300155183192E-3</v>
      </c>
      <c r="AP15" s="254">
        <v>8</v>
      </c>
      <c r="AQ15" s="37" t="s">
        <v>80</v>
      </c>
      <c r="AR15" s="123">
        <f>取引基本表!AX12</f>
        <v>1413214</v>
      </c>
      <c r="AS15" s="124">
        <f>取引基本表!BB12</f>
        <v>1402930</v>
      </c>
      <c r="AT15" s="124">
        <f>ABS(取引基本表!BJ12)</f>
        <v>1108058</v>
      </c>
      <c r="AU15" s="123">
        <f t="shared" si="11"/>
        <v>294872</v>
      </c>
      <c r="AV15" s="125">
        <f t="shared" si="12"/>
        <v>0.78406950398170416</v>
      </c>
      <c r="AW15" s="122">
        <f t="shared" si="13"/>
        <v>0.21593049601829584</v>
      </c>
    </row>
    <row r="16" spans="1:49">
      <c r="A16" s="254">
        <v>9</v>
      </c>
      <c r="B16" s="37" t="s">
        <v>81</v>
      </c>
      <c r="C16" s="125">
        <f t="shared" si="0"/>
        <v>0.18770505348742417</v>
      </c>
      <c r="D16" s="125">
        <f t="shared" si="1"/>
        <v>1.0339400475073228E-2</v>
      </c>
      <c r="E16" s="125">
        <f t="shared" si="1"/>
        <v>1.0339400475073228E-2</v>
      </c>
      <c r="F16" s="125">
        <f t="shared" si="2"/>
        <v>0.2627694146106877</v>
      </c>
      <c r="G16" s="125">
        <f t="shared" si="2"/>
        <v>1.5279579137581789E-2</v>
      </c>
      <c r="H16" s="122">
        <f t="shared" si="3"/>
        <v>6.0242927132958465E-3</v>
      </c>
      <c r="K16" s="254">
        <v>9</v>
      </c>
      <c r="L16" s="37" t="s">
        <v>81</v>
      </c>
      <c r="M16" s="112">
        <f>取引基本表!AX13</f>
        <v>453845</v>
      </c>
      <c r="N16" s="113">
        <f>ABS(取引基本表!BJ13)</f>
        <v>368656</v>
      </c>
      <c r="O16" s="114">
        <f t="shared" si="5"/>
        <v>0.81229494651257583</v>
      </c>
      <c r="P16" s="115">
        <f t="shared" si="6"/>
        <v>0.18770505348742417</v>
      </c>
      <c r="R16" s="254">
        <v>9</v>
      </c>
      <c r="S16" s="37" t="s">
        <v>81</v>
      </c>
      <c r="T16" s="116">
        <f>雇用表!C16</f>
        <v>1419</v>
      </c>
      <c r="U16" s="117">
        <f>雇用表!F16</f>
        <v>1419</v>
      </c>
      <c r="V16" s="116">
        <f>取引基本表!BL13</f>
        <v>137242</v>
      </c>
      <c r="W16" s="118">
        <f t="shared" si="7"/>
        <v>1.0339400475073228E-2</v>
      </c>
      <c r="X16" s="118">
        <f t="shared" si="8"/>
        <v>1.0339400475073228E-2</v>
      </c>
      <c r="Z16" s="254">
        <v>9</v>
      </c>
      <c r="AA16" s="37" t="s">
        <v>81</v>
      </c>
      <c r="AB16" s="126">
        <v>2097</v>
      </c>
      <c r="AC16" s="113">
        <v>13023</v>
      </c>
      <c r="AD16" s="113">
        <v>6657</v>
      </c>
      <c r="AE16" s="113">
        <v>14530</v>
      </c>
      <c r="AF16" s="113">
        <v>-244</v>
      </c>
      <c r="AG16" s="112">
        <f>取引基本表!BL13</f>
        <v>137242</v>
      </c>
      <c r="AH16" s="122">
        <f t="shared" si="9"/>
        <v>0.2627694146106877</v>
      </c>
      <c r="AI16" s="125">
        <f t="shared" si="10"/>
        <v>1.5279579137581789E-2</v>
      </c>
      <c r="AK16" s="254">
        <v>9</v>
      </c>
      <c r="AL16" s="37" t="s">
        <v>81</v>
      </c>
      <c r="AM16" s="112">
        <f>取引基本表!AR13</f>
        <v>68394</v>
      </c>
      <c r="AN16" s="122">
        <f t="shared" si="4"/>
        <v>6.0242927132958465E-3</v>
      </c>
      <c r="AP16" s="254">
        <v>9</v>
      </c>
      <c r="AQ16" s="37" t="s">
        <v>81</v>
      </c>
      <c r="AR16" s="123">
        <f>取引基本表!AX13</f>
        <v>453845</v>
      </c>
      <c r="AS16" s="124">
        <f>取引基本表!BB13</f>
        <v>52053</v>
      </c>
      <c r="AT16" s="124">
        <f>ABS(取引基本表!BJ13)</f>
        <v>368656</v>
      </c>
      <c r="AU16" s="123">
        <f t="shared" si="11"/>
        <v>-316603</v>
      </c>
      <c r="AV16" s="125">
        <f t="shared" si="12"/>
        <v>0.81229494651257583</v>
      </c>
      <c r="AW16" s="122">
        <f t="shared" si="13"/>
        <v>0.18770505348742417</v>
      </c>
    </row>
    <row r="17" spans="1:49">
      <c r="A17" s="254">
        <v>10</v>
      </c>
      <c r="B17" s="37" t="s">
        <v>82</v>
      </c>
      <c r="C17" s="125">
        <f t="shared" si="0"/>
        <v>0.24245613901755958</v>
      </c>
      <c r="D17" s="125">
        <f t="shared" si="1"/>
        <v>5.1560411778863557E-2</v>
      </c>
      <c r="E17" s="125">
        <f t="shared" si="1"/>
        <v>4.9008807340167618E-2</v>
      </c>
      <c r="F17" s="125">
        <f t="shared" si="2"/>
        <v>0.42825667105631338</v>
      </c>
      <c r="G17" s="125">
        <f t="shared" si="2"/>
        <v>0.24054742090319753</v>
      </c>
      <c r="H17" s="122">
        <f t="shared" si="3"/>
        <v>2.8816966460243139E-3</v>
      </c>
      <c r="K17" s="254">
        <v>10</v>
      </c>
      <c r="L17" s="37" t="s">
        <v>82</v>
      </c>
      <c r="M17" s="112">
        <f>取引基本表!AX14</f>
        <v>526322</v>
      </c>
      <c r="N17" s="113">
        <f>ABS(取引基本表!BJ14)</f>
        <v>398712</v>
      </c>
      <c r="O17" s="114">
        <f t="shared" si="5"/>
        <v>0.75754386098244042</v>
      </c>
      <c r="P17" s="115">
        <f t="shared" si="6"/>
        <v>0.24245613901755958</v>
      </c>
      <c r="R17" s="254">
        <v>10</v>
      </c>
      <c r="S17" s="37" t="s">
        <v>82</v>
      </c>
      <c r="T17" s="116">
        <f>雇用表!C17</f>
        <v>26350</v>
      </c>
      <c r="U17" s="117">
        <f>雇用表!F17</f>
        <v>25046</v>
      </c>
      <c r="V17" s="116">
        <f>取引基本表!BL14</f>
        <v>511051</v>
      </c>
      <c r="W17" s="118">
        <f t="shared" si="7"/>
        <v>5.1560411778863557E-2</v>
      </c>
      <c r="X17" s="118">
        <f t="shared" si="8"/>
        <v>4.9008807340167618E-2</v>
      </c>
      <c r="Z17" s="254">
        <v>10</v>
      </c>
      <c r="AA17" s="37" t="s">
        <v>82</v>
      </c>
      <c r="AB17" s="126">
        <v>122932</v>
      </c>
      <c r="AC17" s="113">
        <v>31000</v>
      </c>
      <c r="AD17" s="113">
        <v>52314</v>
      </c>
      <c r="AE17" s="113">
        <v>12616</v>
      </c>
      <c r="AF17" s="113">
        <v>-1</v>
      </c>
      <c r="AG17" s="112">
        <f>取引基本表!BL14</f>
        <v>511051</v>
      </c>
      <c r="AH17" s="122">
        <f t="shared" si="9"/>
        <v>0.42825667105631338</v>
      </c>
      <c r="AI17" s="125">
        <f t="shared" si="10"/>
        <v>0.24054742090319753</v>
      </c>
      <c r="AK17" s="254">
        <v>10</v>
      </c>
      <c r="AL17" s="37" t="s">
        <v>82</v>
      </c>
      <c r="AM17" s="112">
        <f>取引基本表!AR14</f>
        <v>32716</v>
      </c>
      <c r="AN17" s="122">
        <f t="shared" si="4"/>
        <v>2.8816966460243139E-3</v>
      </c>
      <c r="AP17" s="254">
        <v>10</v>
      </c>
      <c r="AQ17" s="37" t="s">
        <v>82</v>
      </c>
      <c r="AR17" s="123">
        <f>取引基本表!AX14</f>
        <v>526322</v>
      </c>
      <c r="AS17" s="124">
        <f>取引基本表!BB14</f>
        <v>383441</v>
      </c>
      <c r="AT17" s="124">
        <f>ABS(取引基本表!BJ14)</f>
        <v>398712</v>
      </c>
      <c r="AU17" s="123">
        <f t="shared" si="11"/>
        <v>-15271</v>
      </c>
      <c r="AV17" s="125">
        <f t="shared" si="12"/>
        <v>0.75754386098244042</v>
      </c>
      <c r="AW17" s="122">
        <f t="shared" si="13"/>
        <v>0.24245613901755958</v>
      </c>
    </row>
    <row r="18" spans="1:49">
      <c r="A18" s="254">
        <v>11</v>
      </c>
      <c r="B18" s="37" t="s">
        <v>83</v>
      </c>
      <c r="C18" s="125">
        <f t="shared" si="0"/>
        <v>0.40831687749419565</v>
      </c>
      <c r="D18" s="125">
        <f t="shared" si="1"/>
        <v>3.8565313316438733E-2</v>
      </c>
      <c r="E18" s="125">
        <f t="shared" si="1"/>
        <v>3.6576455199010559E-2</v>
      </c>
      <c r="F18" s="125">
        <f t="shared" si="2"/>
        <v>0.48997194925916815</v>
      </c>
      <c r="G18" s="125">
        <f t="shared" si="2"/>
        <v>0.21766947174074985</v>
      </c>
      <c r="H18" s="122">
        <f t="shared" si="3"/>
        <v>4.4543159123807785E-4</v>
      </c>
      <c r="K18" s="254">
        <v>11</v>
      </c>
      <c r="L18" s="37" t="s">
        <v>83</v>
      </c>
      <c r="M18" s="112">
        <f>取引基本表!AX15</f>
        <v>242062</v>
      </c>
      <c r="N18" s="113">
        <f>ABS(取引基本表!BJ15)</f>
        <v>143224</v>
      </c>
      <c r="O18" s="114">
        <f t="shared" si="5"/>
        <v>0.59168312250580435</v>
      </c>
      <c r="P18" s="115">
        <f t="shared" si="6"/>
        <v>0.40831687749419565</v>
      </c>
      <c r="R18" s="254">
        <v>11</v>
      </c>
      <c r="S18" s="37" t="s">
        <v>83</v>
      </c>
      <c r="T18" s="116">
        <f>雇用表!C18</f>
        <v>10820</v>
      </c>
      <c r="U18" s="117">
        <f>雇用表!F18</f>
        <v>10262</v>
      </c>
      <c r="V18" s="116">
        <f>取引基本表!BL15</f>
        <v>280563</v>
      </c>
      <c r="W18" s="118">
        <f t="shared" si="7"/>
        <v>3.8565313316438733E-2</v>
      </c>
      <c r="X18" s="118">
        <f t="shared" si="8"/>
        <v>3.6576455199010559E-2</v>
      </c>
      <c r="Z18" s="254">
        <v>11</v>
      </c>
      <c r="AA18" s="37" t="s">
        <v>83</v>
      </c>
      <c r="AB18" s="126">
        <v>61070</v>
      </c>
      <c r="AC18" s="113">
        <v>31356</v>
      </c>
      <c r="AD18" s="113">
        <v>34085</v>
      </c>
      <c r="AE18" s="113">
        <v>10957</v>
      </c>
      <c r="AF18" s="113">
        <v>0</v>
      </c>
      <c r="AG18" s="112">
        <f>取引基本表!BL15</f>
        <v>280563</v>
      </c>
      <c r="AH18" s="122">
        <f t="shared" si="9"/>
        <v>0.48997194925916815</v>
      </c>
      <c r="AI18" s="125">
        <f t="shared" si="10"/>
        <v>0.21766947174074985</v>
      </c>
      <c r="AK18" s="254">
        <v>11</v>
      </c>
      <c r="AL18" s="37" t="s">
        <v>83</v>
      </c>
      <c r="AM18" s="112">
        <f>取引基本表!AR15</f>
        <v>5057</v>
      </c>
      <c r="AN18" s="122">
        <f t="shared" si="4"/>
        <v>4.4543159123807785E-4</v>
      </c>
      <c r="AP18" s="254">
        <v>11</v>
      </c>
      <c r="AQ18" s="37" t="s">
        <v>83</v>
      </c>
      <c r="AR18" s="123">
        <f>取引基本表!AX15</f>
        <v>242062</v>
      </c>
      <c r="AS18" s="124">
        <f>取引基本表!BB15</f>
        <v>181725</v>
      </c>
      <c r="AT18" s="124">
        <f>ABS(取引基本表!BJ15)</f>
        <v>143224</v>
      </c>
      <c r="AU18" s="123">
        <f t="shared" si="11"/>
        <v>38501</v>
      </c>
      <c r="AV18" s="125">
        <f t="shared" si="12"/>
        <v>0.59168312250580435</v>
      </c>
      <c r="AW18" s="122">
        <f t="shared" si="13"/>
        <v>0.40831687749419565</v>
      </c>
    </row>
    <row r="19" spans="1:49">
      <c r="A19" s="254">
        <v>12</v>
      </c>
      <c r="B19" s="37" t="s">
        <v>84</v>
      </c>
      <c r="C19" s="125">
        <f t="shared" si="0"/>
        <v>0.72110086081153413</v>
      </c>
      <c r="D19" s="125">
        <f t="shared" si="1"/>
        <v>1.2736199640345095E-2</v>
      </c>
      <c r="E19" s="125">
        <f t="shared" si="1"/>
        <v>1.2523714081279422E-2</v>
      </c>
      <c r="F19" s="125">
        <f t="shared" si="2"/>
        <v>0.21331101927013058</v>
      </c>
      <c r="G19" s="125">
        <f t="shared" si="2"/>
        <v>6.2445810408374151E-2</v>
      </c>
      <c r="H19" s="122">
        <f t="shared" si="3"/>
        <v>-1.2604560155461526E-4</v>
      </c>
      <c r="K19" s="254">
        <v>12</v>
      </c>
      <c r="L19" s="37" t="s">
        <v>84</v>
      </c>
      <c r="M19" s="112">
        <f>取引基本表!AX16</f>
        <v>1685154</v>
      </c>
      <c r="N19" s="113">
        <f>ABS(取引基本表!BJ16)</f>
        <v>469988</v>
      </c>
      <c r="O19" s="114">
        <f t="shared" si="5"/>
        <v>0.27889913918846587</v>
      </c>
      <c r="P19" s="115">
        <f t="shared" si="6"/>
        <v>0.72110086081153413</v>
      </c>
      <c r="R19" s="254">
        <v>12</v>
      </c>
      <c r="S19" s="37" t="s">
        <v>84</v>
      </c>
      <c r="T19" s="116">
        <f>雇用表!C19</f>
        <v>27572</v>
      </c>
      <c r="U19" s="117">
        <f>雇用表!F19</f>
        <v>27112</v>
      </c>
      <c r="V19" s="116">
        <f>取引基本表!BL16</f>
        <v>2164853</v>
      </c>
      <c r="W19" s="118">
        <f t="shared" si="7"/>
        <v>1.2736199640345095E-2</v>
      </c>
      <c r="X19" s="118">
        <f t="shared" si="8"/>
        <v>1.2523714081279422E-2</v>
      </c>
      <c r="Z19" s="254">
        <v>12</v>
      </c>
      <c r="AA19" s="37" t="s">
        <v>84</v>
      </c>
      <c r="AB19" s="126">
        <v>135186</v>
      </c>
      <c r="AC19" s="113">
        <v>183945</v>
      </c>
      <c r="AD19" s="113">
        <v>110093</v>
      </c>
      <c r="AE19" s="113">
        <v>32566</v>
      </c>
      <c r="AF19" s="113">
        <v>-3</v>
      </c>
      <c r="AG19" s="112">
        <f>取引基本表!BL16</f>
        <v>2164853</v>
      </c>
      <c r="AH19" s="122">
        <f t="shared" si="9"/>
        <v>0.21331101927013058</v>
      </c>
      <c r="AI19" s="125">
        <f t="shared" si="10"/>
        <v>6.2445810408374151E-2</v>
      </c>
      <c r="AK19" s="254">
        <v>12</v>
      </c>
      <c r="AL19" s="37" t="s">
        <v>84</v>
      </c>
      <c r="AM19" s="112">
        <f>取引基本表!AR16</f>
        <v>-1431</v>
      </c>
      <c r="AN19" s="122">
        <f t="shared" si="4"/>
        <v>-1.2604560155461526E-4</v>
      </c>
      <c r="AP19" s="254">
        <v>12</v>
      </c>
      <c r="AQ19" s="37" t="s">
        <v>84</v>
      </c>
      <c r="AR19" s="123">
        <f>取引基本表!AX16</f>
        <v>1685154</v>
      </c>
      <c r="AS19" s="124">
        <f>取引基本表!BB16</f>
        <v>949687</v>
      </c>
      <c r="AT19" s="124">
        <f>ABS(取引基本表!BJ16)</f>
        <v>469988</v>
      </c>
      <c r="AU19" s="123">
        <f t="shared" si="11"/>
        <v>479699</v>
      </c>
      <c r="AV19" s="125">
        <f t="shared" si="12"/>
        <v>0.27889913918846587</v>
      </c>
      <c r="AW19" s="122">
        <f t="shared" si="13"/>
        <v>0.72110086081153413</v>
      </c>
    </row>
    <row r="20" spans="1:49">
      <c r="A20" s="254">
        <v>13</v>
      </c>
      <c r="B20" s="37" t="s">
        <v>85</v>
      </c>
      <c r="C20" s="125">
        <f t="shared" si="0"/>
        <v>4.9598906854145253E-2</v>
      </c>
      <c r="D20" s="125">
        <f t="shared" si="1"/>
        <v>3.0797631013066269E-2</v>
      </c>
      <c r="E20" s="125">
        <f t="shared" si="1"/>
        <v>2.9972730221401771E-2</v>
      </c>
      <c r="F20" s="125">
        <f t="shared" si="2"/>
        <v>0.2109583665362576</v>
      </c>
      <c r="G20" s="125">
        <f t="shared" si="2"/>
        <v>0.11671945764775135</v>
      </c>
      <c r="H20" s="122">
        <f t="shared" si="3"/>
        <v>7.0439320449493942E-4</v>
      </c>
      <c r="K20" s="254">
        <v>13</v>
      </c>
      <c r="L20" s="37" t="s">
        <v>85</v>
      </c>
      <c r="M20" s="112">
        <f>取引基本表!AX17</f>
        <v>463982</v>
      </c>
      <c r="N20" s="113">
        <f>ABS(取引基本表!BJ17)</f>
        <v>440969</v>
      </c>
      <c r="O20" s="114">
        <f t="shared" si="5"/>
        <v>0.95040109314585475</v>
      </c>
      <c r="P20" s="115">
        <f t="shared" si="6"/>
        <v>4.9598906854145253E-2</v>
      </c>
      <c r="R20" s="254">
        <v>13</v>
      </c>
      <c r="S20" s="37" t="s">
        <v>85</v>
      </c>
      <c r="T20" s="116">
        <f>雇用表!C20</f>
        <v>7691</v>
      </c>
      <c r="U20" s="117">
        <f>雇用表!F20</f>
        <v>7485</v>
      </c>
      <c r="V20" s="116">
        <f>取引基本表!BL17</f>
        <v>249727</v>
      </c>
      <c r="W20" s="118">
        <f t="shared" si="7"/>
        <v>3.0797631013066269E-2</v>
      </c>
      <c r="X20" s="118">
        <f t="shared" si="8"/>
        <v>2.9972730221401771E-2</v>
      </c>
      <c r="Z20" s="254">
        <v>13</v>
      </c>
      <c r="AA20" s="37" t="s">
        <v>85</v>
      </c>
      <c r="AB20" s="126">
        <v>29148</v>
      </c>
      <c r="AC20" s="113">
        <v>15888</v>
      </c>
      <c r="AD20" s="113">
        <v>8845</v>
      </c>
      <c r="AE20" s="113">
        <v>-1199</v>
      </c>
      <c r="AF20" s="113">
        <v>0</v>
      </c>
      <c r="AG20" s="112">
        <f>取引基本表!BL17</f>
        <v>249727</v>
      </c>
      <c r="AH20" s="122">
        <f t="shared" si="9"/>
        <v>0.2109583665362576</v>
      </c>
      <c r="AI20" s="125">
        <f t="shared" si="10"/>
        <v>0.11671945764775135</v>
      </c>
      <c r="AK20" s="254">
        <v>13</v>
      </c>
      <c r="AL20" s="37" t="s">
        <v>85</v>
      </c>
      <c r="AM20" s="112">
        <f>取引基本表!AR17</f>
        <v>7997</v>
      </c>
      <c r="AN20" s="122">
        <f t="shared" si="4"/>
        <v>7.0439320449493942E-4</v>
      </c>
      <c r="AP20" s="254">
        <v>13</v>
      </c>
      <c r="AQ20" s="37" t="s">
        <v>85</v>
      </c>
      <c r="AR20" s="123">
        <f>取引基本表!AX17</f>
        <v>463982</v>
      </c>
      <c r="AS20" s="124">
        <f>取引基本表!BB17</f>
        <v>226714</v>
      </c>
      <c r="AT20" s="124">
        <f>ABS(取引基本表!BJ17)</f>
        <v>440969</v>
      </c>
      <c r="AU20" s="123">
        <f t="shared" si="11"/>
        <v>-214255</v>
      </c>
      <c r="AV20" s="125">
        <f t="shared" si="12"/>
        <v>0.95040109314585475</v>
      </c>
      <c r="AW20" s="122">
        <f t="shared" si="13"/>
        <v>4.9598906854145253E-2</v>
      </c>
    </row>
    <row r="21" spans="1:49">
      <c r="A21" s="254">
        <v>14</v>
      </c>
      <c r="B21" s="37" t="s">
        <v>86</v>
      </c>
      <c r="C21" s="125">
        <f t="shared" si="0"/>
        <v>0.28411166756853934</v>
      </c>
      <c r="D21" s="125">
        <f t="shared" si="1"/>
        <v>5.9847590028896828E-2</v>
      </c>
      <c r="E21" s="125">
        <f t="shared" si="1"/>
        <v>5.4782163530779596E-2</v>
      </c>
      <c r="F21" s="125">
        <f t="shared" si="2"/>
        <v>0.45791147145628314</v>
      </c>
      <c r="G21" s="125">
        <f t="shared" si="2"/>
        <v>0.29005387701730417</v>
      </c>
      <c r="H21" s="122">
        <f t="shared" si="3"/>
        <v>2.3737267060065176E-3</v>
      </c>
      <c r="K21" s="254">
        <v>14</v>
      </c>
      <c r="L21" s="37" t="s">
        <v>86</v>
      </c>
      <c r="M21" s="112">
        <f>取引基本表!AX18</f>
        <v>550706</v>
      </c>
      <c r="N21" s="113">
        <f>ABS(取引基本表!BJ18)</f>
        <v>394244</v>
      </c>
      <c r="O21" s="114">
        <f t="shared" si="5"/>
        <v>0.71588833243146066</v>
      </c>
      <c r="P21" s="115">
        <f t="shared" si="6"/>
        <v>0.28411166756853934</v>
      </c>
      <c r="R21" s="254">
        <v>14</v>
      </c>
      <c r="S21" s="37" t="s">
        <v>86</v>
      </c>
      <c r="T21" s="116">
        <f>雇用表!C21</f>
        <v>38812</v>
      </c>
      <c r="U21" s="117">
        <f>雇用表!F21</f>
        <v>35527</v>
      </c>
      <c r="V21" s="116">
        <f>取引基本表!BL18</f>
        <v>648514</v>
      </c>
      <c r="W21" s="118">
        <f t="shared" si="7"/>
        <v>5.9847590028896828E-2</v>
      </c>
      <c r="X21" s="118">
        <f t="shared" si="8"/>
        <v>5.4782163530779596E-2</v>
      </c>
      <c r="Z21" s="254">
        <v>14</v>
      </c>
      <c r="AA21" s="37" t="s">
        <v>86</v>
      </c>
      <c r="AB21" s="126">
        <v>188104</v>
      </c>
      <c r="AC21" s="113">
        <v>32536</v>
      </c>
      <c r="AD21" s="113">
        <v>53235</v>
      </c>
      <c r="AE21" s="113">
        <v>23092</v>
      </c>
      <c r="AF21" s="113">
        <v>-5</v>
      </c>
      <c r="AG21" s="112">
        <f>取引基本表!BL18</f>
        <v>648514</v>
      </c>
      <c r="AH21" s="122">
        <f t="shared" si="9"/>
        <v>0.45791147145628314</v>
      </c>
      <c r="AI21" s="125">
        <f t="shared" si="10"/>
        <v>0.29005387701730417</v>
      </c>
      <c r="AK21" s="254">
        <v>14</v>
      </c>
      <c r="AL21" s="37" t="s">
        <v>86</v>
      </c>
      <c r="AM21" s="112">
        <f>取引基本表!AR18</f>
        <v>26949</v>
      </c>
      <c r="AN21" s="122">
        <f t="shared" si="4"/>
        <v>2.3737267060065176E-3</v>
      </c>
      <c r="AP21" s="254">
        <v>14</v>
      </c>
      <c r="AQ21" s="37" t="s">
        <v>86</v>
      </c>
      <c r="AR21" s="123">
        <f>取引基本表!AX18</f>
        <v>550706</v>
      </c>
      <c r="AS21" s="124">
        <f>取引基本表!BB18</f>
        <v>492052</v>
      </c>
      <c r="AT21" s="124">
        <f>ABS(取引基本表!BJ18)</f>
        <v>394244</v>
      </c>
      <c r="AU21" s="123">
        <f t="shared" si="11"/>
        <v>97808</v>
      </c>
      <c r="AV21" s="125">
        <f t="shared" si="12"/>
        <v>0.71588833243146066</v>
      </c>
      <c r="AW21" s="122">
        <f t="shared" si="13"/>
        <v>0.28411166756853934</v>
      </c>
    </row>
    <row r="22" spans="1:49">
      <c r="A22" s="254">
        <v>15</v>
      </c>
      <c r="B22" s="37" t="s">
        <v>70</v>
      </c>
      <c r="C22" s="125">
        <f t="shared" si="0"/>
        <v>0.28280144764930404</v>
      </c>
      <c r="D22" s="125">
        <f t="shared" si="1"/>
        <v>2.2938556731137788E-2</v>
      </c>
      <c r="E22" s="125">
        <f t="shared" si="1"/>
        <v>2.2183368519679003E-2</v>
      </c>
      <c r="F22" s="125">
        <f t="shared" si="2"/>
        <v>0.43073258580094059</v>
      </c>
      <c r="G22" s="125">
        <f t="shared" si="2"/>
        <v>0.21325815420745545</v>
      </c>
      <c r="H22" s="122">
        <f t="shared" si="3"/>
        <v>5.2408897921031505E-5</v>
      </c>
      <c r="K22" s="254">
        <v>15</v>
      </c>
      <c r="L22" s="37" t="s">
        <v>70</v>
      </c>
      <c r="M22" s="112">
        <f>取引基本表!AX19</f>
        <v>576659</v>
      </c>
      <c r="N22" s="113">
        <f>ABS(取引基本表!BJ19)</f>
        <v>413579</v>
      </c>
      <c r="O22" s="114">
        <f t="shared" si="5"/>
        <v>0.71719855235069596</v>
      </c>
      <c r="P22" s="115">
        <f t="shared" si="6"/>
        <v>0.28280144764930404</v>
      </c>
      <c r="R22" s="254">
        <v>15</v>
      </c>
      <c r="S22" s="37" t="s">
        <v>70</v>
      </c>
      <c r="T22" s="116">
        <f>雇用表!C22</f>
        <v>30162</v>
      </c>
      <c r="U22" s="117">
        <f>雇用表!F22</f>
        <v>29169</v>
      </c>
      <c r="V22" s="116">
        <f>取引基本表!BL19</f>
        <v>1314904</v>
      </c>
      <c r="W22" s="118">
        <f t="shared" si="7"/>
        <v>2.2938556731137788E-2</v>
      </c>
      <c r="X22" s="118">
        <f t="shared" si="8"/>
        <v>2.2183368519679003E-2</v>
      </c>
      <c r="Z22" s="254">
        <v>15</v>
      </c>
      <c r="AA22" s="37" t="s">
        <v>70</v>
      </c>
      <c r="AB22" s="126">
        <v>280414</v>
      </c>
      <c r="AC22" s="113">
        <v>144523</v>
      </c>
      <c r="AD22" s="113">
        <v>138714</v>
      </c>
      <c r="AE22" s="113">
        <v>2726</v>
      </c>
      <c r="AF22" s="113">
        <v>-5</v>
      </c>
      <c r="AG22" s="112">
        <f>取引基本表!BL19</f>
        <v>1314904</v>
      </c>
      <c r="AH22" s="122">
        <f t="shared" si="9"/>
        <v>0.43073258580094059</v>
      </c>
      <c r="AI22" s="125">
        <f t="shared" si="10"/>
        <v>0.21325815420745545</v>
      </c>
      <c r="AK22" s="254">
        <v>15</v>
      </c>
      <c r="AL22" s="37" t="s">
        <v>70</v>
      </c>
      <c r="AM22" s="112">
        <f>取引基本表!AR19</f>
        <v>595</v>
      </c>
      <c r="AN22" s="122">
        <f t="shared" si="4"/>
        <v>5.2408897921031505E-5</v>
      </c>
      <c r="AP22" s="254">
        <v>15</v>
      </c>
      <c r="AQ22" s="37" t="s">
        <v>70</v>
      </c>
      <c r="AR22" s="123">
        <f>取引基本表!AX19</f>
        <v>576659</v>
      </c>
      <c r="AS22" s="124">
        <f>取引基本表!BB19</f>
        <v>1151824</v>
      </c>
      <c r="AT22" s="124">
        <f>ABS(取引基本表!BJ19)</f>
        <v>413579</v>
      </c>
      <c r="AU22" s="123">
        <f t="shared" si="11"/>
        <v>738245</v>
      </c>
      <c r="AV22" s="125">
        <f t="shared" si="12"/>
        <v>0.71719855235069596</v>
      </c>
      <c r="AW22" s="122">
        <f t="shared" si="13"/>
        <v>0.28280144764930404</v>
      </c>
    </row>
    <row r="23" spans="1:49">
      <c r="A23" s="254">
        <v>16</v>
      </c>
      <c r="B23" s="37" t="s">
        <v>71</v>
      </c>
      <c r="C23" s="125">
        <f t="shared" si="0"/>
        <v>0.31843177703160996</v>
      </c>
      <c r="D23" s="125">
        <f t="shared" si="1"/>
        <v>3.7770855561684982E-2</v>
      </c>
      <c r="E23" s="125">
        <f t="shared" si="1"/>
        <v>3.6503495425501575E-2</v>
      </c>
      <c r="F23" s="125">
        <f t="shared" si="2"/>
        <v>0.43764444987651224</v>
      </c>
      <c r="G23" s="125">
        <f t="shared" si="2"/>
        <v>0.24379890925547271</v>
      </c>
      <c r="H23" s="122">
        <f t="shared" si="3"/>
        <v>7.2227388731505603E-6</v>
      </c>
      <c r="K23" s="254">
        <v>16</v>
      </c>
      <c r="L23" s="37" t="s">
        <v>71</v>
      </c>
      <c r="M23" s="112">
        <f>取引基本表!AX20</f>
        <v>535179</v>
      </c>
      <c r="N23" s="113">
        <f>ABS(取引基本表!BJ20)</f>
        <v>364761</v>
      </c>
      <c r="O23" s="114">
        <f t="shared" si="5"/>
        <v>0.68156822296839004</v>
      </c>
      <c r="P23" s="115">
        <f t="shared" si="6"/>
        <v>0.31843177703160996</v>
      </c>
      <c r="R23" s="254">
        <v>16</v>
      </c>
      <c r="S23" s="37" t="s">
        <v>71</v>
      </c>
      <c r="T23" s="116">
        <f>雇用表!C23</f>
        <v>34303</v>
      </c>
      <c r="U23" s="117">
        <f>雇用表!F23</f>
        <v>33152</v>
      </c>
      <c r="V23" s="116">
        <f>取引基本表!BL20</f>
        <v>908187</v>
      </c>
      <c r="W23" s="118">
        <f t="shared" si="7"/>
        <v>3.7770855561684982E-2</v>
      </c>
      <c r="X23" s="118">
        <f t="shared" si="8"/>
        <v>3.6503495425501575E-2</v>
      </c>
      <c r="Z23" s="254">
        <v>16</v>
      </c>
      <c r="AA23" s="37" t="s">
        <v>71</v>
      </c>
      <c r="AB23" s="126">
        <v>221415</v>
      </c>
      <c r="AC23" s="113">
        <v>70033</v>
      </c>
      <c r="AD23" s="113">
        <v>102574</v>
      </c>
      <c r="AE23" s="113">
        <v>3443</v>
      </c>
      <c r="AF23" s="113">
        <v>-2</v>
      </c>
      <c r="AG23" s="112">
        <f>取引基本表!BL20</f>
        <v>908187</v>
      </c>
      <c r="AH23" s="122">
        <f t="shared" si="9"/>
        <v>0.43764444987651224</v>
      </c>
      <c r="AI23" s="125">
        <f t="shared" si="10"/>
        <v>0.24379890925547271</v>
      </c>
      <c r="AK23" s="254">
        <v>16</v>
      </c>
      <c r="AL23" s="37" t="s">
        <v>71</v>
      </c>
      <c r="AM23" s="112">
        <f>取引基本表!AR20</f>
        <v>82</v>
      </c>
      <c r="AN23" s="122">
        <f t="shared" si="4"/>
        <v>7.2227388731505603E-6</v>
      </c>
      <c r="AP23" s="254">
        <v>16</v>
      </c>
      <c r="AQ23" s="37" t="s">
        <v>71</v>
      </c>
      <c r="AR23" s="123">
        <f>取引基本表!AX20</f>
        <v>535179</v>
      </c>
      <c r="AS23" s="124">
        <f>取引基本表!BB20</f>
        <v>737769</v>
      </c>
      <c r="AT23" s="124">
        <f>ABS(取引基本表!BJ20)</f>
        <v>364761</v>
      </c>
      <c r="AU23" s="123">
        <f t="shared" si="11"/>
        <v>373008</v>
      </c>
      <c r="AV23" s="125">
        <f t="shared" si="12"/>
        <v>0.68156822296839004</v>
      </c>
      <c r="AW23" s="122">
        <f t="shared" si="13"/>
        <v>0.31843177703160996</v>
      </c>
    </row>
    <row r="24" spans="1:49">
      <c r="A24" s="254">
        <v>17</v>
      </c>
      <c r="B24" s="37" t="s">
        <v>72</v>
      </c>
      <c r="C24" s="125">
        <f t="shared" si="0"/>
        <v>6.5709335168878003E-2</v>
      </c>
      <c r="D24" s="125">
        <f t="shared" si="1"/>
        <v>3.9309475738153632E-2</v>
      </c>
      <c r="E24" s="125">
        <f t="shared" si="1"/>
        <v>3.8550657867992791E-2</v>
      </c>
      <c r="F24" s="125">
        <f t="shared" si="2"/>
        <v>0.36721364788140759</v>
      </c>
      <c r="G24" s="125">
        <f t="shared" si="2"/>
        <v>0.24633125110096343</v>
      </c>
      <c r="H24" s="122">
        <f t="shared" si="3"/>
        <v>2.8080599423907303E-4</v>
      </c>
      <c r="K24" s="254">
        <v>17</v>
      </c>
      <c r="L24" s="37" t="s">
        <v>72</v>
      </c>
      <c r="M24" s="112">
        <f>取引基本表!AX21</f>
        <v>210655</v>
      </c>
      <c r="N24" s="113">
        <f>ABS(取引基本表!BJ21)</f>
        <v>196813</v>
      </c>
      <c r="O24" s="114">
        <f t="shared" si="5"/>
        <v>0.934290664831122</v>
      </c>
      <c r="P24" s="115">
        <f t="shared" si="6"/>
        <v>6.5709335168878003E-2</v>
      </c>
      <c r="R24" s="254">
        <v>17</v>
      </c>
      <c r="S24" s="37" t="s">
        <v>72</v>
      </c>
      <c r="T24" s="116">
        <f>雇用表!C24</f>
        <v>8703</v>
      </c>
      <c r="U24" s="117">
        <f>雇用表!F24</f>
        <v>8535</v>
      </c>
      <c r="V24" s="116">
        <f>取引基本表!BL21</f>
        <v>221397</v>
      </c>
      <c r="W24" s="118">
        <f t="shared" si="7"/>
        <v>3.9309475738153632E-2</v>
      </c>
      <c r="X24" s="118">
        <f t="shared" si="8"/>
        <v>3.8550657867992791E-2</v>
      </c>
      <c r="Z24" s="254">
        <v>17</v>
      </c>
      <c r="AA24" s="37" t="s">
        <v>72</v>
      </c>
      <c r="AB24" s="126">
        <v>54537</v>
      </c>
      <c r="AC24" s="113">
        <v>937</v>
      </c>
      <c r="AD24" s="113">
        <v>30629</v>
      </c>
      <c r="AE24" s="113">
        <v>-4802</v>
      </c>
      <c r="AF24" s="113">
        <v>-1</v>
      </c>
      <c r="AG24" s="112">
        <f>取引基本表!BL21</f>
        <v>221397</v>
      </c>
      <c r="AH24" s="122">
        <f t="shared" si="9"/>
        <v>0.36721364788140759</v>
      </c>
      <c r="AI24" s="125">
        <f t="shared" si="10"/>
        <v>0.24633125110096343</v>
      </c>
      <c r="AK24" s="254">
        <v>17</v>
      </c>
      <c r="AL24" s="37" t="s">
        <v>72</v>
      </c>
      <c r="AM24" s="112">
        <f>取引基本表!AR21</f>
        <v>3188</v>
      </c>
      <c r="AN24" s="122">
        <f t="shared" si="4"/>
        <v>2.8080599423907303E-4</v>
      </c>
      <c r="AP24" s="254">
        <v>17</v>
      </c>
      <c r="AQ24" s="37" t="s">
        <v>72</v>
      </c>
      <c r="AR24" s="123">
        <f>取引基本表!AX21</f>
        <v>210655</v>
      </c>
      <c r="AS24" s="124">
        <f>取引基本表!BB21</f>
        <v>207555</v>
      </c>
      <c r="AT24" s="124">
        <f>ABS(取引基本表!BJ21)</f>
        <v>196813</v>
      </c>
      <c r="AU24" s="123">
        <f t="shared" si="11"/>
        <v>10742</v>
      </c>
      <c r="AV24" s="125">
        <f t="shared" si="12"/>
        <v>0.934290664831122</v>
      </c>
      <c r="AW24" s="122">
        <f t="shared" si="13"/>
        <v>6.5709335168878003E-2</v>
      </c>
    </row>
    <row r="25" spans="1:49">
      <c r="A25" s="254">
        <v>18</v>
      </c>
      <c r="B25" s="37" t="s">
        <v>87</v>
      </c>
      <c r="C25" s="125">
        <f t="shared" si="0"/>
        <v>0.13092441386923714</v>
      </c>
      <c r="D25" s="125">
        <f t="shared" si="1"/>
        <v>4.284059086963312E-2</v>
      </c>
      <c r="E25" s="125">
        <f t="shared" si="1"/>
        <v>4.249917369780222E-2</v>
      </c>
      <c r="F25" s="125">
        <f t="shared" si="2"/>
        <v>0.33318683873123567</v>
      </c>
      <c r="G25" s="125">
        <f t="shared" si="2"/>
        <v>0.2605848403511512</v>
      </c>
      <c r="H25" s="122">
        <f t="shared" si="3"/>
        <v>9.8123550057191766E-5</v>
      </c>
      <c r="K25" s="254">
        <v>18</v>
      </c>
      <c r="L25" s="37" t="s">
        <v>87</v>
      </c>
      <c r="M25" s="112">
        <f>取引基本表!AX22</f>
        <v>445677</v>
      </c>
      <c r="N25" s="113">
        <f>ABS(取引基本表!BJ22)</f>
        <v>387327</v>
      </c>
      <c r="O25" s="114">
        <f t="shared" si="5"/>
        <v>0.86907558613076286</v>
      </c>
      <c r="P25" s="115">
        <f t="shared" si="6"/>
        <v>0.13092441386923714</v>
      </c>
      <c r="R25" s="254">
        <v>18</v>
      </c>
      <c r="S25" s="37" t="s">
        <v>87</v>
      </c>
      <c r="T25" s="116">
        <f>雇用表!C25</f>
        <v>11795</v>
      </c>
      <c r="U25" s="117">
        <f>雇用表!F25</f>
        <v>11701</v>
      </c>
      <c r="V25" s="116">
        <f>取引基本表!BL22</f>
        <v>275323</v>
      </c>
      <c r="W25" s="118">
        <f t="shared" si="7"/>
        <v>4.284059086963312E-2</v>
      </c>
      <c r="X25" s="118">
        <f t="shared" si="8"/>
        <v>4.249917369780222E-2</v>
      </c>
      <c r="Z25" s="254">
        <v>18</v>
      </c>
      <c r="AA25" s="37" t="s">
        <v>87</v>
      </c>
      <c r="AB25" s="126">
        <v>71745</v>
      </c>
      <c r="AC25" s="113">
        <v>-13550</v>
      </c>
      <c r="AD25" s="113">
        <v>47712</v>
      </c>
      <c r="AE25" s="113">
        <v>-14171</v>
      </c>
      <c r="AF25" s="113">
        <v>-2</v>
      </c>
      <c r="AG25" s="112">
        <f>取引基本表!BL22</f>
        <v>275323</v>
      </c>
      <c r="AH25" s="122">
        <f t="shared" si="9"/>
        <v>0.33318683873123567</v>
      </c>
      <c r="AI25" s="125">
        <f t="shared" si="10"/>
        <v>0.2605848403511512</v>
      </c>
      <c r="AK25" s="254">
        <v>18</v>
      </c>
      <c r="AL25" s="37" t="s">
        <v>87</v>
      </c>
      <c r="AM25" s="112">
        <f>取引基本表!AR22</f>
        <v>1114</v>
      </c>
      <c r="AN25" s="122">
        <f t="shared" si="4"/>
        <v>9.8123550057191766E-5</v>
      </c>
      <c r="AP25" s="254">
        <v>18</v>
      </c>
      <c r="AQ25" s="37" t="s">
        <v>87</v>
      </c>
      <c r="AR25" s="123">
        <f>取引基本表!AX22</f>
        <v>445677</v>
      </c>
      <c r="AS25" s="124">
        <f>取引基本表!BB22</f>
        <v>216973</v>
      </c>
      <c r="AT25" s="124">
        <f>ABS(取引基本表!BJ22)</f>
        <v>387327</v>
      </c>
      <c r="AU25" s="123">
        <f t="shared" si="11"/>
        <v>-170354</v>
      </c>
      <c r="AV25" s="125">
        <f t="shared" si="12"/>
        <v>0.86907558613076286</v>
      </c>
      <c r="AW25" s="122">
        <f t="shared" si="13"/>
        <v>0.13092441386923714</v>
      </c>
    </row>
    <row r="26" spans="1:49">
      <c r="A26" s="254">
        <v>19</v>
      </c>
      <c r="B26" s="37" t="s">
        <v>88</v>
      </c>
      <c r="C26" s="125">
        <f t="shared" si="0"/>
        <v>0.15308736674872969</v>
      </c>
      <c r="D26" s="125">
        <f t="shared" si="1"/>
        <v>3.3929737559631502E-2</v>
      </c>
      <c r="E26" s="125">
        <f t="shared" si="1"/>
        <v>3.3531988342571602E-2</v>
      </c>
      <c r="F26" s="125">
        <f t="shared" si="2"/>
        <v>0.33811565690794865</v>
      </c>
      <c r="G26" s="125">
        <f t="shared" si="2"/>
        <v>0.20415569699579933</v>
      </c>
      <c r="H26" s="122">
        <f t="shared" si="3"/>
        <v>8.8175548492147558E-3</v>
      </c>
      <c r="K26" s="254">
        <v>19</v>
      </c>
      <c r="L26" s="37" t="s">
        <v>88</v>
      </c>
      <c r="M26" s="112">
        <f>取引基本表!AX23</f>
        <v>659656</v>
      </c>
      <c r="N26" s="113">
        <f>ABS(取引基本表!BJ23)</f>
        <v>558671</v>
      </c>
      <c r="O26" s="114">
        <f t="shared" si="5"/>
        <v>0.84691263325127031</v>
      </c>
      <c r="P26" s="115">
        <f t="shared" si="6"/>
        <v>0.15308736674872969</v>
      </c>
      <c r="R26" s="254">
        <v>19</v>
      </c>
      <c r="S26" s="37" t="s">
        <v>88</v>
      </c>
      <c r="T26" s="116">
        <f>雇用表!C26</f>
        <v>41202</v>
      </c>
      <c r="U26" s="117">
        <f>雇用表!F26</f>
        <v>40719</v>
      </c>
      <c r="V26" s="116">
        <f>取引基本表!BL23</f>
        <v>1214333</v>
      </c>
      <c r="W26" s="118">
        <f t="shared" si="7"/>
        <v>3.3929737559631502E-2</v>
      </c>
      <c r="X26" s="118">
        <f t="shared" si="8"/>
        <v>3.3531988342571602E-2</v>
      </c>
      <c r="Z26" s="254">
        <v>19</v>
      </c>
      <c r="AA26" s="37" t="s">
        <v>88</v>
      </c>
      <c r="AB26" s="126">
        <v>247913</v>
      </c>
      <c r="AC26" s="113">
        <v>-27695</v>
      </c>
      <c r="AD26" s="113">
        <v>208522</v>
      </c>
      <c r="AE26" s="113">
        <v>-18151</v>
      </c>
      <c r="AF26" s="113">
        <v>-4</v>
      </c>
      <c r="AG26" s="112">
        <f>取引基本表!BL23</f>
        <v>1214333</v>
      </c>
      <c r="AH26" s="122">
        <f t="shared" si="9"/>
        <v>0.33811565690794865</v>
      </c>
      <c r="AI26" s="125">
        <f t="shared" si="10"/>
        <v>0.20415569699579933</v>
      </c>
      <c r="AK26" s="254">
        <v>19</v>
      </c>
      <c r="AL26" s="37" t="s">
        <v>88</v>
      </c>
      <c r="AM26" s="112">
        <f>取引基本表!AR23</f>
        <v>100106</v>
      </c>
      <c r="AN26" s="122">
        <f t="shared" si="4"/>
        <v>8.8175548492147558E-3</v>
      </c>
      <c r="AP26" s="254">
        <v>19</v>
      </c>
      <c r="AQ26" s="37" t="s">
        <v>88</v>
      </c>
      <c r="AR26" s="123">
        <f>取引基本表!AX23</f>
        <v>659656</v>
      </c>
      <c r="AS26" s="124">
        <f>取引基本表!BB23</f>
        <v>1113348</v>
      </c>
      <c r="AT26" s="124">
        <f>ABS(取引基本表!BJ23)</f>
        <v>558671</v>
      </c>
      <c r="AU26" s="123">
        <f t="shared" si="11"/>
        <v>554677</v>
      </c>
      <c r="AV26" s="125">
        <f t="shared" si="12"/>
        <v>0.84691263325127031</v>
      </c>
      <c r="AW26" s="122">
        <f t="shared" si="13"/>
        <v>0.15308736674872969</v>
      </c>
    </row>
    <row r="27" spans="1:49">
      <c r="A27" s="254">
        <v>20</v>
      </c>
      <c r="B27" s="37" t="s">
        <v>89</v>
      </c>
      <c r="C27" s="125">
        <f t="shared" si="0"/>
        <v>0.18884998044104273</v>
      </c>
      <c r="D27" s="125">
        <f t="shared" si="1"/>
        <v>2.042747265118797E-2</v>
      </c>
      <c r="E27" s="125">
        <f t="shared" si="1"/>
        <v>2.035082172191522E-2</v>
      </c>
      <c r="F27" s="125">
        <f t="shared" si="2"/>
        <v>0.29536956526946395</v>
      </c>
      <c r="G27" s="125">
        <f t="shared" si="2"/>
        <v>0.16481626532719168</v>
      </c>
      <c r="H27" s="122">
        <f t="shared" si="3"/>
        <v>2.2388024205688101E-2</v>
      </c>
      <c r="K27" s="254">
        <v>20</v>
      </c>
      <c r="L27" s="37" t="s">
        <v>89</v>
      </c>
      <c r="M27" s="112">
        <f>取引基本表!AX24</f>
        <v>424358</v>
      </c>
      <c r="N27" s="113">
        <f>ABS(取引基本表!BJ24)</f>
        <v>344218</v>
      </c>
      <c r="O27" s="114">
        <f t="shared" si="5"/>
        <v>0.81115001955895727</v>
      </c>
      <c r="P27" s="115">
        <f t="shared" si="6"/>
        <v>0.18884998044104273</v>
      </c>
      <c r="R27" s="254">
        <v>20</v>
      </c>
      <c r="S27" s="37" t="s">
        <v>89</v>
      </c>
      <c r="T27" s="116">
        <f>雇用表!C27</f>
        <v>8528</v>
      </c>
      <c r="U27" s="117">
        <f>雇用表!F27</f>
        <v>8496</v>
      </c>
      <c r="V27" s="116">
        <f>取引基本表!BL24</f>
        <v>417477</v>
      </c>
      <c r="W27" s="118">
        <f t="shared" si="7"/>
        <v>2.042747265118797E-2</v>
      </c>
      <c r="X27" s="118">
        <f t="shared" si="8"/>
        <v>2.035082172191522E-2</v>
      </c>
      <c r="Z27" s="254">
        <v>20</v>
      </c>
      <c r="AA27" s="37" t="s">
        <v>89</v>
      </c>
      <c r="AB27" s="126">
        <v>68807</v>
      </c>
      <c r="AC27" s="113">
        <v>-14959</v>
      </c>
      <c r="AD27" s="113">
        <v>89019</v>
      </c>
      <c r="AE27" s="113">
        <v>-19556</v>
      </c>
      <c r="AF27" s="113">
        <v>-1</v>
      </c>
      <c r="AG27" s="112">
        <f>取引基本表!BL24</f>
        <v>417477</v>
      </c>
      <c r="AH27" s="122">
        <f t="shared" si="9"/>
        <v>0.29536956526946395</v>
      </c>
      <c r="AI27" s="125">
        <f t="shared" si="10"/>
        <v>0.16481626532719168</v>
      </c>
      <c r="AK27" s="254">
        <v>20</v>
      </c>
      <c r="AL27" s="37" t="s">
        <v>89</v>
      </c>
      <c r="AM27" s="112">
        <f>取引基本表!AR24</f>
        <v>254172</v>
      </c>
      <c r="AN27" s="122">
        <f t="shared" si="4"/>
        <v>2.2388024205688101E-2</v>
      </c>
      <c r="AP27" s="254">
        <v>20</v>
      </c>
      <c r="AQ27" s="37" t="s">
        <v>89</v>
      </c>
      <c r="AR27" s="123">
        <f>取引基本表!AX24</f>
        <v>424358</v>
      </c>
      <c r="AS27" s="124">
        <f>取引基本表!BB24</f>
        <v>337337</v>
      </c>
      <c r="AT27" s="124">
        <f>ABS(取引基本表!BJ24)</f>
        <v>344218</v>
      </c>
      <c r="AU27" s="123">
        <f t="shared" si="11"/>
        <v>-6881</v>
      </c>
      <c r="AV27" s="125">
        <f t="shared" si="12"/>
        <v>0.81115001955895727</v>
      </c>
      <c r="AW27" s="122">
        <f t="shared" si="13"/>
        <v>0.18884998044104273</v>
      </c>
    </row>
    <row r="28" spans="1:49">
      <c r="A28" s="254">
        <v>21</v>
      </c>
      <c r="B28" s="37" t="s">
        <v>90</v>
      </c>
      <c r="C28" s="125">
        <f t="shared" si="0"/>
        <v>0.2115566871254172</v>
      </c>
      <c r="D28" s="125">
        <f t="shared" si="1"/>
        <v>3.0551159487848582E-2</v>
      </c>
      <c r="E28" s="125">
        <f t="shared" si="1"/>
        <v>3.018459578819983E-2</v>
      </c>
      <c r="F28" s="125">
        <f t="shared" si="2"/>
        <v>0.29628808224417325</v>
      </c>
      <c r="G28" s="125">
        <f t="shared" si="2"/>
        <v>0.18177207604774032</v>
      </c>
      <c r="H28" s="122">
        <f t="shared" si="3"/>
        <v>7.2231792840574596E-3</v>
      </c>
      <c r="K28" s="254">
        <v>21</v>
      </c>
      <c r="L28" s="37" t="s">
        <v>90</v>
      </c>
      <c r="M28" s="112">
        <f>取引基本表!AX25</f>
        <v>817743</v>
      </c>
      <c r="N28" s="113">
        <f>ABS(取引基本表!BJ25)</f>
        <v>644744</v>
      </c>
      <c r="O28" s="114">
        <f t="shared" si="5"/>
        <v>0.7884433128745828</v>
      </c>
      <c r="P28" s="115">
        <f t="shared" si="6"/>
        <v>0.2115566871254172</v>
      </c>
      <c r="R28" s="254">
        <v>21</v>
      </c>
      <c r="S28" s="37" t="s">
        <v>90</v>
      </c>
      <c r="T28" s="116">
        <f>雇用表!C28</f>
        <v>36505</v>
      </c>
      <c r="U28" s="117">
        <f>雇用表!F28</f>
        <v>36067</v>
      </c>
      <c r="V28" s="116">
        <f>取引基本表!BL25</f>
        <v>1194881</v>
      </c>
      <c r="W28" s="118">
        <f t="shared" si="7"/>
        <v>3.0551159487848582E-2</v>
      </c>
      <c r="X28" s="118">
        <f t="shared" si="8"/>
        <v>3.018459578819983E-2</v>
      </c>
      <c r="Z28" s="254">
        <v>21</v>
      </c>
      <c r="AA28" s="37" t="s">
        <v>90</v>
      </c>
      <c r="AB28" s="126">
        <v>217196</v>
      </c>
      <c r="AC28" s="113">
        <v>11772</v>
      </c>
      <c r="AD28" s="113">
        <v>131128</v>
      </c>
      <c r="AE28" s="113">
        <v>-6042</v>
      </c>
      <c r="AF28" s="113">
        <v>-25</v>
      </c>
      <c r="AG28" s="112">
        <f>取引基本表!BL25</f>
        <v>1194881</v>
      </c>
      <c r="AH28" s="122">
        <f t="shared" si="9"/>
        <v>0.29628808224417325</v>
      </c>
      <c r="AI28" s="125">
        <f t="shared" si="10"/>
        <v>0.18177207604774032</v>
      </c>
      <c r="AK28" s="254">
        <v>21</v>
      </c>
      <c r="AL28" s="37" t="s">
        <v>90</v>
      </c>
      <c r="AM28" s="112">
        <f>取引基本表!AR25</f>
        <v>82005</v>
      </c>
      <c r="AN28" s="122">
        <f t="shared" si="4"/>
        <v>7.2231792840574596E-3</v>
      </c>
      <c r="AP28" s="254">
        <v>21</v>
      </c>
      <c r="AQ28" s="37" t="s">
        <v>90</v>
      </c>
      <c r="AR28" s="123">
        <f>取引基本表!AX25</f>
        <v>817743</v>
      </c>
      <c r="AS28" s="124">
        <f>取引基本表!BB25</f>
        <v>1021882</v>
      </c>
      <c r="AT28" s="124">
        <f>ABS(取引基本表!BJ25)</f>
        <v>644744</v>
      </c>
      <c r="AU28" s="123">
        <f t="shared" si="11"/>
        <v>377138</v>
      </c>
      <c r="AV28" s="125">
        <f t="shared" si="12"/>
        <v>0.7884433128745828</v>
      </c>
      <c r="AW28" s="122">
        <f t="shared" si="13"/>
        <v>0.2115566871254172</v>
      </c>
    </row>
    <row r="29" spans="1:49">
      <c r="A29" s="254">
        <v>22</v>
      </c>
      <c r="B29" s="37" t="s">
        <v>64</v>
      </c>
      <c r="C29" s="125">
        <f t="shared" si="0"/>
        <v>0.4024048564090591</v>
      </c>
      <c r="D29" s="125">
        <f t="shared" si="1"/>
        <v>7.9194780809421356E-2</v>
      </c>
      <c r="E29" s="125">
        <f t="shared" si="1"/>
        <v>6.5944675090492746E-2</v>
      </c>
      <c r="F29" s="125">
        <f t="shared" si="2"/>
        <v>0.40202182464221792</v>
      </c>
      <c r="G29" s="125">
        <f t="shared" si="2"/>
        <v>0.28848634430593861</v>
      </c>
      <c r="H29" s="122">
        <f t="shared" si="3"/>
        <v>7.7130042947109994E-3</v>
      </c>
      <c r="K29" s="254">
        <v>22</v>
      </c>
      <c r="L29" s="37" t="s">
        <v>64</v>
      </c>
      <c r="M29" s="112">
        <f>取引基本表!AX26</f>
        <v>368338</v>
      </c>
      <c r="N29" s="113">
        <f>ABS(取引基本表!BJ26)</f>
        <v>220117</v>
      </c>
      <c r="O29" s="114">
        <f t="shared" si="5"/>
        <v>0.5975951435909409</v>
      </c>
      <c r="P29" s="115">
        <f t="shared" si="6"/>
        <v>0.4024048564090591</v>
      </c>
      <c r="R29" s="254">
        <v>22</v>
      </c>
      <c r="S29" s="37" t="s">
        <v>64</v>
      </c>
      <c r="T29" s="116">
        <f>雇用表!C29</f>
        <v>29777</v>
      </c>
      <c r="U29" s="117">
        <f>雇用表!F29</f>
        <v>24795</v>
      </c>
      <c r="V29" s="116">
        <f>取引基本表!BL26</f>
        <v>375997</v>
      </c>
      <c r="W29" s="118">
        <f t="shared" si="7"/>
        <v>7.9194780809421356E-2</v>
      </c>
      <c r="X29" s="118">
        <f t="shared" si="8"/>
        <v>6.5944675090492746E-2</v>
      </c>
      <c r="Z29" s="254">
        <v>22</v>
      </c>
      <c r="AA29" s="37" t="s">
        <v>64</v>
      </c>
      <c r="AB29" s="126">
        <v>108470</v>
      </c>
      <c r="AC29" s="113">
        <v>-3859</v>
      </c>
      <c r="AD29" s="113">
        <v>38699</v>
      </c>
      <c r="AE29" s="113">
        <v>7850</v>
      </c>
      <c r="AF29" s="113">
        <v>-1</v>
      </c>
      <c r="AG29" s="112">
        <f>取引基本表!BL26</f>
        <v>375997</v>
      </c>
      <c r="AH29" s="122">
        <f t="shared" si="9"/>
        <v>0.40202182464221792</v>
      </c>
      <c r="AI29" s="125">
        <f t="shared" si="10"/>
        <v>0.28848634430593861</v>
      </c>
      <c r="AK29" s="254">
        <v>22</v>
      </c>
      <c r="AL29" s="37" t="s">
        <v>64</v>
      </c>
      <c r="AM29" s="112">
        <f>取引基本表!AR26</f>
        <v>87566</v>
      </c>
      <c r="AN29" s="122">
        <f t="shared" si="4"/>
        <v>7.7130042947109994E-3</v>
      </c>
      <c r="AP29" s="254">
        <v>22</v>
      </c>
      <c r="AQ29" s="37" t="s">
        <v>64</v>
      </c>
      <c r="AR29" s="123">
        <f>取引基本表!AX26</f>
        <v>368338</v>
      </c>
      <c r="AS29" s="124">
        <f>取引基本表!BB26</f>
        <v>227776</v>
      </c>
      <c r="AT29" s="124">
        <f>ABS(取引基本表!BJ26)</f>
        <v>220117</v>
      </c>
      <c r="AU29" s="123">
        <f t="shared" si="11"/>
        <v>7659</v>
      </c>
      <c r="AV29" s="125">
        <f t="shared" si="12"/>
        <v>0.5975951435909409</v>
      </c>
      <c r="AW29" s="122">
        <f t="shared" si="13"/>
        <v>0.4024048564090591</v>
      </c>
    </row>
    <row r="30" spans="1:49">
      <c r="A30" s="254">
        <v>23</v>
      </c>
      <c r="B30" s="37" t="s">
        <v>91</v>
      </c>
      <c r="C30" s="125">
        <f t="shared" si="0"/>
        <v>1</v>
      </c>
      <c r="D30" s="125">
        <f t="shared" si="1"/>
        <v>7.3824536053885614E-2</v>
      </c>
      <c r="E30" s="125">
        <f t="shared" si="1"/>
        <v>5.6949248710145881E-2</v>
      </c>
      <c r="F30" s="125">
        <f t="shared" si="2"/>
        <v>0.46362091424568164</v>
      </c>
      <c r="G30" s="125">
        <f t="shared" si="2"/>
        <v>0.33838967095036887</v>
      </c>
      <c r="H30" s="122">
        <f t="shared" si="3"/>
        <v>0</v>
      </c>
      <c r="K30" s="254">
        <v>23</v>
      </c>
      <c r="L30" s="37" t="s">
        <v>91</v>
      </c>
      <c r="M30" s="112">
        <f>取引基本表!AX27</f>
        <v>2192496</v>
      </c>
      <c r="N30" s="113">
        <f>ABS(取引基本表!BJ27)</f>
        <v>0</v>
      </c>
      <c r="O30" s="114">
        <f t="shared" si="5"/>
        <v>0</v>
      </c>
      <c r="P30" s="115">
        <f t="shared" si="6"/>
        <v>1</v>
      </c>
      <c r="R30" s="254">
        <v>23</v>
      </c>
      <c r="S30" s="37" t="s">
        <v>91</v>
      </c>
      <c r="T30" s="116">
        <f>雇用表!C30</f>
        <v>161860</v>
      </c>
      <c r="U30" s="117">
        <f>雇用表!F30</f>
        <v>124861</v>
      </c>
      <c r="V30" s="116">
        <f>取引基本表!BL27</f>
        <v>2192496</v>
      </c>
      <c r="W30" s="118">
        <f t="shared" si="7"/>
        <v>7.3824536053885614E-2</v>
      </c>
      <c r="X30" s="118">
        <f t="shared" si="8"/>
        <v>5.6949248710145881E-2</v>
      </c>
      <c r="Z30" s="254">
        <v>23</v>
      </c>
      <c r="AA30" s="37" t="s">
        <v>91</v>
      </c>
      <c r="AB30" s="126">
        <v>741918</v>
      </c>
      <c r="AC30" s="113">
        <v>74044</v>
      </c>
      <c r="AD30" s="113">
        <v>102728</v>
      </c>
      <c r="AE30" s="113">
        <v>104455</v>
      </c>
      <c r="AF30" s="113">
        <v>-6658</v>
      </c>
      <c r="AG30" s="112">
        <f>取引基本表!BL27</f>
        <v>2192496</v>
      </c>
      <c r="AH30" s="122">
        <f t="shared" si="9"/>
        <v>0.46362091424568164</v>
      </c>
      <c r="AI30" s="125">
        <f t="shared" si="10"/>
        <v>0.33838967095036887</v>
      </c>
      <c r="AK30" s="254">
        <v>23</v>
      </c>
      <c r="AL30" s="37" t="s">
        <v>91</v>
      </c>
      <c r="AM30" s="112">
        <f>取引基本表!AR27</f>
        <v>0</v>
      </c>
      <c r="AN30" s="122">
        <f t="shared" si="4"/>
        <v>0</v>
      </c>
      <c r="AP30" s="254">
        <v>23</v>
      </c>
      <c r="AQ30" s="37" t="s">
        <v>91</v>
      </c>
      <c r="AR30" s="123">
        <f>取引基本表!AX27</f>
        <v>2192496</v>
      </c>
      <c r="AS30" s="124">
        <f>取引基本表!BB27</f>
        <v>0</v>
      </c>
      <c r="AT30" s="124">
        <f>ABS(取引基本表!BJ27)</f>
        <v>0</v>
      </c>
      <c r="AU30" s="123">
        <f t="shared" si="11"/>
        <v>0</v>
      </c>
      <c r="AV30" s="125">
        <f t="shared" si="12"/>
        <v>0</v>
      </c>
      <c r="AW30" s="122">
        <f t="shared" si="13"/>
        <v>1</v>
      </c>
    </row>
    <row r="31" spans="1:49">
      <c r="A31" s="254">
        <v>24</v>
      </c>
      <c r="B31" s="37" t="s">
        <v>92</v>
      </c>
      <c r="C31" s="125">
        <f t="shared" si="0"/>
        <v>0.99932498158227889</v>
      </c>
      <c r="D31" s="125">
        <f t="shared" si="1"/>
        <v>2.9145126840892164E-3</v>
      </c>
      <c r="E31" s="125">
        <f t="shared" si="1"/>
        <v>2.9145126840892164E-3</v>
      </c>
      <c r="F31" s="125">
        <f t="shared" si="2"/>
        <v>0.39948542779773355</v>
      </c>
      <c r="G31" s="125">
        <f t="shared" si="2"/>
        <v>7.0262508387801376E-2</v>
      </c>
      <c r="H31" s="122">
        <f t="shared" si="3"/>
        <v>3.314462019579964E-2</v>
      </c>
      <c r="K31" s="254">
        <v>24</v>
      </c>
      <c r="L31" s="37" t="s">
        <v>92</v>
      </c>
      <c r="M31" s="112">
        <f>取引基本表!AX28</f>
        <v>1118488</v>
      </c>
      <c r="N31" s="113">
        <f>ABS(取引基本表!BJ28)</f>
        <v>755</v>
      </c>
      <c r="O31" s="114">
        <f t="shared" si="5"/>
        <v>6.7501841772106628E-4</v>
      </c>
      <c r="P31" s="115">
        <f t="shared" si="6"/>
        <v>0.99932498158227889</v>
      </c>
      <c r="R31" s="254">
        <v>24</v>
      </c>
      <c r="S31" s="37" t="s">
        <v>92</v>
      </c>
      <c r="T31" s="116">
        <f>雇用表!C31</f>
        <v>4035</v>
      </c>
      <c r="U31" s="117">
        <f>雇用表!F31</f>
        <v>4035</v>
      </c>
      <c r="V31" s="116">
        <f>取引基本表!BL28</f>
        <v>1384451</v>
      </c>
      <c r="W31" s="118">
        <f t="shared" si="7"/>
        <v>2.9145126840892164E-3</v>
      </c>
      <c r="X31" s="118">
        <f t="shared" si="8"/>
        <v>2.9145126840892164E-3</v>
      </c>
      <c r="Z31" s="254">
        <v>24</v>
      </c>
      <c r="AA31" s="37" t="s">
        <v>92</v>
      </c>
      <c r="AB31" s="126">
        <v>97275</v>
      </c>
      <c r="AC31" s="113">
        <v>139400</v>
      </c>
      <c r="AD31" s="113">
        <v>269715</v>
      </c>
      <c r="AE31" s="113">
        <v>46964</v>
      </c>
      <c r="AF31" s="113">
        <v>-286</v>
      </c>
      <c r="AG31" s="112">
        <f>取引基本表!BL28</f>
        <v>1384451</v>
      </c>
      <c r="AH31" s="122">
        <f t="shared" si="9"/>
        <v>0.39948542779773355</v>
      </c>
      <c r="AI31" s="125">
        <f t="shared" si="10"/>
        <v>7.0262508387801376E-2</v>
      </c>
      <c r="AK31" s="254">
        <v>24</v>
      </c>
      <c r="AL31" s="37" t="s">
        <v>92</v>
      </c>
      <c r="AM31" s="112">
        <f>取引基本表!AR28</f>
        <v>376292</v>
      </c>
      <c r="AN31" s="122">
        <f t="shared" si="4"/>
        <v>3.314462019579964E-2</v>
      </c>
      <c r="AP31" s="254">
        <v>24</v>
      </c>
      <c r="AQ31" s="37" t="s">
        <v>92</v>
      </c>
      <c r="AR31" s="123">
        <f>取引基本表!AX28</f>
        <v>1118488</v>
      </c>
      <c r="AS31" s="124">
        <f>取引基本表!BB28</f>
        <v>266718</v>
      </c>
      <c r="AT31" s="124">
        <f>ABS(取引基本表!BJ28)</f>
        <v>755</v>
      </c>
      <c r="AU31" s="123">
        <f t="shared" si="11"/>
        <v>265963</v>
      </c>
      <c r="AV31" s="125">
        <f t="shared" si="12"/>
        <v>6.7501841772106628E-4</v>
      </c>
      <c r="AW31" s="122">
        <f t="shared" si="13"/>
        <v>0.99932498158227889</v>
      </c>
    </row>
    <row r="32" spans="1:49">
      <c r="A32" s="254">
        <v>25</v>
      </c>
      <c r="B32" s="37" t="s">
        <v>1</v>
      </c>
      <c r="C32" s="125">
        <f t="shared" si="0"/>
        <v>0.9998360837770528</v>
      </c>
      <c r="D32" s="125">
        <f t="shared" si="1"/>
        <v>2.1120085933633119E-2</v>
      </c>
      <c r="E32" s="125">
        <f t="shared" si="1"/>
        <v>2.1120085933633119E-2</v>
      </c>
      <c r="F32" s="125">
        <f t="shared" si="2"/>
        <v>0.44272670787830282</v>
      </c>
      <c r="G32" s="125">
        <f t="shared" si="2"/>
        <v>0.11380414292785156</v>
      </c>
      <c r="H32" s="122">
        <f t="shared" si="3"/>
        <v>7.2296973654795713E-3</v>
      </c>
      <c r="K32" s="254">
        <v>25</v>
      </c>
      <c r="L32" s="37" t="s">
        <v>1</v>
      </c>
      <c r="M32" s="112">
        <f>取引基本表!AX29</f>
        <v>189121</v>
      </c>
      <c r="N32" s="113">
        <f>ABS(取引基本表!BJ29)</f>
        <v>31</v>
      </c>
      <c r="O32" s="114">
        <f t="shared" si="5"/>
        <v>1.6391622294721368E-4</v>
      </c>
      <c r="P32" s="115">
        <f t="shared" si="6"/>
        <v>0.9998360837770528</v>
      </c>
      <c r="R32" s="254">
        <v>25</v>
      </c>
      <c r="S32" s="37" t="s">
        <v>1</v>
      </c>
      <c r="T32" s="116">
        <f>雇用表!C32</f>
        <v>4011</v>
      </c>
      <c r="U32" s="117">
        <f>雇用表!F32</f>
        <v>4011</v>
      </c>
      <c r="V32" s="116">
        <f>取引基本表!BL29</f>
        <v>189914</v>
      </c>
      <c r="W32" s="118">
        <f t="shared" si="7"/>
        <v>2.1120085933633119E-2</v>
      </c>
      <c r="X32" s="118">
        <f t="shared" si="8"/>
        <v>2.1120085933633119E-2</v>
      </c>
      <c r="Z32" s="254">
        <v>25</v>
      </c>
      <c r="AA32" s="37" t="s">
        <v>1</v>
      </c>
      <c r="AB32" s="126">
        <v>21613</v>
      </c>
      <c r="AC32" s="113">
        <v>22610</v>
      </c>
      <c r="AD32" s="113">
        <v>39461</v>
      </c>
      <c r="AE32" s="113">
        <v>7214</v>
      </c>
      <c r="AF32" s="113">
        <v>-6818</v>
      </c>
      <c r="AG32" s="112">
        <f>取引基本表!BL29</f>
        <v>189914</v>
      </c>
      <c r="AH32" s="122">
        <f t="shared" si="9"/>
        <v>0.44272670787830282</v>
      </c>
      <c r="AI32" s="125">
        <f t="shared" si="10"/>
        <v>0.11380414292785156</v>
      </c>
      <c r="AK32" s="254">
        <v>25</v>
      </c>
      <c r="AL32" s="37" t="s">
        <v>1</v>
      </c>
      <c r="AM32" s="112">
        <f>取引基本表!AR29</f>
        <v>82079</v>
      </c>
      <c r="AN32" s="122">
        <f t="shared" si="4"/>
        <v>7.2296973654795713E-3</v>
      </c>
      <c r="AP32" s="254">
        <v>25</v>
      </c>
      <c r="AQ32" s="37" t="s">
        <v>1</v>
      </c>
      <c r="AR32" s="123">
        <f>取引基本表!AX29</f>
        <v>189121</v>
      </c>
      <c r="AS32" s="124">
        <f>取引基本表!BB29</f>
        <v>824</v>
      </c>
      <c r="AT32" s="124">
        <f>ABS(取引基本表!BJ29)</f>
        <v>31</v>
      </c>
      <c r="AU32" s="123">
        <f t="shared" si="11"/>
        <v>793</v>
      </c>
      <c r="AV32" s="125">
        <f t="shared" si="12"/>
        <v>1.6391622294721368E-4</v>
      </c>
      <c r="AW32" s="122">
        <f t="shared" si="13"/>
        <v>0.9998360837770528</v>
      </c>
    </row>
    <row r="33" spans="1:49">
      <c r="A33" s="254">
        <v>26</v>
      </c>
      <c r="B33" s="37" t="s">
        <v>2</v>
      </c>
      <c r="C33" s="125">
        <f t="shared" si="0"/>
        <v>0.99108509199615646</v>
      </c>
      <c r="D33" s="125">
        <f t="shared" si="1"/>
        <v>8.7702783269007503E-2</v>
      </c>
      <c r="E33" s="125">
        <f t="shared" si="1"/>
        <v>8.4336323251883824E-2</v>
      </c>
      <c r="F33" s="125">
        <f t="shared" si="2"/>
        <v>0.63278689994307047</v>
      </c>
      <c r="G33" s="125">
        <f t="shared" si="2"/>
        <v>0.4529749017181946</v>
      </c>
      <c r="H33" s="122">
        <f t="shared" si="3"/>
        <v>7.7168799106917146E-4</v>
      </c>
      <c r="K33" s="254">
        <v>26</v>
      </c>
      <c r="L33" s="37" t="s">
        <v>2</v>
      </c>
      <c r="M33" s="112">
        <f>取引基本表!AX30</f>
        <v>224792</v>
      </c>
      <c r="N33" s="113">
        <f>ABS(取引基本表!BJ30)</f>
        <v>2004</v>
      </c>
      <c r="O33" s="114">
        <f t="shared" si="5"/>
        <v>8.9149080038435531E-3</v>
      </c>
      <c r="P33" s="115">
        <f t="shared" si="6"/>
        <v>0.99108509199615646</v>
      </c>
      <c r="R33" s="254">
        <v>26</v>
      </c>
      <c r="S33" s="37" t="s">
        <v>2</v>
      </c>
      <c r="T33" s="116">
        <f>雇用表!C33</f>
        <v>19565</v>
      </c>
      <c r="U33" s="117">
        <f>雇用表!F33</f>
        <v>18814</v>
      </c>
      <c r="V33" s="116">
        <f>取引基本表!BL30</f>
        <v>223083</v>
      </c>
      <c r="W33" s="118">
        <f t="shared" si="7"/>
        <v>8.7702783269007503E-2</v>
      </c>
      <c r="X33" s="118">
        <f t="shared" si="8"/>
        <v>8.4336323251883824E-2</v>
      </c>
      <c r="Z33" s="254">
        <v>26</v>
      </c>
      <c r="AA33" s="37" t="s">
        <v>2</v>
      </c>
      <c r="AB33" s="126">
        <v>101051</v>
      </c>
      <c r="AC33" s="113">
        <v>12777</v>
      </c>
      <c r="AD33" s="113">
        <v>17517</v>
      </c>
      <c r="AE33" s="113">
        <v>9820</v>
      </c>
      <c r="AF33" s="113">
        <v>-1</v>
      </c>
      <c r="AG33" s="112">
        <f>取引基本表!BL30</f>
        <v>223083</v>
      </c>
      <c r="AH33" s="122">
        <f t="shared" si="9"/>
        <v>0.63278689994307047</v>
      </c>
      <c r="AI33" s="125">
        <f t="shared" si="10"/>
        <v>0.4529749017181946</v>
      </c>
      <c r="AK33" s="254">
        <v>26</v>
      </c>
      <c r="AL33" s="37" t="s">
        <v>2</v>
      </c>
      <c r="AM33" s="112">
        <f>取引基本表!AR30</f>
        <v>8761</v>
      </c>
      <c r="AN33" s="122">
        <f t="shared" si="4"/>
        <v>7.7168799106917146E-4</v>
      </c>
      <c r="AP33" s="254">
        <v>26</v>
      </c>
      <c r="AQ33" s="37" t="s">
        <v>2</v>
      </c>
      <c r="AR33" s="123">
        <f>取引基本表!AX30</f>
        <v>224792</v>
      </c>
      <c r="AS33" s="124">
        <f>取引基本表!BB30</f>
        <v>295</v>
      </c>
      <c r="AT33" s="124">
        <f>ABS(取引基本表!BJ30)</f>
        <v>2004</v>
      </c>
      <c r="AU33" s="123">
        <f t="shared" si="11"/>
        <v>-1709</v>
      </c>
      <c r="AV33" s="125">
        <f t="shared" si="12"/>
        <v>8.9149080038435531E-3</v>
      </c>
      <c r="AW33" s="122">
        <f t="shared" si="13"/>
        <v>0.99108509199615646</v>
      </c>
    </row>
    <row r="34" spans="1:49">
      <c r="A34" s="254">
        <v>27</v>
      </c>
      <c r="B34" s="37" t="s">
        <v>65</v>
      </c>
      <c r="C34" s="125">
        <f t="shared" si="0"/>
        <v>0.24606089914510665</v>
      </c>
      <c r="D34" s="125">
        <f t="shared" si="1"/>
        <v>0.15389009392691583</v>
      </c>
      <c r="E34" s="125">
        <f t="shared" si="1"/>
        <v>0.1433320704064108</v>
      </c>
      <c r="F34" s="125">
        <f t="shared" si="2"/>
        <v>0.68044247766447119</v>
      </c>
      <c r="G34" s="125">
        <f t="shared" si="2"/>
        <v>0.43749758717185111</v>
      </c>
      <c r="H34" s="122">
        <f t="shared" si="3"/>
        <v>0.137069350800852</v>
      </c>
      <c r="K34" s="254">
        <v>27</v>
      </c>
      <c r="L34" s="37" t="s">
        <v>65</v>
      </c>
      <c r="M34" s="112">
        <f>取引基本表!AX31</f>
        <v>3019090</v>
      </c>
      <c r="N34" s="113">
        <f>ABS(取引基本表!BJ31)</f>
        <v>2276210</v>
      </c>
      <c r="O34" s="114">
        <f t="shared" si="5"/>
        <v>0.75393910085489335</v>
      </c>
      <c r="P34" s="115">
        <f t="shared" si="6"/>
        <v>0.24606089914510665</v>
      </c>
      <c r="R34" s="254">
        <v>27</v>
      </c>
      <c r="S34" s="37" t="s">
        <v>65</v>
      </c>
      <c r="T34" s="116">
        <f>雇用表!C34</f>
        <v>450446</v>
      </c>
      <c r="U34" s="117">
        <f>雇用表!F34</f>
        <v>419542</v>
      </c>
      <c r="V34" s="116">
        <f>取引基本表!BL31</f>
        <v>2927063</v>
      </c>
      <c r="W34" s="118">
        <f t="shared" si="7"/>
        <v>0.15389009392691583</v>
      </c>
      <c r="X34" s="118">
        <f t="shared" si="8"/>
        <v>0.1433320704064108</v>
      </c>
      <c r="Z34" s="254">
        <v>27</v>
      </c>
      <c r="AA34" s="37" t="s">
        <v>65</v>
      </c>
      <c r="AB34" s="126">
        <v>1280583</v>
      </c>
      <c r="AC34" s="113">
        <v>260345</v>
      </c>
      <c r="AD34" s="113">
        <v>283737</v>
      </c>
      <c r="AE34" s="113">
        <v>169131</v>
      </c>
      <c r="AF34" s="113">
        <v>-2098</v>
      </c>
      <c r="AG34" s="112">
        <f>取引基本表!BL31</f>
        <v>2927063</v>
      </c>
      <c r="AH34" s="122">
        <f t="shared" si="9"/>
        <v>0.68044247766447119</v>
      </c>
      <c r="AI34" s="125">
        <f t="shared" si="10"/>
        <v>0.43749758717185111</v>
      </c>
      <c r="AK34" s="254">
        <v>27</v>
      </c>
      <c r="AL34" s="37" t="s">
        <v>65</v>
      </c>
      <c r="AM34" s="112">
        <f>取引基本表!AR31</f>
        <v>1556153</v>
      </c>
      <c r="AN34" s="122">
        <f t="shared" si="4"/>
        <v>0.137069350800852</v>
      </c>
      <c r="AP34" s="254">
        <v>27</v>
      </c>
      <c r="AQ34" s="37" t="s">
        <v>65</v>
      </c>
      <c r="AR34" s="123">
        <f>取引基本表!AX31</f>
        <v>3019090</v>
      </c>
      <c r="AS34" s="124">
        <f>取引基本表!BB31</f>
        <v>2184183</v>
      </c>
      <c r="AT34" s="124">
        <f>ABS(取引基本表!BJ31)</f>
        <v>2276210</v>
      </c>
      <c r="AU34" s="123">
        <f t="shared" si="11"/>
        <v>-92027</v>
      </c>
      <c r="AV34" s="125">
        <f t="shared" si="12"/>
        <v>0.75393910085489335</v>
      </c>
      <c r="AW34" s="122">
        <f t="shared" si="13"/>
        <v>0.24606089914510665</v>
      </c>
    </row>
    <row r="35" spans="1:49">
      <c r="A35" s="254">
        <v>28</v>
      </c>
      <c r="B35" s="37" t="s">
        <v>66</v>
      </c>
      <c r="C35" s="125">
        <f t="shared" si="0"/>
        <v>0.75377646979277246</v>
      </c>
      <c r="D35" s="125">
        <f t="shared" si="1"/>
        <v>4.0363234612300396E-2</v>
      </c>
      <c r="E35" s="125">
        <f t="shared" si="1"/>
        <v>3.9154079363329694E-2</v>
      </c>
      <c r="F35" s="125">
        <f t="shared" si="2"/>
        <v>0.60548890850388704</v>
      </c>
      <c r="G35" s="125">
        <f t="shared" si="2"/>
        <v>0.30282397072447498</v>
      </c>
      <c r="H35" s="122">
        <f t="shared" si="3"/>
        <v>5.7629969222324183E-2</v>
      </c>
      <c r="K35" s="254">
        <v>28</v>
      </c>
      <c r="L35" s="37" t="s">
        <v>66</v>
      </c>
      <c r="M35" s="112">
        <f>取引基本表!AX32</f>
        <v>1434607</v>
      </c>
      <c r="N35" s="113">
        <f>ABS(取引基本表!BJ32)</f>
        <v>353234</v>
      </c>
      <c r="O35" s="114">
        <f t="shared" si="5"/>
        <v>0.24622353020722748</v>
      </c>
      <c r="P35" s="115">
        <f t="shared" si="6"/>
        <v>0.75377646979277246</v>
      </c>
      <c r="R35" s="254">
        <v>28</v>
      </c>
      <c r="S35" s="37" t="s">
        <v>66</v>
      </c>
      <c r="T35" s="116">
        <f>雇用表!C35</f>
        <v>47969</v>
      </c>
      <c r="U35" s="117">
        <f>雇用表!F35</f>
        <v>46532</v>
      </c>
      <c r="V35" s="116">
        <f>取引基本表!BL32</f>
        <v>1188433</v>
      </c>
      <c r="W35" s="118">
        <f t="shared" si="7"/>
        <v>4.0363234612300396E-2</v>
      </c>
      <c r="X35" s="118">
        <f t="shared" si="8"/>
        <v>3.9154079363329694E-2</v>
      </c>
      <c r="Z35" s="254">
        <v>28</v>
      </c>
      <c r="AA35" s="37" t="s">
        <v>66</v>
      </c>
      <c r="AB35" s="126">
        <v>359886</v>
      </c>
      <c r="AC35" s="113">
        <v>263922</v>
      </c>
      <c r="AD35" s="113">
        <v>89472</v>
      </c>
      <c r="AE35" s="113">
        <v>20390</v>
      </c>
      <c r="AF35" s="113">
        <v>-14087</v>
      </c>
      <c r="AG35" s="112">
        <f>取引基本表!BL32</f>
        <v>1188433</v>
      </c>
      <c r="AH35" s="122">
        <f t="shared" si="9"/>
        <v>0.60548890850388704</v>
      </c>
      <c r="AI35" s="125">
        <f t="shared" si="10"/>
        <v>0.30282397072447498</v>
      </c>
      <c r="AK35" s="254">
        <v>28</v>
      </c>
      <c r="AL35" s="37" t="s">
        <v>66</v>
      </c>
      <c r="AM35" s="112">
        <f>取引基本表!AR32</f>
        <v>654275</v>
      </c>
      <c r="AN35" s="122">
        <f t="shared" si="4"/>
        <v>5.7629969222324183E-2</v>
      </c>
      <c r="AP35" s="254">
        <v>28</v>
      </c>
      <c r="AQ35" s="37" t="s">
        <v>66</v>
      </c>
      <c r="AR35" s="123">
        <f>取引基本表!AX32</f>
        <v>1434607</v>
      </c>
      <c r="AS35" s="124">
        <f>取引基本表!BB32</f>
        <v>107060</v>
      </c>
      <c r="AT35" s="124">
        <f>ABS(取引基本表!BJ32)</f>
        <v>353234</v>
      </c>
      <c r="AU35" s="123">
        <f t="shared" si="11"/>
        <v>-246174</v>
      </c>
      <c r="AV35" s="125">
        <f t="shared" si="12"/>
        <v>0.24622353020722748</v>
      </c>
      <c r="AW35" s="122">
        <f t="shared" si="13"/>
        <v>0.75377646979277246</v>
      </c>
    </row>
    <row r="36" spans="1:49">
      <c r="A36" s="254">
        <v>29</v>
      </c>
      <c r="B36" s="37" t="s">
        <v>93</v>
      </c>
      <c r="C36" s="125">
        <f t="shared" si="0"/>
        <v>0.99118010215945485</v>
      </c>
      <c r="D36" s="125">
        <f t="shared" si="1"/>
        <v>1.5774342104513773E-2</v>
      </c>
      <c r="E36" s="125">
        <f t="shared" si="1"/>
        <v>1.3229670821596217E-2</v>
      </c>
      <c r="F36" s="125">
        <f t="shared" si="2"/>
        <v>0.81306518983088305</v>
      </c>
      <c r="G36" s="125">
        <f t="shared" si="2"/>
        <v>5.8650173764370726E-2</v>
      </c>
      <c r="H36" s="122">
        <f t="shared" si="3"/>
        <v>0.2375179181177472</v>
      </c>
      <c r="K36" s="254">
        <v>29</v>
      </c>
      <c r="L36" s="37" t="s">
        <v>93</v>
      </c>
      <c r="M36" s="112">
        <f>取引基本表!AX33</f>
        <v>3496299</v>
      </c>
      <c r="N36" s="113">
        <f>ABS(取引基本表!BJ33)</f>
        <v>30837</v>
      </c>
      <c r="O36" s="114">
        <f t="shared" si="5"/>
        <v>8.8198978405451024E-3</v>
      </c>
      <c r="P36" s="115">
        <f t="shared" si="6"/>
        <v>0.99118010215945485</v>
      </c>
      <c r="R36" s="254">
        <v>29</v>
      </c>
      <c r="S36" s="37" t="s">
        <v>93</v>
      </c>
      <c r="T36" s="116">
        <f>雇用表!C36</f>
        <v>55394</v>
      </c>
      <c r="U36" s="117">
        <f>雇用表!F36</f>
        <v>46458</v>
      </c>
      <c r="V36" s="116">
        <f>取引基本表!BL33</f>
        <v>3511652</v>
      </c>
      <c r="W36" s="118">
        <f t="shared" si="7"/>
        <v>1.5774342104513773E-2</v>
      </c>
      <c r="X36" s="118">
        <f t="shared" si="8"/>
        <v>1.3229670821596217E-2</v>
      </c>
      <c r="Z36" s="254">
        <v>29</v>
      </c>
      <c r="AA36" s="37" t="s">
        <v>93</v>
      </c>
      <c r="AB36" s="126">
        <v>205959</v>
      </c>
      <c r="AC36" s="113">
        <v>1220158</v>
      </c>
      <c r="AD36" s="113">
        <v>1178643</v>
      </c>
      <c r="AE36" s="113">
        <v>251198</v>
      </c>
      <c r="AF36" s="113">
        <v>-756</v>
      </c>
      <c r="AG36" s="112">
        <f>取引基本表!BL33</f>
        <v>3511652</v>
      </c>
      <c r="AH36" s="122">
        <f>SUM(AB36:AF36)/AG36</f>
        <v>0.81306518983088305</v>
      </c>
      <c r="AI36" s="125">
        <f>AB36/AG36</f>
        <v>5.8650173764370726E-2</v>
      </c>
      <c r="AK36" s="254">
        <v>29</v>
      </c>
      <c r="AL36" s="37" t="s">
        <v>93</v>
      </c>
      <c r="AM36" s="112">
        <f>取引基本表!AR33</f>
        <v>2696549</v>
      </c>
      <c r="AN36" s="122">
        <f t="shared" si="4"/>
        <v>0.2375179181177472</v>
      </c>
      <c r="AP36" s="254">
        <v>29</v>
      </c>
      <c r="AQ36" s="37" t="s">
        <v>93</v>
      </c>
      <c r="AR36" s="123">
        <f>取引基本表!AX33</f>
        <v>3496299</v>
      </c>
      <c r="AS36" s="124">
        <f>取引基本表!BB33</f>
        <v>46190</v>
      </c>
      <c r="AT36" s="124">
        <f>ABS(取引基本表!BJ33)</f>
        <v>30837</v>
      </c>
      <c r="AU36" s="123">
        <f t="shared" si="11"/>
        <v>15353</v>
      </c>
      <c r="AV36" s="125">
        <f t="shared" si="12"/>
        <v>8.8198978405451024E-3</v>
      </c>
      <c r="AW36" s="122">
        <f t="shared" si="13"/>
        <v>0.99118010215945485</v>
      </c>
    </row>
    <row r="37" spans="1:49">
      <c r="A37" s="254">
        <v>30</v>
      </c>
      <c r="B37" s="37" t="s">
        <v>94</v>
      </c>
      <c r="C37" s="125">
        <f t="shared" si="0"/>
        <v>0.58105140483022077</v>
      </c>
      <c r="D37" s="125">
        <f t="shared" si="1"/>
        <v>7.9200513574427991E-2</v>
      </c>
      <c r="E37" s="125">
        <f t="shared" si="1"/>
        <v>7.3600662533244779E-2</v>
      </c>
      <c r="F37" s="125">
        <f t="shared" si="2"/>
        <v>0.63403708963374472</v>
      </c>
      <c r="G37" s="125">
        <f t="shared" si="2"/>
        <v>0.40235165952905672</v>
      </c>
      <c r="H37" s="122">
        <f t="shared" si="3"/>
        <v>4.2719417558337268E-2</v>
      </c>
      <c r="K37" s="254">
        <v>30</v>
      </c>
      <c r="L37" s="37" t="s">
        <v>94</v>
      </c>
      <c r="M37" s="112">
        <f>取引基本表!AX34</f>
        <v>1491319</v>
      </c>
      <c r="N37" s="113">
        <f>ABS(取引基本表!BJ34)</f>
        <v>624786</v>
      </c>
      <c r="O37" s="114">
        <f t="shared" si="5"/>
        <v>0.41894859516977923</v>
      </c>
      <c r="P37" s="115">
        <f t="shared" si="6"/>
        <v>0.58105140483022077</v>
      </c>
      <c r="R37" s="254">
        <v>30</v>
      </c>
      <c r="S37" s="37" t="s">
        <v>94</v>
      </c>
      <c r="T37" s="116">
        <f>雇用表!C37</f>
        <v>142494</v>
      </c>
      <c r="U37" s="117">
        <f>雇用表!F37</f>
        <v>132419</v>
      </c>
      <c r="V37" s="116">
        <f>取引基本表!BL34</f>
        <v>1799155</v>
      </c>
      <c r="W37" s="118">
        <f t="shared" si="7"/>
        <v>7.9200513574427991E-2</v>
      </c>
      <c r="X37" s="118">
        <f t="shared" si="8"/>
        <v>7.3600662533244779E-2</v>
      </c>
      <c r="Z37" s="254">
        <v>30</v>
      </c>
      <c r="AA37" s="37" t="s">
        <v>94</v>
      </c>
      <c r="AB37" s="126">
        <v>723893</v>
      </c>
      <c r="AC37" s="113">
        <v>40258</v>
      </c>
      <c r="AD37" s="113">
        <v>299088</v>
      </c>
      <c r="AE37" s="113">
        <v>84822</v>
      </c>
      <c r="AF37" s="113">
        <v>-7330</v>
      </c>
      <c r="AG37" s="112">
        <f>取引基本表!BL34</f>
        <v>1799155</v>
      </c>
      <c r="AH37" s="122">
        <f t="shared" si="9"/>
        <v>0.63403708963374472</v>
      </c>
      <c r="AI37" s="125">
        <f t="shared" si="10"/>
        <v>0.40235165952905672</v>
      </c>
      <c r="AK37" s="254">
        <v>30</v>
      </c>
      <c r="AL37" s="37" t="s">
        <v>94</v>
      </c>
      <c r="AM37" s="112">
        <f>取引基本表!AR34</f>
        <v>484995</v>
      </c>
      <c r="AN37" s="122">
        <f t="shared" si="4"/>
        <v>4.2719417558337268E-2</v>
      </c>
      <c r="AP37" s="254">
        <v>30</v>
      </c>
      <c r="AQ37" s="37" t="s">
        <v>94</v>
      </c>
      <c r="AR37" s="123">
        <f>取引基本表!AX34</f>
        <v>1491319</v>
      </c>
      <c r="AS37" s="124">
        <f>取引基本表!BB34</f>
        <v>932622</v>
      </c>
      <c r="AT37" s="124">
        <f>ABS(取引基本表!BJ34)</f>
        <v>624786</v>
      </c>
      <c r="AU37" s="123">
        <f t="shared" si="11"/>
        <v>307836</v>
      </c>
      <c r="AV37" s="125">
        <f t="shared" si="12"/>
        <v>0.41894859516977923</v>
      </c>
      <c r="AW37" s="122">
        <f t="shared" si="13"/>
        <v>0.58105140483022077</v>
      </c>
    </row>
    <row r="38" spans="1:49">
      <c r="A38" s="254">
        <v>31</v>
      </c>
      <c r="B38" s="37" t="s">
        <v>95</v>
      </c>
      <c r="C38" s="125">
        <f t="shared" si="0"/>
        <v>0.47456671407271833</v>
      </c>
      <c r="D38" s="125">
        <f t="shared" si="1"/>
        <v>3.5590827435143364E-2</v>
      </c>
      <c r="E38" s="125">
        <f t="shared" si="1"/>
        <v>3.1059891839156476E-2</v>
      </c>
      <c r="F38" s="125">
        <f t="shared" si="2"/>
        <v>0.4997199825516766</v>
      </c>
      <c r="G38" s="125">
        <f t="shared" si="2"/>
        <v>0.18003386475673192</v>
      </c>
      <c r="H38" s="122">
        <f t="shared" si="3"/>
        <v>5.150358926080905E-2</v>
      </c>
      <c r="K38" s="254">
        <v>31</v>
      </c>
      <c r="L38" s="37" t="s">
        <v>95</v>
      </c>
      <c r="M38" s="112">
        <f>取引基本表!AX35</f>
        <v>1918883</v>
      </c>
      <c r="N38" s="113">
        <f>ABS(取引基本表!BJ35)</f>
        <v>1008245</v>
      </c>
      <c r="O38" s="114">
        <f t="shared" si="5"/>
        <v>0.52543328592728167</v>
      </c>
      <c r="P38" s="115">
        <f t="shared" si="6"/>
        <v>0.47456671407271833</v>
      </c>
      <c r="R38" s="254">
        <v>31</v>
      </c>
      <c r="S38" s="37" t="s">
        <v>95</v>
      </c>
      <c r="T38" s="116">
        <f>雇用表!C38</f>
        <v>37940</v>
      </c>
      <c r="U38" s="117">
        <f>雇用表!F38</f>
        <v>33110</v>
      </c>
      <c r="V38" s="116">
        <f>取引基本表!BL35</f>
        <v>1066005</v>
      </c>
      <c r="W38" s="118">
        <f t="shared" si="7"/>
        <v>3.5590827435143364E-2</v>
      </c>
      <c r="X38" s="118">
        <f t="shared" si="8"/>
        <v>3.1059891839156476E-2</v>
      </c>
      <c r="Z38" s="254">
        <v>31</v>
      </c>
      <c r="AA38" s="37" t="s">
        <v>95</v>
      </c>
      <c r="AB38" s="126">
        <v>191917</v>
      </c>
      <c r="AC38" s="113">
        <v>145435</v>
      </c>
      <c r="AD38" s="113">
        <v>163180</v>
      </c>
      <c r="AE38" s="113">
        <v>32177</v>
      </c>
      <c r="AF38" s="113">
        <v>-5</v>
      </c>
      <c r="AG38" s="112">
        <f>取引基本表!BL35</f>
        <v>1066005</v>
      </c>
      <c r="AH38" s="122">
        <f t="shared" si="9"/>
        <v>0.4997199825516766</v>
      </c>
      <c r="AI38" s="125">
        <f t="shared" si="10"/>
        <v>0.18003386475673192</v>
      </c>
      <c r="AK38" s="254">
        <v>31</v>
      </c>
      <c r="AL38" s="37" t="s">
        <v>95</v>
      </c>
      <c r="AM38" s="112">
        <f>取引基本表!AR35</f>
        <v>584722</v>
      </c>
      <c r="AN38" s="122">
        <f t="shared" si="4"/>
        <v>5.150358926080905E-2</v>
      </c>
      <c r="AP38" s="254">
        <v>31</v>
      </c>
      <c r="AQ38" s="37" t="s">
        <v>95</v>
      </c>
      <c r="AR38" s="123">
        <f>取引基本表!AX35</f>
        <v>1918883</v>
      </c>
      <c r="AS38" s="124">
        <f>取引基本表!BB35</f>
        <v>155367</v>
      </c>
      <c r="AT38" s="124">
        <f>ABS(取引基本表!BJ35)</f>
        <v>1008245</v>
      </c>
      <c r="AU38" s="123">
        <f t="shared" si="11"/>
        <v>-852878</v>
      </c>
      <c r="AV38" s="125">
        <f t="shared" si="12"/>
        <v>0.52543328592728167</v>
      </c>
      <c r="AW38" s="122">
        <f t="shared" si="13"/>
        <v>0.47456671407271833</v>
      </c>
    </row>
    <row r="39" spans="1:49">
      <c r="A39" s="254">
        <v>32</v>
      </c>
      <c r="B39" s="37" t="s">
        <v>67</v>
      </c>
      <c r="C39" s="125">
        <f t="shared" si="0"/>
        <v>1</v>
      </c>
      <c r="D39" s="125">
        <f t="shared" si="1"/>
        <v>4.8027598057070089E-2</v>
      </c>
      <c r="E39" s="125">
        <f t="shared" si="1"/>
        <v>4.8027598057070089E-2</v>
      </c>
      <c r="F39" s="125">
        <f t="shared" si="2"/>
        <v>0.70859596344355691</v>
      </c>
      <c r="G39" s="125">
        <f t="shared" si="2"/>
        <v>0.33345520667958617</v>
      </c>
      <c r="H39" s="122">
        <f t="shared" si="3"/>
        <v>5.0851604954235139E-3</v>
      </c>
      <c r="K39" s="254">
        <v>32</v>
      </c>
      <c r="L39" s="37" t="s">
        <v>67</v>
      </c>
      <c r="M39" s="112">
        <f>取引基本表!AX36</f>
        <v>1438652</v>
      </c>
      <c r="N39" s="113">
        <f>ABS(取引基本表!BJ36)</f>
        <v>0</v>
      </c>
      <c r="O39" s="114">
        <f t="shared" si="5"/>
        <v>0</v>
      </c>
      <c r="P39" s="115">
        <f t="shared" si="6"/>
        <v>1</v>
      </c>
      <c r="R39" s="254">
        <v>32</v>
      </c>
      <c r="S39" s="37" t="s">
        <v>67</v>
      </c>
      <c r="T39" s="116">
        <f>雇用表!C39</f>
        <v>69095</v>
      </c>
      <c r="U39" s="117">
        <f>雇用表!F39</f>
        <v>69095</v>
      </c>
      <c r="V39" s="116">
        <f>取引基本表!BL36</f>
        <v>1438652</v>
      </c>
      <c r="W39" s="118">
        <f t="shared" si="7"/>
        <v>4.8027598057070089E-2</v>
      </c>
      <c r="X39" s="118">
        <f t="shared" si="8"/>
        <v>4.8027598057070089E-2</v>
      </c>
      <c r="Z39" s="254">
        <v>32</v>
      </c>
      <c r="AA39" s="37" t="s">
        <v>67</v>
      </c>
      <c r="AB39" s="126">
        <v>479726</v>
      </c>
      <c r="AC39" s="113">
        <v>0</v>
      </c>
      <c r="AD39" s="113">
        <v>537239</v>
      </c>
      <c r="AE39" s="113">
        <v>2458</v>
      </c>
      <c r="AF39" s="113">
        <v>0</v>
      </c>
      <c r="AG39" s="112">
        <f>取引基本表!BL36</f>
        <v>1438652</v>
      </c>
      <c r="AH39" s="122">
        <f t="shared" si="9"/>
        <v>0.70859596344355691</v>
      </c>
      <c r="AI39" s="125">
        <f t="shared" si="10"/>
        <v>0.33345520667958617</v>
      </c>
      <c r="AK39" s="254">
        <v>32</v>
      </c>
      <c r="AL39" s="37" t="s">
        <v>67</v>
      </c>
      <c r="AM39" s="112">
        <f>取引基本表!AR36</f>
        <v>57732</v>
      </c>
      <c r="AN39" s="122">
        <f t="shared" si="4"/>
        <v>5.0851604954235139E-3</v>
      </c>
      <c r="AP39" s="254">
        <v>32</v>
      </c>
      <c r="AQ39" s="37" t="s">
        <v>67</v>
      </c>
      <c r="AR39" s="123">
        <f>取引基本表!AX36</f>
        <v>1438652</v>
      </c>
      <c r="AS39" s="124">
        <f>取引基本表!BB36</f>
        <v>0</v>
      </c>
      <c r="AT39" s="124">
        <f>ABS(取引基本表!BJ36)</f>
        <v>0</v>
      </c>
      <c r="AU39" s="123">
        <f t="shared" si="11"/>
        <v>0</v>
      </c>
      <c r="AV39" s="125">
        <f t="shared" si="12"/>
        <v>0</v>
      </c>
      <c r="AW39" s="122">
        <f t="shared" si="13"/>
        <v>1</v>
      </c>
    </row>
    <row r="40" spans="1:49">
      <c r="A40" s="254">
        <v>33</v>
      </c>
      <c r="B40" s="37" t="s">
        <v>96</v>
      </c>
      <c r="C40" s="125">
        <f t="shared" si="0"/>
        <v>0.78927678494152065</v>
      </c>
      <c r="D40" s="125">
        <f t="shared" si="1"/>
        <v>9.0697433955161888E-2</v>
      </c>
      <c r="E40" s="125">
        <f t="shared" si="1"/>
        <v>9.0562666353757981E-2</v>
      </c>
      <c r="F40" s="125">
        <f t="shared" si="2"/>
        <v>0.70623799726049996</v>
      </c>
      <c r="G40" s="125">
        <f t="shared" si="2"/>
        <v>0.52314226927728547</v>
      </c>
      <c r="H40" s="122">
        <f t="shared" si="3"/>
        <v>3.428475595158087E-2</v>
      </c>
      <c r="K40" s="254">
        <v>33</v>
      </c>
      <c r="L40" s="37" t="s">
        <v>96</v>
      </c>
      <c r="M40" s="112">
        <f>取引基本表!AX37</f>
        <v>2056622</v>
      </c>
      <c r="N40" s="113">
        <f>ABS(取引基本表!BJ37)</f>
        <v>433378</v>
      </c>
      <c r="O40" s="114">
        <f t="shared" si="5"/>
        <v>0.21072321505847938</v>
      </c>
      <c r="P40" s="115">
        <f t="shared" si="6"/>
        <v>0.78927678494152065</v>
      </c>
      <c r="R40" s="254">
        <v>33</v>
      </c>
      <c r="S40" s="37" t="s">
        <v>96</v>
      </c>
      <c r="T40" s="116">
        <f>雇用表!C40</f>
        <v>156134</v>
      </c>
      <c r="U40" s="117">
        <f>雇用表!F40</f>
        <v>155902</v>
      </c>
      <c r="V40" s="116">
        <f>取引基本表!BL37</f>
        <v>1721482</v>
      </c>
      <c r="W40" s="118">
        <f t="shared" si="7"/>
        <v>9.0697433955161888E-2</v>
      </c>
      <c r="X40" s="118">
        <f t="shared" si="8"/>
        <v>9.0562666353757981E-2</v>
      </c>
      <c r="Z40" s="254">
        <v>33</v>
      </c>
      <c r="AA40" s="37" t="s">
        <v>96</v>
      </c>
      <c r="AB40" s="126">
        <v>900580</v>
      </c>
      <c r="AC40" s="113">
        <v>27515</v>
      </c>
      <c r="AD40" s="113">
        <v>279584</v>
      </c>
      <c r="AE40" s="113">
        <v>16592</v>
      </c>
      <c r="AF40" s="113">
        <v>-8495</v>
      </c>
      <c r="AG40" s="112">
        <f>取引基本表!BL37</f>
        <v>1721482</v>
      </c>
      <c r="AH40" s="122">
        <f t="shared" si="9"/>
        <v>0.70623799726049996</v>
      </c>
      <c r="AI40" s="125">
        <f t="shared" si="10"/>
        <v>0.52314226927728547</v>
      </c>
      <c r="AK40" s="254">
        <v>33</v>
      </c>
      <c r="AL40" s="37" t="s">
        <v>96</v>
      </c>
      <c r="AM40" s="112">
        <f>取引基本表!AR37</f>
        <v>389236</v>
      </c>
      <c r="AN40" s="122">
        <f t="shared" si="4"/>
        <v>3.428475595158087E-2</v>
      </c>
      <c r="AP40" s="254">
        <v>33</v>
      </c>
      <c r="AQ40" s="37" t="s">
        <v>96</v>
      </c>
      <c r="AR40" s="123">
        <f>取引基本表!AX37</f>
        <v>2056622</v>
      </c>
      <c r="AS40" s="124">
        <f>取引基本表!BB37</f>
        <v>98238</v>
      </c>
      <c r="AT40" s="124">
        <f>ABS(取引基本表!BJ37)</f>
        <v>433378</v>
      </c>
      <c r="AU40" s="123">
        <f t="shared" si="11"/>
        <v>-335140</v>
      </c>
      <c r="AV40" s="125">
        <f t="shared" si="12"/>
        <v>0.21072321505847938</v>
      </c>
      <c r="AW40" s="122">
        <f t="shared" si="13"/>
        <v>0.78927678494152065</v>
      </c>
    </row>
    <row r="41" spans="1:49">
      <c r="A41" s="254">
        <v>34</v>
      </c>
      <c r="B41" s="37" t="s">
        <v>97</v>
      </c>
      <c r="C41" s="125">
        <f t="shared" si="0"/>
        <v>0.99594790611943085</v>
      </c>
      <c r="D41" s="125">
        <f t="shared" si="1"/>
        <v>0.12149342216939719</v>
      </c>
      <c r="E41" s="125">
        <f t="shared" si="1"/>
        <v>0.11755967401821014</v>
      </c>
      <c r="F41" s="125">
        <f t="shared" si="2"/>
        <v>0.58132099287543681</v>
      </c>
      <c r="G41" s="125">
        <f t="shared" si="2"/>
        <v>0.50896339569449323</v>
      </c>
      <c r="H41" s="122">
        <f t="shared" si="3"/>
        <v>5.504775199299148E-2</v>
      </c>
      <c r="K41" s="254">
        <v>34</v>
      </c>
      <c r="L41" s="37" t="s">
        <v>97</v>
      </c>
      <c r="M41" s="112">
        <f>取引基本表!AX38</f>
        <v>3068537</v>
      </c>
      <c r="N41" s="113">
        <f>ABS(取引基本表!BJ38)</f>
        <v>12434</v>
      </c>
      <c r="O41" s="114">
        <f t="shared" si="5"/>
        <v>4.0520938805691442E-3</v>
      </c>
      <c r="P41" s="115">
        <f t="shared" si="6"/>
        <v>0.99594790611943085</v>
      </c>
      <c r="R41" s="254">
        <v>34</v>
      </c>
      <c r="S41" s="37" t="s">
        <v>97</v>
      </c>
      <c r="T41" s="116">
        <f>雇用表!C41</f>
        <v>374325</v>
      </c>
      <c r="U41" s="117">
        <f>雇用表!F41</f>
        <v>362205</v>
      </c>
      <c r="V41" s="116">
        <f>取引基本表!BL38</f>
        <v>3081031</v>
      </c>
      <c r="W41" s="118">
        <f t="shared" si="7"/>
        <v>0.12149342216939719</v>
      </c>
      <c r="X41" s="118">
        <f t="shared" si="8"/>
        <v>0.11755967401821014</v>
      </c>
      <c r="Z41" s="254">
        <v>34</v>
      </c>
      <c r="AA41" s="37" t="s">
        <v>97</v>
      </c>
      <c r="AB41" s="126">
        <v>1568132</v>
      </c>
      <c r="AC41" s="113">
        <v>45619</v>
      </c>
      <c r="AD41" s="113">
        <v>183331</v>
      </c>
      <c r="AE41" s="113">
        <v>34069</v>
      </c>
      <c r="AF41" s="113">
        <v>-40083</v>
      </c>
      <c r="AG41" s="112">
        <f>取引基本表!BL38</f>
        <v>3081031</v>
      </c>
      <c r="AH41" s="122">
        <f t="shared" si="9"/>
        <v>0.58132099287543681</v>
      </c>
      <c r="AI41" s="125">
        <f t="shared" si="10"/>
        <v>0.50896339569449323</v>
      </c>
      <c r="AK41" s="254">
        <v>34</v>
      </c>
      <c r="AL41" s="37" t="s">
        <v>97</v>
      </c>
      <c r="AM41" s="112">
        <f>取引基本表!AR38</f>
        <v>624959</v>
      </c>
      <c r="AN41" s="122">
        <f t="shared" si="4"/>
        <v>5.504775199299148E-2</v>
      </c>
      <c r="AP41" s="254">
        <v>34</v>
      </c>
      <c r="AQ41" s="37" t="s">
        <v>97</v>
      </c>
      <c r="AR41" s="123">
        <f>取引基本表!AX38</f>
        <v>3068537</v>
      </c>
      <c r="AS41" s="124">
        <f>取引基本表!BB38</f>
        <v>24928</v>
      </c>
      <c r="AT41" s="124">
        <f>ABS(取引基本表!BJ38)</f>
        <v>12434</v>
      </c>
      <c r="AU41" s="123">
        <f t="shared" si="11"/>
        <v>12494</v>
      </c>
      <c r="AV41" s="125">
        <f t="shared" si="12"/>
        <v>4.0520938805691442E-3</v>
      </c>
      <c r="AW41" s="122">
        <f t="shared" si="13"/>
        <v>0.99594790611943085</v>
      </c>
    </row>
    <row r="42" spans="1:49">
      <c r="A42" s="254">
        <v>35</v>
      </c>
      <c r="B42" s="37" t="s">
        <v>3</v>
      </c>
      <c r="C42" s="125">
        <f t="shared" si="0"/>
        <v>0.9655414908579466</v>
      </c>
      <c r="D42" s="125">
        <f t="shared" ref="D42:E47" si="14">W42</f>
        <v>0.12536880137580664</v>
      </c>
      <c r="E42" s="125">
        <f t="shared" si="14"/>
        <v>0.11770088827882173</v>
      </c>
      <c r="F42" s="125">
        <f t="shared" ref="F42:G46" si="15">AH42</f>
        <v>0.58706867988829459</v>
      </c>
      <c r="G42" s="125">
        <f t="shared" si="15"/>
        <v>0.53299358903562055</v>
      </c>
      <c r="H42" s="122">
        <f t="shared" si="3"/>
        <v>1.3420289237220641E-2</v>
      </c>
      <c r="K42" s="254">
        <v>35</v>
      </c>
      <c r="L42" s="37" t="s">
        <v>3</v>
      </c>
      <c r="M42" s="112">
        <f>取引基本表!AX39</f>
        <v>196236</v>
      </c>
      <c r="N42" s="113">
        <f>ABS(取引基本表!BJ39)</f>
        <v>6762</v>
      </c>
      <c r="O42" s="114">
        <f t="shared" si="5"/>
        <v>3.4458509142053444E-2</v>
      </c>
      <c r="P42" s="115">
        <f t="shared" si="6"/>
        <v>0.9655414908579466</v>
      </c>
      <c r="R42" s="254">
        <v>35</v>
      </c>
      <c r="S42" s="37" t="s">
        <v>3</v>
      </c>
      <c r="T42" s="116">
        <f>雇用表!C42</f>
        <v>23838</v>
      </c>
      <c r="U42" s="117">
        <f>雇用表!F42</f>
        <v>22380</v>
      </c>
      <c r="V42" s="116">
        <f>取引基本表!BL39</f>
        <v>190143</v>
      </c>
      <c r="W42" s="118">
        <f t="shared" si="7"/>
        <v>0.12536880137580664</v>
      </c>
      <c r="X42" s="118">
        <f t="shared" si="8"/>
        <v>0.11770088827882173</v>
      </c>
      <c r="Z42" s="254">
        <v>35</v>
      </c>
      <c r="AA42" s="37" t="s">
        <v>3</v>
      </c>
      <c r="AB42" s="126">
        <v>101345</v>
      </c>
      <c r="AC42" s="113">
        <v>-1491</v>
      </c>
      <c r="AD42" s="113">
        <v>8463</v>
      </c>
      <c r="AE42" s="113">
        <v>6216</v>
      </c>
      <c r="AF42" s="113">
        <v>-2906</v>
      </c>
      <c r="AG42" s="112">
        <f>取引基本表!BL39</f>
        <v>190143</v>
      </c>
      <c r="AH42" s="122">
        <f t="shared" ref="AH42:AH47" si="16">SUM(AB42:AF42)/AG42</f>
        <v>0.58706867988829459</v>
      </c>
      <c r="AI42" s="125">
        <f t="shared" si="10"/>
        <v>0.53299358903562055</v>
      </c>
      <c r="AK42" s="254">
        <v>35</v>
      </c>
      <c r="AL42" s="37" t="s">
        <v>3</v>
      </c>
      <c r="AM42" s="112">
        <f>取引基本表!AR39</f>
        <v>152361</v>
      </c>
      <c r="AN42" s="122">
        <f t="shared" si="4"/>
        <v>1.3420289237220641E-2</v>
      </c>
      <c r="AP42" s="254">
        <v>35</v>
      </c>
      <c r="AQ42" s="37" t="s">
        <v>3</v>
      </c>
      <c r="AR42" s="123">
        <f>取引基本表!AX39</f>
        <v>196236</v>
      </c>
      <c r="AS42" s="124">
        <f>取引基本表!BB39</f>
        <v>669</v>
      </c>
      <c r="AT42" s="124">
        <f>ABS(取引基本表!BJ39)</f>
        <v>6762</v>
      </c>
      <c r="AU42" s="123">
        <f t="shared" si="11"/>
        <v>-6093</v>
      </c>
      <c r="AV42" s="125">
        <f t="shared" si="12"/>
        <v>3.4458509142053444E-2</v>
      </c>
      <c r="AW42" s="122">
        <f t="shared" si="13"/>
        <v>0.9655414908579466</v>
      </c>
    </row>
    <row r="43" spans="1:49">
      <c r="A43" s="254">
        <v>36</v>
      </c>
      <c r="B43" s="37" t="s">
        <v>98</v>
      </c>
      <c r="C43" s="125">
        <f t="shared" si="0"/>
        <v>0.68354347123018677</v>
      </c>
      <c r="D43" s="125">
        <f t="shared" si="14"/>
        <v>0.13048156468325811</v>
      </c>
      <c r="E43" s="125">
        <f t="shared" si="14"/>
        <v>0.11291103502841897</v>
      </c>
      <c r="F43" s="125">
        <f t="shared" si="15"/>
        <v>0.62240825035949521</v>
      </c>
      <c r="G43" s="125">
        <f t="shared" si="15"/>
        <v>0.37257380440005849</v>
      </c>
      <c r="H43" s="122">
        <f t="shared" si="3"/>
        <v>1.4147055315786071E-2</v>
      </c>
      <c r="K43" s="254">
        <v>36</v>
      </c>
      <c r="L43" s="37" t="s">
        <v>98</v>
      </c>
      <c r="M43" s="112">
        <f>取引基本表!AX40</f>
        <v>2934343</v>
      </c>
      <c r="N43" s="113">
        <f>ABS(取引基本表!BJ40)</f>
        <v>928592</v>
      </c>
      <c r="O43" s="114">
        <f t="shared" si="5"/>
        <v>0.31645652876981323</v>
      </c>
      <c r="P43" s="115">
        <f t="shared" si="6"/>
        <v>0.68354347123018677</v>
      </c>
      <c r="R43" s="254">
        <v>36</v>
      </c>
      <c r="S43" s="37" t="s">
        <v>98</v>
      </c>
      <c r="T43" s="116">
        <f>雇用表!C43</f>
        <v>287281</v>
      </c>
      <c r="U43" s="117">
        <f>雇用表!F43</f>
        <v>248596</v>
      </c>
      <c r="V43" s="116">
        <f>取引基本表!BL40</f>
        <v>2201698</v>
      </c>
      <c r="W43" s="118">
        <f t="shared" si="7"/>
        <v>0.13048156468325811</v>
      </c>
      <c r="X43" s="118">
        <f t="shared" si="8"/>
        <v>0.11291103502841897</v>
      </c>
      <c r="Z43" s="254">
        <v>36</v>
      </c>
      <c r="AA43" s="37" t="s">
        <v>98</v>
      </c>
      <c r="AB43" s="126">
        <v>820295</v>
      </c>
      <c r="AC43" s="113">
        <v>161989</v>
      </c>
      <c r="AD43" s="113">
        <v>266174</v>
      </c>
      <c r="AE43" s="113">
        <v>121981</v>
      </c>
      <c r="AF43" s="113">
        <v>-84</v>
      </c>
      <c r="AG43" s="112">
        <f>取引基本表!BL40</f>
        <v>2201698</v>
      </c>
      <c r="AH43" s="122">
        <f t="shared" si="16"/>
        <v>0.62240825035949521</v>
      </c>
      <c r="AI43" s="125">
        <f t="shared" si="10"/>
        <v>0.37257380440005849</v>
      </c>
      <c r="AK43" s="254">
        <v>36</v>
      </c>
      <c r="AL43" s="37" t="s">
        <v>98</v>
      </c>
      <c r="AM43" s="112">
        <f>取引基本表!AR40</f>
        <v>160612</v>
      </c>
      <c r="AN43" s="122">
        <f t="shared" si="4"/>
        <v>1.4147055315786071E-2</v>
      </c>
      <c r="AP43" s="254">
        <v>36</v>
      </c>
      <c r="AQ43" s="37" t="s">
        <v>98</v>
      </c>
      <c r="AR43" s="123">
        <f>取引基本表!AX40</f>
        <v>2934343</v>
      </c>
      <c r="AS43" s="124">
        <f>取引基本表!BB40</f>
        <v>195947</v>
      </c>
      <c r="AT43" s="124">
        <f>ABS(取引基本表!BJ40)</f>
        <v>928592</v>
      </c>
      <c r="AU43" s="123">
        <f t="shared" si="11"/>
        <v>-732645</v>
      </c>
      <c r="AV43" s="125">
        <f t="shared" si="12"/>
        <v>0.31645652876981323</v>
      </c>
      <c r="AW43" s="122">
        <f t="shared" si="13"/>
        <v>0.68354347123018677</v>
      </c>
    </row>
    <row r="44" spans="1:49">
      <c r="A44" s="254">
        <v>37</v>
      </c>
      <c r="B44" s="37" t="s">
        <v>99</v>
      </c>
      <c r="C44" s="125">
        <f t="shared" si="0"/>
        <v>0.55987382763194615</v>
      </c>
      <c r="D44" s="125">
        <f t="shared" si="14"/>
        <v>0.19836337849438287</v>
      </c>
      <c r="E44" s="125">
        <f t="shared" si="14"/>
        <v>0.16230318686650563</v>
      </c>
      <c r="F44" s="125">
        <f t="shared" si="15"/>
        <v>0.5344179716450459</v>
      </c>
      <c r="G44" s="125">
        <f t="shared" si="15"/>
        <v>0.32381925449611038</v>
      </c>
      <c r="H44" s="122">
        <f t="shared" si="3"/>
        <v>0.11509284654657072</v>
      </c>
      <c r="K44" s="254">
        <v>37</v>
      </c>
      <c r="L44" s="37" t="s">
        <v>99</v>
      </c>
      <c r="M44" s="112">
        <f>取引基本表!AX41</f>
        <v>1619372</v>
      </c>
      <c r="N44" s="113">
        <f>ABS(取引基本表!BJ41)</f>
        <v>712728</v>
      </c>
      <c r="O44" s="114">
        <f t="shared" si="5"/>
        <v>0.44012617236805379</v>
      </c>
      <c r="P44" s="115">
        <f>1-O44</f>
        <v>0.55987382763194615</v>
      </c>
      <c r="R44" s="254">
        <v>37</v>
      </c>
      <c r="S44" s="37" t="s">
        <v>99</v>
      </c>
      <c r="T44" s="116">
        <f>雇用表!C44</f>
        <v>297626</v>
      </c>
      <c r="U44" s="117">
        <f>雇用表!F44</f>
        <v>243521</v>
      </c>
      <c r="V44" s="116">
        <f>取引基本表!BL41</f>
        <v>1500408</v>
      </c>
      <c r="W44" s="118">
        <f t="shared" si="7"/>
        <v>0.19836337849438287</v>
      </c>
      <c r="X44" s="118">
        <f t="shared" si="8"/>
        <v>0.16230318686650563</v>
      </c>
      <c r="Z44" s="254">
        <v>37</v>
      </c>
      <c r="AA44" s="37" t="s">
        <v>99</v>
      </c>
      <c r="AB44" s="126">
        <v>485861</v>
      </c>
      <c r="AC44" s="113">
        <v>43415</v>
      </c>
      <c r="AD44" s="113">
        <v>187806</v>
      </c>
      <c r="AE44" s="113">
        <v>84767</v>
      </c>
      <c r="AF44" s="113">
        <v>-4</v>
      </c>
      <c r="AG44" s="112">
        <f>取引基本表!BL41</f>
        <v>1500408</v>
      </c>
      <c r="AH44" s="122">
        <f t="shared" si="16"/>
        <v>0.5344179716450459</v>
      </c>
      <c r="AI44" s="125">
        <f t="shared" si="10"/>
        <v>0.32381925449611038</v>
      </c>
      <c r="AK44" s="254">
        <v>37</v>
      </c>
      <c r="AL44" s="37" t="s">
        <v>99</v>
      </c>
      <c r="AM44" s="112">
        <f>取引基本表!AR41</f>
        <v>1306653</v>
      </c>
      <c r="AN44" s="122">
        <f t="shared" si="4"/>
        <v>0.11509284654657072</v>
      </c>
      <c r="AP44" s="254">
        <v>37</v>
      </c>
      <c r="AQ44" s="37" t="s">
        <v>99</v>
      </c>
      <c r="AR44" s="123">
        <f>取引基本表!AX41</f>
        <v>1619372</v>
      </c>
      <c r="AS44" s="124">
        <f>取引基本表!BB41</f>
        <v>593764</v>
      </c>
      <c r="AT44" s="124">
        <f>ABS(取引基本表!BJ41)</f>
        <v>712728</v>
      </c>
      <c r="AU44" s="123">
        <f t="shared" si="11"/>
        <v>-118964</v>
      </c>
      <c r="AV44" s="125">
        <f t="shared" si="12"/>
        <v>0.44012617236805379</v>
      </c>
      <c r="AW44" s="122">
        <f t="shared" si="13"/>
        <v>0.55987382763194615</v>
      </c>
    </row>
    <row r="45" spans="1:49">
      <c r="A45" s="254">
        <v>38</v>
      </c>
      <c r="B45" s="37" t="s">
        <v>4</v>
      </c>
      <c r="C45" s="125">
        <f t="shared" si="0"/>
        <v>1</v>
      </c>
      <c r="D45" s="125">
        <f t="shared" si="14"/>
        <v>0</v>
      </c>
      <c r="E45" s="125">
        <f t="shared" si="14"/>
        <v>0</v>
      </c>
      <c r="F45" s="125">
        <f t="shared" si="15"/>
        <v>0</v>
      </c>
      <c r="G45" s="125">
        <f t="shared" si="15"/>
        <v>0</v>
      </c>
      <c r="H45" s="122">
        <f t="shared" si="3"/>
        <v>0</v>
      </c>
      <c r="K45" s="254">
        <v>38</v>
      </c>
      <c r="L45" s="37" t="s">
        <v>4</v>
      </c>
      <c r="M45" s="112">
        <f>取引基本表!AX42</f>
        <v>54569</v>
      </c>
      <c r="N45" s="113">
        <f>ABS(取引基本表!BJ42)</f>
        <v>0</v>
      </c>
      <c r="O45" s="114">
        <f t="shared" si="5"/>
        <v>0</v>
      </c>
      <c r="P45" s="115">
        <f>1-O45</f>
        <v>1</v>
      </c>
      <c r="R45" s="254">
        <v>38</v>
      </c>
      <c r="S45" s="37" t="s">
        <v>4</v>
      </c>
      <c r="T45" s="116">
        <f>雇用表!C45</f>
        <v>0</v>
      </c>
      <c r="U45" s="117">
        <f>雇用表!F45</f>
        <v>0</v>
      </c>
      <c r="V45" s="116">
        <f>取引基本表!BL42</f>
        <v>54569</v>
      </c>
      <c r="W45" s="118">
        <f t="shared" si="7"/>
        <v>0</v>
      </c>
      <c r="X45" s="118">
        <f t="shared" si="8"/>
        <v>0</v>
      </c>
      <c r="Z45" s="254">
        <v>38</v>
      </c>
      <c r="AA45" s="37" t="s">
        <v>4</v>
      </c>
      <c r="AB45" s="126">
        <v>0</v>
      </c>
      <c r="AC45" s="113">
        <v>0</v>
      </c>
      <c r="AD45" s="113">
        <v>0</v>
      </c>
      <c r="AE45" s="113">
        <v>0</v>
      </c>
      <c r="AF45" s="113">
        <v>0</v>
      </c>
      <c r="AG45" s="112">
        <f>取引基本表!BL42</f>
        <v>54569</v>
      </c>
      <c r="AH45" s="122">
        <f>SUM(AB45:AF45)/AG45</f>
        <v>0</v>
      </c>
      <c r="AI45" s="125">
        <f>AB45/AG45</f>
        <v>0</v>
      </c>
      <c r="AK45" s="254">
        <v>38</v>
      </c>
      <c r="AL45" s="37" t="s">
        <v>4</v>
      </c>
      <c r="AM45" s="112">
        <f>取引基本表!AR42</f>
        <v>0</v>
      </c>
      <c r="AN45" s="122">
        <f t="shared" si="4"/>
        <v>0</v>
      </c>
      <c r="AP45" s="254">
        <v>38</v>
      </c>
      <c r="AQ45" s="37" t="s">
        <v>4</v>
      </c>
      <c r="AR45" s="123">
        <f>取引基本表!AX42</f>
        <v>54569</v>
      </c>
      <c r="AS45" s="124">
        <f>取引基本表!BB42</f>
        <v>0</v>
      </c>
      <c r="AT45" s="124">
        <f>ABS(取引基本表!BJ42)</f>
        <v>0</v>
      </c>
      <c r="AU45" s="123">
        <f t="shared" si="11"/>
        <v>0</v>
      </c>
      <c r="AV45" s="125">
        <f t="shared" si="12"/>
        <v>0</v>
      </c>
      <c r="AW45" s="122">
        <f t="shared" si="13"/>
        <v>1</v>
      </c>
    </row>
    <row r="46" spans="1:49">
      <c r="A46" s="254">
        <v>39</v>
      </c>
      <c r="B46" s="37" t="s">
        <v>5</v>
      </c>
      <c r="C46" s="125">
        <f t="shared" si="0"/>
        <v>0.63561708735819755</v>
      </c>
      <c r="D46" s="125">
        <f t="shared" si="14"/>
        <v>3.6867524451068895E-3</v>
      </c>
      <c r="E46" s="125">
        <f t="shared" si="14"/>
        <v>3.6024838177901608E-3</v>
      </c>
      <c r="F46" s="125">
        <f t="shared" si="15"/>
        <v>0.64740426293918441</v>
      </c>
      <c r="G46" s="125">
        <f t="shared" si="15"/>
        <v>7.4261727822867345E-3</v>
      </c>
      <c r="H46" s="122">
        <f t="shared" si="3"/>
        <v>7.1346566917706757E-6</v>
      </c>
      <c r="K46" s="254">
        <v>39</v>
      </c>
      <c r="L46" s="37" t="s">
        <v>5</v>
      </c>
      <c r="M46" s="112">
        <f>取引基本表!AX43</f>
        <v>189965</v>
      </c>
      <c r="N46" s="113">
        <f>ABS(取引基本表!BJ43)</f>
        <v>69220</v>
      </c>
      <c r="O46" s="114">
        <f t="shared" si="5"/>
        <v>0.36438291264180245</v>
      </c>
      <c r="P46" s="115">
        <f>1-O46</f>
        <v>0.63561708735819755</v>
      </c>
      <c r="R46" s="254">
        <v>39</v>
      </c>
      <c r="S46" s="37" t="s">
        <v>5</v>
      </c>
      <c r="T46" s="116">
        <f>雇用表!C46</f>
        <v>700</v>
      </c>
      <c r="U46" s="117">
        <f>雇用表!F46</f>
        <v>684</v>
      </c>
      <c r="V46" s="116">
        <f>取引基本表!BL43</f>
        <v>189869</v>
      </c>
      <c r="W46" s="118">
        <f t="shared" si="7"/>
        <v>3.6867524451068895E-3</v>
      </c>
      <c r="X46" s="118">
        <f t="shared" si="8"/>
        <v>3.6024838177901608E-3</v>
      </c>
      <c r="Z46" s="254">
        <v>39</v>
      </c>
      <c r="AA46" s="37" t="s">
        <v>5</v>
      </c>
      <c r="AB46" s="126">
        <v>1410</v>
      </c>
      <c r="AC46" s="113">
        <v>109156</v>
      </c>
      <c r="AD46" s="113">
        <v>6675</v>
      </c>
      <c r="AE46" s="113">
        <v>6243</v>
      </c>
      <c r="AF46" s="113">
        <v>-562</v>
      </c>
      <c r="AG46" s="112">
        <f>取引基本表!BL43</f>
        <v>189869</v>
      </c>
      <c r="AH46" s="122">
        <f t="shared" si="16"/>
        <v>0.64740426293918441</v>
      </c>
      <c r="AI46" s="125">
        <f t="shared" si="10"/>
        <v>7.4261727822867345E-3</v>
      </c>
      <c r="AK46" s="254">
        <v>39</v>
      </c>
      <c r="AL46" s="37" t="s">
        <v>5</v>
      </c>
      <c r="AM46" s="112">
        <f>取引基本表!AR43</f>
        <v>81</v>
      </c>
      <c r="AN46" s="122">
        <f t="shared" si="4"/>
        <v>7.1346566917706757E-6</v>
      </c>
      <c r="AP46" s="254">
        <v>39</v>
      </c>
      <c r="AQ46" s="37" t="s">
        <v>5</v>
      </c>
      <c r="AR46" s="123">
        <f>取引基本表!AX43</f>
        <v>189965</v>
      </c>
      <c r="AS46" s="124">
        <f>取引基本表!BB43</f>
        <v>69124</v>
      </c>
      <c r="AT46" s="124">
        <f>ABS(取引基本表!BJ43)</f>
        <v>69220</v>
      </c>
      <c r="AU46" s="123">
        <f t="shared" si="11"/>
        <v>-96</v>
      </c>
      <c r="AV46" s="125">
        <f t="shared" si="12"/>
        <v>0.36438291264180245</v>
      </c>
      <c r="AW46" s="122">
        <f t="shared" si="13"/>
        <v>0.63561708735819755</v>
      </c>
    </row>
    <row r="47" spans="1:49">
      <c r="A47" s="256">
        <v>40</v>
      </c>
      <c r="B47" s="127" t="s">
        <v>6</v>
      </c>
      <c r="C47" s="128">
        <f t="shared" si="0"/>
        <v>0.59941121331825653</v>
      </c>
      <c r="D47" s="128">
        <f t="shared" si="14"/>
        <v>6.7043132898265148E-2</v>
      </c>
      <c r="E47" s="128">
        <f t="shared" si="14"/>
        <v>6.0489972943054145E-2</v>
      </c>
      <c r="F47" s="128">
        <f>AH47</f>
        <v>0.52032812004185636</v>
      </c>
      <c r="G47" s="128">
        <f>AI47</f>
        <v>0.26745444124294698</v>
      </c>
      <c r="H47" s="129">
        <f t="shared" si="3"/>
        <v>1</v>
      </c>
      <c r="K47" s="256">
        <v>40</v>
      </c>
      <c r="L47" s="127" t="s">
        <v>6</v>
      </c>
      <c r="M47" s="130">
        <f>取引基本表!AX44</f>
        <v>39823591</v>
      </c>
      <c r="N47" s="131">
        <f>ABS(取引基本表!BJ44)</f>
        <v>15952884</v>
      </c>
      <c r="O47" s="132">
        <f t="shared" si="5"/>
        <v>0.40058878668174347</v>
      </c>
      <c r="P47" s="133">
        <f>1-O47</f>
        <v>0.59941121331825653</v>
      </c>
      <c r="R47" s="256">
        <v>40</v>
      </c>
      <c r="S47" s="127" t="s">
        <v>6</v>
      </c>
      <c r="T47" s="134">
        <f>SUM(T8:T46)</f>
        <v>2633586</v>
      </c>
      <c r="U47" s="134">
        <f>SUM(U8:U46)</f>
        <v>2376165</v>
      </c>
      <c r="V47" s="134">
        <f>SUM(V8:V46)</f>
        <v>39281965</v>
      </c>
      <c r="W47" s="135">
        <f t="shared" si="7"/>
        <v>6.7043132898265148E-2</v>
      </c>
      <c r="X47" s="135">
        <f t="shared" si="8"/>
        <v>6.0489972943054145E-2</v>
      </c>
      <c r="Z47" s="256">
        <v>40</v>
      </c>
      <c r="AA47" s="127" t="s">
        <v>6</v>
      </c>
      <c r="AB47" s="136">
        <f t="shared" ref="AB47:AG47" si="17">SUM(AB8:AB46)</f>
        <v>10506136</v>
      </c>
      <c r="AC47" s="131">
        <f t="shared" si="17"/>
        <v>3429452</v>
      </c>
      <c r="AD47" s="131">
        <f t="shared" si="17"/>
        <v>5439981</v>
      </c>
      <c r="AE47" s="131">
        <f t="shared" si="17"/>
        <v>1168759</v>
      </c>
      <c r="AF47" s="131">
        <f t="shared" si="17"/>
        <v>-104817</v>
      </c>
      <c r="AG47" s="130">
        <f t="shared" si="17"/>
        <v>39281965</v>
      </c>
      <c r="AH47" s="129">
        <f t="shared" si="16"/>
        <v>0.52032812004185636</v>
      </c>
      <c r="AI47" s="128">
        <f t="shared" si="10"/>
        <v>0.26745444124294698</v>
      </c>
      <c r="AK47" s="256">
        <v>40</v>
      </c>
      <c r="AL47" s="127" t="s">
        <v>6</v>
      </c>
      <c r="AM47" s="130">
        <f>取引基本表!AR44</f>
        <v>11353034</v>
      </c>
      <c r="AN47" s="129">
        <f t="shared" si="4"/>
        <v>1</v>
      </c>
      <c r="AP47" s="256">
        <v>40</v>
      </c>
      <c r="AQ47" s="127" t="s">
        <v>6</v>
      </c>
      <c r="AR47" s="137">
        <f>SUM(AR8:AR46)</f>
        <v>39823591</v>
      </c>
      <c r="AS47" s="138">
        <f t="shared" ref="AS47:AT47" si="18">SUM(AS8:AS46)</f>
        <v>15411258</v>
      </c>
      <c r="AT47" s="139">
        <f t="shared" si="18"/>
        <v>15952884</v>
      </c>
      <c r="AU47" s="137">
        <f t="shared" si="11"/>
        <v>-541626</v>
      </c>
      <c r="AV47" s="128">
        <f t="shared" ref="AV47" si="19">AT47/AR47</f>
        <v>0.40058878668174347</v>
      </c>
      <c r="AW47" s="129">
        <f t="shared" si="13"/>
        <v>0.59941121331825653</v>
      </c>
    </row>
    <row r="48" spans="1:49">
      <c r="A48" s="64" t="s">
        <v>212</v>
      </c>
      <c r="K48" s="64" t="s">
        <v>212</v>
      </c>
      <c r="R48" s="64" t="s">
        <v>212</v>
      </c>
      <c r="Z48" s="64" t="s">
        <v>212</v>
      </c>
      <c r="AK48" s="64" t="s">
        <v>212</v>
      </c>
      <c r="AP48" s="64" t="s">
        <v>212</v>
      </c>
      <c r="AU48" s="140"/>
      <c r="AV48" s="141"/>
      <c r="AW48" s="141"/>
    </row>
    <row r="49" spans="43:49">
      <c r="AQ49" s="64" t="s">
        <v>210</v>
      </c>
      <c r="AR49" s="116">
        <f>SUM(AR12:AR29)+AR45</f>
        <v>12052041</v>
      </c>
      <c r="AS49" s="116">
        <f>SUM(AS12:AS29)+AS45</f>
        <v>10612490</v>
      </c>
      <c r="AT49" s="116">
        <f>SUM(AT12:AT29)+AT45</f>
        <v>8417699</v>
      </c>
      <c r="AU49" s="116">
        <f>SUM(AU12:AU29)+AU45</f>
        <v>2194791</v>
      </c>
      <c r="AV49" s="142">
        <f>AT49/AR49</f>
        <v>0.69844593127421317</v>
      </c>
      <c r="AW49" s="142">
        <f>1-AV49</f>
        <v>0.30155406872578683</v>
      </c>
    </row>
    <row r="50" spans="43:49">
      <c r="AQ50" s="64" t="s">
        <v>211</v>
      </c>
      <c r="AR50" s="116">
        <f>SUM(AR8:AR11)+SUM(AR30:AR44)+AR46</f>
        <v>27771550</v>
      </c>
      <c r="AS50" s="116">
        <f>SUM(AS8:AS11)+SUM(AS30:AS44)+AS46</f>
        <v>4798768</v>
      </c>
      <c r="AT50" s="116">
        <f>SUM(AT8:AT11)+SUM(AT30:AT44)+AT46</f>
        <v>7535185</v>
      </c>
      <c r="AU50" s="116">
        <f>SUM(AU8:AU11)+SUM(AU30:AU44)+AU46</f>
        <v>-2736417</v>
      </c>
      <c r="AV50" s="142">
        <f>AT50/AR50</f>
        <v>0.27132749162362202</v>
      </c>
      <c r="AW50" s="142">
        <f>1-AV50</f>
        <v>0.72867250837637798</v>
      </c>
    </row>
    <row r="51" spans="43:49">
      <c r="AR51" s="116"/>
      <c r="AS51" s="116"/>
      <c r="AT51" s="116"/>
      <c r="AU51" s="116"/>
    </row>
    <row r="52" spans="43:49">
      <c r="AR52" s="116" t="s">
        <v>133</v>
      </c>
    </row>
  </sheetData>
  <mergeCells count="2">
    <mergeCell ref="W5:X5"/>
    <mergeCell ref="T5:U5"/>
  </mergeCells>
  <phoneticPr fontId="3"/>
  <pageMargins left="0.78740157480314965" right="0.59055118110236227" top="0.98425196850393704" bottom="0.98425196850393704" header="0.51181102362204722" footer="0.51181102362204722"/>
  <pageSetup paperSize="9" orientation="landscape" verticalDpi="2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A4EAD-BA71-4CFA-BBA3-0EFDA7D51742}">
  <dimension ref="A1:BL53"/>
  <sheetViews>
    <sheetView workbookViewId="0">
      <pane xSplit="2" ySplit="4" topLeftCell="C5" activePane="bottomRight" state="frozen"/>
      <selection activeCell="C3" sqref="C3:C7"/>
      <selection pane="topRight" activeCell="C3" sqref="C3:C7"/>
      <selection pane="bottomLeft" activeCell="C3" sqref="C3:C7"/>
      <selection pane="bottomRight" activeCell="C5" sqref="C5"/>
    </sheetView>
  </sheetViews>
  <sheetFormatPr defaultRowHeight="12"/>
  <cols>
    <col min="1" max="1" width="4.1640625" style="93" customWidth="1"/>
    <col min="2" max="2" width="21.58203125" style="93" customWidth="1"/>
    <col min="3" max="64" width="10.58203125" style="93" customWidth="1"/>
    <col min="65" max="16384" width="8.6640625" style="93"/>
  </cols>
  <sheetData>
    <row r="1" spans="1:64">
      <c r="A1" s="93" t="s">
        <v>0</v>
      </c>
    </row>
    <row r="2" spans="1:64">
      <c r="A2" s="93" t="s">
        <v>101</v>
      </c>
    </row>
    <row r="3" spans="1:64">
      <c r="A3" s="143"/>
      <c r="B3" s="144"/>
      <c r="C3" s="143">
        <v>1</v>
      </c>
      <c r="D3" s="144">
        <v>2</v>
      </c>
      <c r="E3" s="144">
        <v>3</v>
      </c>
      <c r="F3" s="144">
        <v>4</v>
      </c>
      <c r="G3" s="144">
        <v>5</v>
      </c>
      <c r="H3" s="144">
        <v>6</v>
      </c>
      <c r="I3" s="144">
        <v>7</v>
      </c>
      <c r="J3" s="144">
        <v>8</v>
      </c>
      <c r="K3" s="144">
        <v>9</v>
      </c>
      <c r="L3" s="144">
        <v>10</v>
      </c>
      <c r="M3" s="144">
        <v>11</v>
      </c>
      <c r="N3" s="144">
        <v>12</v>
      </c>
      <c r="O3" s="144">
        <v>13</v>
      </c>
      <c r="P3" s="144">
        <v>14</v>
      </c>
      <c r="Q3" s="144">
        <v>15</v>
      </c>
      <c r="R3" s="144">
        <v>16</v>
      </c>
      <c r="S3" s="144">
        <v>17</v>
      </c>
      <c r="T3" s="144">
        <v>18</v>
      </c>
      <c r="U3" s="144">
        <v>19</v>
      </c>
      <c r="V3" s="144">
        <v>20</v>
      </c>
      <c r="W3" s="144">
        <v>21</v>
      </c>
      <c r="X3" s="144">
        <v>22</v>
      </c>
      <c r="Y3" s="144">
        <v>23</v>
      </c>
      <c r="Z3" s="144">
        <v>24</v>
      </c>
      <c r="AA3" s="144">
        <v>25</v>
      </c>
      <c r="AB3" s="144">
        <v>26</v>
      </c>
      <c r="AC3" s="144">
        <v>27</v>
      </c>
      <c r="AD3" s="144">
        <v>28</v>
      </c>
      <c r="AE3" s="144">
        <v>29</v>
      </c>
      <c r="AF3" s="144">
        <v>30</v>
      </c>
      <c r="AG3" s="144">
        <v>31</v>
      </c>
      <c r="AH3" s="144">
        <v>32</v>
      </c>
      <c r="AI3" s="144">
        <v>33</v>
      </c>
      <c r="AJ3" s="144">
        <v>34</v>
      </c>
      <c r="AK3" s="144">
        <v>35</v>
      </c>
      <c r="AL3" s="144">
        <v>36</v>
      </c>
      <c r="AM3" s="144">
        <v>37</v>
      </c>
      <c r="AN3" s="144">
        <v>38</v>
      </c>
      <c r="AO3" s="144">
        <v>39</v>
      </c>
      <c r="AP3" s="155">
        <v>40</v>
      </c>
      <c r="AQ3" s="144">
        <v>41</v>
      </c>
      <c r="AR3" s="144">
        <v>42</v>
      </c>
      <c r="AS3" s="144">
        <v>43</v>
      </c>
      <c r="AT3" s="144">
        <v>44</v>
      </c>
      <c r="AU3" s="144">
        <v>45</v>
      </c>
      <c r="AV3" s="144">
        <v>46</v>
      </c>
      <c r="AW3" s="155">
        <v>47</v>
      </c>
      <c r="AX3" s="155">
        <v>48</v>
      </c>
      <c r="AY3" s="155">
        <v>49</v>
      </c>
      <c r="AZ3" s="155">
        <v>50</v>
      </c>
      <c r="BA3" s="155">
        <v>51</v>
      </c>
      <c r="BB3" s="155">
        <v>52</v>
      </c>
      <c r="BC3" s="155">
        <v>53</v>
      </c>
      <c r="BD3" s="155">
        <v>54</v>
      </c>
      <c r="BE3" s="144">
        <v>55</v>
      </c>
      <c r="BF3" s="144">
        <v>56</v>
      </c>
      <c r="BG3" s="144">
        <v>57</v>
      </c>
      <c r="BH3" s="155">
        <v>58</v>
      </c>
      <c r="BI3" s="155">
        <v>59</v>
      </c>
      <c r="BJ3" s="155">
        <v>60</v>
      </c>
      <c r="BK3" s="155">
        <v>61</v>
      </c>
      <c r="BL3" s="5">
        <v>62</v>
      </c>
    </row>
    <row r="4" spans="1:64" ht="48" customHeight="1">
      <c r="A4" s="147"/>
      <c r="B4" s="13" t="s">
        <v>100</v>
      </c>
      <c r="C4" s="1" t="s">
        <v>73</v>
      </c>
      <c r="D4" s="1" t="s">
        <v>74</v>
      </c>
      <c r="E4" s="1" t="s">
        <v>75</v>
      </c>
      <c r="F4" s="1" t="s">
        <v>76</v>
      </c>
      <c r="G4" s="1" t="s">
        <v>77</v>
      </c>
      <c r="H4" s="1" t="s">
        <v>78</v>
      </c>
      <c r="I4" s="1" t="s">
        <v>79</v>
      </c>
      <c r="J4" s="1" t="s">
        <v>80</v>
      </c>
      <c r="K4" s="1" t="s">
        <v>81</v>
      </c>
      <c r="L4" s="1" t="s">
        <v>82</v>
      </c>
      <c r="M4" s="1" t="s">
        <v>83</v>
      </c>
      <c r="N4" s="1" t="s">
        <v>84</v>
      </c>
      <c r="O4" s="1" t="s">
        <v>85</v>
      </c>
      <c r="P4" s="1" t="s">
        <v>86</v>
      </c>
      <c r="Q4" s="1" t="s">
        <v>70</v>
      </c>
      <c r="R4" s="1" t="s">
        <v>71</v>
      </c>
      <c r="S4" s="1" t="s">
        <v>72</v>
      </c>
      <c r="T4" s="1" t="s">
        <v>87</v>
      </c>
      <c r="U4" s="1" t="s">
        <v>88</v>
      </c>
      <c r="V4" s="1" t="s">
        <v>89</v>
      </c>
      <c r="W4" s="1" t="s">
        <v>90</v>
      </c>
      <c r="X4" s="1" t="s">
        <v>64</v>
      </c>
      <c r="Y4" s="1" t="s">
        <v>91</v>
      </c>
      <c r="Z4" s="1" t="s">
        <v>92</v>
      </c>
      <c r="AA4" s="1" t="s">
        <v>1</v>
      </c>
      <c r="AB4" s="1" t="s">
        <v>2</v>
      </c>
      <c r="AC4" s="1" t="s">
        <v>65</v>
      </c>
      <c r="AD4" s="1" t="s">
        <v>66</v>
      </c>
      <c r="AE4" s="1" t="s">
        <v>93</v>
      </c>
      <c r="AF4" s="1" t="s">
        <v>94</v>
      </c>
      <c r="AG4" s="1" t="s">
        <v>95</v>
      </c>
      <c r="AH4" s="1" t="s">
        <v>67</v>
      </c>
      <c r="AI4" s="1" t="s">
        <v>96</v>
      </c>
      <c r="AJ4" s="1" t="s">
        <v>97</v>
      </c>
      <c r="AK4" s="1" t="s">
        <v>3</v>
      </c>
      <c r="AL4" s="1" t="s">
        <v>98</v>
      </c>
      <c r="AM4" s="1" t="s">
        <v>99</v>
      </c>
      <c r="AN4" s="1" t="s">
        <v>4</v>
      </c>
      <c r="AO4" s="1" t="s">
        <v>5</v>
      </c>
      <c r="AP4" s="12" t="s">
        <v>6</v>
      </c>
      <c r="AQ4" s="12" t="s">
        <v>7</v>
      </c>
      <c r="AR4" s="1" t="s">
        <v>68</v>
      </c>
      <c r="AS4" s="1" t="s">
        <v>8</v>
      </c>
      <c r="AT4" s="1" t="s">
        <v>9</v>
      </c>
      <c r="AU4" s="1" t="s">
        <v>10</v>
      </c>
      <c r="AV4" s="1" t="s">
        <v>11</v>
      </c>
      <c r="AW4" s="2" t="s">
        <v>12</v>
      </c>
      <c r="AX4" s="2" t="s">
        <v>13</v>
      </c>
      <c r="AY4" s="2" t="s">
        <v>14</v>
      </c>
      <c r="AZ4" s="2" t="s">
        <v>15</v>
      </c>
      <c r="BA4" s="2" t="s">
        <v>16</v>
      </c>
      <c r="BB4" s="2" t="s">
        <v>17</v>
      </c>
      <c r="BC4" s="2" t="s">
        <v>18</v>
      </c>
      <c r="BD4" s="2" t="s">
        <v>19</v>
      </c>
      <c r="BE4" s="1" t="s">
        <v>20</v>
      </c>
      <c r="BF4" s="1" t="s">
        <v>21</v>
      </c>
      <c r="BG4" s="1" t="s">
        <v>22</v>
      </c>
      <c r="BH4" s="2" t="s">
        <v>23</v>
      </c>
      <c r="BI4" s="2" t="s">
        <v>24</v>
      </c>
      <c r="BJ4" s="2" t="s">
        <v>25</v>
      </c>
      <c r="BK4" s="1" t="s">
        <v>26</v>
      </c>
      <c r="BL4" s="2" t="s">
        <v>27</v>
      </c>
    </row>
    <row r="5" spans="1:64">
      <c r="A5" s="145">
        <v>1</v>
      </c>
      <c r="B5" s="3" t="s">
        <v>73</v>
      </c>
      <c r="C5" s="174">
        <v>24191</v>
      </c>
      <c r="D5" s="174">
        <v>6</v>
      </c>
      <c r="E5" s="174">
        <v>0</v>
      </c>
      <c r="F5" s="174">
        <v>0</v>
      </c>
      <c r="G5" s="174">
        <v>302240</v>
      </c>
      <c r="H5" s="174">
        <v>907</v>
      </c>
      <c r="I5" s="174">
        <v>481</v>
      </c>
      <c r="J5" s="174">
        <v>1910</v>
      </c>
      <c r="K5" s="174">
        <v>0</v>
      </c>
      <c r="L5" s="174">
        <v>2637</v>
      </c>
      <c r="M5" s="174">
        <v>14</v>
      </c>
      <c r="N5" s="174">
        <v>0</v>
      </c>
      <c r="O5" s="174">
        <v>0</v>
      </c>
      <c r="P5" s="174">
        <v>0</v>
      </c>
      <c r="Q5" s="174">
        <v>0</v>
      </c>
      <c r="R5" s="174">
        <v>0</v>
      </c>
      <c r="S5" s="174">
        <v>0</v>
      </c>
      <c r="T5" s="174">
        <v>0</v>
      </c>
      <c r="U5" s="174">
        <v>0</v>
      </c>
      <c r="V5" s="174">
        <v>0</v>
      </c>
      <c r="W5" s="174">
        <v>0</v>
      </c>
      <c r="X5" s="174">
        <v>1507</v>
      </c>
      <c r="Y5" s="174">
        <v>1989</v>
      </c>
      <c r="Z5" s="174">
        <v>0</v>
      </c>
      <c r="AA5" s="174">
        <v>0</v>
      </c>
      <c r="AB5" s="174">
        <v>0</v>
      </c>
      <c r="AC5" s="174">
        <v>447</v>
      </c>
      <c r="AD5" s="174">
        <v>0</v>
      </c>
      <c r="AE5" s="174">
        <v>16</v>
      </c>
      <c r="AF5" s="174">
        <v>46</v>
      </c>
      <c r="AG5" s="174">
        <v>0</v>
      </c>
      <c r="AH5" s="174">
        <v>24</v>
      </c>
      <c r="AI5" s="174">
        <v>2050</v>
      </c>
      <c r="AJ5" s="174">
        <v>4717</v>
      </c>
      <c r="AK5" s="174">
        <v>436</v>
      </c>
      <c r="AL5" s="174">
        <v>21</v>
      </c>
      <c r="AM5" s="174">
        <v>17571</v>
      </c>
      <c r="AN5" s="174">
        <v>0</v>
      </c>
      <c r="AO5" s="174">
        <v>0</v>
      </c>
      <c r="AP5" s="151">
        <v>361210</v>
      </c>
      <c r="AQ5" s="175">
        <v>1823</v>
      </c>
      <c r="AR5" s="149">
        <v>128280</v>
      </c>
      <c r="AS5" s="149">
        <v>0</v>
      </c>
      <c r="AT5" s="149">
        <v>0</v>
      </c>
      <c r="AU5" s="149">
        <v>7472</v>
      </c>
      <c r="AV5" s="149">
        <v>872</v>
      </c>
      <c r="AW5" s="151">
        <v>138447</v>
      </c>
      <c r="AX5" s="151">
        <v>499657</v>
      </c>
      <c r="AY5" s="151">
        <v>501</v>
      </c>
      <c r="AZ5" s="151">
        <v>501</v>
      </c>
      <c r="BA5" s="151">
        <v>75477</v>
      </c>
      <c r="BB5" s="151">
        <v>75978</v>
      </c>
      <c r="BC5" s="151">
        <v>214425</v>
      </c>
      <c r="BD5" s="151">
        <v>575635</v>
      </c>
      <c r="BE5" s="149">
        <v>-113689</v>
      </c>
      <c r="BF5" s="149">
        <v>-1240</v>
      </c>
      <c r="BG5" s="149">
        <v>-9416</v>
      </c>
      <c r="BH5" s="151">
        <v>-124345</v>
      </c>
      <c r="BI5" s="151">
        <v>-288705</v>
      </c>
      <c r="BJ5" s="151">
        <v>-413050</v>
      </c>
      <c r="BK5" s="151">
        <v>-198625</v>
      </c>
      <c r="BL5" s="176">
        <v>162585</v>
      </c>
    </row>
    <row r="6" spans="1:64">
      <c r="A6" s="145">
        <v>2</v>
      </c>
      <c r="B6" s="3" t="s">
        <v>74</v>
      </c>
      <c r="C6" s="174">
        <v>82</v>
      </c>
      <c r="D6" s="174">
        <v>1797</v>
      </c>
      <c r="E6" s="174">
        <v>19</v>
      </c>
      <c r="F6" s="174">
        <v>0</v>
      </c>
      <c r="G6" s="174">
        <v>1058</v>
      </c>
      <c r="H6" s="174">
        <v>1</v>
      </c>
      <c r="I6" s="174">
        <v>6995</v>
      </c>
      <c r="J6" s="174">
        <v>502</v>
      </c>
      <c r="K6" s="174">
        <v>0</v>
      </c>
      <c r="L6" s="174">
        <v>0</v>
      </c>
      <c r="M6" s="174">
        <v>0</v>
      </c>
      <c r="N6" s="174">
        <v>0</v>
      </c>
      <c r="O6" s="174">
        <v>0</v>
      </c>
      <c r="P6" s="174">
        <v>0</v>
      </c>
      <c r="Q6" s="174">
        <v>0</v>
      </c>
      <c r="R6" s="174">
        <v>0</v>
      </c>
      <c r="S6" s="174">
        <v>0</v>
      </c>
      <c r="T6" s="174">
        <v>0</v>
      </c>
      <c r="U6" s="174">
        <v>0</v>
      </c>
      <c r="V6" s="174">
        <v>0</v>
      </c>
      <c r="W6" s="174">
        <v>1</v>
      </c>
      <c r="X6" s="174">
        <v>142</v>
      </c>
      <c r="Y6" s="174">
        <v>54</v>
      </c>
      <c r="Z6" s="174">
        <v>0</v>
      </c>
      <c r="AA6" s="174">
        <v>0</v>
      </c>
      <c r="AB6" s="174">
        <v>0</v>
      </c>
      <c r="AC6" s="174">
        <v>0</v>
      </c>
      <c r="AD6" s="174">
        <v>0</v>
      </c>
      <c r="AE6" s="174">
        <v>0</v>
      </c>
      <c r="AF6" s="174">
        <v>0</v>
      </c>
      <c r="AG6" s="174">
        <v>0</v>
      </c>
      <c r="AH6" s="174">
        <v>4</v>
      </c>
      <c r="AI6" s="174">
        <v>78</v>
      </c>
      <c r="AJ6" s="174">
        <v>133</v>
      </c>
      <c r="AK6" s="174">
        <v>0</v>
      </c>
      <c r="AL6" s="174">
        <v>0</v>
      </c>
      <c r="AM6" s="174">
        <v>1716</v>
      </c>
      <c r="AN6" s="174">
        <v>0</v>
      </c>
      <c r="AO6" s="174">
        <v>0</v>
      </c>
      <c r="AP6" s="150">
        <v>12582</v>
      </c>
      <c r="AQ6" s="175">
        <v>113</v>
      </c>
      <c r="AR6" s="149">
        <v>5780</v>
      </c>
      <c r="AS6" s="149">
        <v>0</v>
      </c>
      <c r="AT6" s="149">
        <v>0</v>
      </c>
      <c r="AU6" s="149">
        <v>0</v>
      </c>
      <c r="AV6" s="149">
        <v>2927</v>
      </c>
      <c r="AW6" s="150">
        <v>8820</v>
      </c>
      <c r="AX6" s="150">
        <v>21402</v>
      </c>
      <c r="AY6" s="150">
        <v>209</v>
      </c>
      <c r="AZ6" s="150">
        <v>209</v>
      </c>
      <c r="BA6" s="150">
        <v>888</v>
      </c>
      <c r="BB6" s="150">
        <v>1097</v>
      </c>
      <c r="BC6" s="150">
        <v>9917</v>
      </c>
      <c r="BD6" s="150">
        <v>22499</v>
      </c>
      <c r="BE6" s="149">
        <v>-2417</v>
      </c>
      <c r="BF6" s="149">
        <v>-36</v>
      </c>
      <c r="BG6" s="149">
        <v>-224</v>
      </c>
      <c r="BH6" s="150">
        <v>-2677</v>
      </c>
      <c r="BI6" s="150">
        <v>-10303</v>
      </c>
      <c r="BJ6" s="150">
        <v>-12980</v>
      </c>
      <c r="BK6" s="150">
        <v>-3063</v>
      </c>
      <c r="BL6" s="176">
        <v>9519</v>
      </c>
    </row>
    <row r="7" spans="1:64">
      <c r="A7" s="145">
        <v>3</v>
      </c>
      <c r="B7" s="3" t="s">
        <v>75</v>
      </c>
      <c r="C7" s="174">
        <v>0</v>
      </c>
      <c r="D7" s="174">
        <v>0</v>
      </c>
      <c r="E7" s="174">
        <v>2716</v>
      </c>
      <c r="F7" s="174">
        <v>0</v>
      </c>
      <c r="G7" s="174">
        <v>22608</v>
      </c>
      <c r="H7" s="174">
        <v>0</v>
      </c>
      <c r="I7" s="174">
        <v>0</v>
      </c>
      <c r="J7" s="174">
        <v>82</v>
      </c>
      <c r="K7" s="174">
        <v>0</v>
      </c>
      <c r="L7" s="174">
        <v>0</v>
      </c>
      <c r="M7" s="174">
        <v>0</v>
      </c>
      <c r="N7" s="174">
        <v>0</v>
      </c>
      <c r="O7" s="174">
        <v>0</v>
      </c>
      <c r="P7" s="174">
        <v>0</v>
      </c>
      <c r="Q7" s="174">
        <v>0</v>
      </c>
      <c r="R7" s="174">
        <v>0</v>
      </c>
      <c r="S7" s="174">
        <v>0</v>
      </c>
      <c r="T7" s="174">
        <v>0</v>
      </c>
      <c r="U7" s="174">
        <v>0</v>
      </c>
      <c r="V7" s="174">
        <v>0</v>
      </c>
      <c r="W7" s="174">
        <v>0</v>
      </c>
      <c r="X7" s="174">
        <v>793</v>
      </c>
      <c r="Y7" s="174">
        <v>0</v>
      </c>
      <c r="Z7" s="174">
        <v>0</v>
      </c>
      <c r="AA7" s="174">
        <v>0</v>
      </c>
      <c r="AB7" s="174">
        <v>0</v>
      </c>
      <c r="AC7" s="174">
        <v>0</v>
      </c>
      <c r="AD7" s="174">
        <v>0</v>
      </c>
      <c r="AE7" s="174">
        <v>0</v>
      </c>
      <c r="AF7" s="174">
        <v>5</v>
      </c>
      <c r="AG7" s="174">
        <v>0</v>
      </c>
      <c r="AH7" s="174">
        <v>7</v>
      </c>
      <c r="AI7" s="174">
        <v>150</v>
      </c>
      <c r="AJ7" s="174">
        <v>886</v>
      </c>
      <c r="AK7" s="174">
        <v>0</v>
      </c>
      <c r="AL7" s="174">
        <v>0</v>
      </c>
      <c r="AM7" s="174">
        <v>5556</v>
      </c>
      <c r="AN7" s="174">
        <v>0</v>
      </c>
      <c r="AO7" s="174">
        <v>0</v>
      </c>
      <c r="AP7" s="150">
        <v>32803</v>
      </c>
      <c r="AQ7" s="175">
        <v>471</v>
      </c>
      <c r="AR7" s="149">
        <v>13179</v>
      </c>
      <c r="AS7" s="149">
        <v>0</v>
      </c>
      <c r="AT7" s="149">
        <v>0</v>
      </c>
      <c r="AU7" s="149">
        <v>0</v>
      </c>
      <c r="AV7" s="149">
        <v>787</v>
      </c>
      <c r="AW7" s="150">
        <v>14437</v>
      </c>
      <c r="AX7" s="150">
        <v>47240</v>
      </c>
      <c r="AY7" s="150">
        <v>1426</v>
      </c>
      <c r="AZ7" s="150">
        <v>1426</v>
      </c>
      <c r="BA7" s="150">
        <v>43511</v>
      </c>
      <c r="BB7" s="150">
        <v>44937</v>
      </c>
      <c r="BC7" s="150">
        <v>59374</v>
      </c>
      <c r="BD7" s="150">
        <v>92177</v>
      </c>
      <c r="BE7" s="149">
        <v>-4733</v>
      </c>
      <c r="BF7" s="149">
        <v>-202</v>
      </c>
      <c r="BG7" s="149">
        <v>-394</v>
      </c>
      <c r="BH7" s="150">
        <v>-5329</v>
      </c>
      <c r="BI7" s="150">
        <v>-35925</v>
      </c>
      <c r="BJ7" s="150">
        <v>-41254</v>
      </c>
      <c r="BK7" s="150">
        <v>18120</v>
      </c>
      <c r="BL7" s="176">
        <v>50923</v>
      </c>
    </row>
    <row r="8" spans="1:64">
      <c r="A8" s="145">
        <v>4</v>
      </c>
      <c r="B8" s="3" t="s">
        <v>76</v>
      </c>
      <c r="C8" s="174">
        <v>1</v>
      </c>
      <c r="D8" s="174">
        <v>4</v>
      </c>
      <c r="E8" s="174">
        <v>0</v>
      </c>
      <c r="F8" s="174">
        <v>5</v>
      </c>
      <c r="G8" s="174">
        <v>442</v>
      </c>
      <c r="H8" s="174">
        <v>17</v>
      </c>
      <c r="I8" s="174">
        <v>767</v>
      </c>
      <c r="J8" s="174">
        <v>7812</v>
      </c>
      <c r="K8" s="174">
        <v>72512</v>
      </c>
      <c r="L8" s="174">
        <v>37</v>
      </c>
      <c r="M8" s="174">
        <v>13762</v>
      </c>
      <c r="N8" s="174">
        <v>122888</v>
      </c>
      <c r="O8" s="174">
        <v>27221</v>
      </c>
      <c r="P8" s="174">
        <v>45</v>
      </c>
      <c r="Q8" s="174">
        <v>47</v>
      </c>
      <c r="R8" s="174">
        <v>14</v>
      </c>
      <c r="S8" s="174">
        <v>5</v>
      </c>
      <c r="T8" s="174">
        <v>24</v>
      </c>
      <c r="U8" s="174">
        <v>21</v>
      </c>
      <c r="V8" s="174">
        <v>0</v>
      </c>
      <c r="W8" s="174">
        <v>48</v>
      </c>
      <c r="X8" s="174">
        <v>80</v>
      </c>
      <c r="Y8" s="174">
        <v>4033</v>
      </c>
      <c r="Z8" s="174">
        <v>354400</v>
      </c>
      <c r="AA8" s="174">
        <v>0</v>
      </c>
      <c r="AB8" s="174">
        <v>0</v>
      </c>
      <c r="AC8" s="174">
        <v>5</v>
      </c>
      <c r="AD8" s="174">
        <v>1</v>
      </c>
      <c r="AE8" s="174">
        <v>2</v>
      </c>
      <c r="AF8" s="174">
        <v>9</v>
      </c>
      <c r="AG8" s="174">
        <v>0</v>
      </c>
      <c r="AH8" s="174">
        <v>9</v>
      </c>
      <c r="AI8" s="174">
        <v>62</v>
      </c>
      <c r="AJ8" s="174">
        <v>16</v>
      </c>
      <c r="AK8" s="174">
        <v>6</v>
      </c>
      <c r="AL8" s="174">
        <v>9</v>
      </c>
      <c r="AM8" s="174">
        <v>3</v>
      </c>
      <c r="AN8" s="174">
        <v>0</v>
      </c>
      <c r="AO8" s="174">
        <v>25</v>
      </c>
      <c r="AP8" s="150">
        <v>604332</v>
      </c>
      <c r="AQ8" s="175">
        <v>-168</v>
      </c>
      <c r="AR8" s="149">
        <v>-221</v>
      </c>
      <c r="AS8" s="149">
        <v>0</v>
      </c>
      <c r="AT8" s="149">
        <v>0</v>
      </c>
      <c r="AU8" s="149">
        <v>-161</v>
      </c>
      <c r="AV8" s="149">
        <v>10647</v>
      </c>
      <c r="AW8" s="150">
        <v>10097</v>
      </c>
      <c r="AX8" s="150">
        <v>614429</v>
      </c>
      <c r="AY8" s="150">
        <v>322</v>
      </c>
      <c r="AZ8" s="150">
        <v>322</v>
      </c>
      <c r="BA8" s="150">
        <v>505</v>
      </c>
      <c r="BB8" s="150">
        <v>827</v>
      </c>
      <c r="BC8" s="150">
        <v>10924</v>
      </c>
      <c r="BD8" s="150">
        <v>615256</v>
      </c>
      <c r="BE8" s="149">
        <v>-522548</v>
      </c>
      <c r="BF8" s="149">
        <v>0</v>
      </c>
      <c r="BG8" s="149">
        <v>-77027</v>
      </c>
      <c r="BH8" s="150">
        <v>-599575</v>
      </c>
      <c r="BI8" s="150">
        <v>-9110</v>
      </c>
      <c r="BJ8" s="150">
        <v>-608685</v>
      </c>
      <c r="BK8" s="150">
        <v>-597761</v>
      </c>
      <c r="BL8" s="176">
        <v>6571</v>
      </c>
    </row>
    <row r="9" spans="1:64">
      <c r="A9" s="145">
        <v>5</v>
      </c>
      <c r="B9" s="3" t="s">
        <v>77</v>
      </c>
      <c r="C9" s="174">
        <v>22080</v>
      </c>
      <c r="D9" s="174">
        <v>66</v>
      </c>
      <c r="E9" s="174">
        <v>7222</v>
      </c>
      <c r="F9" s="174">
        <v>0</v>
      </c>
      <c r="G9" s="174">
        <v>478686</v>
      </c>
      <c r="H9" s="174">
        <v>271</v>
      </c>
      <c r="I9" s="174">
        <v>543</v>
      </c>
      <c r="J9" s="174">
        <v>17102</v>
      </c>
      <c r="K9" s="174">
        <v>0</v>
      </c>
      <c r="L9" s="174">
        <v>8</v>
      </c>
      <c r="M9" s="174">
        <v>81</v>
      </c>
      <c r="N9" s="174">
        <v>1</v>
      </c>
      <c r="O9" s="174">
        <v>0</v>
      </c>
      <c r="P9" s="174">
        <v>0</v>
      </c>
      <c r="Q9" s="174">
        <v>0</v>
      </c>
      <c r="R9" s="174">
        <v>0</v>
      </c>
      <c r="S9" s="174">
        <v>0</v>
      </c>
      <c r="T9" s="174">
        <v>0</v>
      </c>
      <c r="U9" s="174">
        <v>0</v>
      </c>
      <c r="V9" s="174">
        <v>0</v>
      </c>
      <c r="W9" s="174">
        <v>0</v>
      </c>
      <c r="X9" s="174">
        <v>1176</v>
      </c>
      <c r="Y9" s="174">
        <v>23</v>
      </c>
      <c r="Z9" s="174">
        <v>0</v>
      </c>
      <c r="AA9" s="174">
        <v>0</v>
      </c>
      <c r="AB9" s="174">
        <v>0</v>
      </c>
      <c r="AC9" s="174">
        <v>418</v>
      </c>
      <c r="AD9" s="174">
        <v>0</v>
      </c>
      <c r="AE9" s="174">
        <v>0</v>
      </c>
      <c r="AF9" s="174">
        <v>133</v>
      </c>
      <c r="AG9" s="174">
        <v>0</v>
      </c>
      <c r="AH9" s="174">
        <v>1012</v>
      </c>
      <c r="AI9" s="174">
        <v>8986</v>
      </c>
      <c r="AJ9" s="174">
        <v>20317</v>
      </c>
      <c r="AK9" s="174">
        <v>322</v>
      </c>
      <c r="AL9" s="174">
        <v>7</v>
      </c>
      <c r="AM9" s="174">
        <v>161218</v>
      </c>
      <c r="AN9" s="174">
        <v>0</v>
      </c>
      <c r="AO9" s="174">
        <v>736</v>
      </c>
      <c r="AP9" s="150">
        <v>720408</v>
      </c>
      <c r="AQ9" s="175">
        <v>31917</v>
      </c>
      <c r="AR9" s="149">
        <v>1151887</v>
      </c>
      <c r="AS9" s="149">
        <v>0</v>
      </c>
      <c r="AT9" s="149">
        <v>0</v>
      </c>
      <c r="AU9" s="149">
        <v>0</v>
      </c>
      <c r="AV9" s="149">
        <v>-17157</v>
      </c>
      <c r="AW9" s="150">
        <v>1166647</v>
      </c>
      <c r="AX9" s="150">
        <v>1887055</v>
      </c>
      <c r="AY9" s="150">
        <v>14572</v>
      </c>
      <c r="AZ9" s="150">
        <v>14572</v>
      </c>
      <c r="BA9" s="150">
        <v>1604619</v>
      </c>
      <c r="BB9" s="150">
        <v>1619191</v>
      </c>
      <c r="BC9" s="150">
        <v>2785838</v>
      </c>
      <c r="BD9" s="150">
        <v>3506246</v>
      </c>
      <c r="BE9" s="149">
        <v>-238318</v>
      </c>
      <c r="BF9" s="149">
        <v>-15141</v>
      </c>
      <c r="BG9" s="149">
        <v>-69203</v>
      </c>
      <c r="BH9" s="150">
        <v>-322662</v>
      </c>
      <c r="BI9" s="150">
        <v>-1070566</v>
      </c>
      <c r="BJ9" s="150">
        <v>-1393228</v>
      </c>
      <c r="BK9" s="150">
        <v>1392610</v>
      </c>
      <c r="BL9" s="176">
        <v>2113018</v>
      </c>
    </row>
    <row r="10" spans="1:64">
      <c r="A10" s="145">
        <v>6</v>
      </c>
      <c r="B10" s="3" t="s">
        <v>78</v>
      </c>
      <c r="C10" s="174">
        <v>393</v>
      </c>
      <c r="D10" s="174">
        <v>6</v>
      </c>
      <c r="E10" s="174">
        <v>928</v>
      </c>
      <c r="F10" s="174">
        <v>17</v>
      </c>
      <c r="G10" s="174">
        <v>2153</v>
      </c>
      <c r="H10" s="174">
        <v>17011</v>
      </c>
      <c r="I10" s="174">
        <v>1085</v>
      </c>
      <c r="J10" s="174">
        <v>2376</v>
      </c>
      <c r="K10" s="174">
        <v>31</v>
      </c>
      <c r="L10" s="174">
        <v>1711</v>
      </c>
      <c r="M10" s="174">
        <v>968</v>
      </c>
      <c r="N10" s="174">
        <v>799</v>
      </c>
      <c r="O10" s="174">
        <v>164</v>
      </c>
      <c r="P10" s="174">
        <v>799</v>
      </c>
      <c r="Q10" s="174">
        <v>1047</v>
      </c>
      <c r="R10" s="174">
        <v>820</v>
      </c>
      <c r="S10" s="174">
        <v>290</v>
      </c>
      <c r="T10" s="174">
        <v>897</v>
      </c>
      <c r="U10" s="174">
        <v>1705</v>
      </c>
      <c r="V10" s="174">
        <v>460</v>
      </c>
      <c r="W10" s="174">
        <v>1677</v>
      </c>
      <c r="X10" s="174">
        <v>5251</v>
      </c>
      <c r="Y10" s="174">
        <v>8362</v>
      </c>
      <c r="Z10" s="174">
        <v>255</v>
      </c>
      <c r="AA10" s="174">
        <v>168</v>
      </c>
      <c r="AB10" s="174">
        <v>612</v>
      </c>
      <c r="AC10" s="174">
        <v>12770</v>
      </c>
      <c r="AD10" s="174">
        <v>1628</v>
      </c>
      <c r="AE10" s="174">
        <v>176</v>
      </c>
      <c r="AF10" s="174">
        <v>4080</v>
      </c>
      <c r="AG10" s="174">
        <v>746</v>
      </c>
      <c r="AH10" s="174">
        <v>6167</v>
      </c>
      <c r="AI10" s="174">
        <v>794</v>
      </c>
      <c r="AJ10" s="174">
        <v>10358</v>
      </c>
      <c r="AK10" s="174">
        <v>3798</v>
      </c>
      <c r="AL10" s="174">
        <v>4403</v>
      </c>
      <c r="AM10" s="174">
        <v>5959</v>
      </c>
      <c r="AN10" s="174">
        <v>1094</v>
      </c>
      <c r="AO10" s="174">
        <v>42</v>
      </c>
      <c r="AP10" s="150">
        <v>102000</v>
      </c>
      <c r="AQ10" s="175">
        <v>4304</v>
      </c>
      <c r="AR10" s="149">
        <v>137698</v>
      </c>
      <c r="AS10" s="149">
        <v>0</v>
      </c>
      <c r="AT10" s="149">
        <v>24</v>
      </c>
      <c r="AU10" s="149">
        <v>5892</v>
      </c>
      <c r="AV10" s="149">
        <v>-4043</v>
      </c>
      <c r="AW10" s="150">
        <v>143875</v>
      </c>
      <c r="AX10" s="150">
        <v>245875</v>
      </c>
      <c r="AY10" s="150">
        <v>3998</v>
      </c>
      <c r="AZ10" s="150">
        <v>3998</v>
      </c>
      <c r="BA10" s="150">
        <v>58820</v>
      </c>
      <c r="BB10" s="150">
        <v>62818</v>
      </c>
      <c r="BC10" s="150">
        <v>206693</v>
      </c>
      <c r="BD10" s="150">
        <v>308693</v>
      </c>
      <c r="BE10" s="149">
        <v>-142056</v>
      </c>
      <c r="BF10" s="149">
        <v>-7113</v>
      </c>
      <c r="BG10" s="149">
        <v>-14675</v>
      </c>
      <c r="BH10" s="150">
        <v>-163844</v>
      </c>
      <c r="BI10" s="150">
        <v>-61670</v>
      </c>
      <c r="BJ10" s="150">
        <v>-225514</v>
      </c>
      <c r="BK10" s="150">
        <v>-18821</v>
      </c>
      <c r="BL10" s="176">
        <v>83179</v>
      </c>
    </row>
    <row r="11" spans="1:64">
      <c r="A11" s="145">
        <v>7</v>
      </c>
      <c r="B11" s="3" t="s">
        <v>79</v>
      </c>
      <c r="C11" s="174">
        <v>4294</v>
      </c>
      <c r="D11" s="174">
        <v>93</v>
      </c>
      <c r="E11" s="174">
        <v>197</v>
      </c>
      <c r="F11" s="174">
        <v>4</v>
      </c>
      <c r="G11" s="174">
        <v>34104</v>
      </c>
      <c r="H11" s="174">
        <v>442</v>
      </c>
      <c r="I11" s="174">
        <v>115219</v>
      </c>
      <c r="J11" s="174">
        <v>29689</v>
      </c>
      <c r="K11" s="174">
        <v>33</v>
      </c>
      <c r="L11" s="174">
        <v>2988</v>
      </c>
      <c r="M11" s="174">
        <v>4715</v>
      </c>
      <c r="N11" s="174">
        <v>744</v>
      </c>
      <c r="O11" s="174">
        <v>281</v>
      </c>
      <c r="P11" s="174">
        <v>3693</v>
      </c>
      <c r="Q11" s="174">
        <v>864</v>
      </c>
      <c r="R11" s="174">
        <v>954</v>
      </c>
      <c r="S11" s="174">
        <v>949</v>
      </c>
      <c r="T11" s="174">
        <v>994</v>
      </c>
      <c r="U11" s="174">
        <v>6877</v>
      </c>
      <c r="V11" s="174">
        <v>2412</v>
      </c>
      <c r="W11" s="174">
        <v>2892</v>
      </c>
      <c r="X11" s="174">
        <v>20715</v>
      </c>
      <c r="Y11" s="174">
        <v>93619</v>
      </c>
      <c r="Z11" s="174">
        <v>5510</v>
      </c>
      <c r="AA11" s="174">
        <v>723</v>
      </c>
      <c r="AB11" s="174">
        <v>1016</v>
      </c>
      <c r="AC11" s="174">
        <v>21877</v>
      </c>
      <c r="AD11" s="174">
        <v>5409</v>
      </c>
      <c r="AE11" s="174">
        <v>1869</v>
      </c>
      <c r="AF11" s="174">
        <v>13285</v>
      </c>
      <c r="AG11" s="174">
        <v>9929</v>
      </c>
      <c r="AH11" s="174">
        <v>1736</v>
      </c>
      <c r="AI11" s="174">
        <v>13893</v>
      </c>
      <c r="AJ11" s="174">
        <v>18121</v>
      </c>
      <c r="AK11" s="174">
        <v>3521</v>
      </c>
      <c r="AL11" s="174">
        <v>7587</v>
      </c>
      <c r="AM11" s="174">
        <v>7519</v>
      </c>
      <c r="AN11" s="174">
        <v>23596</v>
      </c>
      <c r="AO11" s="174">
        <v>116</v>
      </c>
      <c r="AP11" s="150">
        <v>462479</v>
      </c>
      <c r="AQ11" s="175">
        <v>3337</v>
      </c>
      <c r="AR11" s="149">
        <v>21759</v>
      </c>
      <c r="AS11" s="149">
        <v>44</v>
      </c>
      <c r="AT11" s="149">
        <v>300</v>
      </c>
      <c r="AU11" s="149">
        <v>9629</v>
      </c>
      <c r="AV11" s="149">
        <v>-6556</v>
      </c>
      <c r="AW11" s="150">
        <v>28513</v>
      </c>
      <c r="AX11" s="150">
        <v>490992</v>
      </c>
      <c r="AY11" s="150">
        <v>20034</v>
      </c>
      <c r="AZ11" s="150">
        <v>20034</v>
      </c>
      <c r="BA11" s="150">
        <v>207381</v>
      </c>
      <c r="BB11" s="150">
        <v>227415</v>
      </c>
      <c r="BC11" s="150">
        <v>255928</v>
      </c>
      <c r="BD11" s="150">
        <v>718407</v>
      </c>
      <c r="BE11" s="149">
        <v>-63988</v>
      </c>
      <c r="BF11" s="149">
        <v>-498</v>
      </c>
      <c r="BG11" s="149">
        <v>-6436</v>
      </c>
      <c r="BH11" s="150">
        <v>-70922</v>
      </c>
      <c r="BI11" s="150">
        <v>-273954</v>
      </c>
      <c r="BJ11" s="150">
        <v>-344876</v>
      </c>
      <c r="BK11" s="150">
        <v>-88948</v>
      </c>
      <c r="BL11" s="176">
        <v>373531</v>
      </c>
    </row>
    <row r="12" spans="1:64">
      <c r="A12" s="145">
        <v>8</v>
      </c>
      <c r="B12" s="3" t="s">
        <v>80</v>
      </c>
      <c r="C12" s="174">
        <v>7627</v>
      </c>
      <c r="D12" s="174">
        <v>9</v>
      </c>
      <c r="E12" s="174">
        <v>818</v>
      </c>
      <c r="F12" s="174">
        <v>33</v>
      </c>
      <c r="G12" s="174">
        <v>23551</v>
      </c>
      <c r="H12" s="174">
        <v>11202</v>
      </c>
      <c r="I12" s="174">
        <v>11974</v>
      </c>
      <c r="J12" s="174">
        <v>565465</v>
      </c>
      <c r="K12" s="174">
        <v>887</v>
      </c>
      <c r="L12" s="174">
        <v>80116</v>
      </c>
      <c r="M12" s="174">
        <v>7241</v>
      </c>
      <c r="N12" s="174">
        <v>10634</v>
      </c>
      <c r="O12" s="174">
        <v>1243</v>
      </c>
      <c r="P12" s="174">
        <v>5251</v>
      </c>
      <c r="Q12" s="174">
        <v>2653</v>
      </c>
      <c r="R12" s="174">
        <v>3353</v>
      </c>
      <c r="S12" s="174">
        <v>3027</v>
      </c>
      <c r="T12" s="174">
        <v>3984</v>
      </c>
      <c r="U12" s="174">
        <v>11698</v>
      </c>
      <c r="V12" s="174">
        <v>4355</v>
      </c>
      <c r="W12" s="174">
        <v>13322</v>
      </c>
      <c r="X12" s="174">
        <v>14865</v>
      </c>
      <c r="Y12" s="174">
        <v>10799</v>
      </c>
      <c r="Z12" s="174">
        <v>2479</v>
      </c>
      <c r="AA12" s="174">
        <v>1684</v>
      </c>
      <c r="AB12" s="174">
        <v>3435</v>
      </c>
      <c r="AC12" s="174">
        <v>36</v>
      </c>
      <c r="AD12" s="174">
        <v>32</v>
      </c>
      <c r="AE12" s="174">
        <v>120</v>
      </c>
      <c r="AF12" s="174">
        <v>1194</v>
      </c>
      <c r="AG12" s="174">
        <v>678</v>
      </c>
      <c r="AH12" s="174">
        <v>1332</v>
      </c>
      <c r="AI12" s="174">
        <v>15432</v>
      </c>
      <c r="AJ12" s="174">
        <v>485377</v>
      </c>
      <c r="AK12" s="174">
        <v>414</v>
      </c>
      <c r="AL12" s="174">
        <v>8787</v>
      </c>
      <c r="AM12" s="174">
        <v>13640</v>
      </c>
      <c r="AN12" s="174">
        <v>509</v>
      </c>
      <c r="AO12" s="174">
        <v>699</v>
      </c>
      <c r="AP12" s="150">
        <v>1329955</v>
      </c>
      <c r="AQ12" s="175">
        <v>7280</v>
      </c>
      <c r="AR12" s="149">
        <v>90702</v>
      </c>
      <c r="AS12" s="149">
        <v>0</v>
      </c>
      <c r="AT12" s="149">
        <v>0</v>
      </c>
      <c r="AU12" s="149">
        <v>0</v>
      </c>
      <c r="AV12" s="149">
        <v>-14723</v>
      </c>
      <c r="AW12" s="150">
        <v>83259</v>
      </c>
      <c r="AX12" s="150">
        <v>1413214</v>
      </c>
      <c r="AY12" s="150">
        <v>176398</v>
      </c>
      <c r="AZ12" s="150">
        <v>176398</v>
      </c>
      <c r="BA12" s="150">
        <v>1226532</v>
      </c>
      <c r="BB12" s="150">
        <v>1402930</v>
      </c>
      <c r="BC12" s="150">
        <v>1486189</v>
      </c>
      <c r="BD12" s="150">
        <v>2816144</v>
      </c>
      <c r="BE12" s="149">
        <v>-345249</v>
      </c>
      <c r="BF12" s="149">
        <v>-2647</v>
      </c>
      <c r="BG12" s="149">
        <v>-34724</v>
      </c>
      <c r="BH12" s="150">
        <v>-382620</v>
      </c>
      <c r="BI12" s="150">
        <v>-725438</v>
      </c>
      <c r="BJ12" s="150">
        <v>-1108058</v>
      </c>
      <c r="BK12" s="150">
        <v>378131</v>
      </c>
      <c r="BL12" s="176">
        <v>1708086</v>
      </c>
    </row>
    <row r="13" spans="1:64">
      <c r="A13" s="145">
        <v>9</v>
      </c>
      <c r="B13" s="3" t="s">
        <v>81</v>
      </c>
      <c r="C13" s="174">
        <v>3486</v>
      </c>
      <c r="D13" s="174">
        <v>182</v>
      </c>
      <c r="E13" s="174">
        <v>2063</v>
      </c>
      <c r="F13" s="174">
        <v>653</v>
      </c>
      <c r="G13" s="174">
        <v>10218</v>
      </c>
      <c r="H13" s="174">
        <v>635</v>
      </c>
      <c r="I13" s="174">
        <v>1865</v>
      </c>
      <c r="J13" s="174">
        <v>13559</v>
      </c>
      <c r="K13" s="174">
        <v>13215</v>
      </c>
      <c r="L13" s="174">
        <v>795</v>
      </c>
      <c r="M13" s="174">
        <v>6339</v>
      </c>
      <c r="N13" s="174">
        <v>61287</v>
      </c>
      <c r="O13" s="174">
        <v>931</v>
      </c>
      <c r="P13" s="174">
        <v>3282</v>
      </c>
      <c r="Q13" s="174">
        <v>3222</v>
      </c>
      <c r="R13" s="174">
        <v>1934</v>
      </c>
      <c r="S13" s="174">
        <v>673</v>
      </c>
      <c r="T13" s="174">
        <v>443</v>
      </c>
      <c r="U13" s="174">
        <v>1816</v>
      </c>
      <c r="V13" s="174">
        <v>200</v>
      </c>
      <c r="W13" s="174">
        <v>4693</v>
      </c>
      <c r="X13" s="174">
        <v>3243</v>
      </c>
      <c r="Y13" s="174">
        <v>36525</v>
      </c>
      <c r="Z13" s="174">
        <v>50791</v>
      </c>
      <c r="AA13" s="174">
        <v>2771</v>
      </c>
      <c r="AB13" s="174">
        <v>3912</v>
      </c>
      <c r="AC13" s="174">
        <v>29876</v>
      </c>
      <c r="AD13" s="174">
        <v>3037</v>
      </c>
      <c r="AE13" s="174">
        <v>2866</v>
      </c>
      <c r="AF13" s="174">
        <v>56618</v>
      </c>
      <c r="AG13" s="174">
        <v>2902</v>
      </c>
      <c r="AH13" s="174">
        <v>16696</v>
      </c>
      <c r="AI13" s="174">
        <v>10387</v>
      </c>
      <c r="AJ13" s="174">
        <v>9802</v>
      </c>
      <c r="AK13" s="174">
        <v>1137</v>
      </c>
      <c r="AL13" s="174">
        <v>7530</v>
      </c>
      <c r="AM13" s="174">
        <v>12505</v>
      </c>
      <c r="AN13" s="174">
        <v>0</v>
      </c>
      <c r="AO13" s="174">
        <v>2066</v>
      </c>
      <c r="AP13" s="150">
        <v>384155</v>
      </c>
      <c r="AQ13" s="175">
        <v>560</v>
      </c>
      <c r="AR13" s="149">
        <v>68394</v>
      </c>
      <c r="AS13" s="149">
        <v>0</v>
      </c>
      <c r="AT13" s="149">
        <v>0</v>
      </c>
      <c r="AU13" s="149">
        <v>0</v>
      </c>
      <c r="AV13" s="149">
        <v>736</v>
      </c>
      <c r="AW13" s="150">
        <v>69690</v>
      </c>
      <c r="AX13" s="150">
        <v>453845</v>
      </c>
      <c r="AY13" s="150">
        <v>228</v>
      </c>
      <c r="AZ13" s="150">
        <v>228</v>
      </c>
      <c r="BA13" s="150">
        <v>51825</v>
      </c>
      <c r="BB13" s="150">
        <v>52053</v>
      </c>
      <c r="BC13" s="150">
        <v>121743</v>
      </c>
      <c r="BD13" s="150">
        <v>505898</v>
      </c>
      <c r="BE13" s="149">
        <v>-46105</v>
      </c>
      <c r="BF13" s="149">
        <v>-195</v>
      </c>
      <c r="BG13" s="149">
        <v>-5484</v>
      </c>
      <c r="BH13" s="150">
        <v>-51784</v>
      </c>
      <c r="BI13" s="150">
        <v>-316872</v>
      </c>
      <c r="BJ13" s="150">
        <v>-368656</v>
      </c>
      <c r="BK13" s="150">
        <v>-246913</v>
      </c>
      <c r="BL13" s="176">
        <v>137242</v>
      </c>
    </row>
    <row r="14" spans="1:64">
      <c r="A14" s="145">
        <v>10</v>
      </c>
      <c r="B14" s="3" t="s">
        <v>82</v>
      </c>
      <c r="C14" s="174">
        <v>1309</v>
      </c>
      <c r="D14" s="174">
        <v>49</v>
      </c>
      <c r="E14" s="174">
        <v>772</v>
      </c>
      <c r="F14" s="174">
        <v>48</v>
      </c>
      <c r="G14" s="174">
        <v>48129</v>
      </c>
      <c r="H14" s="174">
        <v>714</v>
      </c>
      <c r="I14" s="174">
        <v>7294</v>
      </c>
      <c r="J14" s="174">
        <v>50028</v>
      </c>
      <c r="K14" s="174">
        <v>24</v>
      </c>
      <c r="L14" s="174">
        <v>100159</v>
      </c>
      <c r="M14" s="174">
        <v>2848</v>
      </c>
      <c r="N14" s="174">
        <v>2029</v>
      </c>
      <c r="O14" s="174">
        <v>708</v>
      </c>
      <c r="P14" s="174">
        <v>5167</v>
      </c>
      <c r="Q14" s="174">
        <v>10203</v>
      </c>
      <c r="R14" s="174">
        <v>24062</v>
      </c>
      <c r="S14" s="174">
        <v>9058</v>
      </c>
      <c r="T14" s="174">
        <v>4718</v>
      </c>
      <c r="U14" s="174">
        <v>36515</v>
      </c>
      <c r="V14" s="174">
        <v>20565</v>
      </c>
      <c r="W14" s="174">
        <v>37842</v>
      </c>
      <c r="X14" s="174">
        <v>22808</v>
      </c>
      <c r="Y14" s="174">
        <v>31103</v>
      </c>
      <c r="Z14" s="174">
        <v>24</v>
      </c>
      <c r="AA14" s="174">
        <v>7487</v>
      </c>
      <c r="AB14" s="174">
        <v>4610</v>
      </c>
      <c r="AC14" s="174">
        <v>17599</v>
      </c>
      <c r="AD14" s="174">
        <v>3075</v>
      </c>
      <c r="AE14" s="174">
        <v>2465</v>
      </c>
      <c r="AF14" s="174">
        <v>4700</v>
      </c>
      <c r="AG14" s="174">
        <v>2984</v>
      </c>
      <c r="AH14" s="174">
        <v>2607</v>
      </c>
      <c r="AI14" s="174">
        <v>7173</v>
      </c>
      <c r="AJ14" s="174">
        <v>7141</v>
      </c>
      <c r="AK14" s="174">
        <v>1354</v>
      </c>
      <c r="AL14" s="174">
        <v>16825</v>
      </c>
      <c r="AM14" s="174">
        <v>4238</v>
      </c>
      <c r="AN14" s="174">
        <v>2516</v>
      </c>
      <c r="AO14" s="174">
        <v>411</v>
      </c>
      <c r="AP14" s="150">
        <v>501361</v>
      </c>
      <c r="AQ14" s="175">
        <v>890</v>
      </c>
      <c r="AR14" s="149">
        <v>32716</v>
      </c>
      <c r="AS14" s="149">
        <v>56</v>
      </c>
      <c r="AT14" s="149">
        <v>0</v>
      </c>
      <c r="AU14" s="149">
        <v>0</v>
      </c>
      <c r="AV14" s="149">
        <v>-8701</v>
      </c>
      <c r="AW14" s="150">
        <v>24961</v>
      </c>
      <c r="AX14" s="150">
        <v>526322</v>
      </c>
      <c r="AY14" s="150">
        <v>77444</v>
      </c>
      <c r="AZ14" s="150">
        <v>77444</v>
      </c>
      <c r="BA14" s="150">
        <v>305997</v>
      </c>
      <c r="BB14" s="150">
        <v>383441</v>
      </c>
      <c r="BC14" s="150">
        <v>408402</v>
      </c>
      <c r="BD14" s="150">
        <v>909763</v>
      </c>
      <c r="BE14" s="149">
        <v>-60627</v>
      </c>
      <c r="BF14" s="149">
        <v>-1658</v>
      </c>
      <c r="BG14" s="149">
        <v>-6226</v>
      </c>
      <c r="BH14" s="150">
        <v>-68511</v>
      </c>
      <c r="BI14" s="150">
        <v>-330201</v>
      </c>
      <c r="BJ14" s="150">
        <v>-398712</v>
      </c>
      <c r="BK14" s="150">
        <v>9690</v>
      </c>
      <c r="BL14" s="176">
        <v>511051</v>
      </c>
    </row>
    <row r="15" spans="1:64">
      <c r="A15" s="145">
        <v>11</v>
      </c>
      <c r="B15" s="3" t="s">
        <v>83</v>
      </c>
      <c r="C15" s="174">
        <v>428</v>
      </c>
      <c r="D15" s="174">
        <v>2</v>
      </c>
      <c r="E15" s="174">
        <v>1</v>
      </c>
      <c r="F15" s="174">
        <v>0</v>
      </c>
      <c r="G15" s="174">
        <v>5173</v>
      </c>
      <c r="H15" s="174">
        <v>25</v>
      </c>
      <c r="I15" s="174">
        <v>464</v>
      </c>
      <c r="J15" s="174">
        <v>13746</v>
      </c>
      <c r="K15" s="174">
        <v>668</v>
      </c>
      <c r="L15" s="174">
        <v>1380</v>
      </c>
      <c r="M15" s="174">
        <v>26172</v>
      </c>
      <c r="N15" s="174">
        <v>9096</v>
      </c>
      <c r="O15" s="174">
        <v>1571</v>
      </c>
      <c r="P15" s="174">
        <v>4478</v>
      </c>
      <c r="Q15" s="174">
        <v>5041</v>
      </c>
      <c r="R15" s="174">
        <v>3744</v>
      </c>
      <c r="S15" s="174">
        <v>1232</v>
      </c>
      <c r="T15" s="174">
        <v>7682</v>
      </c>
      <c r="U15" s="174">
        <v>10863</v>
      </c>
      <c r="V15" s="174">
        <v>957</v>
      </c>
      <c r="W15" s="174">
        <v>8450</v>
      </c>
      <c r="X15" s="174">
        <v>2967</v>
      </c>
      <c r="Y15" s="174">
        <v>126448</v>
      </c>
      <c r="Z15" s="174">
        <v>81</v>
      </c>
      <c r="AA15" s="174">
        <v>1017</v>
      </c>
      <c r="AB15" s="174">
        <v>110</v>
      </c>
      <c r="AC15" s="174">
        <v>609</v>
      </c>
      <c r="AD15" s="174">
        <v>14</v>
      </c>
      <c r="AE15" s="174">
        <v>235</v>
      </c>
      <c r="AF15" s="174">
        <v>96</v>
      </c>
      <c r="AG15" s="174">
        <v>4</v>
      </c>
      <c r="AH15" s="174">
        <v>299</v>
      </c>
      <c r="AI15" s="174">
        <v>3042</v>
      </c>
      <c r="AJ15" s="174">
        <v>2086</v>
      </c>
      <c r="AK15" s="174">
        <v>79</v>
      </c>
      <c r="AL15" s="174">
        <v>1488</v>
      </c>
      <c r="AM15" s="174">
        <v>1554</v>
      </c>
      <c r="AN15" s="174">
        <v>294</v>
      </c>
      <c r="AO15" s="174">
        <v>524</v>
      </c>
      <c r="AP15" s="150">
        <v>242120</v>
      </c>
      <c r="AQ15" s="175">
        <v>350</v>
      </c>
      <c r="AR15" s="149">
        <v>5057</v>
      </c>
      <c r="AS15" s="149">
        <v>0</v>
      </c>
      <c r="AT15" s="149">
        <v>0</v>
      </c>
      <c r="AU15" s="149">
        <v>0</v>
      </c>
      <c r="AV15" s="149">
        <v>-5465</v>
      </c>
      <c r="AW15" s="150">
        <v>-58</v>
      </c>
      <c r="AX15" s="150">
        <v>242062</v>
      </c>
      <c r="AY15" s="150">
        <v>26255</v>
      </c>
      <c r="AZ15" s="150">
        <v>26255</v>
      </c>
      <c r="BA15" s="150">
        <v>155470</v>
      </c>
      <c r="BB15" s="150">
        <v>181725</v>
      </c>
      <c r="BC15" s="150">
        <v>181667</v>
      </c>
      <c r="BD15" s="150">
        <v>423787</v>
      </c>
      <c r="BE15" s="149">
        <v>-22002</v>
      </c>
      <c r="BF15" s="149">
        <v>-127</v>
      </c>
      <c r="BG15" s="149">
        <v>-2211</v>
      </c>
      <c r="BH15" s="150">
        <v>-24340</v>
      </c>
      <c r="BI15" s="150">
        <v>-118884</v>
      </c>
      <c r="BJ15" s="150">
        <v>-143224</v>
      </c>
      <c r="BK15" s="150">
        <v>38443</v>
      </c>
      <c r="BL15" s="176">
        <v>280563</v>
      </c>
    </row>
    <row r="16" spans="1:64">
      <c r="A16" s="145">
        <v>12</v>
      </c>
      <c r="B16" s="3" t="s">
        <v>84</v>
      </c>
      <c r="C16" s="174">
        <v>5</v>
      </c>
      <c r="D16" s="174">
        <v>0</v>
      </c>
      <c r="E16" s="174">
        <v>15</v>
      </c>
      <c r="F16" s="174">
        <v>15</v>
      </c>
      <c r="G16" s="174">
        <v>0</v>
      </c>
      <c r="H16" s="174">
        <v>10</v>
      </c>
      <c r="I16" s="174">
        <v>919</v>
      </c>
      <c r="J16" s="174">
        <v>34</v>
      </c>
      <c r="K16" s="174">
        <v>0</v>
      </c>
      <c r="L16" s="174">
        <v>1053</v>
      </c>
      <c r="M16" s="174">
        <v>1637</v>
      </c>
      <c r="N16" s="174">
        <v>1179776</v>
      </c>
      <c r="O16" s="174">
        <v>151</v>
      </c>
      <c r="P16" s="174">
        <v>115006</v>
      </c>
      <c r="Q16" s="174">
        <v>156329</v>
      </c>
      <c r="R16" s="174">
        <v>70204</v>
      </c>
      <c r="S16" s="174">
        <v>3982</v>
      </c>
      <c r="T16" s="174">
        <v>1317</v>
      </c>
      <c r="U16" s="174">
        <v>61211</v>
      </c>
      <c r="V16" s="174">
        <v>4256</v>
      </c>
      <c r="W16" s="174">
        <v>78101</v>
      </c>
      <c r="X16" s="174">
        <v>2246</v>
      </c>
      <c r="Y16" s="174">
        <v>42452</v>
      </c>
      <c r="Z16" s="174">
        <v>0</v>
      </c>
      <c r="AA16" s="174">
        <v>7</v>
      </c>
      <c r="AB16" s="174">
        <v>0</v>
      </c>
      <c r="AC16" s="174">
        <v>0</v>
      </c>
      <c r="AD16" s="174">
        <v>0</v>
      </c>
      <c r="AE16" s="174">
        <v>0</v>
      </c>
      <c r="AF16" s="174">
        <v>553</v>
      </c>
      <c r="AG16" s="174">
        <v>0</v>
      </c>
      <c r="AH16" s="174">
        <v>45</v>
      </c>
      <c r="AI16" s="174">
        <v>0</v>
      </c>
      <c r="AJ16" s="174">
        <v>8</v>
      </c>
      <c r="AK16" s="174">
        <v>1</v>
      </c>
      <c r="AL16" s="174">
        <v>336</v>
      </c>
      <c r="AM16" s="174">
        <v>90</v>
      </c>
      <c r="AN16" s="174">
        <v>1</v>
      </c>
      <c r="AO16" s="174">
        <v>474</v>
      </c>
      <c r="AP16" s="150">
        <v>1720234</v>
      </c>
      <c r="AQ16" s="175">
        <v>0</v>
      </c>
      <c r="AR16" s="149">
        <v>-1431</v>
      </c>
      <c r="AS16" s="149">
        <v>0</v>
      </c>
      <c r="AT16" s="149">
        <v>-862</v>
      </c>
      <c r="AU16" s="149">
        <v>-5175</v>
      </c>
      <c r="AV16" s="149">
        <v>-27612</v>
      </c>
      <c r="AW16" s="150">
        <v>-35080</v>
      </c>
      <c r="AX16" s="150">
        <v>1685154</v>
      </c>
      <c r="AY16" s="150">
        <v>218634</v>
      </c>
      <c r="AZ16" s="150">
        <v>218634</v>
      </c>
      <c r="BA16" s="150">
        <v>731053</v>
      </c>
      <c r="BB16" s="150">
        <v>949687</v>
      </c>
      <c r="BC16" s="150">
        <v>914607</v>
      </c>
      <c r="BD16" s="150">
        <v>2634841</v>
      </c>
      <c r="BE16" s="149">
        <v>-60769</v>
      </c>
      <c r="BF16" s="149">
        <v>-123</v>
      </c>
      <c r="BG16" s="149">
        <v>-6090</v>
      </c>
      <c r="BH16" s="150">
        <v>-66982</v>
      </c>
      <c r="BI16" s="150">
        <v>-403006</v>
      </c>
      <c r="BJ16" s="150">
        <v>-469988</v>
      </c>
      <c r="BK16" s="150">
        <v>444619</v>
      </c>
      <c r="BL16" s="176">
        <v>2164853</v>
      </c>
    </row>
    <row r="17" spans="1:64">
      <c r="A17" s="145">
        <v>13</v>
      </c>
      <c r="B17" s="3" t="s">
        <v>85</v>
      </c>
      <c r="C17" s="174">
        <v>0</v>
      </c>
      <c r="D17" s="174">
        <v>0</v>
      </c>
      <c r="E17" s="174">
        <v>0</v>
      </c>
      <c r="F17" s="174">
        <v>1</v>
      </c>
      <c r="G17" s="174">
        <v>2885</v>
      </c>
      <c r="H17" s="174">
        <v>1</v>
      </c>
      <c r="I17" s="174">
        <v>302</v>
      </c>
      <c r="J17" s="174">
        <v>11061</v>
      </c>
      <c r="K17" s="174">
        <v>1</v>
      </c>
      <c r="L17" s="174">
        <v>1201</v>
      </c>
      <c r="M17" s="174">
        <v>2547</v>
      </c>
      <c r="N17" s="174">
        <v>25849</v>
      </c>
      <c r="O17" s="174">
        <v>127366</v>
      </c>
      <c r="P17" s="174">
        <v>43181</v>
      </c>
      <c r="Q17" s="174">
        <v>46614</v>
      </c>
      <c r="R17" s="174">
        <v>14273</v>
      </c>
      <c r="S17" s="174">
        <v>4619</v>
      </c>
      <c r="T17" s="174">
        <v>8183</v>
      </c>
      <c r="U17" s="174">
        <v>84929</v>
      </c>
      <c r="V17" s="174">
        <v>19926</v>
      </c>
      <c r="W17" s="174">
        <v>25002</v>
      </c>
      <c r="X17" s="174">
        <v>6936</v>
      </c>
      <c r="Y17" s="174">
        <v>18020</v>
      </c>
      <c r="Z17" s="174">
        <v>483</v>
      </c>
      <c r="AA17" s="174">
        <v>37</v>
      </c>
      <c r="AB17" s="174">
        <v>1</v>
      </c>
      <c r="AC17" s="174">
        <v>38</v>
      </c>
      <c r="AD17" s="174">
        <v>0</v>
      </c>
      <c r="AE17" s="174">
        <v>0</v>
      </c>
      <c r="AF17" s="174">
        <v>33</v>
      </c>
      <c r="AG17" s="174">
        <v>71</v>
      </c>
      <c r="AH17" s="174">
        <v>275</v>
      </c>
      <c r="AI17" s="174">
        <v>139</v>
      </c>
      <c r="AJ17" s="174">
        <v>5147</v>
      </c>
      <c r="AK17" s="174">
        <v>39</v>
      </c>
      <c r="AL17" s="174">
        <v>815</v>
      </c>
      <c r="AM17" s="174">
        <v>572</v>
      </c>
      <c r="AN17" s="174">
        <v>53</v>
      </c>
      <c r="AO17" s="174">
        <v>414</v>
      </c>
      <c r="AP17" s="150">
        <v>451014</v>
      </c>
      <c r="AQ17" s="175">
        <v>48</v>
      </c>
      <c r="AR17" s="149">
        <v>7997</v>
      </c>
      <c r="AS17" s="149">
        <v>0</v>
      </c>
      <c r="AT17" s="149">
        <v>0</v>
      </c>
      <c r="AU17" s="149">
        <v>-8384</v>
      </c>
      <c r="AV17" s="149">
        <v>13307</v>
      </c>
      <c r="AW17" s="150">
        <v>12968</v>
      </c>
      <c r="AX17" s="150">
        <v>463982</v>
      </c>
      <c r="AY17" s="150">
        <v>63072</v>
      </c>
      <c r="AZ17" s="150">
        <v>63072</v>
      </c>
      <c r="BA17" s="150">
        <v>163642</v>
      </c>
      <c r="BB17" s="150">
        <v>226714</v>
      </c>
      <c r="BC17" s="150">
        <v>239682</v>
      </c>
      <c r="BD17" s="150">
        <v>690696</v>
      </c>
      <c r="BE17" s="149">
        <v>-161198</v>
      </c>
      <c r="BF17" s="149">
        <v>-402</v>
      </c>
      <c r="BG17" s="149">
        <v>-16160</v>
      </c>
      <c r="BH17" s="150">
        <v>-177760</v>
      </c>
      <c r="BI17" s="150">
        <v>-263209</v>
      </c>
      <c r="BJ17" s="150">
        <v>-440969</v>
      </c>
      <c r="BK17" s="150">
        <v>-201287</v>
      </c>
      <c r="BL17" s="176">
        <v>249727</v>
      </c>
    </row>
    <row r="18" spans="1:64">
      <c r="A18" s="145">
        <v>14</v>
      </c>
      <c r="B18" s="3" t="s">
        <v>86</v>
      </c>
      <c r="C18" s="174">
        <v>459</v>
      </c>
      <c r="D18" s="174">
        <v>12</v>
      </c>
      <c r="E18" s="174">
        <v>93</v>
      </c>
      <c r="F18" s="174">
        <v>56</v>
      </c>
      <c r="G18" s="174">
        <v>27399</v>
      </c>
      <c r="H18" s="174">
        <v>78</v>
      </c>
      <c r="I18" s="174">
        <v>2141</v>
      </c>
      <c r="J18" s="174">
        <v>24206</v>
      </c>
      <c r="K18" s="174">
        <v>131</v>
      </c>
      <c r="L18" s="174">
        <v>3837</v>
      </c>
      <c r="M18" s="174">
        <v>2460</v>
      </c>
      <c r="N18" s="174">
        <v>1242</v>
      </c>
      <c r="O18" s="174">
        <v>467</v>
      </c>
      <c r="P18" s="174">
        <v>63016</v>
      </c>
      <c r="Q18" s="174">
        <v>44512</v>
      </c>
      <c r="R18" s="174">
        <v>28634</v>
      </c>
      <c r="S18" s="174">
        <v>7751</v>
      </c>
      <c r="T18" s="174">
        <v>4528</v>
      </c>
      <c r="U18" s="174">
        <v>38892</v>
      </c>
      <c r="V18" s="174">
        <v>9772</v>
      </c>
      <c r="W18" s="174">
        <v>23595</v>
      </c>
      <c r="X18" s="174">
        <v>6491</v>
      </c>
      <c r="Y18" s="174">
        <v>202486</v>
      </c>
      <c r="Z18" s="174">
        <v>914</v>
      </c>
      <c r="AA18" s="174">
        <v>138</v>
      </c>
      <c r="AB18" s="174">
        <v>33</v>
      </c>
      <c r="AC18" s="174">
        <v>7895</v>
      </c>
      <c r="AD18" s="174">
        <v>135</v>
      </c>
      <c r="AE18" s="174">
        <v>1015</v>
      </c>
      <c r="AF18" s="174">
        <v>3654</v>
      </c>
      <c r="AG18" s="174">
        <v>486</v>
      </c>
      <c r="AH18" s="174">
        <v>5101</v>
      </c>
      <c r="AI18" s="174">
        <v>361</v>
      </c>
      <c r="AJ18" s="174">
        <v>1180</v>
      </c>
      <c r="AK18" s="174">
        <v>410</v>
      </c>
      <c r="AL18" s="174">
        <v>2761</v>
      </c>
      <c r="AM18" s="174">
        <v>4130</v>
      </c>
      <c r="AN18" s="174">
        <v>21</v>
      </c>
      <c r="AO18" s="174">
        <v>576</v>
      </c>
      <c r="AP18" s="150">
        <v>521068</v>
      </c>
      <c r="AQ18" s="175">
        <v>1128</v>
      </c>
      <c r="AR18" s="149">
        <v>26949</v>
      </c>
      <c r="AS18" s="149">
        <v>12</v>
      </c>
      <c r="AT18" s="149">
        <v>864</v>
      </c>
      <c r="AU18" s="149">
        <v>13998</v>
      </c>
      <c r="AV18" s="149">
        <v>-13313</v>
      </c>
      <c r="AW18" s="150">
        <v>29638</v>
      </c>
      <c r="AX18" s="150">
        <v>550706</v>
      </c>
      <c r="AY18" s="150">
        <v>27886</v>
      </c>
      <c r="AZ18" s="150">
        <v>27886</v>
      </c>
      <c r="BA18" s="150">
        <v>464166</v>
      </c>
      <c r="BB18" s="150">
        <v>492052</v>
      </c>
      <c r="BC18" s="150">
        <v>521690</v>
      </c>
      <c r="BD18" s="150">
        <v>1042758</v>
      </c>
      <c r="BE18" s="149">
        <v>-46212</v>
      </c>
      <c r="BF18" s="149">
        <v>-355</v>
      </c>
      <c r="BG18" s="149">
        <v>-4653</v>
      </c>
      <c r="BH18" s="150">
        <v>-51220</v>
      </c>
      <c r="BI18" s="150">
        <v>-343024</v>
      </c>
      <c r="BJ18" s="150">
        <v>-394244</v>
      </c>
      <c r="BK18" s="150">
        <v>127446</v>
      </c>
      <c r="BL18" s="176">
        <v>648514</v>
      </c>
    </row>
    <row r="19" spans="1:64">
      <c r="A19" s="145">
        <v>15</v>
      </c>
      <c r="B19" s="3" t="s">
        <v>70</v>
      </c>
      <c r="C19" s="174">
        <v>0</v>
      </c>
      <c r="D19" s="174">
        <v>0</v>
      </c>
      <c r="E19" s="174">
        <v>0</v>
      </c>
      <c r="F19" s="174">
        <v>26</v>
      </c>
      <c r="G19" s="174">
        <v>0</v>
      </c>
      <c r="H19" s="174">
        <v>0</v>
      </c>
      <c r="I19" s="174">
        <v>19</v>
      </c>
      <c r="J19" s="174">
        <v>53</v>
      </c>
      <c r="K19" s="174">
        <v>0</v>
      </c>
      <c r="L19" s="174">
        <v>175</v>
      </c>
      <c r="M19" s="174">
        <v>238</v>
      </c>
      <c r="N19" s="174">
        <v>95</v>
      </c>
      <c r="O19" s="174">
        <v>0</v>
      </c>
      <c r="P19" s="174">
        <v>768</v>
      </c>
      <c r="Q19" s="174">
        <v>226277</v>
      </c>
      <c r="R19" s="174">
        <v>32005</v>
      </c>
      <c r="S19" s="174">
        <v>3237</v>
      </c>
      <c r="T19" s="174">
        <v>529</v>
      </c>
      <c r="U19" s="174">
        <v>20296</v>
      </c>
      <c r="V19" s="174">
        <v>590</v>
      </c>
      <c r="W19" s="174">
        <v>17769</v>
      </c>
      <c r="X19" s="174">
        <v>40</v>
      </c>
      <c r="Y19" s="174">
        <v>16713</v>
      </c>
      <c r="Z19" s="174">
        <v>0</v>
      </c>
      <c r="AA19" s="174">
        <v>2306</v>
      </c>
      <c r="AB19" s="174">
        <v>0</v>
      </c>
      <c r="AC19" s="174">
        <v>11</v>
      </c>
      <c r="AD19" s="174">
        <v>0</v>
      </c>
      <c r="AE19" s="174">
        <v>0</v>
      </c>
      <c r="AF19" s="174">
        <v>204</v>
      </c>
      <c r="AG19" s="174">
        <v>2</v>
      </c>
      <c r="AH19" s="174">
        <v>407</v>
      </c>
      <c r="AI19" s="174">
        <v>0</v>
      </c>
      <c r="AJ19" s="174">
        <v>0</v>
      </c>
      <c r="AK19" s="174">
        <v>0</v>
      </c>
      <c r="AL19" s="174">
        <v>21456</v>
      </c>
      <c r="AM19" s="174">
        <v>52</v>
      </c>
      <c r="AN19" s="174">
        <v>0</v>
      </c>
      <c r="AO19" s="174">
        <v>0</v>
      </c>
      <c r="AP19" s="150">
        <v>343268</v>
      </c>
      <c r="AQ19" s="175">
        <v>0</v>
      </c>
      <c r="AR19" s="149">
        <v>595</v>
      </c>
      <c r="AS19" s="149">
        <v>0</v>
      </c>
      <c r="AT19" s="149">
        <v>10257</v>
      </c>
      <c r="AU19" s="149">
        <v>205511</v>
      </c>
      <c r="AV19" s="149">
        <v>17028</v>
      </c>
      <c r="AW19" s="150">
        <v>233391</v>
      </c>
      <c r="AX19" s="150">
        <v>576659</v>
      </c>
      <c r="AY19" s="150">
        <v>267473</v>
      </c>
      <c r="AZ19" s="150">
        <v>267473</v>
      </c>
      <c r="BA19" s="150">
        <v>884351</v>
      </c>
      <c r="BB19" s="150">
        <v>1151824</v>
      </c>
      <c r="BC19" s="150">
        <v>1385215</v>
      </c>
      <c r="BD19" s="150">
        <v>1728483</v>
      </c>
      <c r="BE19" s="149">
        <v>-85722</v>
      </c>
      <c r="BF19" s="149">
        <v>0</v>
      </c>
      <c r="BG19" s="149">
        <v>-8573</v>
      </c>
      <c r="BH19" s="150">
        <v>-94295</v>
      </c>
      <c r="BI19" s="150">
        <v>-319284</v>
      </c>
      <c r="BJ19" s="150">
        <v>-413579</v>
      </c>
      <c r="BK19" s="150">
        <v>971636</v>
      </c>
      <c r="BL19" s="176">
        <v>1314904</v>
      </c>
    </row>
    <row r="20" spans="1:64">
      <c r="A20" s="145">
        <v>16</v>
      </c>
      <c r="B20" s="3" t="s">
        <v>71</v>
      </c>
      <c r="C20" s="174">
        <v>0</v>
      </c>
      <c r="D20" s="174">
        <v>2</v>
      </c>
      <c r="E20" s="174">
        <v>0</v>
      </c>
      <c r="F20" s="174">
        <v>4</v>
      </c>
      <c r="G20" s="174">
        <v>0</v>
      </c>
      <c r="H20" s="174">
        <v>0</v>
      </c>
      <c r="I20" s="174">
        <v>22</v>
      </c>
      <c r="J20" s="174">
        <v>0</v>
      </c>
      <c r="K20" s="174">
        <v>3</v>
      </c>
      <c r="L20" s="174">
        <v>1370</v>
      </c>
      <c r="M20" s="174">
        <v>291</v>
      </c>
      <c r="N20" s="174">
        <v>140</v>
      </c>
      <c r="O20" s="174">
        <v>35</v>
      </c>
      <c r="P20" s="174">
        <v>325</v>
      </c>
      <c r="Q20" s="174">
        <v>4274</v>
      </c>
      <c r="R20" s="174">
        <v>170355</v>
      </c>
      <c r="S20" s="174">
        <v>393</v>
      </c>
      <c r="T20" s="174">
        <v>750</v>
      </c>
      <c r="U20" s="174">
        <v>2552</v>
      </c>
      <c r="V20" s="174">
        <v>213</v>
      </c>
      <c r="W20" s="174">
        <v>1733</v>
      </c>
      <c r="X20" s="174">
        <v>18</v>
      </c>
      <c r="Y20" s="174">
        <v>114</v>
      </c>
      <c r="Z20" s="174">
        <v>15</v>
      </c>
      <c r="AA20" s="174">
        <v>63</v>
      </c>
      <c r="AB20" s="174">
        <v>0</v>
      </c>
      <c r="AC20" s="174">
        <v>8</v>
      </c>
      <c r="AD20" s="174">
        <v>0</v>
      </c>
      <c r="AE20" s="174">
        <v>0</v>
      </c>
      <c r="AF20" s="174">
        <v>142</v>
      </c>
      <c r="AG20" s="174">
        <v>3</v>
      </c>
      <c r="AH20" s="174">
        <v>27</v>
      </c>
      <c r="AI20" s="174">
        <v>0</v>
      </c>
      <c r="AJ20" s="174">
        <v>0</v>
      </c>
      <c r="AK20" s="174">
        <v>0</v>
      </c>
      <c r="AL20" s="174">
        <v>29813</v>
      </c>
      <c r="AM20" s="174">
        <v>16</v>
      </c>
      <c r="AN20" s="174">
        <v>0</v>
      </c>
      <c r="AO20" s="174">
        <v>0</v>
      </c>
      <c r="AP20" s="150">
        <v>212681</v>
      </c>
      <c r="AQ20" s="175">
        <v>0</v>
      </c>
      <c r="AR20" s="149">
        <v>82</v>
      </c>
      <c r="AS20" s="149">
        <v>0</v>
      </c>
      <c r="AT20" s="149">
        <v>1802</v>
      </c>
      <c r="AU20" s="149">
        <v>307535</v>
      </c>
      <c r="AV20" s="149">
        <v>13079</v>
      </c>
      <c r="AW20" s="150">
        <v>322498</v>
      </c>
      <c r="AX20" s="150">
        <v>535179</v>
      </c>
      <c r="AY20" s="150">
        <v>309502</v>
      </c>
      <c r="AZ20" s="150">
        <v>309502</v>
      </c>
      <c r="BA20" s="150">
        <v>428267</v>
      </c>
      <c r="BB20" s="150">
        <v>737769</v>
      </c>
      <c r="BC20" s="150">
        <v>1060267</v>
      </c>
      <c r="BD20" s="150">
        <v>1272948</v>
      </c>
      <c r="BE20" s="149">
        <v>-72666</v>
      </c>
      <c r="BF20" s="149">
        <v>0</v>
      </c>
      <c r="BG20" s="149">
        <v>-7270</v>
      </c>
      <c r="BH20" s="150">
        <v>-79936</v>
      </c>
      <c r="BI20" s="150">
        <v>-284825</v>
      </c>
      <c r="BJ20" s="150">
        <v>-364761</v>
      </c>
      <c r="BK20" s="150">
        <v>695506</v>
      </c>
      <c r="BL20" s="176">
        <v>908187</v>
      </c>
    </row>
    <row r="21" spans="1:64">
      <c r="A21" s="145">
        <v>17</v>
      </c>
      <c r="B21" s="3" t="s">
        <v>72</v>
      </c>
      <c r="C21" s="174">
        <v>2</v>
      </c>
      <c r="D21" s="174">
        <v>0</v>
      </c>
      <c r="E21" s="174">
        <v>1</v>
      </c>
      <c r="F21" s="174">
        <v>0</v>
      </c>
      <c r="G21" s="174">
        <v>0</v>
      </c>
      <c r="H21" s="174">
        <v>0</v>
      </c>
      <c r="I21" s="174">
        <v>0</v>
      </c>
      <c r="J21" s="174">
        <v>4</v>
      </c>
      <c r="K21" s="174">
        <v>0</v>
      </c>
      <c r="L21" s="174">
        <v>0</v>
      </c>
      <c r="M21" s="174">
        <v>0</v>
      </c>
      <c r="N21" s="174">
        <v>0</v>
      </c>
      <c r="O21" s="174">
        <v>0</v>
      </c>
      <c r="P21" s="174">
        <v>16</v>
      </c>
      <c r="Q21" s="174">
        <v>2478</v>
      </c>
      <c r="R21" s="174">
        <v>4904</v>
      </c>
      <c r="S21" s="174">
        <v>31370</v>
      </c>
      <c r="T21" s="174">
        <v>9</v>
      </c>
      <c r="U21" s="174">
        <v>732</v>
      </c>
      <c r="V21" s="174">
        <v>102</v>
      </c>
      <c r="W21" s="174">
        <v>526</v>
      </c>
      <c r="X21" s="174">
        <v>55</v>
      </c>
      <c r="Y21" s="174">
        <v>453</v>
      </c>
      <c r="Z21" s="174">
        <v>0</v>
      </c>
      <c r="AA21" s="174">
        <v>22</v>
      </c>
      <c r="AB21" s="174">
        <v>5</v>
      </c>
      <c r="AC21" s="174">
        <v>2616</v>
      </c>
      <c r="AD21" s="174">
        <v>15</v>
      </c>
      <c r="AE21" s="174">
        <v>0</v>
      </c>
      <c r="AF21" s="174">
        <v>102</v>
      </c>
      <c r="AG21" s="174">
        <v>68</v>
      </c>
      <c r="AH21" s="174">
        <v>4714</v>
      </c>
      <c r="AI21" s="174">
        <v>0</v>
      </c>
      <c r="AJ21" s="174">
        <v>35986</v>
      </c>
      <c r="AK21" s="174">
        <v>0</v>
      </c>
      <c r="AL21" s="174">
        <v>9334</v>
      </c>
      <c r="AM21" s="174">
        <v>1316</v>
      </c>
      <c r="AN21" s="174">
        <v>1279</v>
      </c>
      <c r="AO21" s="174">
        <v>0</v>
      </c>
      <c r="AP21" s="150">
        <v>96109</v>
      </c>
      <c r="AQ21" s="175">
        <v>82</v>
      </c>
      <c r="AR21" s="149">
        <v>3188</v>
      </c>
      <c r="AS21" s="149">
        <v>5</v>
      </c>
      <c r="AT21" s="149">
        <v>15790</v>
      </c>
      <c r="AU21" s="149">
        <v>98191</v>
      </c>
      <c r="AV21" s="149">
        <v>-2710</v>
      </c>
      <c r="AW21" s="150">
        <v>114546</v>
      </c>
      <c r="AX21" s="150">
        <v>210655</v>
      </c>
      <c r="AY21" s="150">
        <v>20837</v>
      </c>
      <c r="AZ21" s="150">
        <v>20837</v>
      </c>
      <c r="BA21" s="150">
        <v>186718</v>
      </c>
      <c r="BB21" s="150">
        <v>207555</v>
      </c>
      <c r="BC21" s="150">
        <v>322101</v>
      </c>
      <c r="BD21" s="150">
        <v>418210</v>
      </c>
      <c r="BE21" s="149">
        <v>-70065</v>
      </c>
      <c r="BF21" s="149">
        <v>-20</v>
      </c>
      <c r="BG21" s="149">
        <v>-7007</v>
      </c>
      <c r="BH21" s="150">
        <v>-77092</v>
      </c>
      <c r="BI21" s="150">
        <v>-119721</v>
      </c>
      <c r="BJ21" s="150">
        <v>-196813</v>
      </c>
      <c r="BK21" s="150">
        <v>125288</v>
      </c>
      <c r="BL21" s="176">
        <v>221397</v>
      </c>
    </row>
    <row r="22" spans="1:64">
      <c r="A22" s="145">
        <v>18</v>
      </c>
      <c r="B22" s="3" t="s">
        <v>87</v>
      </c>
      <c r="C22" s="174">
        <v>0</v>
      </c>
      <c r="D22" s="174">
        <v>0</v>
      </c>
      <c r="E22" s="174">
        <v>0</v>
      </c>
      <c r="F22" s="174">
        <v>0</v>
      </c>
      <c r="G22" s="174">
        <v>0</v>
      </c>
      <c r="H22" s="174">
        <v>0</v>
      </c>
      <c r="I22" s="174">
        <v>3</v>
      </c>
      <c r="J22" s="174">
        <v>8</v>
      </c>
      <c r="K22" s="174">
        <v>0</v>
      </c>
      <c r="L22" s="174">
        <v>0</v>
      </c>
      <c r="M22" s="174">
        <v>0</v>
      </c>
      <c r="N22" s="174">
        <v>1</v>
      </c>
      <c r="O22" s="174">
        <v>11</v>
      </c>
      <c r="P22" s="174">
        <v>5582</v>
      </c>
      <c r="Q22" s="174">
        <v>5094</v>
      </c>
      <c r="R22" s="174">
        <v>8719</v>
      </c>
      <c r="S22" s="174">
        <v>28145</v>
      </c>
      <c r="T22" s="174">
        <v>95124</v>
      </c>
      <c r="U22" s="174">
        <v>111751</v>
      </c>
      <c r="V22" s="174">
        <v>135761</v>
      </c>
      <c r="W22" s="174">
        <v>9560</v>
      </c>
      <c r="X22" s="174">
        <v>541</v>
      </c>
      <c r="Y22" s="174">
        <v>854</v>
      </c>
      <c r="Z22" s="174">
        <v>5</v>
      </c>
      <c r="AA22" s="174">
        <v>4</v>
      </c>
      <c r="AB22" s="174">
        <v>0</v>
      </c>
      <c r="AC22" s="174">
        <v>80</v>
      </c>
      <c r="AD22" s="174">
        <v>53</v>
      </c>
      <c r="AE22" s="174">
        <v>0</v>
      </c>
      <c r="AF22" s="174">
        <v>15</v>
      </c>
      <c r="AG22" s="174">
        <v>598</v>
      </c>
      <c r="AH22" s="174">
        <v>2343</v>
      </c>
      <c r="AI22" s="174">
        <v>1533</v>
      </c>
      <c r="AJ22" s="174">
        <v>5</v>
      </c>
      <c r="AK22" s="174">
        <v>0</v>
      </c>
      <c r="AL22" s="174">
        <v>30466</v>
      </c>
      <c r="AM22" s="174">
        <v>50</v>
      </c>
      <c r="AN22" s="174">
        <v>1750</v>
      </c>
      <c r="AO22" s="174">
        <v>0</v>
      </c>
      <c r="AP22" s="150">
        <v>438056</v>
      </c>
      <c r="AQ22" s="175">
        <v>15</v>
      </c>
      <c r="AR22" s="149">
        <v>1114</v>
      </c>
      <c r="AS22" s="149">
        <v>0</v>
      </c>
      <c r="AT22" s="149">
        <v>0</v>
      </c>
      <c r="AU22" s="149">
        <v>0</v>
      </c>
      <c r="AV22" s="149">
        <v>6492</v>
      </c>
      <c r="AW22" s="150">
        <v>7621</v>
      </c>
      <c r="AX22" s="150">
        <v>445677</v>
      </c>
      <c r="AY22" s="150">
        <v>56182</v>
      </c>
      <c r="AZ22" s="150">
        <v>56182</v>
      </c>
      <c r="BA22" s="150">
        <v>160791</v>
      </c>
      <c r="BB22" s="150">
        <v>216973</v>
      </c>
      <c r="BC22" s="150">
        <v>224594</v>
      </c>
      <c r="BD22" s="150">
        <v>662650</v>
      </c>
      <c r="BE22" s="149">
        <v>-139539</v>
      </c>
      <c r="BF22" s="149">
        <v>0</v>
      </c>
      <c r="BG22" s="149">
        <v>-13952</v>
      </c>
      <c r="BH22" s="150">
        <v>-153491</v>
      </c>
      <c r="BI22" s="150">
        <v>-233836</v>
      </c>
      <c r="BJ22" s="150">
        <v>-387327</v>
      </c>
      <c r="BK22" s="150">
        <v>-162733</v>
      </c>
      <c r="BL22" s="176">
        <v>275323</v>
      </c>
    </row>
    <row r="23" spans="1:64">
      <c r="A23" s="145">
        <v>19</v>
      </c>
      <c r="B23" s="3" t="s">
        <v>88</v>
      </c>
      <c r="C23" s="174">
        <v>5</v>
      </c>
      <c r="D23" s="174">
        <v>0</v>
      </c>
      <c r="E23" s="174">
        <v>48</v>
      </c>
      <c r="F23" s="174">
        <v>0</v>
      </c>
      <c r="G23" s="174">
        <v>1</v>
      </c>
      <c r="H23" s="174">
        <v>0</v>
      </c>
      <c r="I23" s="174">
        <v>24</v>
      </c>
      <c r="J23" s="174">
        <v>9</v>
      </c>
      <c r="K23" s="174">
        <v>0</v>
      </c>
      <c r="L23" s="174">
        <v>14</v>
      </c>
      <c r="M23" s="174">
        <v>5</v>
      </c>
      <c r="N23" s="174">
        <v>0</v>
      </c>
      <c r="O23" s="174">
        <v>1</v>
      </c>
      <c r="P23" s="174">
        <v>573</v>
      </c>
      <c r="Q23" s="174">
        <v>36533</v>
      </c>
      <c r="R23" s="174">
        <v>17437</v>
      </c>
      <c r="S23" s="174">
        <v>5001</v>
      </c>
      <c r="T23" s="174">
        <v>4480</v>
      </c>
      <c r="U23" s="174">
        <v>211134</v>
      </c>
      <c r="V23" s="174">
        <v>12359</v>
      </c>
      <c r="W23" s="174">
        <v>31527</v>
      </c>
      <c r="X23" s="174">
        <v>472</v>
      </c>
      <c r="Y23" s="174">
        <v>18130</v>
      </c>
      <c r="Z23" s="174">
        <v>5</v>
      </c>
      <c r="AA23" s="174">
        <v>50</v>
      </c>
      <c r="AB23" s="174">
        <v>0</v>
      </c>
      <c r="AC23" s="174">
        <v>585</v>
      </c>
      <c r="AD23" s="174">
        <v>4</v>
      </c>
      <c r="AE23" s="174">
        <v>75</v>
      </c>
      <c r="AF23" s="174">
        <v>397</v>
      </c>
      <c r="AG23" s="174">
        <v>108</v>
      </c>
      <c r="AH23" s="174">
        <v>2246</v>
      </c>
      <c r="AI23" s="174">
        <v>1155</v>
      </c>
      <c r="AJ23" s="174">
        <v>190</v>
      </c>
      <c r="AK23" s="174">
        <v>0</v>
      </c>
      <c r="AL23" s="174">
        <v>13385</v>
      </c>
      <c r="AM23" s="174">
        <v>206</v>
      </c>
      <c r="AN23" s="174">
        <v>0</v>
      </c>
      <c r="AO23" s="174">
        <v>44</v>
      </c>
      <c r="AP23" s="150">
        <v>356203</v>
      </c>
      <c r="AQ23" s="175">
        <v>2567</v>
      </c>
      <c r="AR23" s="149">
        <v>100106</v>
      </c>
      <c r="AS23" s="149">
        <v>0</v>
      </c>
      <c r="AT23" s="149">
        <v>17251</v>
      </c>
      <c r="AU23" s="149">
        <v>203660</v>
      </c>
      <c r="AV23" s="149">
        <v>-20131</v>
      </c>
      <c r="AW23" s="150">
        <v>303453</v>
      </c>
      <c r="AX23" s="150">
        <v>659656</v>
      </c>
      <c r="AY23" s="150">
        <v>246058</v>
      </c>
      <c r="AZ23" s="150">
        <v>246058</v>
      </c>
      <c r="BA23" s="150">
        <v>867290</v>
      </c>
      <c r="BB23" s="150">
        <v>1113348</v>
      </c>
      <c r="BC23" s="150">
        <v>1416801</v>
      </c>
      <c r="BD23" s="150">
        <v>1773004</v>
      </c>
      <c r="BE23" s="149">
        <v>-156517</v>
      </c>
      <c r="BF23" s="149">
        <v>-3</v>
      </c>
      <c r="BG23" s="149">
        <v>-15644</v>
      </c>
      <c r="BH23" s="150">
        <v>-172164</v>
      </c>
      <c r="BI23" s="150">
        <v>-386507</v>
      </c>
      <c r="BJ23" s="150">
        <v>-558671</v>
      </c>
      <c r="BK23" s="150">
        <v>858130</v>
      </c>
      <c r="BL23" s="176">
        <v>1214333</v>
      </c>
    </row>
    <row r="24" spans="1:64">
      <c r="A24" s="145">
        <v>20</v>
      </c>
      <c r="B24" s="3" t="s">
        <v>89</v>
      </c>
      <c r="C24" s="174">
        <v>0</v>
      </c>
      <c r="D24" s="174">
        <v>1</v>
      </c>
      <c r="E24" s="174">
        <v>1</v>
      </c>
      <c r="F24" s="174">
        <v>0</v>
      </c>
      <c r="G24" s="174">
        <v>29</v>
      </c>
      <c r="H24" s="174">
        <v>0</v>
      </c>
      <c r="I24" s="174">
        <v>0</v>
      </c>
      <c r="J24" s="174">
        <v>54</v>
      </c>
      <c r="K24" s="174">
        <v>5</v>
      </c>
      <c r="L24" s="174">
        <v>1</v>
      </c>
      <c r="M24" s="174">
        <v>11</v>
      </c>
      <c r="N24" s="174">
        <v>6</v>
      </c>
      <c r="O24" s="174">
        <v>0</v>
      </c>
      <c r="P24" s="174">
        <v>18</v>
      </c>
      <c r="Q24" s="174">
        <v>817</v>
      </c>
      <c r="R24" s="174">
        <v>155</v>
      </c>
      <c r="S24" s="174">
        <v>8</v>
      </c>
      <c r="T24" s="174">
        <v>11</v>
      </c>
      <c r="U24" s="174">
        <v>40</v>
      </c>
      <c r="V24" s="174">
        <v>5655</v>
      </c>
      <c r="W24" s="174">
        <v>2316</v>
      </c>
      <c r="X24" s="174">
        <v>13</v>
      </c>
      <c r="Y24" s="174">
        <v>3947</v>
      </c>
      <c r="Z24" s="174">
        <v>16</v>
      </c>
      <c r="AA24" s="174">
        <v>1</v>
      </c>
      <c r="AB24" s="174">
        <v>6</v>
      </c>
      <c r="AC24" s="174">
        <v>640</v>
      </c>
      <c r="AD24" s="174">
        <v>128</v>
      </c>
      <c r="AE24" s="174">
        <v>205</v>
      </c>
      <c r="AF24" s="174">
        <v>203</v>
      </c>
      <c r="AG24" s="174">
        <v>140</v>
      </c>
      <c r="AH24" s="174">
        <v>2459</v>
      </c>
      <c r="AI24" s="174">
        <v>166</v>
      </c>
      <c r="AJ24" s="174">
        <v>53</v>
      </c>
      <c r="AK24" s="174">
        <v>9</v>
      </c>
      <c r="AL24" s="174">
        <v>2963</v>
      </c>
      <c r="AM24" s="174">
        <v>135</v>
      </c>
      <c r="AN24" s="174">
        <v>0</v>
      </c>
      <c r="AO24" s="174">
        <v>0</v>
      </c>
      <c r="AP24" s="150">
        <v>20212</v>
      </c>
      <c r="AQ24" s="175">
        <v>1666</v>
      </c>
      <c r="AR24" s="149">
        <v>254172</v>
      </c>
      <c r="AS24" s="149">
        <v>0</v>
      </c>
      <c r="AT24" s="149">
        <v>47935</v>
      </c>
      <c r="AU24" s="149">
        <v>108243</v>
      </c>
      <c r="AV24" s="149">
        <v>-7870</v>
      </c>
      <c r="AW24" s="150">
        <v>404146</v>
      </c>
      <c r="AX24" s="150">
        <v>424358</v>
      </c>
      <c r="AY24" s="150">
        <v>87296</v>
      </c>
      <c r="AZ24" s="150">
        <v>87296</v>
      </c>
      <c r="BA24" s="150">
        <v>250041</v>
      </c>
      <c r="BB24" s="150">
        <v>337337</v>
      </c>
      <c r="BC24" s="150">
        <v>741483</v>
      </c>
      <c r="BD24" s="150">
        <v>761695</v>
      </c>
      <c r="BE24" s="149">
        <v>-264841</v>
      </c>
      <c r="BF24" s="149">
        <v>0</v>
      </c>
      <c r="BG24" s="149">
        <v>-26463</v>
      </c>
      <c r="BH24" s="150">
        <v>-291304</v>
      </c>
      <c r="BI24" s="150">
        <v>-52914</v>
      </c>
      <c r="BJ24" s="150">
        <v>-344218</v>
      </c>
      <c r="BK24" s="150">
        <v>397265</v>
      </c>
      <c r="BL24" s="176">
        <v>417477</v>
      </c>
    </row>
    <row r="25" spans="1:64">
      <c r="A25" s="145">
        <v>21</v>
      </c>
      <c r="B25" s="3" t="s">
        <v>90</v>
      </c>
      <c r="C25" s="174">
        <v>1</v>
      </c>
      <c r="D25" s="174">
        <v>0</v>
      </c>
      <c r="E25" s="174">
        <v>1940</v>
      </c>
      <c r="F25" s="174">
        <v>1</v>
      </c>
      <c r="G25" s="174">
        <v>0</v>
      </c>
      <c r="H25" s="174">
        <v>0</v>
      </c>
      <c r="I25" s="174">
        <v>0</v>
      </c>
      <c r="J25" s="174">
        <v>0</v>
      </c>
      <c r="K25" s="174">
        <v>0</v>
      </c>
      <c r="L25" s="174">
        <v>0</v>
      </c>
      <c r="M25" s="174">
        <v>1</v>
      </c>
      <c r="N25" s="174">
        <v>0</v>
      </c>
      <c r="O25" s="174">
        <v>0</v>
      </c>
      <c r="P25" s="174">
        <v>0</v>
      </c>
      <c r="Q25" s="174">
        <v>0</v>
      </c>
      <c r="R25" s="174">
        <v>1003</v>
      </c>
      <c r="S25" s="174">
        <v>0</v>
      </c>
      <c r="T25" s="174">
        <v>0</v>
      </c>
      <c r="U25" s="174">
        <v>0</v>
      </c>
      <c r="V25" s="174">
        <v>0</v>
      </c>
      <c r="W25" s="174">
        <v>414234</v>
      </c>
      <c r="X25" s="174">
        <v>1</v>
      </c>
      <c r="Y25" s="174">
        <v>5</v>
      </c>
      <c r="Z25" s="174">
        <v>0</v>
      </c>
      <c r="AA25" s="174">
        <v>0</v>
      </c>
      <c r="AB25" s="174">
        <v>1</v>
      </c>
      <c r="AC25" s="174">
        <v>14</v>
      </c>
      <c r="AD25" s="174">
        <v>0</v>
      </c>
      <c r="AE25" s="174">
        <v>0</v>
      </c>
      <c r="AF25" s="174">
        <v>31908</v>
      </c>
      <c r="AG25" s="174">
        <v>0</v>
      </c>
      <c r="AH25" s="174">
        <v>10310</v>
      </c>
      <c r="AI25" s="174">
        <v>169</v>
      </c>
      <c r="AJ25" s="174">
        <v>1</v>
      </c>
      <c r="AK25" s="174">
        <v>0</v>
      </c>
      <c r="AL25" s="174">
        <v>41510</v>
      </c>
      <c r="AM25" s="174">
        <v>184</v>
      </c>
      <c r="AN25" s="174">
        <v>0</v>
      </c>
      <c r="AO25" s="174">
        <v>0</v>
      </c>
      <c r="AP25" s="150">
        <v>501283</v>
      </c>
      <c r="AQ25" s="175">
        <v>0</v>
      </c>
      <c r="AR25" s="149">
        <v>82005</v>
      </c>
      <c r="AS25" s="149">
        <v>0</v>
      </c>
      <c r="AT25" s="149">
        <v>26087</v>
      </c>
      <c r="AU25" s="149">
        <v>197453</v>
      </c>
      <c r="AV25" s="149">
        <v>10915</v>
      </c>
      <c r="AW25" s="150">
        <v>316460</v>
      </c>
      <c r="AX25" s="150">
        <v>817743</v>
      </c>
      <c r="AY25" s="150">
        <v>336027</v>
      </c>
      <c r="AZ25" s="150">
        <v>336027</v>
      </c>
      <c r="BA25" s="150">
        <v>685855</v>
      </c>
      <c r="BB25" s="150">
        <v>1021882</v>
      </c>
      <c r="BC25" s="150">
        <v>1338342</v>
      </c>
      <c r="BD25" s="150">
        <v>1839625</v>
      </c>
      <c r="BE25" s="149">
        <v>-110932</v>
      </c>
      <c r="BF25" s="149">
        <v>0</v>
      </c>
      <c r="BG25" s="149">
        <v>-10293</v>
      </c>
      <c r="BH25" s="150">
        <v>-121225</v>
      </c>
      <c r="BI25" s="150">
        <v>-523519</v>
      </c>
      <c r="BJ25" s="150">
        <v>-644744</v>
      </c>
      <c r="BK25" s="150">
        <v>693598</v>
      </c>
      <c r="BL25" s="176">
        <v>1194881</v>
      </c>
    </row>
    <row r="26" spans="1:64">
      <c r="A26" s="145">
        <v>22</v>
      </c>
      <c r="B26" s="3" t="s">
        <v>64</v>
      </c>
      <c r="C26" s="174">
        <v>140</v>
      </c>
      <c r="D26" s="174">
        <v>11</v>
      </c>
      <c r="E26" s="174">
        <v>270</v>
      </c>
      <c r="F26" s="174">
        <v>22</v>
      </c>
      <c r="G26" s="174">
        <v>13337</v>
      </c>
      <c r="H26" s="174">
        <v>1127</v>
      </c>
      <c r="I26" s="174">
        <v>4817</v>
      </c>
      <c r="J26" s="174">
        <v>7577</v>
      </c>
      <c r="K26" s="174">
        <v>1028</v>
      </c>
      <c r="L26" s="174">
        <v>2397</v>
      </c>
      <c r="M26" s="174">
        <v>2884</v>
      </c>
      <c r="N26" s="174">
        <v>17894</v>
      </c>
      <c r="O26" s="174">
        <v>6640</v>
      </c>
      <c r="P26" s="174">
        <v>3146</v>
      </c>
      <c r="Q26" s="174">
        <v>1010</v>
      </c>
      <c r="R26" s="174">
        <v>2340</v>
      </c>
      <c r="S26" s="174">
        <v>1877</v>
      </c>
      <c r="T26" s="174">
        <v>986</v>
      </c>
      <c r="U26" s="174">
        <v>3360</v>
      </c>
      <c r="V26" s="174">
        <v>2254</v>
      </c>
      <c r="W26" s="174">
        <v>2526</v>
      </c>
      <c r="X26" s="174">
        <v>17118</v>
      </c>
      <c r="Y26" s="174">
        <v>6336</v>
      </c>
      <c r="Z26" s="174">
        <v>12856</v>
      </c>
      <c r="AA26" s="174">
        <v>677</v>
      </c>
      <c r="AB26" s="174">
        <v>1209</v>
      </c>
      <c r="AC26" s="174">
        <v>15982</v>
      </c>
      <c r="AD26" s="174">
        <v>16936</v>
      </c>
      <c r="AE26" s="174">
        <v>214</v>
      </c>
      <c r="AF26" s="174">
        <v>3940</v>
      </c>
      <c r="AG26" s="174">
        <v>17057</v>
      </c>
      <c r="AH26" s="174">
        <v>9593</v>
      </c>
      <c r="AI26" s="174">
        <v>26114</v>
      </c>
      <c r="AJ26" s="174">
        <v>10307</v>
      </c>
      <c r="AK26" s="174">
        <v>7510</v>
      </c>
      <c r="AL26" s="174">
        <v>11735</v>
      </c>
      <c r="AM26" s="174">
        <v>8149</v>
      </c>
      <c r="AN26" s="174">
        <v>7035</v>
      </c>
      <c r="AO26" s="174">
        <v>142</v>
      </c>
      <c r="AP26" s="150">
        <v>248553</v>
      </c>
      <c r="AQ26" s="175">
        <v>8020</v>
      </c>
      <c r="AR26" s="149">
        <v>87566</v>
      </c>
      <c r="AS26" s="149">
        <v>1</v>
      </c>
      <c r="AT26" s="149">
        <v>3072</v>
      </c>
      <c r="AU26" s="149">
        <v>35187</v>
      </c>
      <c r="AV26" s="149">
        <v>-14061</v>
      </c>
      <c r="AW26" s="150">
        <v>119785</v>
      </c>
      <c r="AX26" s="150">
        <v>368338</v>
      </c>
      <c r="AY26" s="150">
        <v>16159</v>
      </c>
      <c r="AZ26" s="150">
        <v>16159</v>
      </c>
      <c r="BA26" s="150">
        <v>211617</v>
      </c>
      <c r="BB26" s="150">
        <v>227776</v>
      </c>
      <c r="BC26" s="150">
        <v>347561</v>
      </c>
      <c r="BD26" s="150">
        <v>596114</v>
      </c>
      <c r="BE26" s="149">
        <v>-74865</v>
      </c>
      <c r="BF26" s="149">
        <v>-2840</v>
      </c>
      <c r="BG26" s="149">
        <v>-7387</v>
      </c>
      <c r="BH26" s="150">
        <v>-85092</v>
      </c>
      <c r="BI26" s="150">
        <v>-135025</v>
      </c>
      <c r="BJ26" s="150">
        <v>-220117</v>
      </c>
      <c r="BK26" s="150">
        <v>127444</v>
      </c>
      <c r="BL26" s="176">
        <v>375997</v>
      </c>
    </row>
    <row r="27" spans="1:64">
      <c r="A27" s="145">
        <v>23</v>
      </c>
      <c r="B27" s="3" t="s">
        <v>91</v>
      </c>
      <c r="C27" s="174">
        <v>757</v>
      </c>
      <c r="D27" s="174">
        <v>10</v>
      </c>
      <c r="E27" s="174">
        <v>79</v>
      </c>
      <c r="F27" s="174">
        <v>62</v>
      </c>
      <c r="G27" s="174">
        <v>1908</v>
      </c>
      <c r="H27" s="174">
        <v>287</v>
      </c>
      <c r="I27" s="174">
        <v>2275</v>
      </c>
      <c r="J27" s="174">
        <v>6639</v>
      </c>
      <c r="K27" s="174">
        <v>303</v>
      </c>
      <c r="L27" s="174">
        <v>2517</v>
      </c>
      <c r="M27" s="174">
        <v>1910</v>
      </c>
      <c r="N27" s="174">
        <v>10518</v>
      </c>
      <c r="O27" s="174">
        <v>787</v>
      </c>
      <c r="P27" s="174">
        <v>2597</v>
      </c>
      <c r="Q27" s="174">
        <v>2871</v>
      </c>
      <c r="R27" s="174">
        <v>1931</v>
      </c>
      <c r="S27" s="174">
        <v>295</v>
      </c>
      <c r="T27" s="174">
        <v>1123</v>
      </c>
      <c r="U27" s="174">
        <v>3214</v>
      </c>
      <c r="V27" s="174">
        <v>1038</v>
      </c>
      <c r="W27" s="174">
        <v>2096</v>
      </c>
      <c r="X27" s="174">
        <v>844</v>
      </c>
      <c r="Y27" s="174">
        <v>2580</v>
      </c>
      <c r="Z27" s="174">
        <v>35913</v>
      </c>
      <c r="AA27" s="174">
        <v>8902</v>
      </c>
      <c r="AB27" s="174">
        <v>782</v>
      </c>
      <c r="AC27" s="174">
        <v>13023</v>
      </c>
      <c r="AD27" s="174">
        <v>4374</v>
      </c>
      <c r="AE27" s="174">
        <v>47427</v>
      </c>
      <c r="AF27" s="174">
        <v>14767</v>
      </c>
      <c r="AG27" s="174">
        <v>5918</v>
      </c>
      <c r="AH27" s="174">
        <v>12535</v>
      </c>
      <c r="AI27" s="174">
        <v>15044</v>
      </c>
      <c r="AJ27" s="174">
        <v>9267</v>
      </c>
      <c r="AK27" s="174">
        <v>307</v>
      </c>
      <c r="AL27" s="174">
        <v>3820</v>
      </c>
      <c r="AM27" s="174">
        <v>4811</v>
      </c>
      <c r="AN27" s="174">
        <v>0</v>
      </c>
      <c r="AO27" s="174">
        <v>2805</v>
      </c>
      <c r="AP27" s="150">
        <v>226336</v>
      </c>
      <c r="AQ27" s="175">
        <v>0</v>
      </c>
      <c r="AR27" s="149">
        <v>0</v>
      </c>
      <c r="AS27" s="149">
        <v>0</v>
      </c>
      <c r="AT27" s="149">
        <v>681803</v>
      </c>
      <c r="AU27" s="149">
        <v>1284357</v>
      </c>
      <c r="AV27" s="149">
        <v>0</v>
      </c>
      <c r="AW27" s="150">
        <v>1966160</v>
      </c>
      <c r="AX27" s="150">
        <v>2192496</v>
      </c>
      <c r="AY27" s="150">
        <v>0</v>
      </c>
      <c r="AZ27" s="150">
        <v>0</v>
      </c>
      <c r="BA27" s="150">
        <v>0</v>
      </c>
      <c r="BB27" s="150">
        <v>0</v>
      </c>
      <c r="BC27" s="150">
        <v>1966160</v>
      </c>
      <c r="BD27" s="150">
        <v>2192496</v>
      </c>
      <c r="BE27" s="149">
        <v>0</v>
      </c>
      <c r="BF27" s="149">
        <v>0</v>
      </c>
      <c r="BG27" s="149">
        <v>0</v>
      </c>
      <c r="BH27" s="150">
        <v>0</v>
      </c>
      <c r="BI27" s="150">
        <v>0</v>
      </c>
      <c r="BJ27" s="150">
        <v>0</v>
      </c>
      <c r="BK27" s="150">
        <v>1966160</v>
      </c>
      <c r="BL27" s="176">
        <v>2192496</v>
      </c>
    </row>
    <row r="28" spans="1:64">
      <c r="A28" s="145">
        <v>24</v>
      </c>
      <c r="B28" s="3" t="s">
        <v>92</v>
      </c>
      <c r="C28" s="174">
        <v>1796</v>
      </c>
      <c r="D28" s="174">
        <v>39</v>
      </c>
      <c r="E28" s="174">
        <v>467</v>
      </c>
      <c r="F28" s="174">
        <v>138</v>
      </c>
      <c r="G28" s="174">
        <v>32480</v>
      </c>
      <c r="H28" s="174">
        <v>2287</v>
      </c>
      <c r="I28" s="174">
        <v>15360</v>
      </c>
      <c r="J28" s="174">
        <v>47645</v>
      </c>
      <c r="K28" s="174">
        <v>1385</v>
      </c>
      <c r="L28" s="174">
        <v>14047</v>
      </c>
      <c r="M28" s="174">
        <v>13711</v>
      </c>
      <c r="N28" s="174">
        <v>97566</v>
      </c>
      <c r="O28" s="174">
        <v>7808</v>
      </c>
      <c r="P28" s="174">
        <v>11541</v>
      </c>
      <c r="Q28" s="174">
        <v>13918</v>
      </c>
      <c r="R28" s="174">
        <v>8575</v>
      </c>
      <c r="S28" s="174">
        <v>2604</v>
      </c>
      <c r="T28" s="174">
        <v>7478</v>
      </c>
      <c r="U28" s="174">
        <v>12122</v>
      </c>
      <c r="V28" s="174">
        <v>1957</v>
      </c>
      <c r="W28" s="174">
        <v>17801</v>
      </c>
      <c r="X28" s="174">
        <v>6995</v>
      </c>
      <c r="Y28" s="174">
        <v>6367</v>
      </c>
      <c r="Z28" s="174">
        <v>127899</v>
      </c>
      <c r="AA28" s="174">
        <v>10645</v>
      </c>
      <c r="AB28" s="174">
        <v>15433</v>
      </c>
      <c r="AC28" s="174">
        <v>75257</v>
      </c>
      <c r="AD28" s="174">
        <v>6199</v>
      </c>
      <c r="AE28" s="174">
        <v>15744</v>
      </c>
      <c r="AF28" s="174">
        <v>25496</v>
      </c>
      <c r="AG28" s="174">
        <v>7791</v>
      </c>
      <c r="AH28" s="174">
        <v>15513</v>
      </c>
      <c r="AI28" s="174">
        <v>25405</v>
      </c>
      <c r="AJ28" s="174">
        <v>36465</v>
      </c>
      <c r="AK28" s="174">
        <v>760</v>
      </c>
      <c r="AL28" s="174">
        <v>11003</v>
      </c>
      <c r="AM28" s="174">
        <v>43648</v>
      </c>
      <c r="AN28" s="174">
        <v>0</v>
      </c>
      <c r="AO28" s="174">
        <v>526</v>
      </c>
      <c r="AP28" s="150">
        <v>741871</v>
      </c>
      <c r="AQ28" s="175">
        <v>325</v>
      </c>
      <c r="AR28" s="149">
        <v>376292</v>
      </c>
      <c r="AS28" s="149">
        <v>0</v>
      </c>
      <c r="AT28" s="149">
        <v>0</v>
      </c>
      <c r="AU28" s="149">
        <v>0</v>
      </c>
      <c r="AV28" s="149">
        <v>0</v>
      </c>
      <c r="AW28" s="150">
        <v>376617</v>
      </c>
      <c r="AX28" s="150">
        <v>1118488</v>
      </c>
      <c r="AY28" s="150">
        <v>3429</v>
      </c>
      <c r="AZ28" s="150">
        <v>3429</v>
      </c>
      <c r="BA28" s="150">
        <v>263289</v>
      </c>
      <c r="BB28" s="150">
        <v>266718</v>
      </c>
      <c r="BC28" s="150">
        <v>643335</v>
      </c>
      <c r="BD28" s="150">
        <v>1385206</v>
      </c>
      <c r="BE28" s="149">
        <v>-84</v>
      </c>
      <c r="BF28" s="149">
        <v>0</v>
      </c>
      <c r="BG28" s="149">
        <v>0</v>
      </c>
      <c r="BH28" s="150">
        <v>-84</v>
      </c>
      <c r="BI28" s="150">
        <v>-671</v>
      </c>
      <c r="BJ28" s="150">
        <v>-755</v>
      </c>
      <c r="BK28" s="150">
        <v>642580</v>
      </c>
      <c r="BL28" s="176">
        <v>1384451</v>
      </c>
    </row>
    <row r="29" spans="1:64">
      <c r="A29" s="145">
        <v>25</v>
      </c>
      <c r="B29" s="3" t="s">
        <v>1</v>
      </c>
      <c r="C29" s="174">
        <v>173</v>
      </c>
      <c r="D29" s="174">
        <v>2</v>
      </c>
      <c r="E29" s="174">
        <v>22</v>
      </c>
      <c r="F29" s="174">
        <v>18</v>
      </c>
      <c r="G29" s="174">
        <v>4165</v>
      </c>
      <c r="H29" s="174">
        <v>153</v>
      </c>
      <c r="I29" s="174">
        <v>939</v>
      </c>
      <c r="J29" s="174">
        <v>4211</v>
      </c>
      <c r="K29" s="174">
        <v>208</v>
      </c>
      <c r="L29" s="174">
        <v>335</v>
      </c>
      <c r="M29" s="174">
        <v>296</v>
      </c>
      <c r="N29" s="174">
        <v>4161</v>
      </c>
      <c r="O29" s="174">
        <v>182</v>
      </c>
      <c r="P29" s="174">
        <v>363</v>
      </c>
      <c r="Q29" s="174">
        <v>488</v>
      </c>
      <c r="R29" s="174">
        <v>382</v>
      </c>
      <c r="S29" s="174">
        <v>79</v>
      </c>
      <c r="T29" s="174">
        <v>315</v>
      </c>
      <c r="U29" s="174">
        <v>450</v>
      </c>
      <c r="V29" s="174">
        <v>98</v>
      </c>
      <c r="W29" s="174">
        <v>636</v>
      </c>
      <c r="X29" s="174">
        <v>271</v>
      </c>
      <c r="Y29" s="174">
        <v>2276</v>
      </c>
      <c r="Z29" s="174">
        <v>1355</v>
      </c>
      <c r="AA29" s="174">
        <v>14061</v>
      </c>
      <c r="AB29" s="174">
        <v>1860</v>
      </c>
      <c r="AC29" s="174">
        <v>9263</v>
      </c>
      <c r="AD29" s="174">
        <v>1507</v>
      </c>
      <c r="AE29" s="174">
        <v>1818</v>
      </c>
      <c r="AF29" s="174">
        <v>4856</v>
      </c>
      <c r="AG29" s="174">
        <v>2731</v>
      </c>
      <c r="AH29" s="174">
        <v>5681</v>
      </c>
      <c r="AI29" s="174">
        <v>13374</v>
      </c>
      <c r="AJ29" s="174">
        <v>13680</v>
      </c>
      <c r="AK29" s="174">
        <v>419</v>
      </c>
      <c r="AL29" s="174">
        <v>1847</v>
      </c>
      <c r="AM29" s="174">
        <v>12557</v>
      </c>
      <c r="AN29" s="174">
        <v>0</v>
      </c>
      <c r="AO29" s="174">
        <v>180</v>
      </c>
      <c r="AP29" s="150">
        <v>105412</v>
      </c>
      <c r="AQ29" s="175">
        <v>133</v>
      </c>
      <c r="AR29" s="149">
        <v>82079</v>
      </c>
      <c r="AS29" s="149">
        <v>1497</v>
      </c>
      <c r="AT29" s="149">
        <v>0</v>
      </c>
      <c r="AU29" s="149">
        <v>0</v>
      </c>
      <c r="AV29" s="149">
        <v>0</v>
      </c>
      <c r="AW29" s="150">
        <v>83709</v>
      </c>
      <c r="AX29" s="150">
        <v>189121</v>
      </c>
      <c r="AY29" s="150">
        <v>824</v>
      </c>
      <c r="AZ29" s="150">
        <v>824</v>
      </c>
      <c r="BA29" s="150">
        <v>0</v>
      </c>
      <c r="BB29" s="150">
        <v>824</v>
      </c>
      <c r="BC29" s="150">
        <v>84533</v>
      </c>
      <c r="BD29" s="150">
        <v>189945</v>
      </c>
      <c r="BE29" s="149">
        <v>-31</v>
      </c>
      <c r="BF29" s="149">
        <v>0</v>
      </c>
      <c r="BG29" s="149">
        <v>0</v>
      </c>
      <c r="BH29" s="150">
        <v>-31</v>
      </c>
      <c r="BI29" s="150">
        <v>0</v>
      </c>
      <c r="BJ29" s="150">
        <v>-31</v>
      </c>
      <c r="BK29" s="150">
        <v>84502</v>
      </c>
      <c r="BL29" s="176">
        <v>189914</v>
      </c>
    </row>
    <row r="30" spans="1:64">
      <c r="A30" s="145">
        <v>26</v>
      </c>
      <c r="B30" s="3" t="s">
        <v>2</v>
      </c>
      <c r="C30" s="174">
        <v>33</v>
      </c>
      <c r="D30" s="174">
        <v>0</v>
      </c>
      <c r="E30" s="174">
        <v>0</v>
      </c>
      <c r="F30" s="174">
        <v>9</v>
      </c>
      <c r="G30" s="174">
        <v>3058</v>
      </c>
      <c r="H30" s="174">
        <v>24</v>
      </c>
      <c r="I30" s="174">
        <v>462</v>
      </c>
      <c r="J30" s="174">
        <v>5778</v>
      </c>
      <c r="K30" s="174">
        <v>20</v>
      </c>
      <c r="L30" s="174">
        <v>48</v>
      </c>
      <c r="M30" s="174">
        <v>828</v>
      </c>
      <c r="N30" s="174">
        <v>384</v>
      </c>
      <c r="O30" s="174">
        <v>17</v>
      </c>
      <c r="P30" s="174">
        <v>74</v>
      </c>
      <c r="Q30" s="174">
        <v>369</v>
      </c>
      <c r="R30" s="174">
        <v>26</v>
      </c>
      <c r="S30" s="174">
        <v>34</v>
      </c>
      <c r="T30" s="174">
        <v>252</v>
      </c>
      <c r="U30" s="174">
        <v>239</v>
      </c>
      <c r="V30" s="174">
        <v>104</v>
      </c>
      <c r="W30" s="174">
        <v>3265</v>
      </c>
      <c r="X30" s="174">
        <v>103</v>
      </c>
      <c r="Y30" s="174">
        <v>4864</v>
      </c>
      <c r="Z30" s="174">
        <v>20436</v>
      </c>
      <c r="AA30" s="174">
        <v>486</v>
      </c>
      <c r="AB30" s="174">
        <v>0</v>
      </c>
      <c r="AC30" s="174">
        <v>4582</v>
      </c>
      <c r="AD30" s="174">
        <v>5448</v>
      </c>
      <c r="AE30" s="174">
        <v>77</v>
      </c>
      <c r="AF30" s="174">
        <v>19222</v>
      </c>
      <c r="AG30" s="174">
        <v>8045</v>
      </c>
      <c r="AH30" s="174">
        <v>46067</v>
      </c>
      <c r="AI30" s="174">
        <v>13407</v>
      </c>
      <c r="AJ30" s="174">
        <v>15261</v>
      </c>
      <c r="AK30" s="174">
        <v>9</v>
      </c>
      <c r="AL30" s="174">
        <v>3408</v>
      </c>
      <c r="AM30" s="174">
        <v>31330</v>
      </c>
      <c r="AN30" s="174">
        <v>0</v>
      </c>
      <c r="AO30" s="174">
        <v>2385</v>
      </c>
      <c r="AP30" s="150">
        <v>190154</v>
      </c>
      <c r="AQ30" s="175">
        <v>0</v>
      </c>
      <c r="AR30" s="149">
        <v>8761</v>
      </c>
      <c r="AS30" s="149">
        <v>25877</v>
      </c>
      <c r="AT30" s="149">
        <v>0</v>
      </c>
      <c r="AU30" s="149">
        <v>0</v>
      </c>
      <c r="AV30" s="149">
        <v>0</v>
      </c>
      <c r="AW30" s="150">
        <v>34638</v>
      </c>
      <c r="AX30" s="150">
        <v>224792</v>
      </c>
      <c r="AY30" s="150">
        <v>295</v>
      </c>
      <c r="AZ30" s="150">
        <v>295</v>
      </c>
      <c r="BA30" s="150">
        <v>0</v>
      </c>
      <c r="BB30" s="150">
        <v>295</v>
      </c>
      <c r="BC30" s="150">
        <v>34933</v>
      </c>
      <c r="BD30" s="150">
        <v>225087</v>
      </c>
      <c r="BE30" s="149">
        <v>-15</v>
      </c>
      <c r="BF30" s="149">
        <v>0</v>
      </c>
      <c r="BG30" s="149">
        <v>0</v>
      </c>
      <c r="BH30" s="150">
        <v>-15</v>
      </c>
      <c r="BI30" s="150">
        <v>-1989</v>
      </c>
      <c r="BJ30" s="150">
        <v>-2004</v>
      </c>
      <c r="BK30" s="150">
        <v>32929</v>
      </c>
      <c r="BL30" s="176">
        <v>223083</v>
      </c>
    </row>
    <row r="31" spans="1:64">
      <c r="A31" s="145">
        <v>27</v>
      </c>
      <c r="B31" s="3" t="s">
        <v>65</v>
      </c>
      <c r="C31" s="174">
        <v>9495</v>
      </c>
      <c r="D31" s="174">
        <v>128</v>
      </c>
      <c r="E31" s="174">
        <v>3275</v>
      </c>
      <c r="F31" s="174">
        <v>208</v>
      </c>
      <c r="G31" s="174">
        <v>143997</v>
      </c>
      <c r="H31" s="174">
        <v>7220</v>
      </c>
      <c r="I31" s="174">
        <v>29070</v>
      </c>
      <c r="J31" s="174">
        <v>86558</v>
      </c>
      <c r="K31" s="174">
        <v>1714</v>
      </c>
      <c r="L31" s="174">
        <v>28369</v>
      </c>
      <c r="M31" s="174">
        <v>9598</v>
      </c>
      <c r="N31" s="174">
        <v>38264</v>
      </c>
      <c r="O31" s="174">
        <v>6232</v>
      </c>
      <c r="P31" s="174">
        <v>20001</v>
      </c>
      <c r="Q31" s="174">
        <v>57244</v>
      </c>
      <c r="R31" s="174">
        <v>32404</v>
      </c>
      <c r="S31" s="174">
        <v>14024</v>
      </c>
      <c r="T31" s="174">
        <v>13184</v>
      </c>
      <c r="U31" s="174">
        <v>62655</v>
      </c>
      <c r="V31" s="174">
        <v>22875</v>
      </c>
      <c r="W31" s="174">
        <v>47942</v>
      </c>
      <c r="X31" s="174">
        <v>25509</v>
      </c>
      <c r="Y31" s="174">
        <v>111762</v>
      </c>
      <c r="Z31" s="174">
        <v>8643</v>
      </c>
      <c r="AA31" s="174">
        <v>3874</v>
      </c>
      <c r="AB31" s="174">
        <v>4295</v>
      </c>
      <c r="AC31" s="174">
        <v>35855</v>
      </c>
      <c r="AD31" s="174">
        <v>7067</v>
      </c>
      <c r="AE31" s="174">
        <v>5459</v>
      </c>
      <c r="AF31" s="174">
        <v>16844</v>
      </c>
      <c r="AG31" s="174">
        <v>9433</v>
      </c>
      <c r="AH31" s="174">
        <v>14432</v>
      </c>
      <c r="AI31" s="174">
        <v>31085</v>
      </c>
      <c r="AJ31" s="174">
        <v>132186</v>
      </c>
      <c r="AK31" s="174">
        <v>6791</v>
      </c>
      <c r="AL31" s="174">
        <v>42938</v>
      </c>
      <c r="AM31" s="174">
        <v>96450</v>
      </c>
      <c r="AN31" s="174">
        <v>13034</v>
      </c>
      <c r="AO31" s="174">
        <v>882</v>
      </c>
      <c r="AP31" s="150">
        <v>1200996</v>
      </c>
      <c r="AQ31" s="175">
        <v>56112</v>
      </c>
      <c r="AR31" s="149">
        <v>1556153</v>
      </c>
      <c r="AS31" s="149">
        <v>301</v>
      </c>
      <c r="AT31" s="149">
        <v>13514</v>
      </c>
      <c r="AU31" s="149">
        <v>187698</v>
      </c>
      <c r="AV31" s="149">
        <v>4316</v>
      </c>
      <c r="AW31" s="150">
        <v>1818094</v>
      </c>
      <c r="AX31" s="150">
        <v>3019090</v>
      </c>
      <c r="AY31" s="150">
        <v>111023</v>
      </c>
      <c r="AZ31" s="150">
        <v>111023</v>
      </c>
      <c r="BA31" s="150">
        <v>2073160</v>
      </c>
      <c r="BB31" s="150">
        <v>2184183</v>
      </c>
      <c r="BC31" s="150">
        <v>4002277</v>
      </c>
      <c r="BD31" s="150">
        <v>5203273</v>
      </c>
      <c r="BE31" s="149">
        <v>-7423</v>
      </c>
      <c r="BF31" s="149">
        <v>0</v>
      </c>
      <c r="BG31" s="149">
        <v>0</v>
      </c>
      <c r="BH31" s="150">
        <v>-7423</v>
      </c>
      <c r="BI31" s="150">
        <v>-2268787</v>
      </c>
      <c r="BJ31" s="150">
        <v>-2276210</v>
      </c>
      <c r="BK31" s="150">
        <v>1726067</v>
      </c>
      <c r="BL31" s="176">
        <v>2927063</v>
      </c>
    </row>
    <row r="32" spans="1:64">
      <c r="A32" s="145">
        <v>28</v>
      </c>
      <c r="B32" s="3" t="s">
        <v>66</v>
      </c>
      <c r="C32" s="174">
        <v>1268</v>
      </c>
      <c r="D32" s="174">
        <v>120</v>
      </c>
      <c r="E32" s="174">
        <v>570</v>
      </c>
      <c r="F32" s="174">
        <v>447</v>
      </c>
      <c r="G32" s="174">
        <v>15420</v>
      </c>
      <c r="H32" s="174">
        <v>1706</v>
      </c>
      <c r="I32" s="174">
        <v>3944</v>
      </c>
      <c r="J32" s="174">
        <v>13672</v>
      </c>
      <c r="K32" s="174">
        <v>604</v>
      </c>
      <c r="L32" s="174">
        <v>2513</v>
      </c>
      <c r="M32" s="174">
        <v>3154</v>
      </c>
      <c r="N32" s="174">
        <v>11794</v>
      </c>
      <c r="O32" s="174">
        <v>1795</v>
      </c>
      <c r="P32" s="174">
        <v>8524</v>
      </c>
      <c r="Q32" s="174">
        <v>10580</v>
      </c>
      <c r="R32" s="174">
        <v>6467</v>
      </c>
      <c r="S32" s="174">
        <v>1935</v>
      </c>
      <c r="T32" s="174">
        <v>1713</v>
      </c>
      <c r="U32" s="174">
        <v>8463</v>
      </c>
      <c r="V32" s="174">
        <v>2481</v>
      </c>
      <c r="W32" s="174">
        <v>14522</v>
      </c>
      <c r="X32" s="174">
        <v>9674</v>
      </c>
      <c r="Y32" s="174">
        <v>25371</v>
      </c>
      <c r="Z32" s="174">
        <v>24972</v>
      </c>
      <c r="AA32" s="174">
        <v>3722</v>
      </c>
      <c r="AB32" s="174">
        <v>6087</v>
      </c>
      <c r="AC32" s="174">
        <v>58445</v>
      </c>
      <c r="AD32" s="174">
        <v>93556</v>
      </c>
      <c r="AE32" s="174">
        <v>276280</v>
      </c>
      <c r="AF32" s="174">
        <v>40223</v>
      </c>
      <c r="AG32" s="174">
        <v>7446</v>
      </c>
      <c r="AH32" s="174">
        <v>24792</v>
      </c>
      <c r="AI32" s="174">
        <v>16942</v>
      </c>
      <c r="AJ32" s="174">
        <v>23561</v>
      </c>
      <c r="AK32" s="174">
        <v>5053</v>
      </c>
      <c r="AL32" s="174">
        <v>26152</v>
      </c>
      <c r="AM32" s="174">
        <v>19730</v>
      </c>
      <c r="AN32" s="174">
        <v>0</v>
      </c>
      <c r="AO32" s="174">
        <v>6623</v>
      </c>
      <c r="AP32" s="150">
        <v>780321</v>
      </c>
      <c r="AQ32" s="175">
        <v>11</v>
      </c>
      <c r="AR32" s="149">
        <v>654275</v>
      </c>
      <c r="AS32" s="149">
        <v>0</v>
      </c>
      <c r="AT32" s="149">
        <v>0</v>
      </c>
      <c r="AU32" s="149">
        <v>0</v>
      </c>
      <c r="AV32" s="149">
        <v>0</v>
      </c>
      <c r="AW32" s="150">
        <v>654286</v>
      </c>
      <c r="AX32" s="150">
        <v>1434607</v>
      </c>
      <c r="AY32" s="150">
        <v>66337</v>
      </c>
      <c r="AZ32" s="150">
        <v>66337</v>
      </c>
      <c r="BA32" s="150">
        <v>40723</v>
      </c>
      <c r="BB32" s="150">
        <v>107060</v>
      </c>
      <c r="BC32" s="150">
        <v>761346</v>
      </c>
      <c r="BD32" s="150">
        <v>1541667</v>
      </c>
      <c r="BE32" s="149">
        <v>-109196</v>
      </c>
      <c r="BF32" s="149">
        <v>0</v>
      </c>
      <c r="BG32" s="149">
        <v>0</v>
      </c>
      <c r="BH32" s="150">
        <v>-109196</v>
      </c>
      <c r="BI32" s="150">
        <v>-244038</v>
      </c>
      <c r="BJ32" s="150">
        <v>-353234</v>
      </c>
      <c r="BK32" s="150">
        <v>408112</v>
      </c>
      <c r="BL32" s="176">
        <v>1188433</v>
      </c>
    </row>
    <row r="33" spans="1:64">
      <c r="A33" s="145">
        <v>29</v>
      </c>
      <c r="B33" s="3" t="s">
        <v>93</v>
      </c>
      <c r="C33" s="174">
        <v>99</v>
      </c>
      <c r="D33" s="174">
        <v>16</v>
      </c>
      <c r="E33" s="174">
        <v>69</v>
      </c>
      <c r="F33" s="174">
        <v>50</v>
      </c>
      <c r="G33" s="174">
        <v>8344</v>
      </c>
      <c r="H33" s="174">
        <v>436</v>
      </c>
      <c r="I33" s="174">
        <v>1027</v>
      </c>
      <c r="J33" s="174">
        <v>5401</v>
      </c>
      <c r="K33" s="174">
        <v>133</v>
      </c>
      <c r="L33" s="174">
        <v>2229</v>
      </c>
      <c r="M33" s="174">
        <v>1139</v>
      </c>
      <c r="N33" s="174">
        <v>3301</v>
      </c>
      <c r="O33" s="174">
        <v>263</v>
      </c>
      <c r="P33" s="174">
        <v>2794</v>
      </c>
      <c r="Q33" s="174">
        <v>4297</v>
      </c>
      <c r="R33" s="174">
        <v>2337</v>
      </c>
      <c r="S33" s="174">
        <v>834</v>
      </c>
      <c r="T33" s="174">
        <v>466</v>
      </c>
      <c r="U33" s="174">
        <v>2510</v>
      </c>
      <c r="V33" s="174">
        <v>1009</v>
      </c>
      <c r="W33" s="174">
        <v>1183</v>
      </c>
      <c r="X33" s="174">
        <v>1367</v>
      </c>
      <c r="Y33" s="174">
        <v>13242</v>
      </c>
      <c r="Z33" s="174">
        <v>11481</v>
      </c>
      <c r="AA33" s="174">
        <v>261</v>
      </c>
      <c r="AB33" s="174">
        <v>404</v>
      </c>
      <c r="AC33" s="174">
        <v>106318</v>
      </c>
      <c r="AD33" s="174">
        <v>21769</v>
      </c>
      <c r="AE33" s="174">
        <v>169837</v>
      </c>
      <c r="AF33" s="174">
        <v>61438</v>
      </c>
      <c r="AG33" s="174">
        <v>24362</v>
      </c>
      <c r="AH33" s="174">
        <v>5563</v>
      </c>
      <c r="AI33" s="174">
        <v>14545</v>
      </c>
      <c r="AJ33" s="174">
        <v>61307</v>
      </c>
      <c r="AK33" s="174">
        <v>3250</v>
      </c>
      <c r="AL33" s="174">
        <v>24243</v>
      </c>
      <c r="AM33" s="174">
        <v>54396</v>
      </c>
      <c r="AN33" s="174">
        <v>0</v>
      </c>
      <c r="AO33" s="174">
        <v>3647</v>
      </c>
      <c r="AP33" s="150">
        <v>615367</v>
      </c>
      <c r="AQ33" s="175">
        <v>0</v>
      </c>
      <c r="AR33" s="149">
        <v>2696549</v>
      </c>
      <c r="AS33" s="149">
        <v>123</v>
      </c>
      <c r="AT33" s="149">
        <v>0</v>
      </c>
      <c r="AU33" s="149">
        <v>184260</v>
      </c>
      <c r="AV33" s="149">
        <v>0</v>
      </c>
      <c r="AW33" s="150">
        <v>2880932</v>
      </c>
      <c r="AX33" s="150">
        <v>3496299</v>
      </c>
      <c r="AY33" s="150">
        <v>1110</v>
      </c>
      <c r="AZ33" s="150">
        <v>1110</v>
      </c>
      <c r="BA33" s="150">
        <v>45080</v>
      </c>
      <c r="BB33" s="150">
        <v>46190</v>
      </c>
      <c r="BC33" s="150">
        <v>2927122</v>
      </c>
      <c r="BD33" s="150">
        <v>3542489</v>
      </c>
      <c r="BE33" s="149">
        <v>-79</v>
      </c>
      <c r="BF33" s="149">
        <v>0</v>
      </c>
      <c r="BG33" s="149">
        <v>0</v>
      </c>
      <c r="BH33" s="150">
        <v>-79</v>
      </c>
      <c r="BI33" s="150">
        <v>-30758</v>
      </c>
      <c r="BJ33" s="150">
        <v>-30837</v>
      </c>
      <c r="BK33" s="150">
        <v>2896285</v>
      </c>
      <c r="BL33" s="176">
        <v>3511652</v>
      </c>
    </row>
    <row r="34" spans="1:64">
      <c r="A34" s="145">
        <v>30</v>
      </c>
      <c r="B34" s="3" t="s">
        <v>94</v>
      </c>
      <c r="C34" s="174">
        <v>5231</v>
      </c>
      <c r="D34" s="174">
        <v>374</v>
      </c>
      <c r="E34" s="174">
        <v>1410</v>
      </c>
      <c r="F34" s="174">
        <v>214</v>
      </c>
      <c r="G34" s="174">
        <v>81717</v>
      </c>
      <c r="H34" s="174">
        <v>1833</v>
      </c>
      <c r="I34" s="174">
        <v>15562</v>
      </c>
      <c r="J34" s="174">
        <v>42569</v>
      </c>
      <c r="K34" s="174">
        <v>5269</v>
      </c>
      <c r="L34" s="174">
        <v>8963</v>
      </c>
      <c r="M34" s="174">
        <v>13497</v>
      </c>
      <c r="N34" s="174">
        <v>43371</v>
      </c>
      <c r="O34" s="174">
        <v>5993</v>
      </c>
      <c r="P34" s="174">
        <v>13887</v>
      </c>
      <c r="Q34" s="174">
        <v>24727</v>
      </c>
      <c r="R34" s="174">
        <v>12422</v>
      </c>
      <c r="S34" s="174">
        <v>4387</v>
      </c>
      <c r="T34" s="174">
        <v>4180</v>
      </c>
      <c r="U34" s="174">
        <v>24366</v>
      </c>
      <c r="V34" s="174">
        <v>7816</v>
      </c>
      <c r="W34" s="174">
        <v>18989</v>
      </c>
      <c r="X34" s="174">
        <v>44706</v>
      </c>
      <c r="Y34" s="174">
        <v>62411</v>
      </c>
      <c r="Z34" s="174">
        <v>46966</v>
      </c>
      <c r="AA34" s="174">
        <v>3421</v>
      </c>
      <c r="AB34" s="174">
        <v>13415</v>
      </c>
      <c r="AC34" s="174">
        <v>63033</v>
      </c>
      <c r="AD34" s="174">
        <v>35003</v>
      </c>
      <c r="AE34" s="174">
        <v>4807</v>
      </c>
      <c r="AF34" s="174">
        <v>147399</v>
      </c>
      <c r="AG34" s="174">
        <v>16689</v>
      </c>
      <c r="AH34" s="174">
        <v>34279</v>
      </c>
      <c r="AI34" s="174">
        <v>33323</v>
      </c>
      <c r="AJ34" s="174">
        <v>40247</v>
      </c>
      <c r="AK34" s="174">
        <v>5951</v>
      </c>
      <c r="AL34" s="174">
        <v>21414</v>
      </c>
      <c r="AM34" s="174">
        <v>32326</v>
      </c>
      <c r="AN34" s="174">
        <v>3360</v>
      </c>
      <c r="AO34" s="174">
        <v>8524</v>
      </c>
      <c r="AP34" s="150">
        <v>954051</v>
      </c>
      <c r="AQ34" s="175">
        <v>13720</v>
      </c>
      <c r="AR34" s="149">
        <v>484995</v>
      </c>
      <c r="AS34" s="149">
        <v>6209</v>
      </c>
      <c r="AT34" s="149">
        <v>2421</v>
      </c>
      <c r="AU34" s="149">
        <v>27087</v>
      </c>
      <c r="AV34" s="149">
        <v>2836</v>
      </c>
      <c r="AW34" s="150">
        <v>537268</v>
      </c>
      <c r="AX34" s="150">
        <v>1491319</v>
      </c>
      <c r="AY34" s="150">
        <v>202324</v>
      </c>
      <c r="AZ34" s="150">
        <v>202324</v>
      </c>
      <c r="BA34" s="150">
        <v>730298</v>
      </c>
      <c r="BB34" s="150">
        <v>932622</v>
      </c>
      <c r="BC34" s="150">
        <v>1469890</v>
      </c>
      <c r="BD34" s="150">
        <v>2423941</v>
      </c>
      <c r="BE34" s="149">
        <v>-51559</v>
      </c>
      <c r="BF34" s="149">
        <v>0</v>
      </c>
      <c r="BG34" s="149">
        <v>0</v>
      </c>
      <c r="BH34" s="150">
        <v>-51559</v>
      </c>
      <c r="BI34" s="150">
        <v>-573227</v>
      </c>
      <c r="BJ34" s="150">
        <v>-624786</v>
      </c>
      <c r="BK34" s="150">
        <v>845104</v>
      </c>
      <c r="BL34" s="176">
        <v>1799155</v>
      </c>
    </row>
    <row r="35" spans="1:64">
      <c r="A35" s="145">
        <v>31</v>
      </c>
      <c r="B35" s="3" t="s">
        <v>95</v>
      </c>
      <c r="C35" s="174">
        <v>594</v>
      </c>
      <c r="D35" s="174">
        <v>25</v>
      </c>
      <c r="E35" s="174">
        <v>242</v>
      </c>
      <c r="F35" s="174">
        <v>27</v>
      </c>
      <c r="G35" s="174">
        <v>10146</v>
      </c>
      <c r="H35" s="174">
        <v>372</v>
      </c>
      <c r="I35" s="174">
        <v>1593</v>
      </c>
      <c r="J35" s="174">
        <v>17936</v>
      </c>
      <c r="K35" s="174">
        <v>172</v>
      </c>
      <c r="L35" s="174">
        <v>1930</v>
      </c>
      <c r="M35" s="174">
        <v>1443</v>
      </c>
      <c r="N35" s="174">
        <v>5319</v>
      </c>
      <c r="O35" s="174">
        <v>424</v>
      </c>
      <c r="P35" s="174">
        <v>4578</v>
      </c>
      <c r="Q35" s="174">
        <v>8700</v>
      </c>
      <c r="R35" s="174">
        <v>8719</v>
      </c>
      <c r="S35" s="174">
        <v>1263</v>
      </c>
      <c r="T35" s="174">
        <v>1261</v>
      </c>
      <c r="U35" s="174">
        <v>12905</v>
      </c>
      <c r="V35" s="174">
        <v>8383</v>
      </c>
      <c r="W35" s="174">
        <v>4751</v>
      </c>
      <c r="X35" s="174">
        <v>2402</v>
      </c>
      <c r="Y35" s="174">
        <v>18563</v>
      </c>
      <c r="Z35" s="174">
        <v>16645</v>
      </c>
      <c r="AA35" s="174">
        <v>7213</v>
      </c>
      <c r="AB35" s="174">
        <v>2189</v>
      </c>
      <c r="AC35" s="174">
        <v>120935</v>
      </c>
      <c r="AD35" s="174">
        <v>66900</v>
      </c>
      <c r="AE35" s="174">
        <v>10626</v>
      </c>
      <c r="AF35" s="174">
        <v>22560</v>
      </c>
      <c r="AG35" s="174">
        <v>210599</v>
      </c>
      <c r="AH35" s="174">
        <v>40905</v>
      </c>
      <c r="AI35" s="174">
        <v>49148</v>
      </c>
      <c r="AJ35" s="174">
        <v>39028</v>
      </c>
      <c r="AK35" s="174">
        <v>11849</v>
      </c>
      <c r="AL35" s="174">
        <v>82330</v>
      </c>
      <c r="AM35" s="174">
        <v>32496</v>
      </c>
      <c r="AN35" s="174">
        <v>0</v>
      </c>
      <c r="AO35" s="174">
        <v>7945</v>
      </c>
      <c r="AP35" s="150">
        <v>833116</v>
      </c>
      <c r="AQ35" s="175">
        <v>6764</v>
      </c>
      <c r="AR35" s="149">
        <v>584722</v>
      </c>
      <c r="AS35" s="149">
        <v>263</v>
      </c>
      <c r="AT35" s="149">
        <v>50145</v>
      </c>
      <c r="AU35" s="149">
        <v>444945</v>
      </c>
      <c r="AV35" s="149">
        <v>-1072</v>
      </c>
      <c r="AW35" s="150">
        <v>1085767</v>
      </c>
      <c r="AX35" s="150">
        <v>1918883</v>
      </c>
      <c r="AY35" s="150">
        <v>15356</v>
      </c>
      <c r="AZ35" s="150">
        <v>15356</v>
      </c>
      <c r="BA35" s="150">
        <v>140011</v>
      </c>
      <c r="BB35" s="150">
        <v>155367</v>
      </c>
      <c r="BC35" s="150">
        <v>1241134</v>
      </c>
      <c r="BD35" s="150">
        <v>2074250</v>
      </c>
      <c r="BE35" s="149">
        <v>-173883</v>
      </c>
      <c r="BF35" s="149">
        <v>0</v>
      </c>
      <c r="BG35" s="149">
        <v>-122</v>
      </c>
      <c r="BH35" s="150">
        <v>-174005</v>
      </c>
      <c r="BI35" s="150">
        <v>-834240</v>
      </c>
      <c r="BJ35" s="150">
        <v>-1008245</v>
      </c>
      <c r="BK35" s="150">
        <v>232889</v>
      </c>
      <c r="BL35" s="176">
        <v>1066005</v>
      </c>
    </row>
    <row r="36" spans="1:64">
      <c r="A36" s="145">
        <v>32</v>
      </c>
      <c r="B36" s="3" t="s">
        <v>67</v>
      </c>
      <c r="C36" s="174">
        <v>0</v>
      </c>
      <c r="D36" s="174">
        <v>0</v>
      </c>
      <c r="E36" s="174">
        <v>0</v>
      </c>
      <c r="F36" s="174">
        <v>0</v>
      </c>
      <c r="G36" s="174">
        <v>0</v>
      </c>
      <c r="H36" s="174">
        <v>0</v>
      </c>
      <c r="I36" s="174">
        <v>0</v>
      </c>
      <c r="J36" s="174">
        <v>0</v>
      </c>
      <c r="K36" s="174">
        <v>0</v>
      </c>
      <c r="L36" s="174">
        <v>0</v>
      </c>
      <c r="M36" s="174">
        <v>0</v>
      </c>
      <c r="N36" s="174">
        <v>0</v>
      </c>
      <c r="O36" s="174">
        <v>0</v>
      </c>
      <c r="P36" s="174">
        <v>0</v>
      </c>
      <c r="Q36" s="174">
        <v>0</v>
      </c>
      <c r="R36" s="174">
        <v>0</v>
      </c>
      <c r="S36" s="174">
        <v>0</v>
      </c>
      <c r="T36" s="174">
        <v>0</v>
      </c>
      <c r="U36" s="174">
        <v>0</v>
      </c>
      <c r="V36" s="174">
        <v>0</v>
      </c>
      <c r="W36" s="174">
        <v>0</v>
      </c>
      <c r="X36" s="174">
        <v>0</v>
      </c>
      <c r="Y36" s="174">
        <v>0</v>
      </c>
      <c r="Z36" s="174">
        <v>0</v>
      </c>
      <c r="AA36" s="174">
        <v>0</v>
      </c>
      <c r="AB36" s="174">
        <v>0</v>
      </c>
      <c r="AC36" s="174">
        <v>0</v>
      </c>
      <c r="AD36" s="174">
        <v>0</v>
      </c>
      <c r="AE36" s="174">
        <v>0</v>
      </c>
      <c r="AF36" s="174">
        <v>0</v>
      </c>
      <c r="AG36" s="174">
        <v>0</v>
      </c>
      <c r="AH36" s="174">
        <v>0</v>
      </c>
      <c r="AI36" s="174">
        <v>0</v>
      </c>
      <c r="AJ36" s="174">
        <v>0</v>
      </c>
      <c r="AK36" s="174">
        <v>0</v>
      </c>
      <c r="AL36" s="174">
        <v>0</v>
      </c>
      <c r="AM36" s="174">
        <v>0</v>
      </c>
      <c r="AN36" s="174">
        <v>0</v>
      </c>
      <c r="AO36" s="174">
        <v>19271</v>
      </c>
      <c r="AP36" s="150">
        <v>19271</v>
      </c>
      <c r="AQ36" s="175">
        <v>0</v>
      </c>
      <c r="AR36" s="149">
        <v>57732</v>
      </c>
      <c r="AS36" s="149">
        <v>1361649</v>
      </c>
      <c r="AT36" s="149">
        <v>0</v>
      </c>
      <c r="AU36" s="149">
        <v>0</v>
      </c>
      <c r="AV36" s="149">
        <v>0</v>
      </c>
      <c r="AW36" s="150">
        <v>1419381</v>
      </c>
      <c r="AX36" s="150">
        <v>1438652</v>
      </c>
      <c r="AY36" s="150">
        <v>0</v>
      </c>
      <c r="AZ36" s="150">
        <v>0</v>
      </c>
      <c r="BA36" s="150">
        <v>0</v>
      </c>
      <c r="BB36" s="150">
        <v>0</v>
      </c>
      <c r="BC36" s="150">
        <v>1419381</v>
      </c>
      <c r="BD36" s="150">
        <v>1438652</v>
      </c>
      <c r="BE36" s="149">
        <v>0</v>
      </c>
      <c r="BF36" s="149">
        <v>0</v>
      </c>
      <c r="BG36" s="149">
        <v>0</v>
      </c>
      <c r="BH36" s="150">
        <v>0</v>
      </c>
      <c r="BI36" s="150">
        <v>0</v>
      </c>
      <c r="BJ36" s="150">
        <v>0</v>
      </c>
      <c r="BK36" s="150">
        <v>1419381</v>
      </c>
      <c r="BL36" s="176">
        <v>1438652</v>
      </c>
    </row>
    <row r="37" spans="1:64">
      <c r="A37" s="145">
        <v>33</v>
      </c>
      <c r="B37" s="3" t="s">
        <v>96</v>
      </c>
      <c r="C37" s="174">
        <v>8</v>
      </c>
      <c r="D37" s="174">
        <v>13</v>
      </c>
      <c r="E37" s="174">
        <v>0</v>
      </c>
      <c r="F37" s="174">
        <v>4</v>
      </c>
      <c r="G37" s="174">
        <v>964</v>
      </c>
      <c r="H37" s="174">
        <v>4</v>
      </c>
      <c r="I37" s="174">
        <v>92</v>
      </c>
      <c r="J37" s="174">
        <v>1309</v>
      </c>
      <c r="K37" s="174">
        <v>9</v>
      </c>
      <c r="L37" s="174">
        <v>159</v>
      </c>
      <c r="M37" s="174">
        <v>201</v>
      </c>
      <c r="N37" s="174">
        <v>255</v>
      </c>
      <c r="O37" s="174">
        <v>11</v>
      </c>
      <c r="P37" s="174">
        <v>521</v>
      </c>
      <c r="Q37" s="174">
        <v>1034</v>
      </c>
      <c r="R37" s="174">
        <v>971</v>
      </c>
      <c r="S37" s="174">
        <v>122</v>
      </c>
      <c r="T37" s="174">
        <v>541</v>
      </c>
      <c r="U37" s="174">
        <v>2400</v>
      </c>
      <c r="V37" s="174">
        <v>2393</v>
      </c>
      <c r="W37" s="174">
        <v>657</v>
      </c>
      <c r="X37" s="174">
        <v>48</v>
      </c>
      <c r="Y37" s="174">
        <v>773</v>
      </c>
      <c r="Z37" s="174">
        <v>1656</v>
      </c>
      <c r="AA37" s="174">
        <v>36</v>
      </c>
      <c r="AB37" s="174">
        <v>109</v>
      </c>
      <c r="AC37" s="174">
        <v>1348</v>
      </c>
      <c r="AD37" s="174">
        <v>471</v>
      </c>
      <c r="AE37" s="174">
        <v>10</v>
      </c>
      <c r="AF37" s="174">
        <v>3224</v>
      </c>
      <c r="AG37" s="174">
        <v>10839</v>
      </c>
      <c r="AH37" s="174">
        <v>355</v>
      </c>
      <c r="AI37" s="174">
        <v>19</v>
      </c>
      <c r="AJ37" s="174">
        <v>601</v>
      </c>
      <c r="AK37" s="174">
        <v>2</v>
      </c>
      <c r="AL37" s="174">
        <v>2383</v>
      </c>
      <c r="AM37" s="174">
        <v>1653</v>
      </c>
      <c r="AN37" s="174">
        <v>0</v>
      </c>
      <c r="AO37" s="174">
        <v>885</v>
      </c>
      <c r="AP37" s="150">
        <v>36080</v>
      </c>
      <c r="AQ37" s="175">
        <v>2</v>
      </c>
      <c r="AR37" s="149">
        <v>389236</v>
      </c>
      <c r="AS37" s="149">
        <v>760562</v>
      </c>
      <c r="AT37" s="149">
        <v>83488</v>
      </c>
      <c r="AU37" s="149">
        <v>787254</v>
      </c>
      <c r="AV37" s="149">
        <v>0</v>
      </c>
      <c r="AW37" s="150">
        <v>2020542</v>
      </c>
      <c r="AX37" s="150">
        <v>2056622</v>
      </c>
      <c r="AY37" s="150">
        <v>24756</v>
      </c>
      <c r="AZ37" s="150">
        <v>24756</v>
      </c>
      <c r="BA37" s="150">
        <v>73482</v>
      </c>
      <c r="BB37" s="150">
        <v>98238</v>
      </c>
      <c r="BC37" s="150">
        <v>2118780</v>
      </c>
      <c r="BD37" s="150">
        <v>2154860</v>
      </c>
      <c r="BE37" s="149">
        <v>-95203</v>
      </c>
      <c r="BF37" s="149">
        <v>0</v>
      </c>
      <c r="BG37" s="149">
        <v>0</v>
      </c>
      <c r="BH37" s="150">
        <v>-95203</v>
      </c>
      <c r="BI37" s="150">
        <v>-338175</v>
      </c>
      <c r="BJ37" s="150">
        <v>-433378</v>
      </c>
      <c r="BK37" s="150">
        <v>1685402</v>
      </c>
      <c r="BL37" s="176">
        <v>1721482</v>
      </c>
    </row>
    <row r="38" spans="1:64">
      <c r="A38" s="145">
        <v>34</v>
      </c>
      <c r="B38" s="3" t="s">
        <v>97</v>
      </c>
      <c r="C38" s="174">
        <v>0</v>
      </c>
      <c r="D38" s="174">
        <v>0</v>
      </c>
      <c r="E38" s="174">
        <v>0</v>
      </c>
      <c r="F38" s="174">
        <v>0</v>
      </c>
      <c r="G38" s="174">
        <v>0</v>
      </c>
      <c r="H38" s="174">
        <v>0</v>
      </c>
      <c r="I38" s="174">
        <v>0</v>
      </c>
      <c r="J38" s="174">
        <v>7</v>
      </c>
      <c r="K38" s="174">
        <v>0</v>
      </c>
      <c r="L38" s="174">
        <v>0</v>
      </c>
      <c r="M38" s="174">
        <v>0</v>
      </c>
      <c r="N38" s="174">
        <v>4</v>
      </c>
      <c r="O38" s="174">
        <v>0</v>
      </c>
      <c r="P38" s="174">
        <v>0</v>
      </c>
      <c r="Q38" s="174">
        <v>0</v>
      </c>
      <c r="R38" s="174">
        <v>0</v>
      </c>
      <c r="S38" s="174">
        <v>0</v>
      </c>
      <c r="T38" s="174">
        <v>0</v>
      </c>
      <c r="U38" s="174">
        <v>0</v>
      </c>
      <c r="V38" s="174">
        <v>0</v>
      </c>
      <c r="W38" s="174">
        <v>0</v>
      </c>
      <c r="X38" s="174">
        <v>1</v>
      </c>
      <c r="Y38" s="174">
        <v>1</v>
      </c>
      <c r="Z38" s="174">
        <v>1</v>
      </c>
      <c r="AA38" s="174">
        <v>20</v>
      </c>
      <c r="AB38" s="174">
        <v>0</v>
      </c>
      <c r="AC38" s="174">
        <v>59</v>
      </c>
      <c r="AD38" s="174">
        <v>127</v>
      </c>
      <c r="AE38" s="174">
        <v>37</v>
      </c>
      <c r="AF38" s="174">
        <v>2293</v>
      </c>
      <c r="AG38" s="174">
        <v>425</v>
      </c>
      <c r="AH38" s="174">
        <v>25</v>
      </c>
      <c r="AI38" s="174">
        <v>19</v>
      </c>
      <c r="AJ38" s="174">
        <v>44919</v>
      </c>
      <c r="AK38" s="174">
        <v>1</v>
      </c>
      <c r="AL38" s="174">
        <v>49</v>
      </c>
      <c r="AM38" s="174">
        <v>428</v>
      </c>
      <c r="AN38" s="174">
        <v>0</v>
      </c>
      <c r="AO38" s="174">
        <v>25</v>
      </c>
      <c r="AP38" s="150">
        <v>48441</v>
      </c>
      <c r="AQ38" s="175">
        <v>22663</v>
      </c>
      <c r="AR38" s="149">
        <v>624959</v>
      </c>
      <c r="AS38" s="149">
        <v>2372474</v>
      </c>
      <c r="AT38" s="149">
        <v>0</v>
      </c>
      <c r="AU38" s="149">
        <v>0</v>
      </c>
      <c r="AV38" s="149">
        <v>0</v>
      </c>
      <c r="AW38" s="150">
        <v>3020096</v>
      </c>
      <c r="AX38" s="150">
        <v>3068537</v>
      </c>
      <c r="AY38" s="150">
        <v>1</v>
      </c>
      <c r="AZ38" s="150">
        <v>1</v>
      </c>
      <c r="BA38" s="150">
        <v>24927</v>
      </c>
      <c r="BB38" s="150">
        <v>24928</v>
      </c>
      <c r="BC38" s="150">
        <v>3045024</v>
      </c>
      <c r="BD38" s="150">
        <v>3093465</v>
      </c>
      <c r="BE38" s="149">
        <v>-234</v>
      </c>
      <c r="BF38" s="149">
        <v>0</v>
      </c>
      <c r="BG38" s="149">
        <v>0</v>
      </c>
      <c r="BH38" s="150">
        <v>-234</v>
      </c>
      <c r="BI38" s="150">
        <v>-12200</v>
      </c>
      <c r="BJ38" s="150">
        <v>-12434</v>
      </c>
      <c r="BK38" s="150">
        <v>3032590</v>
      </c>
      <c r="BL38" s="176">
        <v>3081031</v>
      </c>
    </row>
    <row r="39" spans="1:64">
      <c r="A39" s="145">
        <v>35</v>
      </c>
      <c r="B39" s="3" t="s">
        <v>3</v>
      </c>
      <c r="C39" s="174">
        <v>330</v>
      </c>
      <c r="D39" s="174">
        <v>15</v>
      </c>
      <c r="E39" s="174">
        <v>639</v>
      </c>
      <c r="F39" s="174">
        <v>13</v>
      </c>
      <c r="G39" s="174">
        <v>2615</v>
      </c>
      <c r="H39" s="174">
        <v>63</v>
      </c>
      <c r="I39" s="174">
        <v>201</v>
      </c>
      <c r="J39" s="174">
        <v>1836</v>
      </c>
      <c r="K39" s="174">
        <v>42</v>
      </c>
      <c r="L39" s="174">
        <v>229</v>
      </c>
      <c r="M39" s="174">
        <v>217</v>
      </c>
      <c r="N39" s="174">
        <v>1413</v>
      </c>
      <c r="O39" s="174">
        <v>309</v>
      </c>
      <c r="P39" s="174">
        <v>184</v>
      </c>
      <c r="Q39" s="174">
        <v>1748</v>
      </c>
      <c r="R39" s="174">
        <v>412</v>
      </c>
      <c r="S39" s="174">
        <v>192</v>
      </c>
      <c r="T39" s="174">
        <v>152</v>
      </c>
      <c r="U39" s="174">
        <v>334</v>
      </c>
      <c r="V39" s="174">
        <v>139</v>
      </c>
      <c r="W39" s="174">
        <v>294</v>
      </c>
      <c r="X39" s="174">
        <v>355</v>
      </c>
      <c r="Y39" s="174">
        <v>1953</v>
      </c>
      <c r="Z39" s="174">
        <v>3034</v>
      </c>
      <c r="AA39" s="174">
        <v>1420</v>
      </c>
      <c r="AB39" s="174">
        <v>419</v>
      </c>
      <c r="AC39" s="174">
        <v>1805</v>
      </c>
      <c r="AD39" s="174">
        <v>3744</v>
      </c>
      <c r="AE39" s="174">
        <v>766</v>
      </c>
      <c r="AF39" s="174">
        <v>3160</v>
      </c>
      <c r="AG39" s="174">
        <v>1190</v>
      </c>
      <c r="AH39" s="174">
        <v>3</v>
      </c>
      <c r="AI39" s="174">
        <v>3680</v>
      </c>
      <c r="AJ39" s="174">
        <v>3398</v>
      </c>
      <c r="AK39" s="174">
        <v>0</v>
      </c>
      <c r="AL39" s="174">
        <v>3976</v>
      </c>
      <c r="AM39" s="174">
        <v>3550</v>
      </c>
      <c r="AN39" s="174">
        <v>0</v>
      </c>
      <c r="AO39" s="174">
        <v>45</v>
      </c>
      <c r="AP39" s="150">
        <v>43875</v>
      </c>
      <c r="AQ39" s="175">
        <v>0</v>
      </c>
      <c r="AR39" s="149">
        <v>152361</v>
      </c>
      <c r="AS39" s="149">
        <v>0</v>
      </c>
      <c r="AT39" s="149">
        <v>0</v>
      </c>
      <c r="AU39" s="149">
        <v>0</v>
      </c>
      <c r="AV39" s="149">
        <v>0</v>
      </c>
      <c r="AW39" s="150">
        <v>152361</v>
      </c>
      <c r="AX39" s="150">
        <v>196236</v>
      </c>
      <c r="AY39" s="150">
        <v>669</v>
      </c>
      <c r="AZ39" s="150">
        <v>669</v>
      </c>
      <c r="BA39" s="150">
        <v>0</v>
      </c>
      <c r="BB39" s="150">
        <v>669</v>
      </c>
      <c r="BC39" s="150">
        <v>153030</v>
      </c>
      <c r="BD39" s="150">
        <v>196905</v>
      </c>
      <c r="BE39" s="149">
        <v>-4819</v>
      </c>
      <c r="BF39" s="149">
        <v>0</v>
      </c>
      <c r="BG39" s="149">
        <v>0</v>
      </c>
      <c r="BH39" s="150">
        <v>-4819</v>
      </c>
      <c r="BI39" s="150">
        <v>-1943</v>
      </c>
      <c r="BJ39" s="150">
        <v>-6762</v>
      </c>
      <c r="BK39" s="150">
        <v>146268</v>
      </c>
      <c r="BL39" s="176">
        <v>190143</v>
      </c>
    </row>
    <row r="40" spans="1:64">
      <c r="A40" s="145">
        <v>36</v>
      </c>
      <c r="B40" s="3" t="s">
        <v>98</v>
      </c>
      <c r="C40" s="174">
        <v>7282</v>
      </c>
      <c r="D40" s="174">
        <v>266</v>
      </c>
      <c r="E40" s="174">
        <v>1049</v>
      </c>
      <c r="F40" s="174">
        <v>789</v>
      </c>
      <c r="G40" s="174">
        <v>102133</v>
      </c>
      <c r="H40" s="174">
        <v>2834</v>
      </c>
      <c r="I40" s="174">
        <v>9559</v>
      </c>
      <c r="J40" s="174">
        <v>98680</v>
      </c>
      <c r="K40" s="174">
        <v>1853</v>
      </c>
      <c r="L40" s="174">
        <v>22765</v>
      </c>
      <c r="M40" s="174">
        <v>18109</v>
      </c>
      <c r="N40" s="174">
        <v>30438</v>
      </c>
      <c r="O40" s="174">
        <v>4258</v>
      </c>
      <c r="P40" s="174">
        <v>21535</v>
      </c>
      <c r="Q40" s="174">
        <v>52523</v>
      </c>
      <c r="R40" s="174">
        <v>37620</v>
      </c>
      <c r="S40" s="174">
        <v>9548</v>
      </c>
      <c r="T40" s="174">
        <v>15155</v>
      </c>
      <c r="U40" s="174">
        <v>51517</v>
      </c>
      <c r="V40" s="174">
        <v>19827</v>
      </c>
      <c r="W40" s="174">
        <v>38762</v>
      </c>
      <c r="X40" s="174">
        <v>18983</v>
      </c>
      <c r="Y40" s="174">
        <v>241748</v>
      </c>
      <c r="Z40" s="174">
        <v>93512</v>
      </c>
      <c r="AA40" s="174">
        <v>31395</v>
      </c>
      <c r="AB40" s="174">
        <v>15805</v>
      </c>
      <c r="AC40" s="174">
        <v>273695</v>
      </c>
      <c r="AD40" s="174">
        <v>147236</v>
      </c>
      <c r="AE40" s="174">
        <v>92193</v>
      </c>
      <c r="AF40" s="174">
        <v>143194</v>
      </c>
      <c r="AG40" s="174">
        <v>172301</v>
      </c>
      <c r="AH40" s="174">
        <v>133576</v>
      </c>
      <c r="AI40" s="174">
        <v>157577</v>
      </c>
      <c r="AJ40" s="174">
        <v>147797</v>
      </c>
      <c r="AK40" s="174">
        <v>14800</v>
      </c>
      <c r="AL40" s="174">
        <v>363474</v>
      </c>
      <c r="AM40" s="174">
        <v>66652</v>
      </c>
      <c r="AN40" s="174">
        <v>0</v>
      </c>
      <c r="AO40" s="174">
        <v>5888</v>
      </c>
      <c r="AP40" s="150">
        <v>2666328</v>
      </c>
      <c r="AQ40" s="175">
        <v>3316</v>
      </c>
      <c r="AR40" s="149">
        <v>160612</v>
      </c>
      <c r="AS40" s="149">
        <v>66</v>
      </c>
      <c r="AT40" s="149">
        <v>6324</v>
      </c>
      <c r="AU40" s="149">
        <v>97697</v>
      </c>
      <c r="AV40" s="149">
        <v>0</v>
      </c>
      <c r="AW40" s="150">
        <v>268015</v>
      </c>
      <c r="AX40" s="150">
        <v>2934343</v>
      </c>
      <c r="AY40" s="150">
        <v>91604</v>
      </c>
      <c r="AZ40" s="150">
        <v>91604</v>
      </c>
      <c r="BA40" s="150">
        <v>104343</v>
      </c>
      <c r="BB40" s="150">
        <v>195947</v>
      </c>
      <c r="BC40" s="150">
        <v>463962</v>
      </c>
      <c r="BD40" s="150">
        <v>3130290</v>
      </c>
      <c r="BE40" s="149">
        <v>-193316</v>
      </c>
      <c r="BF40" s="149">
        <v>0</v>
      </c>
      <c r="BG40" s="149">
        <v>0</v>
      </c>
      <c r="BH40" s="150">
        <v>-193316</v>
      </c>
      <c r="BI40" s="150">
        <v>-735276</v>
      </c>
      <c r="BJ40" s="150">
        <v>-928592</v>
      </c>
      <c r="BK40" s="150">
        <v>-464630</v>
      </c>
      <c r="BL40" s="176">
        <v>2201698</v>
      </c>
    </row>
    <row r="41" spans="1:64">
      <c r="A41" s="145">
        <v>37</v>
      </c>
      <c r="B41" s="3" t="s">
        <v>99</v>
      </c>
      <c r="C41" s="174">
        <v>301</v>
      </c>
      <c r="D41" s="174">
        <v>1</v>
      </c>
      <c r="E41" s="174">
        <v>56</v>
      </c>
      <c r="F41" s="174">
        <v>1</v>
      </c>
      <c r="G41" s="174">
        <v>676</v>
      </c>
      <c r="H41" s="174">
        <v>10</v>
      </c>
      <c r="I41" s="174">
        <v>30</v>
      </c>
      <c r="J41" s="174">
        <v>480</v>
      </c>
      <c r="K41" s="174">
        <v>8</v>
      </c>
      <c r="L41" s="174">
        <v>50</v>
      </c>
      <c r="M41" s="174">
        <v>61</v>
      </c>
      <c r="N41" s="174">
        <v>153</v>
      </c>
      <c r="O41" s="174">
        <v>9</v>
      </c>
      <c r="P41" s="174">
        <v>75</v>
      </c>
      <c r="Q41" s="174">
        <v>160</v>
      </c>
      <c r="R41" s="174">
        <v>187</v>
      </c>
      <c r="S41" s="174">
        <v>49</v>
      </c>
      <c r="T41" s="174">
        <v>67</v>
      </c>
      <c r="U41" s="174">
        <v>165</v>
      </c>
      <c r="V41" s="174">
        <v>91</v>
      </c>
      <c r="W41" s="174">
        <v>270</v>
      </c>
      <c r="X41" s="174">
        <v>86</v>
      </c>
      <c r="Y41" s="174">
        <v>696</v>
      </c>
      <c r="Z41" s="174">
        <v>134</v>
      </c>
      <c r="AA41" s="174">
        <v>80</v>
      </c>
      <c r="AB41" s="174">
        <v>15</v>
      </c>
      <c r="AC41" s="174">
        <v>1918</v>
      </c>
      <c r="AD41" s="174">
        <v>321</v>
      </c>
      <c r="AE41" s="174">
        <v>2730</v>
      </c>
      <c r="AF41" s="174">
        <v>1315</v>
      </c>
      <c r="AG41" s="174">
        <v>6112</v>
      </c>
      <c r="AH41" s="174">
        <v>624</v>
      </c>
      <c r="AI41" s="174">
        <v>17488</v>
      </c>
      <c r="AJ41" s="174">
        <v>69587</v>
      </c>
      <c r="AK41" s="174">
        <v>452</v>
      </c>
      <c r="AL41" s="174">
        <v>3629</v>
      </c>
      <c r="AM41" s="174">
        <v>21368</v>
      </c>
      <c r="AN41" s="174">
        <v>0</v>
      </c>
      <c r="AO41" s="174">
        <v>649</v>
      </c>
      <c r="AP41" s="150">
        <v>130104</v>
      </c>
      <c r="AQ41" s="175">
        <v>176743</v>
      </c>
      <c r="AR41" s="149">
        <v>1306653</v>
      </c>
      <c r="AS41" s="149">
        <v>0</v>
      </c>
      <c r="AT41" s="149">
        <v>0</v>
      </c>
      <c r="AU41" s="149">
        <v>5872</v>
      </c>
      <c r="AV41" s="149">
        <v>0</v>
      </c>
      <c r="AW41" s="150">
        <v>1489268</v>
      </c>
      <c r="AX41" s="150">
        <v>1619372</v>
      </c>
      <c r="AY41" s="150">
        <v>12115</v>
      </c>
      <c r="AZ41" s="150">
        <v>12115</v>
      </c>
      <c r="BA41" s="150">
        <v>581649</v>
      </c>
      <c r="BB41" s="150">
        <v>593764</v>
      </c>
      <c r="BC41" s="150">
        <v>2083032</v>
      </c>
      <c r="BD41" s="150">
        <v>2213136</v>
      </c>
      <c r="BE41" s="149">
        <v>-20342</v>
      </c>
      <c r="BF41" s="149">
        <v>0</v>
      </c>
      <c r="BG41" s="149">
        <v>-34</v>
      </c>
      <c r="BH41" s="150">
        <v>-20376</v>
      </c>
      <c r="BI41" s="150">
        <v>-692352</v>
      </c>
      <c r="BJ41" s="150">
        <v>-712728</v>
      </c>
      <c r="BK41" s="150">
        <v>1370304</v>
      </c>
      <c r="BL41" s="176">
        <v>1500408</v>
      </c>
    </row>
    <row r="42" spans="1:64">
      <c r="A42" s="145">
        <v>38</v>
      </c>
      <c r="B42" s="3" t="s">
        <v>4</v>
      </c>
      <c r="C42" s="174">
        <v>59</v>
      </c>
      <c r="D42" s="174">
        <v>41</v>
      </c>
      <c r="E42" s="174">
        <v>52</v>
      </c>
      <c r="F42" s="174">
        <v>8</v>
      </c>
      <c r="G42" s="174">
        <v>1705</v>
      </c>
      <c r="H42" s="174">
        <v>90</v>
      </c>
      <c r="I42" s="174">
        <v>238</v>
      </c>
      <c r="J42" s="174">
        <v>1164</v>
      </c>
      <c r="K42" s="174">
        <v>10</v>
      </c>
      <c r="L42" s="174">
        <v>88</v>
      </c>
      <c r="M42" s="174">
        <v>304</v>
      </c>
      <c r="N42" s="174">
        <v>321</v>
      </c>
      <c r="O42" s="174">
        <v>56</v>
      </c>
      <c r="P42" s="174">
        <v>347</v>
      </c>
      <c r="Q42" s="174">
        <v>776</v>
      </c>
      <c r="R42" s="174">
        <v>870</v>
      </c>
      <c r="S42" s="174">
        <v>283</v>
      </c>
      <c r="T42" s="174">
        <v>432</v>
      </c>
      <c r="U42" s="174">
        <v>1032</v>
      </c>
      <c r="V42" s="174">
        <v>329</v>
      </c>
      <c r="W42" s="174">
        <v>932</v>
      </c>
      <c r="X42" s="174">
        <v>440</v>
      </c>
      <c r="Y42" s="174">
        <v>1619</v>
      </c>
      <c r="Z42" s="174">
        <v>76</v>
      </c>
      <c r="AA42" s="174">
        <v>195</v>
      </c>
      <c r="AB42" s="174">
        <v>645</v>
      </c>
      <c r="AC42" s="174">
        <v>5914</v>
      </c>
      <c r="AD42" s="174">
        <v>4014</v>
      </c>
      <c r="AE42" s="174">
        <v>1209</v>
      </c>
      <c r="AF42" s="174">
        <v>4614</v>
      </c>
      <c r="AG42" s="174">
        <v>2158</v>
      </c>
      <c r="AH42" s="174">
        <v>3928</v>
      </c>
      <c r="AI42" s="174">
        <v>6128</v>
      </c>
      <c r="AJ42" s="174">
        <v>7407</v>
      </c>
      <c r="AK42" s="174">
        <v>843</v>
      </c>
      <c r="AL42" s="174">
        <v>3408</v>
      </c>
      <c r="AM42" s="174">
        <v>2811</v>
      </c>
      <c r="AN42" s="174">
        <v>0</v>
      </c>
      <c r="AO42" s="174">
        <v>23</v>
      </c>
      <c r="AP42" s="150">
        <v>54569</v>
      </c>
      <c r="AQ42" s="175">
        <v>0</v>
      </c>
      <c r="AR42" s="149">
        <v>0</v>
      </c>
      <c r="AS42" s="149">
        <v>0</v>
      </c>
      <c r="AT42" s="149">
        <v>0</v>
      </c>
      <c r="AU42" s="149">
        <v>0</v>
      </c>
      <c r="AV42" s="149">
        <v>0</v>
      </c>
      <c r="AW42" s="150">
        <v>0</v>
      </c>
      <c r="AX42" s="150">
        <v>54569</v>
      </c>
      <c r="AY42" s="150">
        <v>0</v>
      </c>
      <c r="AZ42" s="150">
        <v>0</v>
      </c>
      <c r="BA42" s="150">
        <v>0</v>
      </c>
      <c r="BB42" s="150">
        <v>0</v>
      </c>
      <c r="BC42" s="150">
        <v>0</v>
      </c>
      <c r="BD42" s="150">
        <v>54569</v>
      </c>
      <c r="BE42" s="149">
        <v>0</v>
      </c>
      <c r="BF42" s="149">
        <v>0</v>
      </c>
      <c r="BG42" s="149">
        <v>0</v>
      </c>
      <c r="BH42" s="150">
        <v>0</v>
      </c>
      <c r="BI42" s="150">
        <v>0</v>
      </c>
      <c r="BJ42" s="150">
        <v>0</v>
      </c>
      <c r="BK42" s="150">
        <v>0</v>
      </c>
      <c r="BL42" s="176">
        <v>54569</v>
      </c>
    </row>
    <row r="43" spans="1:64">
      <c r="A43" s="145">
        <v>39</v>
      </c>
      <c r="B43" s="3" t="s">
        <v>5</v>
      </c>
      <c r="C43" s="174">
        <v>887</v>
      </c>
      <c r="D43" s="174">
        <v>8</v>
      </c>
      <c r="E43" s="174">
        <v>467</v>
      </c>
      <c r="F43" s="174">
        <v>37</v>
      </c>
      <c r="G43" s="174">
        <v>8657</v>
      </c>
      <c r="H43" s="174">
        <v>231</v>
      </c>
      <c r="I43" s="174">
        <v>1118</v>
      </c>
      <c r="J43" s="174">
        <v>1767</v>
      </c>
      <c r="K43" s="174">
        <v>531</v>
      </c>
      <c r="L43" s="174">
        <v>1158</v>
      </c>
      <c r="M43" s="174">
        <v>3173</v>
      </c>
      <c r="N43" s="174">
        <v>13572</v>
      </c>
      <c r="O43" s="174">
        <v>1186</v>
      </c>
      <c r="P43" s="174">
        <v>3972</v>
      </c>
      <c r="Q43" s="174">
        <v>9141</v>
      </c>
      <c r="R43" s="174">
        <v>5699</v>
      </c>
      <c r="S43" s="174">
        <v>730</v>
      </c>
      <c r="T43" s="174">
        <v>330</v>
      </c>
      <c r="U43" s="174">
        <v>4379</v>
      </c>
      <c r="V43" s="174">
        <v>904</v>
      </c>
      <c r="W43" s="174">
        <v>5565</v>
      </c>
      <c r="X43" s="174">
        <v>649</v>
      </c>
      <c r="Y43" s="174">
        <v>32533</v>
      </c>
      <c r="Z43" s="174">
        <v>4268</v>
      </c>
      <c r="AA43" s="174">
        <v>1421</v>
      </c>
      <c r="AB43" s="174">
        <v>1706</v>
      </c>
      <c r="AC43" s="174">
        <v>12488</v>
      </c>
      <c r="AD43" s="174">
        <v>11793</v>
      </c>
      <c r="AE43" s="174">
        <v>12124</v>
      </c>
      <c r="AF43" s="174">
        <v>7853</v>
      </c>
      <c r="AG43" s="174">
        <v>5311</v>
      </c>
      <c r="AH43" s="174">
        <v>463</v>
      </c>
      <c r="AI43" s="174">
        <v>10838</v>
      </c>
      <c r="AJ43" s="174">
        <v>8461</v>
      </c>
      <c r="AK43" s="174">
        <v>2387</v>
      </c>
      <c r="AL43" s="174">
        <v>7493</v>
      </c>
      <c r="AM43" s="174">
        <v>6557</v>
      </c>
      <c r="AN43" s="174">
        <v>27</v>
      </c>
      <c r="AO43" s="174">
        <v>0</v>
      </c>
      <c r="AP43" s="150">
        <v>189884</v>
      </c>
      <c r="AQ43" s="175">
        <v>0</v>
      </c>
      <c r="AR43" s="149">
        <v>81</v>
      </c>
      <c r="AS43" s="149">
        <v>0</v>
      </c>
      <c r="AT43" s="149">
        <v>0</v>
      </c>
      <c r="AU43" s="149">
        <v>0</v>
      </c>
      <c r="AV43" s="149">
        <v>0</v>
      </c>
      <c r="AW43" s="150">
        <v>81</v>
      </c>
      <c r="AX43" s="150">
        <v>189965</v>
      </c>
      <c r="AY43" s="150">
        <v>69124</v>
      </c>
      <c r="AZ43" s="150">
        <v>69124</v>
      </c>
      <c r="BA43" s="150">
        <v>0</v>
      </c>
      <c r="BB43" s="150">
        <v>69124</v>
      </c>
      <c r="BC43" s="150">
        <v>69205</v>
      </c>
      <c r="BD43" s="150">
        <v>259089</v>
      </c>
      <c r="BE43" s="149">
        <v>-63076</v>
      </c>
      <c r="BF43" s="149">
        <v>-74</v>
      </c>
      <c r="BG43" s="149">
        <v>-6070</v>
      </c>
      <c r="BH43" s="150">
        <v>-69220</v>
      </c>
      <c r="BI43" s="150">
        <v>0</v>
      </c>
      <c r="BJ43" s="150">
        <v>-69220</v>
      </c>
      <c r="BK43" s="150">
        <v>-15</v>
      </c>
      <c r="BL43" s="176">
        <v>189869</v>
      </c>
    </row>
    <row r="44" spans="1:64">
      <c r="A44" s="152">
        <v>40</v>
      </c>
      <c r="B44" s="4" t="s">
        <v>6</v>
      </c>
      <c r="C44" s="153">
        <v>92816</v>
      </c>
      <c r="D44" s="153">
        <v>3298</v>
      </c>
      <c r="E44" s="153">
        <v>25501</v>
      </c>
      <c r="F44" s="153">
        <v>2910</v>
      </c>
      <c r="G44" s="153">
        <v>1389998</v>
      </c>
      <c r="H44" s="153">
        <v>49991</v>
      </c>
      <c r="I44" s="153">
        <v>236404</v>
      </c>
      <c r="J44" s="153">
        <v>1080929</v>
      </c>
      <c r="K44" s="153">
        <v>100799</v>
      </c>
      <c r="L44" s="153">
        <v>285279</v>
      </c>
      <c r="M44" s="153">
        <v>139855</v>
      </c>
      <c r="N44" s="153">
        <v>1693315</v>
      </c>
      <c r="O44" s="153">
        <v>196120</v>
      </c>
      <c r="P44" s="153">
        <v>345339</v>
      </c>
      <c r="Q44" s="153">
        <v>735591</v>
      </c>
      <c r="R44" s="153">
        <v>503932</v>
      </c>
      <c r="S44" s="153">
        <v>137996</v>
      </c>
      <c r="T44" s="153">
        <v>181308</v>
      </c>
      <c r="U44" s="153">
        <v>791143</v>
      </c>
      <c r="V44" s="153">
        <v>289281</v>
      </c>
      <c r="W44" s="153">
        <v>833479</v>
      </c>
      <c r="X44" s="153">
        <v>219911</v>
      </c>
      <c r="Y44" s="153">
        <v>1149224</v>
      </c>
      <c r="Z44" s="153">
        <v>824825</v>
      </c>
      <c r="AA44" s="153">
        <v>104307</v>
      </c>
      <c r="AB44" s="153">
        <v>78114</v>
      </c>
      <c r="AC44" s="153">
        <v>895444</v>
      </c>
      <c r="AD44" s="153">
        <v>439996</v>
      </c>
      <c r="AE44" s="153">
        <v>650402</v>
      </c>
      <c r="AF44" s="153">
        <v>639775</v>
      </c>
      <c r="AG44" s="153">
        <v>527126</v>
      </c>
      <c r="AH44" s="153">
        <v>406154</v>
      </c>
      <c r="AI44" s="153">
        <v>499706</v>
      </c>
      <c r="AJ44" s="153">
        <v>1265003</v>
      </c>
      <c r="AK44" s="153">
        <v>71910</v>
      </c>
      <c r="AL44" s="153">
        <v>812798</v>
      </c>
      <c r="AM44" s="153">
        <v>677142</v>
      </c>
      <c r="AN44" s="153">
        <v>54569</v>
      </c>
      <c r="AO44" s="153">
        <v>66572</v>
      </c>
      <c r="AP44" s="154">
        <v>18498262</v>
      </c>
      <c r="AQ44" s="177">
        <v>344192</v>
      </c>
      <c r="AR44" s="153">
        <v>11353034</v>
      </c>
      <c r="AS44" s="153">
        <v>4529139</v>
      </c>
      <c r="AT44" s="153">
        <v>960215</v>
      </c>
      <c r="AU44" s="153">
        <v>4198221</v>
      </c>
      <c r="AV44" s="153">
        <v>-59472</v>
      </c>
      <c r="AW44" s="154">
        <v>21325329</v>
      </c>
      <c r="AX44" s="154">
        <v>39823591</v>
      </c>
      <c r="AY44" s="154">
        <v>2569480</v>
      </c>
      <c r="AZ44" s="154">
        <v>2569480</v>
      </c>
      <c r="BA44" s="154">
        <v>12841778</v>
      </c>
      <c r="BB44" s="154">
        <v>15411258</v>
      </c>
      <c r="BC44" s="154">
        <v>36736587</v>
      </c>
      <c r="BD44" s="154">
        <v>55234849</v>
      </c>
      <c r="BE44" s="153">
        <v>-3524318</v>
      </c>
      <c r="BF44" s="153">
        <v>-32674</v>
      </c>
      <c r="BG44" s="153">
        <v>-355738</v>
      </c>
      <c r="BH44" s="154">
        <v>-3912730</v>
      </c>
      <c r="BI44" s="154">
        <v>-12040154</v>
      </c>
      <c r="BJ44" s="154">
        <v>-15952884</v>
      </c>
      <c r="BK44" s="154">
        <v>20783703</v>
      </c>
      <c r="BL44" s="178">
        <v>39281965</v>
      </c>
    </row>
    <row r="45" spans="1:64">
      <c r="A45" s="145">
        <v>41</v>
      </c>
      <c r="B45" s="5" t="s">
        <v>28</v>
      </c>
      <c r="C45" s="179">
        <v>311</v>
      </c>
      <c r="D45" s="179">
        <v>130</v>
      </c>
      <c r="E45" s="179">
        <v>1294</v>
      </c>
      <c r="F45" s="179">
        <v>89</v>
      </c>
      <c r="G45" s="179">
        <v>11957</v>
      </c>
      <c r="H45" s="179">
        <v>684</v>
      </c>
      <c r="I45" s="179">
        <v>4155</v>
      </c>
      <c r="J45" s="179">
        <v>14942</v>
      </c>
      <c r="K45" s="179">
        <v>380</v>
      </c>
      <c r="L45" s="179">
        <v>6911</v>
      </c>
      <c r="M45" s="179">
        <v>3240</v>
      </c>
      <c r="N45" s="179">
        <v>9751</v>
      </c>
      <c r="O45" s="179">
        <v>925</v>
      </c>
      <c r="P45" s="179">
        <v>6213</v>
      </c>
      <c r="Q45" s="179">
        <v>12941</v>
      </c>
      <c r="R45" s="179">
        <v>6792</v>
      </c>
      <c r="S45" s="179">
        <v>2101</v>
      </c>
      <c r="T45" s="179">
        <v>2281</v>
      </c>
      <c r="U45" s="179">
        <v>12605</v>
      </c>
      <c r="V45" s="179">
        <v>4886</v>
      </c>
      <c r="W45" s="179">
        <v>7373</v>
      </c>
      <c r="X45" s="179">
        <v>4927</v>
      </c>
      <c r="Y45" s="179">
        <v>26785</v>
      </c>
      <c r="Z45" s="179">
        <v>6558</v>
      </c>
      <c r="AA45" s="179">
        <v>1527</v>
      </c>
      <c r="AB45" s="179">
        <v>3805</v>
      </c>
      <c r="AC45" s="179">
        <v>39921</v>
      </c>
      <c r="AD45" s="179">
        <v>28854</v>
      </c>
      <c r="AE45" s="179">
        <v>6048</v>
      </c>
      <c r="AF45" s="179">
        <v>18649</v>
      </c>
      <c r="AG45" s="179">
        <v>6175</v>
      </c>
      <c r="AH45" s="179">
        <v>13075</v>
      </c>
      <c r="AI45" s="179">
        <v>6000</v>
      </c>
      <c r="AJ45" s="179">
        <v>24960</v>
      </c>
      <c r="AK45" s="179">
        <v>6606</v>
      </c>
      <c r="AL45" s="179">
        <v>18545</v>
      </c>
      <c r="AM45" s="179">
        <v>21421</v>
      </c>
      <c r="AN45" s="179">
        <v>0</v>
      </c>
      <c r="AO45" s="179">
        <v>375</v>
      </c>
      <c r="AP45" s="151">
        <v>344192</v>
      </c>
      <c r="AQ45" s="174"/>
      <c r="AR45" s="174"/>
      <c r="AS45" s="174"/>
      <c r="AT45" s="174"/>
      <c r="AU45" s="174"/>
      <c r="AV45" s="174"/>
      <c r="AW45" s="174"/>
      <c r="AX45" s="174"/>
      <c r="AY45" s="174"/>
      <c r="AZ45" s="174"/>
      <c r="BA45" s="174"/>
      <c r="BB45" s="174"/>
      <c r="BC45" s="174"/>
      <c r="BD45" s="174"/>
      <c r="BE45" s="174"/>
      <c r="BF45" s="174"/>
      <c r="BG45" s="174"/>
      <c r="BH45" s="174"/>
      <c r="BI45" s="174"/>
      <c r="BJ45" s="174"/>
      <c r="BK45" s="174"/>
      <c r="BL45" s="174"/>
    </row>
    <row r="46" spans="1:64">
      <c r="A46" s="145">
        <v>42</v>
      </c>
      <c r="B46" s="3" t="s">
        <v>69</v>
      </c>
      <c r="C46" s="149">
        <v>24640</v>
      </c>
      <c r="D46" s="149">
        <v>2172</v>
      </c>
      <c r="E46" s="149">
        <v>8735</v>
      </c>
      <c r="F46" s="149">
        <v>1695</v>
      </c>
      <c r="G46" s="149">
        <v>290965</v>
      </c>
      <c r="H46" s="149">
        <v>22639</v>
      </c>
      <c r="I46" s="149">
        <v>64754</v>
      </c>
      <c r="J46" s="149">
        <v>200058</v>
      </c>
      <c r="K46" s="149">
        <v>2097</v>
      </c>
      <c r="L46" s="149">
        <v>122932</v>
      </c>
      <c r="M46" s="149">
        <v>61070</v>
      </c>
      <c r="N46" s="149">
        <v>135186</v>
      </c>
      <c r="O46" s="149">
        <v>29148</v>
      </c>
      <c r="P46" s="149">
        <v>188104</v>
      </c>
      <c r="Q46" s="149">
        <v>280414</v>
      </c>
      <c r="R46" s="149">
        <v>221415</v>
      </c>
      <c r="S46" s="149">
        <v>54537</v>
      </c>
      <c r="T46" s="149">
        <v>71745</v>
      </c>
      <c r="U46" s="149">
        <v>247913</v>
      </c>
      <c r="V46" s="149">
        <v>68807</v>
      </c>
      <c r="W46" s="149">
        <v>217196</v>
      </c>
      <c r="X46" s="149">
        <v>108470</v>
      </c>
      <c r="Y46" s="149">
        <v>741918</v>
      </c>
      <c r="Z46" s="149">
        <v>97275</v>
      </c>
      <c r="AA46" s="149">
        <v>21613</v>
      </c>
      <c r="AB46" s="149">
        <v>101051</v>
      </c>
      <c r="AC46" s="149">
        <v>1280583</v>
      </c>
      <c r="AD46" s="149">
        <v>359886</v>
      </c>
      <c r="AE46" s="149">
        <v>205959</v>
      </c>
      <c r="AF46" s="149">
        <v>723893</v>
      </c>
      <c r="AG46" s="149">
        <v>191917</v>
      </c>
      <c r="AH46" s="149">
        <v>479726</v>
      </c>
      <c r="AI46" s="149">
        <v>900580</v>
      </c>
      <c r="AJ46" s="149">
        <v>1568132</v>
      </c>
      <c r="AK46" s="149">
        <v>101345</v>
      </c>
      <c r="AL46" s="149">
        <v>820295</v>
      </c>
      <c r="AM46" s="149">
        <v>485861</v>
      </c>
      <c r="AN46" s="149">
        <v>0</v>
      </c>
      <c r="AO46" s="149">
        <v>1410</v>
      </c>
      <c r="AP46" s="150">
        <v>10506136</v>
      </c>
      <c r="AQ46" s="174"/>
      <c r="AR46" s="174"/>
      <c r="AS46" s="174"/>
      <c r="AT46" s="174"/>
      <c r="AU46" s="174"/>
      <c r="AV46" s="174"/>
      <c r="AW46" s="174"/>
      <c r="AX46" s="174"/>
      <c r="AY46" s="174"/>
      <c r="AZ46" s="174"/>
      <c r="BA46" s="174"/>
      <c r="BB46" s="174"/>
      <c r="BC46" s="174"/>
      <c r="BD46" s="174"/>
      <c r="BE46" s="174"/>
      <c r="BF46" s="174"/>
      <c r="BG46" s="174"/>
      <c r="BH46" s="174"/>
      <c r="BI46" s="174"/>
      <c r="BJ46" s="174"/>
      <c r="BK46" s="174"/>
      <c r="BL46" s="174"/>
    </row>
    <row r="47" spans="1:64">
      <c r="A47" s="145">
        <v>43</v>
      </c>
      <c r="B47" s="3" t="s">
        <v>29</v>
      </c>
      <c r="C47" s="149">
        <v>22411</v>
      </c>
      <c r="D47" s="149">
        <v>3008</v>
      </c>
      <c r="E47" s="149">
        <v>7731</v>
      </c>
      <c r="F47" s="149">
        <v>790</v>
      </c>
      <c r="G47" s="149">
        <v>184090</v>
      </c>
      <c r="H47" s="149">
        <v>-1243</v>
      </c>
      <c r="I47" s="149">
        <v>31516</v>
      </c>
      <c r="J47" s="149">
        <v>141047</v>
      </c>
      <c r="K47" s="149">
        <v>13023</v>
      </c>
      <c r="L47" s="149">
        <v>31000</v>
      </c>
      <c r="M47" s="149">
        <v>31356</v>
      </c>
      <c r="N47" s="149">
        <v>183945</v>
      </c>
      <c r="O47" s="149">
        <v>15888</v>
      </c>
      <c r="P47" s="149">
        <v>32536</v>
      </c>
      <c r="Q47" s="149">
        <v>144523</v>
      </c>
      <c r="R47" s="149">
        <v>70033</v>
      </c>
      <c r="S47" s="149">
        <v>937</v>
      </c>
      <c r="T47" s="149">
        <v>-13550</v>
      </c>
      <c r="U47" s="149">
        <v>-27695</v>
      </c>
      <c r="V47" s="149">
        <v>-14959</v>
      </c>
      <c r="W47" s="149">
        <v>11772</v>
      </c>
      <c r="X47" s="149">
        <v>-3859</v>
      </c>
      <c r="Y47" s="149">
        <v>74044</v>
      </c>
      <c r="Z47" s="149">
        <v>139400</v>
      </c>
      <c r="AA47" s="149">
        <v>22610</v>
      </c>
      <c r="AB47" s="149">
        <v>12777</v>
      </c>
      <c r="AC47" s="149">
        <v>260345</v>
      </c>
      <c r="AD47" s="149">
        <v>263922</v>
      </c>
      <c r="AE47" s="149">
        <v>1220158</v>
      </c>
      <c r="AF47" s="149">
        <v>40258</v>
      </c>
      <c r="AG47" s="149">
        <v>145435</v>
      </c>
      <c r="AH47" s="149">
        <v>0</v>
      </c>
      <c r="AI47" s="149">
        <v>27515</v>
      </c>
      <c r="AJ47" s="149">
        <v>45619</v>
      </c>
      <c r="AK47" s="149">
        <v>-1491</v>
      </c>
      <c r="AL47" s="149">
        <v>161989</v>
      </c>
      <c r="AM47" s="149">
        <v>43415</v>
      </c>
      <c r="AN47" s="149">
        <v>0</v>
      </c>
      <c r="AO47" s="149">
        <v>109156</v>
      </c>
      <c r="AP47" s="150">
        <v>3429452</v>
      </c>
      <c r="AQ47" s="174"/>
      <c r="AR47" s="174"/>
      <c r="AS47" s="174"/>
      <c r="AT47" s="174"/>
      <c r="AU47" s="174"/>
      <c r="AV47" s="174"/>
      <c r="AW47" s="174"/>
      <c r="AX47" s="174"/>
      <c r="AY47" s="174"/>
      <c r="AZ47" s="174"/>
      <c r="BA47" s="174"/>
      <c r="BB47" s="174"/>
      <c r="BC47" s="174"/>
      <c r="BD47" s="174"/>
      <c r="BE47" s="174"/>
      <c r="BF47" s="174"/>
      <c r="BG47" s="174"/>
      <c r="BH47" s="174"/>
      <c r="BI47" s="174"/>
      <c r="BJ47" s="174"/>
      <c r="BK47" s="174"/>
      <c r="BL47" s="174"/>
    </row>
    <row r="48" spans="1:64">
      <c r="A48" s="145">
        <v>44</v>
      </c>
      <c r="B48" s="3" t="s">
        <v>30</v>
      </c>
      <c r="C48" s="149">
        <v>28121</v>
      </c>
      <c r="D48" s="149">
        <v>689</v>
      </c>
      <c r="E48" s="149">
        <v>6443</v>
      </c>
      <c r="F48" s="149">
        <v>743</v>
      </c>
      <c r="G48" s="149">
        <v>137207</v>
      </c>
      <c r="H48" s="149">
        <v>10613</v>
      </c>
      <c r="I48" s="149">
        <v>23384</v>
      </c>
      <c r="J48" s="149">
        <v>267742</v>
      </c>
      <c r="K48" s="149">
        <v>6657</v>
      </c>
      <c r="L48" s="149">
        <v>52314</v>
      </c>
      <c r="M48" s="149">
        <v>34085</v>
      </c>
      <c r="N48" s="149">
        <v>110093</v>
      </c>
      <c r="O48" s="149">
        <v>8845</v>
      </c>
      <c r="P48" s="149">
        <v>53235</v>
      </c>
      <c r="Q48" s="149">
        <v>138714</v>
      </c>
      <c r="R48" s="149">
        <v>102574</v>
      </c>
      <c r="S48" s="149">
        <v>30629</v>
      </c>
      <c r="T48" s="149">
        <v>47712</v>
      </c>
      <c r="U48" s="149">
        <v>208522</v>
      </c>
      <c r="V48" s="149">
        <v>89019</v>
      </c>
      <c r="W48" s="149">
        <v>131128</v>
      </c>
      <c r="X48" s="149">
        <v>38699</v>
      </c>
      <c r="Y48" s="149">
        <v>102728</v>
      </c>
      <c r="Z48" s="149">
        <v>269715</v>
      </c>
      <c r="AA48" s="149">
        <v>39461</v>
      </c>
      <c r="AB48" s="149">
        <v>17517</v>
      </c>
      <c r="AC48" s="149">
        <v>283737</v>
      </c>
      <c r="AD48" s="149">
        <v>89472</v>
      </c>
      <c r="AE48" s="149">
        <v>1178643</v>
      </c>
      <c r="AF48" s="149">
        <v>299088</v>
      </c>
      <c r="AG48" s="149">
        <v>163180</v>
      </c>
      <c r="AH48" s="149">
        <v>537239</v>
      </c>
      <c r="AI48" s="149">
        <v>279584</v>
      </c>
      <c r="AJ48" s="149">
        <v>183331</v>
      </c>
      <c r="AK48" s="149">
        <v>8463</v>
      </c>
      <c r="AL48" s="149">
        <v>266174</v>
      </c>
      <c r="AM48" s="149">
        <v>187806</v>
      </c>
      <c r="AN48" s="149">
        <v>0</v>
      </c>
      <c r="AO48" s="149">
        <v>6675</v>
      </c>
      <c r="AP48" s="150">
        <v>5439981</v>
      </c>
      <c r="AQ48" s="174"/>
      <c r="AR48" s="174"/>
      <c r="AS48" s="174"/>
      <c r="AT48" s="174"/>
      <c r="AU48" s="174"/>
      <c r="AV48" s="174"/>
      <c r="AW48" s="174"/>
      <c r="AX48" s="174"/>
      <c r="AY48" s="174"/>
      <c r="AZ48" s="174"/>
      <c r="BA48" s="174"/>
      <c r="BB48" s="174"/>
      <c r="BC48" s="174"/>
      <c r="BD48" s="174"/>
      <c r="BE48" s="174"/>
      <c r="BF48" s="174"/>
      <c r="BG48" s="174"/>
      <c r="BH48" s="174"/>
      <c r="BI48" s="174"/>
      <c r="BJ48" s="174"/>
      <c r="BK48" s="174"/>
      <c r="BL48" s="174"/>
    </row>
    <row r="49" spans="1:64">
      <c r="A49" s="145">
        <v>45</v>
      </c>
      <c r="B49" s="3" t="s">
        <v>31</v>
      </c>
      <c r="C49" s="149">
        <v>3777</v>
      </c>
      <c r="D49" s="149">
        <v>355</v>
      </c>
      <c r="E49" s="149">
        <v>1294</v>
      </c>
      <c r="F49" s="149">
        <v>344</v>
      </c>
      <c r="G49" s="149">
        <v>103447</v>
      </c>
      <c r="H49" s="149">
        <v>495</v>
      </c>
      <c r="I49" s="149">
        <v>13318</v>
      </c>
      <c r="J49" s="149">
        <v>3373</v>
      </c>
      <c r="K49" s="149">
        <v>14530</v>
      </c>
      <c r="L49" s="149">
        <v>12616</v>
      </c>
      <c r="M49" s="149">
        <v>10957</v>
      </c>
      <c r="N49" s="149">
        <v>32566</v>
      </c>
      <c r="O49" s="149">
        <v>-1199</v>
      </c>
      <c r="P49" s="149">
        <v>23092</v>
      </c>
      <c r="Q49" s="149">
        <v>2726</v>
      </c>
      <c r="R49" s="149">
        <v>3443</v>
      </c>
      <c r="S49" s="149">
        <v>-4802</v>
      </c>
      <c r="T49" s="149">
        <v>-14171</v>
      </c>
      <c r="U49" s="149">
        <v>-18151</v>
      </c>
      <c r="V49" s="149">
        <v>-19556</v>
      </c>
      <c r="W49" s="149">
        <v>-6042</v>
      </c>
      <c r="X49" s="149">
        <v>7850</v>
      </c>
      <c r="Y49" s="149">
        <v>104455</v>
      </c>
      <c r="Z49" s="149">
        <v>46964</v>
      </c>
      <c r="AA49" s="149">
        <v>7214</v>
      </c>
      <c r="AB49" s="149">
        <v>9820</v>
      </c>
      <c r="AC49" s="149">
        <v>169131</v>
      </c>
      <c r="AD49" s="149">
        <v>20390</v>
      </c>
      <c r="AE49" s="149">
        <v>251198</v>
      </c>
      <c r="AF49" s="149">
        <v>84822</v>
      </c>
      <c r="AG49" s="149">
        <v>32177</v>
      </c>
      <c r="AH49" s="149">
        <v>2458</v>
      </c>
      <c r="AI49" s="149">
        <v>16592</v>
      </c>
      <c r="AJ49" s="149">
        <v>34069</v>
      </c>
      <c r="AK49" s="149">
        <v>6216</v>
      </c>
      <c r="AL49" s="149">
        <v>121981</v>
      </c>
      <c r="AM49" s="149">
        <v>84767</v>
      </c>
      <c r="AN49" s="149">
        <v>0</v>
      </c>
      <c r="AO49" s="149">
        <v>6243</v>
      </c>
      <c r="AP49" s="150">
        <v>1168759</v>
      </c>
      <c r="AQ49" s="174"/>
      <c r="AR49" s="174"/>
      <c r="AS49" s="174"/>
      <c r="AT49" s="174"/>
      <c r="AU49" s="174"/>
      <c r="AV49" s="174"/>
      <c r="AW49" s="174"/>
      <c r="AX49" s="174"/>
      <c r="AY49" s="174"/>
      <c r="AZ49" s="174"/>
      <c r="BA49" s="174"/>
      <c r="BB49" s="174"/>
      <c r="BC49" s="174"/>
      <c r="BD49" s="174"/>
      <c r="BE49" s="174"/>
      <c r="BF49" s="174"/>
      <c r="BG49" s="174"/>
      <c r="BH49" s="174"/>
      <c r="BI49" s="174"/>
      <c r="BJ49" s="174"/>
      <c r="BK49" s="174"/>
      <c r="BL49" s="174"/>
    </row>
    <row r="50" spans="1:64">
      <c r="A50" s="145">
        <v>46</v>
      </c>
      <c r="B50" s="3" t="s">
        <v>32</v>
      </c>
      <c r="C50" s="149">
        <v>-9491</v>
      </c>
      <c r="D50" s="149">
        <v>-133</v>
      </c>
      <c r="E50" s="149">
        <v>-75</v>
      </c>
      <c r="F50" s="149">
        <v>0</v>
      </c>
      <c r="G50" s="149">
        <v>-4646</v>
      </c>
      <c r="H50" s="149">
        <v>0</v>
      </c>
      <c r="I50" s="149">
        <v>0</v>
      </c>
      <c r="J50" s="149">
        <v>-5</v>
      </c>
      <c r="K50" s="149">
        <v>-244</v>
      </c>
      <c r="L50" s="149">
        <v>-1</v>
      </c>
      <c r="M50" s="149">
        <v>0</v>
      </c>
      <c r="N50" s="149">
        <v>-3</v>
      </c>
      <c r="O50" s="149">
        <v>0</v>
      </c>
      <c r="P50" s="149">
        <v>-5</v>
      </c>
      <c r="Q50" s="149">
        <v>-5</v>
      </c>
      <c r="R50" s="149">
        <v>-2</v>
      </c>
      <c r="S50" s="149">
        <v>-1</v>
      </c>
      <c r="T50" s="149">
        <v>-2</v>
      </c>
      <c r="U50" s="149">
        <v>-4</v>
      </c>
      <c r="V50" s="149">
        <v>-1</v>
      </c>
      <c r="W50" s="149">
        <v>-25</v>
      </c>
      <c r="X50" s="149">
        <v>-1</v>
      </c>
      <c r="Y50" s="149">
        <v>-6658</v>
      </c>
      <c r="Z50" s="149">
        <v>-286</v>
      </c>
      <c r="AA50" s="149">
        <v>-6818</v>
      </c>
      <c r="AB50" s="149">
        <v>-1</v>
      </c>
      <c r="AC50" s="149">
        <v>-2098</v>
      </c>
      <c r="AD50" s="149">
        <v>-14087</v>
      </c>
      <c r="AE50" s="149">
        <v>-756</v>
      </c>
      <c r="AF50" s="149">
        <v>-7330</v>
      </c>
      <c r="AG50" s="149">
        <v>-5</v>
      </c>
      <c r="AH50" s="149">
        <v>0</v>
      </c>
      <c r="AI50" s="149">
        <v>-8495</v>
      </c>
      <c r="AJ50" s="149">
        <v>-40083</v>
      </c>
      <c r="AK50" s="149">
        <v>-2906</v>
      </c>
      <c r="AL50" s="149">
        <v>-84</v>
      </c>
      <c r="AM50" s="149">
        <v>-4</v>
      </c>
      <c r="AN50" s="149">
        <v>0</v>
      </c>
      <c r="AO50" s="149">
        <v>-562</v>
      </c>
      <c r="AP50" s="150">
        <v>-104817</v>
      </c>
      <c r="AQ50" s="174"/>
      <c r="AR50" s="174"/>
      <c r="AS50" s="174"/>
      <c r="AT50" s="174"/>
      <c r="AU50" s="174"/>
      <c r="AV50" s="174"/>
      <c r="AW50" s="174"/>
      <c r="AX50" s="174"/>
      <c r="AY50" s="174"/>
      <c r="AZ50" s="174"/>
      <c r="BA50" s="174"/>
      <c r="BB50" s="174"/>
      <c r="BC50" s="174"/>
      <c r="BD50" s="174"/>
      <c r="BE50" s="174"/>
      <c r="BF50" s="174"/>
      <c r="BG50" s="174"/>
      <c r="BH50" s="174"/>
      <c r="BI50" s="174"/>
      <c r="BJ50" s="174"/>
      <c r="BK50" s="174"/>
      <c r="BL50" s="174"/>
    </row>
    <row r="51" spans="1:64">
      <c r="A51" s="152">
        <v>47</v>
      </c>
      <c r="B51" s="4" t="s">
        <v>33</v>
      </c>
      <c r="C51" s="153">
        <v>69769</v>
      </c>
      <c r="D51" s="153">
        <v>6221</v>
      </c>
      <c r="E51" s="153">
        <v>25422</v>
      </c>
      <c r="F51" s="153">
        <v>3661</v>
      </c>
      <c r="G51" s="153">
        <v>723020</v>
      </c>
      <c r="H51" s="153">
        <v>33188</v>
      </c>
      <c r="I51" s="153">
        <v>137127</v>
      </c>
      <c r="J51" s="153">
        <v>627157</v>
      </c>
      <c r="K51" s="153">
        <v>36443</v>
      </c>
      <c r="L51" s="153">
        <v>225772</v>
      </c>
      <c r="M51" s="153">
        <v>140708</v>
      </c>
      <c r="N51" s="153">
        <v>471538</v>
      </c>
      <c r="O51" s="153">
        <v>53607</v>
      </c>
      <c r="P51" s="153">
        <v>303175</v>
      </c>
      <c r="Q51" s="153">
        <v>579313</v>
      </c>
      <c r="R51" s="153">
        <v>404255</v>
      </c>
      <c r="S51" s="153">
        <v>83401</v>
      </c>
      <c r="T51" s="153">
        <v>94015</v>
      </c>
      <c r="U51" s="153">
        <v>423190</v>
      </c>
      <c r="V51" s="153">
        <v>128196</v>
      </c>
      <c r="W51" s="153">
        <v>361402</v>
      </c>
      <c r="X51" s="153">
        <v>156086</v>
      </c>
      <c r="Y51" s="153">
        <v>1043272</v>
      </c>
      <c r="Z51" s="153">
        <v>559626</v>
      </c>
      <c r="AA51" s="153">
        <v>85607</v>
      </c>
      <c r="AB51" s="153">
        <v>144969</v>
      </c>
      <c r="AC51" s="153">
        <v>2031619</v>
      </c>
      <c r="AD51" s="153">
        <v>748437</v>
      </c>
      <c r="AE51" s="153">
        <v>2861250</v>
      </c>
      <c r="AF51" s="153">
        <v>1159380</v>
      </c>
      <c r="AG51" s="153">
        <v>538879</v>
      </c>
      <c r="AH51" s="153">
        <v>1032498</v>
      </c>
      <c r="AI51" s="153">
        <v>1221776</v>
      </c>
      <c r="AJ51" s="153">
        <v>1816028</v>
      </c>
      <c r="AK51" s="153">
        <v>118233</v>
      </c>
      <c r="AL51" s="153">
        <v>1388900</v>
      </c>
      <c r="AM51" s="153">
        <v>823266</v>
      </c>
      <c r="AN51" s="153">
        <v>0</v>
      </c>
      <c r="AO51" s="153">
        <v>123297</v>
      </c>
      <c r="AP51" s="154">
        <v>20783703</v>
      </c>
      <c r="AQ51" s="174"/>
      <c r="AR51" s="174"/>
      <c r="AS51" s="174"/>
      <c r="AT51" s="174"/>
      <c r="AU51" s="174"/>
      <c r="AV51" s="174"/>
      <c r="AW51" s="174"/>
      <c r="AX51" s="174"/>
      <c r="AY51" s="174"/>
      <c r="AZ51" s="174"/>
      <c r="BA51" s="174"/>
      <c r="BB51" s="174"/>
      <c r="BC51" s="174"/>
      <c r="BD51" s="174"/>
      <c r="BE51" s="174"/>
      <c r="BF51" s="174"/>
      <c r="BG51" s="174"/>
      <c r="BH51" s="174"/>
      <c r="BI51" s="174"/>
      <c r="BJ51" s="174"/>
      <c r="BK51" s="174"/>
      <c r="BL51" s="174"/>
    </row>
    <row r="52" spans="1:64">
      <c r="A52" s="152">
        <v>48</v>
      </c>
      <c r="B52" s="13" t="s">
        <v>34</v>
      </c>
      <c r="C52" s="180">
        <v>162585</v>
      </c>
      <c r="D52" s="180">
        <v>9519</v>
      </c>
      <c r="E52" s="180">
        <v>50923</v>
      </c>
      <c r="F52" s="180">
        <v>6571</v>
      </c>
      <c r="G52" s="180">
        <v>2113018</v>
      </c>
      <c r="H52" s="180">
        <v>83179</v>
      </c>
      <c r="I52" s="180">
        <v>373531</v>
      </c>
      <c r="J52" s="180">
        <v>1708086</v>
      </c>
      <c r="K52" s="180">
        <v>137242</v>
      </c>
      <c r="L52" s="180">
        <v>511051</v>
      </c>
      <c r="M52" s="180">
        <v>280563</v>
      </c>
      <c r="N52" s="180">
        <v>2164853</v>
      </c>
      <c r="O52" s="180">
        <v>249727</v>
      </c>
      <c r="P52" s="180">
        <v>648514</v>
      </c>
      <c r="Q52" s="180">
        <v>1314904</v>
      </c>
      <c r="R52" s="180">
        <v>908187</v>
      </c>
      <c r="S52" s="180">
        <v>221397</v>
      </c>
      <c r="T52" s="180">
        <v>275323</v>
      </c>
      <c r="U52" s="180">
        <v>1214333</v>
      </c>
      <c r="V52" s="180">
        <v>417477</v>
      </c>
      <c r="W52" s="180">
        <v>1194881</v>
      </c>
      <c r="X52" s="180">
        <v>375997</v>
      </c>
      <c r="Y52" s="180">
        <v>2192496</v>
      </c>
      <c r="Z52" s="180">
        <v>1384451</v>
      </c>
      <c r="AA52" s="180">
        <v>189914</v>
      </c>
      <c r="AB52" s="180">
        <v>223083</v>
      </c>
      <c r="AC52" s="180">
        <v>2927063</v>
      </c>
      <c r="AD52" s="180">
        <v>1188433</v>
      </c>
      <c r="AE52" s="180">
        <v>3511652</v>
      </c>
      <c r="AF52" s="180">
        <v>1799155</v>
      </c>
      <c r="AG52" s="180">
        <v>1066005</v>
      </c>
      <c r="AH52" s="180">
        <v>1438652</v>
      </c>
      <c r="AI52" s="180">
        <v>1721482</v>
      </c>
      <c r="AJ52" s="180">
        <v>3081031</v>
      </c>
      <c r="AK52" s="180">
        <v>190143</v>
      </c>
      <c r="AL52" s="180">
        <v>2201698</v>
      </c>
      <c r="AM52" s="180">
        <v>1500408</v>
      </c>
      <c r="AN52" s="180">
        <v>54569</v>
      </c>
      <c r="AO52" s="180">
        <v>189869</v>
      </c>
      <c r="AP52" s="181">
        <v>39281965</v>
      </c>
      <c r="AQ52" s="174"/>
      <c r="AR52" s="174"/>
      <c r="AS52" s="174"/>
      <c r="AT52" s="174"/>
      <c r="AU52" s="174"/>
      <c r="AV52" s="174"/>
      <c r="AW52" s="174"/>
      <c r="AX52" s="174"/>
      <c r="AY52" s="174"/>
      <c r="AZ52" s="174"/>
      <c r="BA52" s="174"/>
      <c r="BB52" s="174"/>
      <c r="BC52" s="174"/>
      <c r="BD52" s="174"/>
      <c r="BE52" s="174"/>
      <c r="BF52" s="174"/>
      <c r="BG52" s="174"/>
      <c r="BH52" s="174"/>
      <c r="BI52" s="174"/>
      <c r="BJ52" s="174"/>
      <c r="BK52" s="174"/>
      <c r="BL52" s="174"/>
    </row>
    <row r="53" spans="1:64">
      <c r="A53" s="93" t="s">
        <v>212</v>
      </c>
    </row>
  </sheetData>
  <phoneticPr fontId="3"/>
  <pageMargins left="0.7" right="0.7" top="0.75" bottom="0.75" header="0.3" footer="0.3"/>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60C56-F910-42A3-A33A-7FD688695368}">
  <dimension ref="A1:BL53"/>
  <sheetViews>
    <sheetView workbookViewId="0">
      <pane xSplit="2" ySplit="4" topLeftCell="C5" activePane="bottomRight" state="frozen"/>
      <selection activeCell="C3" sqref="C3:C7"/>
      <selection pane="topRight" activeCell="C3" sqref="C3:C7"/>
      <selection pane="bottomLeft" activeCell="C3" sqref="C3:C7"/>
      <selection pane="bottomRight" activeCell="C5" sqref="C5"/>
    </sheetView>
  </sheetViews>
  <sheetFormatPr defaultRowHeight="12"/>
  <cols>
    <col min="1" max="1" width="4.1640625" style="93" customWidth="1"/>
    <col min="2" max="2" width="21.58203125" style="93" customWidth="1"/>
    <col min="3" max="215" width="10.58203125" style="93" customWidth="1"/>
    <col min="216" max="16384" width="8.6640625" style="93"/>
  </cols>
  <sheetData>
    <row r="1" spans="1:64">
      <c r="A1" s="93" t="s">
        <v>0</v>
      </c>
    </row>
    <row r="2" spans="1:64">
      <c r="A2" s="93" t="s">
        <v>104</v>
      </c>
    </row>
    <row r="3" spans="1:64">
      <c r="A3" s="143"/>
      <c r="B3" s="144"/>
      <c r="C3" s="143">
        <v>1</v>
      </c>
      <c r="D3" s="144">
        <v>2</v>
      </c>
      <c r="E3" s="144">
        <v>3</v>
      </c>
      <c r="F3" s="144">
        <v>4</v>
      </c>
      <c r="G3" s="144">
        <v>5</v>
      </c>
      <c r="H3" s="144">
        <v>6</v>
      </c>
      <c r="I3" s="144">
        <v>7</v>
      </c>
      <c r="J3" s="144">
        <v>8</v>
      </c>
      <c r="K3" s="144">
        <v>9</v>
      </c>
      <c r="L3" s="144">
        <v>10</v>
      </c>
      <c r="M3" s="144">
        <v>11</v>
      </c>
      <c r="N3" s="144">
        <v>12</v>
      </c>
      <c r="O3" s="144">
        <v>13</v>
      </c>
      <c r="P3" s="144">
        <v>14</v>
      </c>
      <c r="Q3" s="144">
        <v>15</v>
      </c>
      <c r="R3" s="144">
        <v>16</v>
      </c>
      <c r="S3" s="144">
        <v>17</v>
      </c>
      <c r="T3" s="144">
        <v>18</v>
      </c>
      <c r="U3" s="144">
        <v>19</v>
      </c>
      <c r="V3" s="144">
        <v>20</v>
      </c>
      <c r="W3" s="144">
        <v>21</v>
      </c>
      <c r="X3" s="144">
        <v>22</v>
      </c>
      <c r="Y3" s="144">
        <v>23</v>
      </c>
      <c r="Z3" s="144">
        <v>24</v>
      </c>
      <c r="AA3" s="144">
        <v>25</v>
      </c>
      <c r="AB3" s="144">
        <v>26</v>
      </c>
      <c r="AC3" s="144">
        <v>27</v>
      </c>
      <c r="AD3" s="144">
        <v>28</v>
      </c>
      <c r="AE3" s="144">
        <v>29</v>
      </c>
      <c r="AF3" s="144">
        <v>30</v>
      </c>
      <c r="AG3" s="144">
        <v>31</v>
      </c>
      <c r="AH3" s="144">
        <v>32</v>
      </c>
      <c r="AI3" s="144">
        <v>33</v>
      </c>
      <c r="AJ3" s="144">
        <v>34</v>
      </c>
      <c r="AK3" s="144">
        <v>35</v>
      </c>
      <c r="AL3" s="144">
        <v>36</v>
      </c>
      <c r="AM3" s="144">
        <v>37</v>
      </c>
      <c r="AN3" s="144">
        <v>38</v>
      </c>
      <c r="AO3" s="144">
        <v>39</v>
      </c>
      <c r="AP3" s="155">
        <v>40</v>
      </c>
      <c r="AQ3" s="144">
        <v>41</v>
      </c>
      <c r="AR3" s="144">
        <v>42</v>
      </c>
      <c r="AS3" s="144">
        <v>43</v>
      </c>
      <c r="AT3" s="144">
        <v>44</v>
      </c>
      <c r="AU3" s="144">
        <v>45</v>
      </c>
      <c r="AV3" s="144">
        <v>46</v>
      </c>
      <c r="AW3" s="155">
        <v>47</v>
      </c>
      <c r="AX3" s="155">
        <v>48</v>
      </c>
      <c r="AY3" s="155">
        <v>49</v>
      </c>
      <c r="AZ3" s="155">
        <v>50</v>
      </c>
      <c r="BA3" s="155">
        <v>51</v>
      </c>
      <c r="BB3" s="155">
        <v>52</v>
      </c>
      <c r="BC3" s="155">
        <v>53</v>
      </c>
      <c r="BD3" s="155">
        <v>54</v>
      </c>
      <c r="BE3" s="144">
        <v>55</v>
      </c>
      <c r="BF3" s="144">
        <v>56</v>
      </c>
      <c r="BG3" s="144">
        <v>57</v>
      </c>
      <c r="BH3" s="155">
        <v>58</v>
      </c>
      <c r="BI3" s="155">
        <v>59</v>
      </c>
      <c r="BJ3" s="155">
        <v>60</v>
      </c>
      <c r="BK3" s="155">
        <v>61</v>
      </c>
      <c r="BL3" s="5">
        <v>62</v>
      </c>
    </row>
    <row r="4" spans="1:64" ht="48" customHeight="1">
      <c r="A4" s="147"/>
      <c r="B4" s="13" t="s">
        <v>100</v>
      </c>
      <c r="C4" s="1" t="s">
        <v>73</v>
      </c>
      <c r="D4" s="1" t="s">
        <v>74</v>
      </c>
      <c r="E4" s="1" t="s">
        <v>75</v>
      </c>
      <c r="F4" s="1" t="s">
        <v>76</v>
      </c>
      <c r="G4" s="1" t="s">
        <v>77</v>
      </c>
      <c r="H4" s="1" t="s">
        <v>78</v>
      </c>
      <c r="I4" s="1" t="s">
        <v>79</v>
      </c>
      <c r="J4" s="1" t="s">
        <v>80</v>
      </c>
      <c r="K4" s="1" t="s">
        <v>81</v>
      </c>
      <c r="L4" s="1" t="s">
        <v>82</v>
      </c>
      <c r="M4" s="1" t="s">
        <v>83</v>
      </c>
      <c r="N4" s="1" t="s">
        <v>84</v>
      </c>
      <c r="O4" s="1" t="s">
        <v>85</v>
      </c>
      <c r="P4" s="1" t="s">
        <v>86</v>
      </c>
      <c r="Q4" s="1" t="s">
        <v>70</v>
      </c>
      <c r="R4" s="1" t="s">
        <v>71</v>
      </c>
      <c r="S4" s="1" t="s">
        <v>72</v>
      </c>
      <c r="T4" s="1" t="s">
        <v>87</v>
      </c>
      <c r="U4" s="1" t="s">
        <v>88</v>
      </c>
      <c r="V4" s="1" t="s">
        <v>89</v>
      </c>
      <c r="W4" s="1" t="s">
        <v>90</v>
      </c>
      <c r="X4" s="1" t="s">
        <v>64</v>
      </c>
      <c r="Y4" s="1" t="s">
        <v>91</v>
      </c>
      <c r="Z4" s="1" t="s">
        <v>92</v>
      </c>
      <c r="AA4" s="1" t="s">
        <v>1</v>
      </c>
      <c r="AB4" s="1" t="s">
        <v>2</v>
      </c>
      <c r="AC4" s="1" t="s">
        <v>65</v>
      </c>
      <c r="AD4" s="1" t="s">
        <v>66</v>
      </c>
      <c r="AE4" s="1" t="s">
        <v>93</v>
      </c>
      <c r="AF4" s="1" t="s">
        <v>94</v>
      </c>
      <c r="AG4" s="1" t="s">
        <v>95</v>
      </c>
      <c r="AH4" s="1" t="s">
        <v>67</v>
      </c>
      <c r="AI4" s="1" t="s">
        <v>96</v>
      </c>
      <c r="AJ4" s="1" t="s">
        <v>97</v>
      </c>
      <c r="AK4" s="1" t="s">
        <v>3</v>
      </c>
      <c r="AL4" s="1" t="s">
        <v>98</v>
      </c>
      <c r="AM4" s="1" t="s">
        <v>99</v>
      </c>
      <c r="AN4" s="1" t="s">
        <v>4</v>
      </c>
      <c r="AO4" s="1" t="s">
        <v>5</v>
      </c>
      <c r="AP4" s="12" t="s">
        <v>6</v>
      </c>
      <c r="AQ4" s="12" t="s">
        <v>7</v>
      </c>
      <c r="AR4" s="1" t="s">
        <v>68</v>
      </c>
      <c r="AS4" s="1" t="s">
        <v>8</v>
      </c>
      <c r="AT4" s="1" t="s">
        <v>9</v>
      </c>
      <c r="AU4" s="1" t="s">
        <v>10</v>
      </c>
      <c r="AV4" s="1" t="s">
        <v>11</v>
      </c>
      <c r="AW4" s="2" t="s">
        <v>12</v>
      </c>
      <c r="AX4" s="2" t="s">
        <v>13</v>
      </c>
      <c r="AY4" s="2" t="s">
        <v>14</v>
      </c>
      <c r="AZ4" s="2" t="s">
        <v>15</v>
      </c>
      <c r="BA4" s="2" t="s">
        <v>16</v>
      </c>
      <c r="BB4" s="2" t="s">
        <v>17</v>
      </c>
      <c r="BC4" s="2" t="s">
        <v>18</v>
      </c>
      <c r="BD4" s="2" t="s">
        <v>19</v>
      </c>
      <c r="BE4" s="1" t="s">
        <v>20</v>
      </c>
      <c r="BF4" s="1" t="s">
        <v>21</v>
      </c>
      <c r="BG4" s="1" t="s">
        <v>22</v>
      </c>
      <c r="BH4" s="2" t="s">
        <v>23</v>
      </c>
      <c r="BI4" s="2" t="s">
        <v>24</v>
      </c>
      <c r="BJ4" s="2" t="s">
        <v>25</v>
      </c>
      <c r="BK4" s="1" t="s">
        <v>26</v>
      </c>
      <c r="BL4" s="2" t="s">
        <v>27</v>
      </c>
    </row>
    <row r="5" spans="1:64">
      <c r="A5" s="145">
        <v>1</v>
      </c>
      <c r="B5" s="3" t="s">
        <v>73</v>
      </c>
      <c r="C5" s="156">
        <v>0.14878986376356981</v>
      </c>
      <c r="D5" s="156">
        <v>6.3031831074692715E-4</v>
      </c>
      <c r="E5" s="156">
        <v>0</v>
      </c>
      <c r="F5" s="156">
        <v>0</v>
      </c>
      <c r="G5" s="156">
        <v>0.14303711563271113</v>
      </c>
      <c r="H5" s="156">
        <v>1.0904194568340566E-2</v>
      </c>
      <c r="I5" s="156">
        <v>1.2877110601262011E-3</v>
      </c>
      <c r="J5" s="156">
        <v>1.1182106755748833E-3</v>
      </c>
      <c r="K5" s="156">
        <v>0</v>
      </c>
      <c r="L5" s="156">
        <v>5.159954681626687E-3</v>
      </c>
      <c r="M5" s="156">
        <v>4.9899666028663791E-5</v>
      </c>
      <c r="N5" s="156">
        <v>0</v>
      </c>
      <c r="O5" s="156">
        <v>0</v>
      </c>
      <c r="P5" s="156">
        <v>0</v>
      </c>
      <c r="Q5" s="156">
        <v>0</v>
      </c>
      <c r="R5" s="156">
        <v>0</v>
      </c>
      <c r="S5" s="156">
        <v>0</v>
      </c>
      <c r="T5" s="156">
        <v>0</v>
      </c>
      <c r="U5" s="156">
        <v>0</v>
      </c>
      <c r="V5" s="156">
        <v>0</v>
      </c>
      <c r="W5" s="156">
        <v>0</v>
      </c>
      <c r="X5" s="156">
        <v>4.0080107022130492E-3</v>
      </c>
      <c r="Y5" s="156">
        <v>9.071852354576702E-4</v>
      </c>
      <c r="Z5" s="156">
        <v>0</v>
      </c>
      <c r="AA5" s="156">
        <v>0</v>
      </c>
      <c r="AB5" s="156">
        <v>0</v>
      </c>
      <c r="AC5" s="156">
        <v>1.5271280460994518E-4</v>
      </c>
      <c r="AD5" s="156">
        <v>0</v>
      </c>
      <c r="AE5" s="156">
        <v>4.5562601305596337E-6</v>
      </c>
      <c r="AF5" s="156">
        <v>2.5567558103665331E-5</v>
      </c>
      <c r="AG5" s="156">
        <v>0</v>
      </c>
      <c r="AH5" s="156">
        <v>1.6682283137270168E-5</v>
      </c>
      <c r="AI5" s="156">
        <v>1.1908344089569336E-3</v>
      </c>
      <c r="AJ5" s="156">
        <v>1.5309810255073708E-3</v>
      </c>
      <c r="AK5" s="156">
        <v>2.2930110495784752E-3</v>
      </c>
      <c r="AL5" s="156">
        <v>9.5380928719560997E-6</v>
      </c>
      <c r="AM5" s="156">
        <v>1.1710814658412911E-2</v>
      </c>
      <c r="AN5" s="156">
        <v>0</v>
      </c>
      <c r="AO5" s="156">
        <v>0</v>
      </c>
      <c r="AP5" s="166">
        <v>9.1953139309604286E-3</v>
      </c>
      <c r="AQ5" s="164">
        <v>5.2964624395686125E-3</v>
      </c>
      <c r="AR5" s="165">
        <v>1.1299182227411633E-2</v>
      </c>
      <c r="AS5" s="165">
        <v>0</v>
      </c>
      <c r="AT5" s="165">
        <v>0</v>
      </c>
      <c r="AU5" s="165">
        <v>1.7798014921082048E-3</v>
      </c>
      <c r="AV5" s="165">
        <v>-1.4662362119989239E-2</v>
      </c>
      <c r="AW5" s="166">
        <v>6.492138995839173E-3</v>
      </c>
      <c r="AX5" s="166">
        <v>1.2546759030344601E-2</v>
      </c>
      <c r="AY5" s="166">
        <v>1.9498108566713888E-4</v>
      </c>
      <c r="AZ5" s="166">
        <v>1.9498108566713888E-4</v>
      </c>
      <c r="BA5" s="166">
        <v>5.8774571558548976E-3</v>
      </c>
      <c r="BB5" s="166">
        <v>4.9300323179327738E-3</v>
      </c>
      <c r="BC5" s="166">
        <v>5.8368241992648911E-3</v>
      </c>
      <c r="BD5" s="166">
        <v>1.0421590905408286E-2</v>
      </c>
      <c r="BE5" s="165">
        <v>3.2258439788918028E-2</v>
      </c>
      <c r="BF5" s="165">
        <v>3.7950664136622389E-2</v>
      </c>
      <c r="BG5" s="165">
        <v>2.6468918136381268E-2</v>
      </c>
      <c r="BH5" s="166">
        <v>3.1779601454738765E-2</v>
      </c>
      <c r="BI5" s="166">
        <v>2.3978513896084717E-2</v>
      </c>
      <c r="BJ5" s="166">
        <v>2.589187008443113E-2</v>
      </c>
      <c r="BK5" s="166">
        <v>-9.5567666647276475E-3</v>
      </c>
      <c r="BL5" s="167">
        <v>4.138922276418708E-3</v>
      </c>
    </row>
    <row r="6" spans="1:64">
      <c r="A6" s="145">
        <v>2</v>
      </c>
      <c r="B6" s="3" t="s">
        <v>74</v>
      </c>
      <c r="C6" s="156">
        <v>5.0435156994802714E-4</v>
      </c>
      <c r="D6" s="156">
        <v>0.1887803340687047</v>
      </c>
      <c r="E6" s="156">
        <v>3.7311234609115724E-4</v>
      </c>
      <c r="F6" s="156">
        <v>0</v>
      </c>
      <c r="G6" s="156">
        <v>5.0070562579211349E-4</v>
      </c>
      <c r="H6" s="156">
        <v>1.2022265235215619E-5</v>
      </c>
      <c r="I6" s="156">
        <v>1.8726692028238619E-2</v>
      </c>
      <c r="J6" s="156">
        <v>2.9389620897308448E-4</v>
      </c>
      <c r="K6" s="156">
        <v>0</v>
      </c>
      <c r="L6" s="156">
        <v>0</v>
      </c>
      <c r="M6" s="156">
        <v>0</v>
      </c>
      <c r="N6" s="156">
        <v>0</v>
      </c>
      <c r="O6" s="156">
        <v>0</v>
      </c>
      <c r="P6" s="156">
        <v>0</v>
      </c>
      <c r="Q6" s="156">
        <v>0</v>
      </c>
      <c r="R6" s="156">
        <v>0</v>
      </c>
      <c r="S6" s="156">
        <v>0</v>
      </c>
      <c r="T6" s="156">
        <v>0</v>
      </c>
      <c r="U6" s="156">
        <v>0</v>
      </c>
      <c r="V6" s="156">
        <v>0</v>
      </c>
      <c r="W6" s="156">
        <v>8.3690342385559731E-7</v>
      </c>
      <c r="X6" s="156">
        <v>3.7766258773341279E-4</v>
      </c>
      <c r="Y6" s="156">
        <v>2.4629463406090594E-5</v>
      </c>
      <c r="Z6" s="156">
        <v>0</v>
      </c>
      <c r="AA6" s="156">
        <v>0</v>
      </c>
      <c r="AB6" s="156">
        <v>0</v>
      </c>
      <c r="AC6" s="156">
        <v>0</v>
      </c>
      <c r="AD6" s="156">
        <v>0</v>
      </c>
      <c r="AE6" s="156">
        <v>0</v>
      </c>
      <c r="AF6" s="156">
        <v>0</v>
      </c>
      <c r="AG6" s="156">
        <v>0</v>
      </c>
      <c r="AH6" s="156">
        <v>2.7803805228783613E-6</v>
      </c>
      <c r="AI6" s="156">
        <v>4.5309797023727232E-5</v>
      </c>
      <c r="AJ6" s="156">
        <v>4.3167368325732526E-5</v>
      </c>
      <c r="AK6" s="156">
        <v>0</v>
      </c>
      <c r="AL6" s="156">
        <v>0</v>
      </c>
      <c r="AM6" s="156">
        <v>1.1436889166146808E-3</v>
      </c>
      <c r="AN6" s="156">
        <v>0</v>
      </c>
      <c r="AO6" s="156">
        <v>0</v>
      </c>
      <c r="AP6" s="168">
        <v>3.2029965914383355E-4</v>
      </c>
      <c r="AQ6" s="164">
        <v>3.2830513201933804E-4</v>
      </c>
      <c r="AR6" s="165">
        <v>5.0911500837573466E-4</v>
      </c>
      <c r="AS6" s="165">
        <v>0</v>
      </c>
      <c r="AT6" s="165">
        <v>0</v>
      </c>
      <c r="AU6" s="165">
        <v>0</v>
      </c>
      <c r="AV6" s="165">
        <v>-4.9216437987624428E-2</v>
      </c>
      <c r="AW6" s="168">
        <v>4.1359268126648833E-4</v>
      </c>
      <c r="AX6" s="168">
        <v>5.3742014375348518E-4</v>
      </c>
      <c r="AY6" s="168">
        <v>8.1339414978906234E-5</v>
      </c>
      <c r="AZ6" s="168">
        <v>8.1339414978906234E-5</v>
      </c>
      <c r="BA6" s="168">
        <v>6.914930315724193E-5</v>
      </c>
      <c r="BB6" s="168">
        <v>7.1181729616102719E-5</v>
      </c>
      <c r="BC6" s="168">
        <v>2.6994886596297038E-4</v>
      </c>
      <c r="BD6" s="168">
        <v>4.0733342097124225E-4</v>
      </c>
      <c r="BE6" s="165">
        <v>6.858064453888667E-4</v>
      </c>
      <c r="BF6" s="165">
        <v>1.1017934749341985E-3</v>
      </c>
      <c r="BG6" s="165">
        <v>6.2967689704220519E-4</v>
      </c>
      <c r="BH6" s="168">
        <v>6.8417703240448481E-4</v>
      </c>
      <c r="BI6" s="168">
        <v>8.5571995175476995E-4</v>
      </c>
      <c r="BJ6" s="168">
        <v>8.1364598401141759E-4</v>
      </c>
      <c r="BK6" s="168">
        <v>-1.4737508518092277E-4</v>
      </c>
      <c r="BL6" s="167">
        <v>2.4232494479336765E-4</v>
      </c>
    </row>
    <row r="7" spans="1:64">
      <c r="A7" s="145">
        <v>3</v>
      </c>
      <c r="B7" s="3" t="s">
        <v>75</v>
      </c>
      <c r="C7" s="156">
        <v>0</v>
      </c>
      <c r="D7" s="156">
        <v>0</v>
      </c>
      <c r="E7" s="156">
        <v>5.3335427999135952E-2</v>
      </c>
      <c r="F7" s="156">
        <v>0</v>
      </c>
      <c r="G7" s="156">
        <v>1.0699388268344141E-2</v>
      </c>
      <c r="H7" s="156">
        <v>0</v>
      </c>
      <c r="I7" s="156">
        <v>0</v>
      </c>
      <c r="J7" s="156">
        <v>4.800695046970703E-5</v>
      </c>
      <c r="K7" s="156">
        <v>0</v>
      </c>
      <c r="L7" s="156">
        <v>0</v>
      </c>
      <c r="M7" s="156">
        <v>0</v>
      </c>
      <c r="N7" s="156">
        <v>0</v>
      </c>
      <c r="O7" s="156">
        <v>0</v>
      </c>
      <c r="P7" s="156">
        <v>0</v>
      </c>
      <c r="Q7" s="156">
        <v>0</v>
      </c>
      <c r="R7" s="156">
        <v>0</v>
      </c>
      <c r="S7" s="156">
        <v>0</v>
      </c>
      <c r="T7" s="156">
        <v>0</v>
      </c>
      <c r="U7" s="156">
        <v>0</v>
      </c>
      <c r="V7" s="156">
        <v>0</v>
      </c>
      <c r="W7" s="156">
        <v>0</v>
      </c>
      <c r="X7" s="156">
        <v>2.1090593807929318E-3</v>
      </c>
      <c r="Y7" s="156">
        <v>0</v>
      </c>
      <c r="Z7" s="156">
        <v>0</v>
      </c>
      <c r="AA7" s="156">
        <v>0</v>
      </c>
      <c r="AB7" s="156">
        <v>0</v>
      </c>
      <c r="AC7" s="156">
        <v>0</v>
      </c>
      <c r="AD7" s="156">
        <v>0</v>
      </c>
      <c r="AE7" s="156">
        <v>0</v>
      </c>
      <c r="AF7" s="156">
        <v>2.7790824025723187E-6</v>
      </c>
      <c r="AG7" s="156">
        <v>0</v>
      </c>
      <c r="AH7" s="156">
        <v>4.8656659150371322E-6</v>
      </c>
      <c r="AI7" s="156">
        <v>8.7134225045629291E-5</v>
      </c>
      <c r="AJ7" s="156">
        <v>2.8756607771878958E-4</v>
      </c>
      <c r="AK7" s="156">
        <v>0</v>
      </c>
      <c r="AL7" s="156">
        <v>0</v>
      </c>
      <c r="AM7" s="156">
        <v>3.7029927859622185E-3</v>
      </c>
      <c r="AN7" s="156">
        <v>0</v>
      </c>
      <c r="AO7" s="156">
        <v>0</v>
      </c>
      <c r="AP7" s="168">
        <v>8.3506515012678206E-4</v>
      </c>
      <c r="AQ7" s="164">
        <v>1.3684222759390108E-3</v>
      </c>
      <c r="AR7" s="165">
        <v>1.1608350684055029E-3</v>
      </c>
      <c r="AS7" s="165">
        <v>0</v>
      </c>
      <c r="AT7" s="165">
        <v>0</v>
      </c>
      <c r="AU7" s="165">
        <v>0</v>
      </c>
      <c r="AV7" s="165">
        <v>-1.3233118105999461E-2</v>
      </c>
      <c r="AW7" s="168">
        <v>6.7698838315694921E-4</v>
      </c>
      <c r="AX7" s="168">
        <v>1.1862315480289057E-3</v>
      </c>
      <c r="AY7" s="168">
        <v>5.5497610411445121E-4</v>
      </c>
      <c r="AZ7" s="168">
        <v>5.5497610411445121E-4</v>
      </c>
      <c r="BA7" s="168">
        <v>3.3882379838679659E-3</v>
      </c>
      <c r="BB7" s="168">
        <v>2.9158554090782207E-3</v>
      </c>
      <c r="BC7" s="168">
        <v>1.6162089308949686E-3</v>
      </c>
      <c r="BD7" s="168">
        <v>1.6688196250885016E-3</v>
      </c>
      <c r="BE7" s="165">
        <v>1.3429548638913969E-3</v>
      </c>
      <c r="BF7" s="165">
        <v>6.1822856093530021E-3</v>
      </c>
      <c r="BG7" s="165">
        <v>1.1075566849760216E-3</v>
      </c>
      <c r="BH7" s="168">
        <v>1.3619646640580874E-3</v>
      </c>
      <c r="BI7" s="168">
        <v>2.9837658222643996E-3</v>
      </c>
      <c r="BJ7" s="168">
        <v>2.5859900943302791E-3</v>
      </c>
      <c r="BK7" s="168">
        <v>8.7183693877842649E-4</v>
      </c>
      <c r="BL7" s="167">
        <v>1.2963455366858557E-3</v>
      </c>
    </row>
    <row r="8" spans="1:64">
      <c r="A8" s="145">
        <v>4</v>
      </c>
      <c r="B8" s="3" t="s">
        <v>76</v>
      </c>
      <c r="C8" s="156">
        <v>6.1506289018052096E-6</v>
      </c>
      <c r="D8" s="156">
        <v>4.2021220716461814E-4</v>
      </c>
      <c r="E8" s="156">
        <v>0</v>
      </c>
      <c r="F8" s="156">
        <v>7.6091919038198143E-4</v>
      </c>
      <c r="G8" s="156">
        <v>2.0917947693772603E-4</v>
      </c>
      <c r="H8" s="156">
        <v>2.0437850899866552E-4</v>
      </c>
      <c r="I8" s="156">
        <v>2.0533770958769152E-3</v>
      </c>
      <c r="J8" s="156">
        <v>4.5735402081628213E-3</v>
      </c>
      <c r="K8" s="156">
        <v>0.52835137931536991</v>
      </c>
      <c r="L8" s="156">
        <v>7.2399819196127202E-5</v>
      </c>
      <c r="M8" s="156">
        <v>4.9051371706176509E-2</v>
      </c>
      <c r="N8" s="156">
        <v>5.6765055179266215E-2</v>
      </c>
      <c r="O8" s="156">
        <v>0.10900303131019073</v>
      </c>
      <c r="P8" s="156">
        <v>6.9389404083797723E-5</v>
      </c>
      <c r="Q8" s="156">
        <v>3.5744054318794378E-5</v>
      </c>
      <c r="R8" s="156">
        <v>1.5415327460093571E-5</v>
      </c>
      <c r="S8" s="156">
        <v>2.2583865183358401E-5</v>
      </c>
      <c r="T8" s="156">
        <v>8.7170341744060616E-5</v>
      </c>
      <c r="U8" s="156">
        <v>1.7293444219995669E-5</v>
      </c>
      <c r="V8" s="156">
        <v>0</v>
      </c>
      <c r="W8" s="156">
        <v>4.0171364345068674E-5</v>
      </c>
      <c r="X8" s="156">
        <v>2.1276765506107761E-4</v>
      </c>
      <c r="Y8" s="156">
        <v>1.8394560354956177E-3</v>
      </c>
      <c r="Z8" s="156">
        <v>0.25598594677601444</v>
      </c>
      <c r="AA8" s="156">
        <v>0</v>
      </c>
      <c r="AB8" s="156">
        <v>0</v>
      </c>
      <c r="AC8" s="156">
        <v>1.7081969195743311E-6</v>
      </c>
      <c r="AD8" s="156">
        <v>8.4144415377223621E-7</v>
      </c>
      <c r="AE8" s="156">
        <v>5.6953251631995422E-7</v>
      </c>
      <c r="AF8" s="156">
        <v>5.0023483246301738E-6</v>
      </c>
      <c r="AG8" s="156">
        <v>0</v>
      </c>
      <c r="AH8" s="156">
        <v>6.2558561764763128E-6</v>
      </c>
      <c r="AI8" s="156">
        <v>3.6015479685526773E-5</v>
      </c>
      <c r="AJ8" s="156">
        <v>5.1930668662535366E-6</v>
      </c>
      <c r="AK8" s="156">
        <v>3.1555197929979019E-5</v>
      </c>
      <c r="AL8" s="156">
        <v>4.0877540879811852E-6</v>
      </c>
      <c r="AM8" s="156">
        <v>1.9994561479277636E-6</v>
      </c>
      <c r="AN8" s="156">
        <v>0</v>
      </c>
      <c r="AO8" s="156">
        <v>1.3166973018238892E-4</v>
      </c>
      <c r="AP8" s="168">
        <v>1.5384464600994375E-2</v>
      </c>
      <c r="AQ8" s="164">
        <v>-4.8809966530308663E-4</v>
      </c>
      <c r="AR8" s="165">
        <v>-1.9466162084954558E-5</v>
      </c>
      <c r="AS8" s="165">
        <v>0</v>
      </c>
      <c r="AT8" s="165">
        <v>0</v>
      </c>
      <c r="AU8" s="165">
        <v>-3.8349577118498527E-5</v>
      </c>
      <c r="AV8" s="165">
        <v>-0.17902542372881355</v>
      </c>
      <c r="AW8" s="168">
        <v>4.7347452412105812E-4</v>
      </c>
      <c r="AX8" s="168">
        <v>1.5428769344281383E-2</v>
      </c>
      <c r="AY8" s="168">
        <v>1.2531718480003737E-4</v>
      </c>
      <c r="AZ8" s="168">
        <v>1.2531718480003737E-4</v>
      </c>
      <c r="BA8" s="168">
        <v>3.9324772628836911E-5</v>
      </c>
      <c r="BB8" s="168">
        <v>5.3662069637663585E-5</v>
      </c>
      <c r="BC8" s="168">
        <v>2.9736023109604604E-4</v>
      </c>
      <c r="BD8" s="168">
        <v>1.1138909785016341E-2</v>
      </c>
      <c r="BE8" s="165">
        <v>0.1482692537960536</v>
      </c>
      <c r="BF8" s="165">
        <v>0</v>
      </c>
      <c r="BG8" s="165">
        <v>0.21652733191281223</v>
      </c>
      <c r="BH8" s="168">
        <v>0.15323699820841202</v>
      </c>
      <c r="BI8" s="168">
        <v>7.5663484038493195E-4</v>
      </c>
      <c r="BJ8" s="168">
        <v>3.8155169936671014E-2</v>
      </c>
      <c r="BK8" s="168">
        <v>-2.8761044170040342E-2</v>
      </c>
      <c r="BL8" s="167">
        <v>1.6727778256510334E-4</v>
      </c>
    </row>
    <row r="9" spans="1:64">
      <c r="A9" s="145">
        <v>5</v>
      </c>
      <c r="B9" s="3" t="s">
        <v>77</v>
      </c>
      <c r="C9" s="156">
        <v>0.13580588615185904</v>
      </c>
      <c r="D9" s="156">
        <v>6.9335014182161994E-3</v>
      </c>
      <c r="E9" s="156">
        <v>0.14182196649843881</v>
      </c>
      <c r="F9" s="156">
        <v>0</v>
      </c>
      <c r="G9" s="156">
        <v>0.2265413735235573</v>
      </c>
      <c r="H9" s="156">
        <v>3.2580338787434326E-3</v>
      </c>
      <c r="I9" s="156">
        <v>1.4536946063378943E-3</v>
      </c>
      <c r="J9" s="156">
        <v>1.0012376426011337E-2</v>
      </c>
      <c r="K9" s="156">
        <v>0</v>
      </c>
      <c r="L9" s="156">
        <v>1.5654014961324798E-5</v>
      </c>
      <c r="M9" s="156">
        <v>2.8870521059441197E-4</v>
      </c>
      <c r="N9" s="156">
        <v>4.6192512840363758E-7</v>
      </c>
      <c r="O9" s="156">
        <v>0</v>
      </c>
      <c r="P9" s="156">
        <v>0</v>
      </c>
      <c r="Q9" s="156">
        <v>0</v>
      </c>
      <c r="R9" s="156">
        <v>0</v>
      </c>
      <c r="S9" s="156">
        <v>0</v>
      </c>
      <c r="T9" s="156">
        <v>0</v>
      </c>
      <c r="U9" s="156">
        <v>0</v>
      </c>
      <c r="V9" s="156">
        <v>0</v>
      </c>
      <c r="W9" s="156">
        <v>0</v>
      </c>
      <c r="X9" s="156">
        <v>3.127684529397841E-3</v>
      </c>
      <c r="Y9" s="156">
        <v>1.0490327006297845E-5</v>
      </c>
      <c r="Z9" s="156">
        <v>0</v>
      </c>
      <c r="AA9" s="156">
        <v>0</v>
      </c>
      <c r="AB9" s="156">
        <v>0</v>
      </c>
      <c r="AC9" s="156">
        <v>1.4280526247641408E-4</v>
      </c>
      <c r="AD9" s="156">
        <v>0</v>
      </c>
      <c r="AE9" s="156">
        <v>0</v>
      </c>
      <c r="AF9" s="156">
        <v>7.3923591908423673E-5</v>
      </c>
      <c r="AG9" s="156">
        <v>0</v>
      </c>
      <c r="AH9" s="156">
        <v>7.0343627228822538E-4</v>
      </c>
      <c r="AI9" s="156">
        <v>5.2199209750668323E-3</v>
      </c>
      <c r="AJ9" s="156">
        <v>6.5942212201045691E-3</v>
      </c>
      <c r="AK9" s="156">
        <v>1.6934622889088738E-3</v>
      </c>
      <c r="AL9" s="156">
        <v>3.1793642906520331E-6</v>
      </c>
      <c r="AM9" s="156">
        <v>0.10744944041887274</v>
      </c>
      <c r="AN9" s="156">
        <v>0</v>
      </c>
      <c r="AO9" s="156">
        <v>3.8763568565695294E-3</v>
      </c>
      <c r="AP9" s="168">
        <v>1.8339408428269817E-2</v>
      </c>
      <c r="AQ9" s="164">
        <v>9.2730220342134628E-2</v>
      </c>
      <c r="AR9" s="165">
        <v>0.10146071966313146</v>
      </c>
      <c r="AS9" s="165">
        <v>0</v>
      </c>
      <c r="AT9" s="165">
        <v>0</v>
      </c>
      <c r="AU9" s="165">
        <v>0</v>
      </c>
      <c r="AV9" s="165">
        <v>0.28848870056497178</v>
      </c>
      <c r="AW9" s="168">
        <v>5.4707104401531155E-2</v>
      </c>
      <c r="AX9" s="168">
        <v>4.7385355077597092E-2</v>
      </c>
      <c r="AY9" s="168">
        <v>5.6711863879072809E-3</v>
      </c>
      <c r="AZ9" s="168">
        <v>5.6711863879072809E-3</v>
      </c>
      <c r="BA9" s="168">
        <v>0.12495302441764684</v>
      </c>
      <c r="BB9" s="168">
        <v>0.10506546577832906</v>
      </c>
      <c r="BC9" s="168">
        <v>7.5832793068120352E-2</v>
      </c>
      <c r="BD9" s="168">
        <v>6.3478873636460917E-2</v>
      </c>
      <c r="BE9" s="165">
        <v>6.7621026252455085E-2</v>
      </c>
      <c r="BF9" s="165">
        <v>0.46339597233274166</v>
      </c>
      <c r="BG9" s="165">
        <v>0.19453361743755235</v>
      </c>
      <c r="BH9" s="168">
        <v>8.2464673003248376E-2</v>
      </c>
      <c r="BI9" s="168">
        <v>8.8916304558895182E-2</v>
      </c>
      <c r="BJ9" s="168">
        <v>8.733392658029733E-2</v>
      </c>
      <c r="BK9" s="168">
        <v>6.7004902831800467E-2</v>
      </c>
      <c r="BL9" s="167">
        <v>5.3791046349132482E-2</v>
      </c>
    </row>
    <row r="10" spans="1:64">
      <c r="A10" s="145">
        <v>6</v>
      </c>
      <c r="B10" s="3" t="s">
        <v>78</v>
      </c>
      <c r="C10" s="156">
        <v>2.4171971584094473E-3</v>
      </c>
      <c r="D10" s="156">
        <v>6.3031831074692715E-4</v>
      </c>
      <c r="E10" s="156">
        <v>1.82235924827681E-2</v>
      </c>
      <c r="F10" s="156">
        <v>2.5871252472987371E-3</v>
      </c>
      <c r="G10" s="156">
        <v>1.0189217507848964E-3</v>
      </c>
      <c r="H10" s="156">
        <v>0.2045107539162529</v>
      </c>
      <c r="I10" s="156">
        <v>2.9047120587046321E-3</v>
      </c>
      <c r="J10" s="156">
        <v>1.3910306623905353E-3</v>
      </c>
      <c r="K10" s="156">
        <v>2.2587837542443275E-4</v>
      </c>
      <c r="L10" s="156">
        <v>3.3480024498533413E-3</v>
      </c>
      <c r="M10" s="156">
        <v>3.4502054796961821E-3</v>
      </c>
      <c r="N10" s="156">
        <v>3.6907817759450644E-4</v>
      </c>
      <c r="O10" s="156">
        <v>6.5671713511154177E-4</v>
      </c>
      <c r="P10" s="156">
        <v>1.232047419176764E-3</v>
      </c>
      <c r="Q10" s="156">
        <v>7.9625584833569601E-4</v>
      </c>
      <c r="R10" s="156">
        <v>9.0289775123405201E-4</v>
      </c>
      <c r="S10" s="156">
        <v>1.3098641806347873E-3</v>
      </c>
      <c r="T10" s="156">
        <v>3.2579915226842652E-3</v>
      </c>
      <c r="U10" s="156">
        <v>1.4040629711948864E-3</v>
      </c>
      <c r="V10" s="156">
        <v>1.1018571082957863E-3</v>
      </c>
      <c r="W10" s="156">
        <v>1.4034870418058367E-3</v>
      </c>
      <c r="X10" s="156">
        <v>1.3965536959071483E-2</v>
      </c>
      <c r="Y10" s="156">
        <v>3.8139180185505469E-3</v>
      </c>
      <c r="Z10" s="156">
        <v>1.8418853393872373E-4</v>
      </c>
      <c r="AA10" s="156">
        <v>8.8461092915740811E-4</v>
      </c>
      <c r="AB10" s="156">
        <v>2.7433735425828054E-3</v>
      </c>
      <c r="AC10" s="156">
        <v>4.3627349325928415E-3</v>
      </c>
      <c r="AD10" s="156">
        <v>1.3698710823412006E-3</v>
      </c>
      <c r="AE10" s="156">
        <v>5.0118861436155973E-5</v>
      </c>
      <c r="AF10" s="156">
        <v>2.267731240499012E-3</v>
      </c>
      <c r="AG10" s="156">
        <v>6.9980910033255002E-4</v>
      </c>
      <c r="AH10" s="156">
        <v>4.2866516711477136E-3</v>
      </c>
      <c r="AI10" s="156">
        <v>4.6123049790819772E-4</v>
      </c>
      <c r="AJ10" s="156">
        <v>3.3618616625408831E-3</v>
      </c>
      <c r="AK10" s="156">
        <v>1.9974440289676716E-2</v>
      </c>
      <c r="AL10" s="156">
        <v>1.9998201388201288E-3</v>
      </c>
      <c r="AM10" s="156">
        <v>3.9715863951671811E-3</v>
      </c>
      <c r="AN10" s="156">
        <v>2.0048012607890926E-2</v>
      </c>
      <c r="AO10" s="156">
        <v>2.2120514670641338E-4</v>
      </c>
      <c r="AP10" s="168">
        <v>2.5966114475179641E-3</v>
      </c>
      <c r="AQ10" s="164">
        <v>1.2504648568240982E-2</v>
      </c>
      <c r="AR10" s="165">
        <v>1.212874021164739E-2</v>
      </c>
      <c r="AS10" s="165">
        <v>0</v>
      </c>
      <c r="AT10" s="165">
        <v>2.4994402295319278E-5</v>
      </c>
      <c r="AU10" s="165">
        <v>1.4034516048583435E-3</v>
      </c>
      <c r="AV10" s="165">
        <v>6.7981571159537263E-2</v>
      </c>
      <c r="AW10" s="168">
        <v>6.7466719974167803E-3</v>
      </c>
      <c r="AX10" s="168">
        <v>6.1741041886453681E-3</v>
      </c>
      <c r="AY10" s="168">
        <v>1.5559568472998428E-3</v>
      </c>
      <c r="AZ10" s="168">
        <v>1.5559568472998428E-3</v>
      </c>
      <c r="BA10" s="168">
        <v>4.5803626257983898E-3</v>
      </c>
      <c r="BB10" s="168">
        <v>4.0761111130577397E-3</v>
      </c>
      <c r="BC10" s="168">
        <v>5.6263528236850094E-3</v>
      </c>
      <c r="BD10" s="168">
        <v>5.5887361980477218E-3</v>
      </c>
      <c r="BE10" s="165">
        <v>4.0307372944212189E-2</v>
      </c>
      <c r="BF10" s="165">
        <v>0.21769602742241537</v>
      </c>
      <c r="BG10" s="165">
        <v>4.1252269928992683E-2</v>
      </c>
      <c r="BH10" s="168">
        <v>4.187459906510288E-2</v>
      </c>
      <c r="BI10" s="168">
        <v>5.1220275089504672E-3</v>
      </c>
      <c r="BJ10" s="168">
        <v>1.4136252730227337E-2</v>
      </c>
      <c r="BK10" s="168">
        <v>-9.0556528834154334E-4</v>
      </c>
      <c r="BL10" s="167">
        <v>2.1174857215009485E-3</v>
      </c>
    </row>
    <row r="11" spans="1:64">
      <c r="A11" s="145">
        <v>7</v>
      </c>
      <c r="B11" s="3" t="s">
        <v>79</v>
      </c>
      <c r="C11" s="156">
        <v>2.6410800504351569E-2</v>
      </c>
      <c r="D11" s="156">
        <v>9.7699338165773714E-3</v>
      </c>
      <c r="E11" s="156">
        <v>3.8685859042083145E-3</v>
      </c>
      <c r="F11" s="156">
        <v>6.087353523055851E-4</v>
      </c>
      <c r="G11" s="156">
        <v>1.6139947695665631E-2</v>
      </c>
      <c r="H11" s="156">
        <v>5.3138412339653034E-3</v>
      </c>
      <c r="I11" s="156">
        <v>0.30845900340266269</v>
      </c>
      <c r="J11" s="156">
        <v>1.7381443323111364E-2</v>
      </c>
      <c r="K11" s="156">
        <v>2.4045117383891229E-4</v>
      </c>
      <c r="L11" s="156">
        <v>5.8467745880548122E-3</v>
      </c>
      <c r="M11" s="156">
        <v>1.6805494666082128E-2</v>
      </c>
      <c r="N11" s="156">
        <v>3.4367229553230636E-4</v>
      </c>
      <c r="O11" s="156">
        <v>1.125228749794776E-3</v>
      </c>
      <c r="P11" s="156">
        <v>5.6945570951436666E-3</v>
      </c>
      <c r="Q11" s="156">
        <v>6.5708219003060304E-4</v>
      </c>
      <c r="R11" s="156">
        <v>1.050444456923519E-3</v>
      </c>
      <c r="S11" s="156">
        <v>4.2864176118014245E-3</v>
      </c>
      <c r="T11" s="156">
        <v>3.6103049872331771E-3</v>
      </c>
      <c r="U11" s="156">
        <v>5.6631912333766771E-3</v>
      </c>
      <c r="V11" s="156">
        <v>5.7775637939335581E-3</v>
      </c>
      <c r="W11" s="156">
        <v>2.4203247017903877E-3</v>
      </c>
      <c r="X11" s="156">
        <v>5.5093524682377784E-2</v>
      </c>
      <c r="Y11" s="156">
        <v>4.269973582619991E-2</v>
      </c>
      <c r="Z11" s="156">
        <v>3.9799169490288928E-3</v>
      </c>
      <c r="AA11" s="156">
        <v>3.8069863201238455E-3</v>
      </c>
      <c r="AB11" s="156">
        <v>4.5543586916080561E-3</v>
      </c>
      <c r="AC11" s="156">
        <v>7.4740448019055281E-3</v>
      </c>
      <c r="AD11" s="156">
        <v>4.551371427754026E-3</v>
      </c>
      <c r="AE11" s="156">
        <v>5.3222813650099729E-4</v>
      </c>
      <c r="AF11" s="156">
        <v>7.3840219436346506E-3</v>
      </c>
      <c r="AG11" s="156">
        <v>9.3142152241312195E-3</v>
      </c>
      <c r="AH11" s="156">
        <v>1.2066851469292087E-3</v>
      </c>
      <c r="AI11" s="156">
        <v>8.0703719237261856E-3</v>
      </c>
      <c r="AJ11" s="156">
        <v>5.8814727927112712E-3</v>
      </c>
      <c r="AK11" s="156">
        <v>1.8517641985242687E-2</v>
      </c>
      <c r="AL11" s="156">
        <v>3.4459766961681395E-3</v>
      </c>
      <c r="AM11" s="156">
        <v>5.0113035920896186E-3</v>
      </c>
      <c r="AN11" s="156">
        <v>0.43240667778408987</v>
      </c>
      <c r="AO11" s="156">
        <v>6.1094754804628449E-4</v>
      </c>
      <c r="AP11" s="168">
        <v>1.1773316329771182E-2</v>
      </c>
      <c r="AQ11" s="164">
        <v>9.6951701375976203E-3</v>
      </c>
      <c r="AR11" s="165">
        <v>1.9165801846449152E-3</v>
      </c>
      <c r="AS11" s="165">
        <v>9.7148707513723907E-6</v>
      </c>
      <c r="AT11" s="165">
        <v>3.1243002869149096E-4</v>
      </c>
      <c r="AU11" s="165">
        <v>2.2935905470436169E-3</v>
      </c>
      <c r="AV11" s="165">
        <v>0.11023675006725854</v>
      </c>
      <c r="AW11" s="168">
        <v>1.3370485397904061E-3</v>
      </c>
      <c r="AX11" s="168">
        <v>1.2329174433315167E-2</v>
      </c>
      <c r="AY11" s="168">
        <v>7.796908323863194E-3</v>
      </c>
      <c r="AZ11" s="168">
        <v>7.796908323863194E-3</v>
      </c>
      <c r="BA11" s="168">
        <v>1.6148932024833321E-2</v>
      </c>
      <c r="BB11" s="168">
        <v>1.4756420274061988E-2</v>
      </c>
      <c r="BC11" s="168">
        <v>6.9665698667108079E-3</v>
      </c>
      <c r="BD11" s="168">
        <v>1.3006408327467321E-2</v>
      </c>
      <c r="BE11" s="165">
        <v>1.8156136875276296E-2</v>
      </c>
      <c r="BF11" s="165">
        <v>1.5241476403256411E-2</v>
      </c>
      <c r="BG11" s="165">
        <v>1.8091966559659074E-2</v>
      </c>
      <c r="BH11" s="168">
        <v>1.8125963202163194E-2</v>
      </c>
      <c r="BI11" s="168">
        <v>2.2753363453656823E-2</v>
      </c>
      <c r="BJ11" s="168">
        <v>2.1618410815248203E-2</v>
      </c>
      <c r="BK11" s="168">
        <v>-4.2796993394295518E-3</v>
      </c>
      <c r="BL11" s="167">
        <v>9.5089693196356139E-3</v>
      </c>
    </row>
    <row r="12" spans="1:64">
      <c r="A12" s="145">
        <v>8</v>
      </c>
      <c r="B12" s="3" t="s">
        <v>80</v>
      </c>
      <c r="C12" s="156">
        <v>4.6910846634068332E-2</v>
      </c>
      <c r="D12" s="156">
        <v>9.4547746612039078E-4</v>
      </c>
      <c r="E12" s="156">
        <v>1.6063468373819296E-2</v>
      </c>
      <c r="F12" s="156">
        <v>5.0220666565210775E-3</v>
      </c>
      <c r="G12" s="156">
        <v>1.1145669369593634E-2</v>
      </c>
      <c r="H12" s="156">
        <v>0.13467341516488537</v>
      </c>
      <c r="I12" s="156">
        <v>3.2056241650626052E-2</v>
      </c>
      <c r="J12" s="156">
        <v>0.33105183228479129</v>
      </c>
      <c r="K12" s="156">
        <v>6.4630360968216723E-3</v>
      </c>
      <c r="L12" s="156">
        <v>0.1567671328301872</v>
      </c>
      <c r="M12" s="156">
        <v>2.5808820122396752E-2</v>
      </c>
      <c r="N12" s="156">
        <v>4.9121118154442818E-3</v>
      </c>
      <c r="O12" s="156">
        <v>4.9774353594124786E-3</v>
      </c>
      <c r="P12" s="156">
        <v>8.0969724632004858E-3</v>
      </c>
      <c r="Q12" s="156">
        <v>2.0176377895268398E-3</v>
      </c>
      <c r="R12" s="156">
        <v>3.6919709266924105E-3</v>
      </c>
      <c r="S12" s="156">
        <v>1.3672271982005177E-2</v>
      </c>
      <c r="T12" s="156">
        <v>1.4470276729514061E-2</v>
      </c>
      <c r="U12" s="156">
        <v>9.6332719278813973E-3</v>
      </c>
      <c r="V12" s="156">
        <v>1.0431712405713368E-2</v>
      </c>
      <c r="W12" s="156">
        <v>1.1149227412604268E-2</v>
      </c>
      <c r="X12" s="156">
        <v>3.9534889906036486E-2</v>
      </c>
      <c r="Y12" s="156">
        <v>4.9254365800439313E-3</v>
      </c>
      <c r="Z12" s="156">
        <v>1.7906014730748867E-3</v>
      </c>
      <c r="AA12" s="156">
        <v>8.8671714565540186E-3</v>
      </c>
      <c r="AB12" s="156">
        <v>1.5397856403222119E-2</v>
      </c>
      <c r="AC12" s="156">
        <v>1.2299017820935183E-5</v>
      </c>
      <c r="AD12" s="156">
        <v>2.6926212920711559E-5</v>
      </c>
      <c r="AE12" s="156">
        <v>3.4171950979197254E-5</v>
      </c>
      <c r="AF12" s="156">
        <v>6.6364487773426972E-4</v>
      </c>
      <c r="AG12" s="156">
        <v>6.3601953086523983E-4</v>
      </c>
      <c r="AH12" s="156">
        <v>9.2586671411849428E-4</v>
      </c>
      <c r="AI12" s="156">
        <v>8.9643690726943417E-3</v>
      </c>
      <c r="AJ12" s="156">
        <v>0.15753720102134641</v>
      </c>
      <c r="AK12" s="156">
        <v>2.177308657168552E-3</v>
      </c>
      <c r="AL12" s="156">
        <v>3.9910105745656309E-3</v>
      </c>
      <c r="AM12" s="156">
        <v>9.0908606192448994E-3</v>
      </c>
      <c r="AN12" s="156">
        <v>9.3276402352984299E-3</v>
      </c>
      <c r="AO12" s="156">
        <v>3.6814856558995937E-3</v>
      </c>
      <c r="AP12" s="168">
        <v>3.3856631153762293E-2</v>
      </c>
      <c r="AQ12" s="164">
        <v>2.1150985496467087E-2</v>
      </c>
      <c r="AR12" s="165">
        <v>7.9892300155183192E-3</v>
      </c>
      <c r="AS12" s="165">
        <v>0</v>
      </c>
      <c r="AT12" s="165">
        <v>0</v>
      </c>
      <c r="AU12" s="165">
        <v>0</v>
      </c>
      <c r="AV12" s="165">
        <v>0.24756187785848802</v>
      </c>
      <c r="AW12" s="168">
        <v>3.9042305044860036E-3</v>
      </c>
      <c r="AX12" s="168">
        <v>3.5486855015159233E-2</v>
      </c>
      <c r="AY12" s="168">
        <v>6.8651244609804318E-2</v>
      </c>
      <c r="AZ12" s="168">
        <v>6.8651244609804318E-2</v>
      </c>
      <c r="BA12" s="168">
        <v>9.5511073310876424E-2</v>
      </c>
      <c r="BB12" s="168">
        <v>9.1032802124265261E-2</v>
      </c>
      <c r="BC12" s="168">
        <v>4.0455282359245837E-2</v>
      </c>
      <c r="BD12" s="168">
        <v>5.0984913528051831E-2</v>
      </c>
      <c r="BE12" s="165">
        <v>9.7961931925552692E-2</v>
      </c>
      <c r="BF12" s="165">
        <v>8.1012425781967309E-2</v>
      </c>
      <c r="BG12" s="165">
        <v>9.761116327184613E-2</v>
      </c>
      <c r="BH12" s="168">
        <v>9.778850061210459E-2</v>
      </c>
      <c r="BI12" s="168">
        <v>6.0251554921971928E-2</v>
      </c>
      <c r="BJ12" s="168">
        <v>6.9458161922320752E-2</v>
      </c>
      <c r="BK12" s="168">
        <v>1.8193629883952827E-2</v>
      </c>
      <c r="BL12" s="167">
        <v>4.3482702558285971E-2</v>
      </c>
    </row>
    <row r="13" spans="1:64">
      <c r="A13" s="145">
        <v>9</v>
      </c>
      <c r="B13" s="3" t="s">
        <v>81</v>
      </c>
      <c r="C13" s="156">
        <v>2.1441092351692961E-2</v>
      </c>
      <c r="D13" s="156">
        <v>1.9119655425990124E-2</v>
      </c>
      <c r="E13" s="156">
        <v>4.0512145788739864E-2</v>
      </c>
      <c r="F13" s="156">
        <v>9.9376046263886769E-2</v>
      </c>
      <c r="G13" s="156">
        <v>4.8357373197956671E-3</v>
      </c>
      <c r="H13" s="156">
        <v>7.6341384243619184E-3</v>
      </c>
      <c r="I13" s="156">
        <v>4.9928921562065803E-3</v>
      </c>
      <c r="J13" s="156">
        <v>7.9381248953507028E-3</v>
      </c>
      <c r="K13" s="156">
        <v>9.6289765523673507E-2</v>
      </c>
      <c r="L13" s="156">
        <v>1.555617736781652E-3</v>
      </c>
      <c r="M13" s="156">
        <v>2.2593855925407129E-2</v>
      </c>
      <c r="N13" s="156">
        <v>2.8310005344473737E-2</v>
      </c>
      <c r="O13" s="156">
        <v>3.7280710535905208E-3</v>
      </c>
      <c r="P13" s="156">
        <v>5.0608005378449811E-3</v>
      </c>
      <c r="Q13" s="156">
        <v>2.4503690003224569E-3</v>
      </c>
      <c r="R13" s="156">
        <v>2.129517379130069E-3</v>
      </c>
      <c r="S13" s="156">
        <v>3.0397882536800408E-3</v>
      </c>
      <c r="T13" s="156">
        <v>1.6090192246924521E-3</v>
      </c>
      <c r="U13" s="156">
        <v>1.4954711763577207E-3</v>
      </c>
      <c r="V13" s="156">
        <v>4.7906830795468972E-4</v>
      </c>
      <c r="W13" s="156">
        <v>3.9275877681543185E-3</v>
      </c>
      <c r="X13" s="156">
        <v>8.6250688170384331E-3</v>
      </c>
      <c r="Y13" s="156">
        <v>1.6659095387175166E-2</v>
      </c>
      <c r="Z13" s="156">
        <v>3.6686744420712618E-2</v>
      </c>
      <c r="AA13" s="156">
        <v>1.4590814789852248E-2</v>
      </c>
      <c r="AB13" s="156">
        <v>1.7536074017294012E-2</v>
      </c>
      <c r="AC13" s="156">
        <v>1.0206818233840542E-2</v>
      </c>
      <c r="AD13" s="156">
        <v>2.5554658950062816E-3</v>
      </c>
      <c r="AE13" s="156">
        <v>8.1614009588649441E-4</v>
      </c>
      <c r="AF13" s="156">
        <v>3.1469217493767909E-2</v>
      </c>
      <c r="AG13" s="156">
        <v>2.7223136852078554E-3</v>
      </c>
      <c r="AH13" s="156">
        <v>1.160530830249428E-2</v>
      </c>
      <c r="AI13" s="156">
        <v>6.0337546369930092E-3</v>
      </c>
      <c r="AJ13" s="156">
        <v>3.1814025889385727E-3</v>
      </c>
      <c r="AK13" s="156">
        <v>5.9797100077310233E-3</v>
      </c>
      <c r="AL13" s="156">
        <v>3.4200875869442584E-3</v>
      </c>
      <c r="AM13" s="156">
        <v>8.3343997099455617E-3</v>
      </c>
      <c r="AN13" s="156">
        <v>0</v>
      </c>
      <c r="AO13" s="156">
        <v>1.088118650227262E-2</v>
      </c>
      <c r="AP13" s="168">
        <v>9.7794242217770933E-3</v>
      </c>
      <c r="AQ13" s="164">
        <v>1.6269988843436221E-3</v>
      </c>
      <c r="AR13" s="165">
        <v>6.0242927132958465E-3</v>
      </c>
      <c r="AS13" s="165">
        <v>0</v>
      </c>
      <c r="AT13" s="165">
        <v>0</v>
      </c>
      <c r="AU13" s="165">
        <v>0</v>
      </c>
      <c r="AV13" s="165">
        <v>-1.2375571697605597E-2</v>
      </c>
      <c r="AW13" s="168">
        <v>3.2679448931362326E-3</v>
      </c>
      <c r="AX13" s="168">
        <v>1.1396385624792098E-2</v>
      </c>
      <c r="AY13" s="168">
        <v>8.8733907249715897E-5</v>
      </c>
      <c r="AZ13" s="168">
        <v>8.8733907249715897E-5</v>
      </c>
      <c r="BA13" s="168">
        <v>4.0356561217613322E-3</v>
      </c>
      <c r="BB13" s="168">
        <v>3.3775957809544167E-3</v>
      </c>
      <c r="BC13" s="168">
        <v>3.3139442158848344E-3</v>
      </c>
      <c r="BD13" s="168">
        <v>9.159036535068648E-3</v>
      </c>
      <c r="BE13" s="165">
        <v>1.3081963659351966E-2</v>
      </c>
      <c r="BF13" s="165">
        <v>5.9680479892269085E-3</v>
      </c>
      <c r="BG13" s="165">
        <v>1.5415839747229702E-2</v>
      </c>
      <c r="BH13" s="168">
        <v>1.323474913934772E-2</v>
      </c>
      <c r="BI13" s="168">
        <v>2.6317935800488929E-2</v>
      </c>
      <c r="BJ13" s="168">
        <v>2.3109050376095005E-2</v>
      </c>
      <c r="BK13" s="168">
        <v>-1.1880125500253733E-2</v>
      </c>
      <c r="BL13" s="167">
        <v>3.4937661596103962E-3</v>
      </c>
    </row>
    <row r="14" spans="1:64">
      <c r="A14" s="145">
        <v>10</v>
      </c>
      <c r="B14" s="3" t="s">
        <v>82</v>
      </c>
      <c r="C14" s="156">
        <v>8.0511732324630193E-3</v>
      </c>
      <c r="D14" s="156">
        <v>5.1475995377665718E-3</v>
      </c>
      <c r="E14" s="156">
        <v>1.5160143746440705E-2</v>
      </c>
      <c r="F14" s="156">
        <v>7.3048242276670221E-3</v>
      </c>
      <c r="G14" s="156">
        <v>2.2777373406189631E-2</v>
      </c>
      <c r="H14" s="156">
        <v>8.5838973779439522E-3</v>
      </c>
      <c r="I14" s="156">
        <v>1.9527161065614366E-2</v>
      </c>
      <c r="J14" s="156">
        <v>2.9288923391445162E-2</v>
      </c>
      <c r="K14" s="156">
        <v>1.7487358097375438E-4</v>
      </c>
      <c r="L14" s="156">
        <v>0.19598631056391633</v>
      </c>
      <c r="M14" s="156">
        <v>1.0151017774973892E-2</v>
      </c>
      <c r="N14" s="156">
        <v>9.372460855309806E-4</v>
      </c>
      <c r="O14" s="156">
        <v>2.8350959247498268E-3</v>
      </c>
      <c r="P14" s="156">
        <v>7.9674455755773966E-3</v>
      </c>
      <c r="Q14" s="156">
        <v>7.7595018343544469E-3</v>
      </c>
      <c r="R14" s="156">
        <v>2.6494543524626536E-2</v>
      </c>
      <c r="S14" s="156">
        <v>4.0912930166172083E-2</v>
      </c>
      <c r="T14" s="156">
        <v>1.7136236347853249E-2</v>
      </c>
      <c r="U14" s="156">
        <v>3.007000550919723E-2</v>
      </c>
      <c r="V14" s="156">
        <v>4.9260198765440973E-2</v>
      </c>
      <c r="W14" s="156">
        <v>3.1670099365543512E-2</v>
      </c>
      <c r="X14" s="156">
        <v>6.0660058457913231E-2</v>
      </c>
      <c r="Y14" s="156">
        <v>1.4186114820733994E-2</v>
      </c>
      <c r="Z14" s="156">
        <v>1.733539142952694E-5</v>
      </c>
      <c r="AA14" s="156">
        <v>3.9423107301199488E-2</v>
      </c>
      <c r="AB14" s="156">
        <v>2.0664954299520807E-2</v>
      </c>
      <c r="AC14" s="156">
        <v>6.01251151751773E-3</v>
      </c>
      <c r="AD14" s="156">
        <v>2.5874407728496262E-3</v>
      </c>
      <c r="AE14" s="156">
        <v>7.0194882636434358E-4</v>
      </c>
      <c r="AF14" s="156">
        <v>2.6123374584179795E-3</v>
      </c>
      <c r="AG14" s="156">
        <v>2.7992364013302001E-3</v>
      </c>
      <c r="AH14" s="156">
        <v>1.8121130057859719E-3</v>
      </c>
      <c r="AI14" s="156">
        <v>4.1667586416819927E-3</v>
      </c>
      <c r="AJ14" s="156">
        <v>2.3177306557447814E-3</v>
      </c>
      <c r="AK14" s="156">
        <v>7.1209563328652643E-3</v>
      </c>
      <c r="AL14" s="156">
        <v>7.6418291700314942E-3</v>
      </c>
      <c r="AM14" s="156">
        <v>2.8245650516392873E-3</v>
      </c>
      <c r="AN14" s="156">
        <v>4.6106763913577306E-2</v>
      </c>
      <c r="AO14" s="156">
        <v>2.1646503641984736E-3</v>
      </c>
      <c r="AP14" s="168">
        <v>1.276313443077504E-2</v>
      </c>
      <c r="AQ14" s="164">
        <v>2.585766084046114E-3</v>
      </c>
      <c r="AR14" s="165">
        <v>2.8816966460243139E-3</v>
      </c>
      <c r="AS14" s="165">
        <v>1.2364380956292134E-5</v>
      </c>
      <c r="AT14" s="165">
        <v>0</v>
      </c>
      <c r="AU14" s="165">
        <v>0</v>
      </c>
      <c r="AV14" s="165">
        <v>0.14630414312617701</v>
      </c>
      <c r="AW14" s="168">
        <v>1.1704860450218611E-3</v>
      </c>
      <c r="AX14" s="168">
        <v>1.3216337019933737E-2</v>
      </c>
      <c r="AY14" s="168">
        <v>3.0139950495820165E-2</v>
      </c>
      <c r="AZ14" s="168">
        <v>3.0139950495820165E-2</v>
      </c>
      <c r="BA14" s="168">
        <v>2.3828242475457839E-2</v>
      </c>
      <c r="BB14" s="168">
        <v>2.4880577562195118E-2</v>
      </c>
      <c r="BC14" s="168">
        <v>1.1117037083493903E-2</v>
      </c>
      <c r="BD14" s="168">
        <v>1.6470815372374784E-2</v>
      </c>
      <c r="BE14" s="165">
        <v>1.7202477188494342E-2</v>
      </c>
      <c r="BF14" s="165">
        <v>5.0743710595580582E-2</v>
      </c>
      <c r="BG14" s="165">
        <v>1.7501644468682007E-2</v>
      </c>
      <c r="BH14" s="168">
        <v>1.7509769393748098E-2</v>
      </c>
      <c r="BI14" s="168">
        <v>2.7424981441267281E-2</v>
      </c>
      <c r="BJ14" s="168">
        <v>2.4993098426591705E-2</v>
      </c>
      <c r="BK14" s="168">
        <v>4.6623068083680755E-4</v>
      </c>
      <c r="BL14" s="167">
        <v>1.3009812518289246E-2</v>
      </c>
    </row>
    <row r="15" spans="1:64">
      <c r="A15" s="145">
        <v>11</v>
      </c>
      <c r="B15" s="3" t="s">
        <v>83</v>
      </c>
      <c r="C15" s="156">
        <v>2.6324691699726298E-3</v>
      </c>
      <c r="D15" s="156">
        <v>2.1010610358230907E-4</v>
      </c>
      <c r="E15" s="156">
        <v>1.9637491899534592E-5</v>
      </c>
      <c r="F15" s="156">
        <v>0</v>
      </c>
      <c r="G15" s="156">
        <v>2.4481570909476399E-3</v>
      </c>
      <c r="H15" s="156">
        <v>3.0055663088039046E-4</v>
      </c>
      <c r="I15" s="156">
        <v>1.2421994426165433E-3</v>
      </c>
      <c r="J15" s="156">
        <v>8.0476041604462534E-3</v>
      </c>
      <c r="K15" s="156">
        <v>4.8673146704361642E-3</v>
      </c>
      <c r="L15" s="156">
        <v>2.7003175808285279E-3</v>
      </c>
      <c r="M15" s="156">
        <v>9.3283861378727767E-2</v>
      </c>
      <c r="N15" s="156">
        <v>4.2016709679594871E-3</v>
      </c>
      <c r="O15" s="156">
        <v>6.2908696296355617E-3</v>
      </c>
      <c r="P15" s="156">
        <v>6.9050166997165832E-3</v>
      </c>
      <c r="Q15" s="156">
        <v>3.8337399536392011E-3</v>
      </c>
      <c r="R15" s="156">
        <v>4.1224990007564521E-3</v>
      </c>
      <c r="S15" s="156">
        <v>5.5646643811795102E-3</v>
      </c>
      <c r="T15" s="156">
        <v>2.7901773553244736E-2</v>
      </c>
      <c r="U15" s="156">
        <v>8.9456516458006168E-3</v>
      </c>
      <c r="V15" s="156">
        <v>2.2923418535631904E-3</v>
      </c>
      <c r="W15" s="156">
        <v>7.0718339315797973E-3</v>
      </c>
      <c r="X15" s="156">
        <v>7.8910204070777156E-3</v>
      </c>
      <c r="Y15" s="156">
        <v>5.767308127358043E-2</v>
      </c>
      <c r="Z15" s="156">
        <v>5.8506946074653418E-5</v>
      </c>
      <c r="AA15" s="156">
        <v>5.3550554461493094E-3</v>
      </c>
      <c r="AB15" s="156">
        <v>4.9309001582370688E-4</v>
      </c>
      <c r="AC15" s="156">
        <v>2.0805838480415353E-4</v>
      </c>
      <c r="AD15" s="156">
        <v>1.1780218152811307E-5</v>
      </c>
      <c r="AE15" s="156">
        <v>6.6920070667594622E-5</v>
      </c>
      <c r="AF15" s="156">
        <v>5.3358382129388516E-5</v>
      </c>
      <c r="AG15" s="156">
        <v>3.7523276157241289E-6</v>
      </c>
      <c r="AH15" s="156">
        <v>2.078334440851575E-4</v>
      </c>
      <c r="AI15" s="156">
        <v>1.767082083925362E-3</v>
      </c>
      <c r="AJ15" s="156">
        <v>6.7704609268780486E-4</v>
      </c>
      <c r="AK15" s="156">
        <v>4.154767727447237E-4</v>
      </c>
      <c r="AL15" s="156">
        <v>6.7584200921288931E-4</v>
      </c>
      <c r="AM15" s="156">
        <v>1.0357182846265816E-3</v>
      </c>
      <c r="AN15" s="156">
        <v>5.3876743205849478E-3</v>
      </c>
      <c r="AO15" s="156">
        <v>2.7597975446228716E-3</v>
      </c>
      <c r="AP15" s="168">
        <v>6.1636427811083278E-3</v>
      </c>
      <c r="AQ15" s="164">
        <v>1.0168743027147639E-3</v>
      </c>
      <c r="AR15" s="165">
        <v>4.4543159123807785E-4</v>
      </c>
      <c r="AS15" s="165">
        <v>0</v>
      </c>
      <c r="AT15" s="165">
        <v>0</v>
      </c>
      <c r="AU15" s="165">
        <v>0</v>
      </c>
      <c r="AV15" s="165">
        <v>9.1891982781813292E-2</v>
      </c>
      <c r="AW15" s="168">
        <v>-2.719770466378268E-6</v>
      </c>
      <c r="AX15" s="168">
        <v>6.0783569216548055E-3</v>
      </c>
      <c r="AY15" s="168">
        <v>1.0218020766847767E-2</v>
      </c>
      <c r="AZ15" s="168">
        <v>1.0218020766847767E-2</v>
      </c>
      <c r="BA15" s="168">
        <v>1.2106579011099553E-2</v>
      </c>
      <c r="BB15" s="168">
        <v>1.1791704479932786E-2</v>
      </c>
      <c r="BC15" s="168">
        <v>4.9451245974483152E-3</v>
      </c>
      <c r="BD15" s="168">
        <v>7.6724569302253362E-3</v>
      </c>
      <c r="BE15" s="165">
        <v>6.2429099757740367E-3</v>
      </c>
      <c r="BF15" s="165">
        <v>3.8868825365734223E-3</v>
      </c>
      <c r="BG15" s="165">
        <v>6.215248300715695E-3</v>
      </c>
      <c r="BH15" s="168">
        <v>6.2207205710590819E-3</v>
      </c>
      <c r="BI15" s="168">
        <v>9.8739600838992584E-3</v>
      </c>
      <c r="BJ15" s="168">
        <v>8.9779377822843814E-3</v>
      </c>
      <c r="BK15" s="168">
        <v>1.8496703883807424E-3</v>
      </c>
      <c r="BL15" s="167">
        <v>7.1422852700978676E-3</v>
      </c>
    </row>
    <row r="16" spans="1:64">
      <c r="A16" s="145">
        <v>12</v>
      </c>
      <c r="B16" s="3" t="s">
        <v>84</v>
      </c>
      <c r="C16" s="156">
        <v>3.0753144509026051E-5</v>
      </c>
      <c r="D16" s="156">
        <v>0</v>
      </c>
      <c r="E16" s="156">
        <v>2.9456237849301888E-4</v>
      </c>
      <c r="F16" s="156">
        <v>2.2827575711459442E-3</v>
      </c>
      <c r="G16" s="156">
        <v>0</v>
      </c>
      <c r="H16" s="156">
        <v>1.202226523521562E-4</v>
      </c>
      <c r="I16" s="156">
        <v>2.4603044994926794E-3</v>
      </c>
      <c r="J16" s="156">
        <v>1.9905320926463891E-5</v>
      </c>
      <c r="K16" s="156">
        <v>0</v>
      </c>
      <c r="L16" s="156">
        <v>2.0604597192843766E-3</v>
      </c>
      <c r="M16" s="156">
        <v>5.8346966634944732E-3</v>
      </c>
      <c r="N16" s="156">
        <v>0.54496818028752991</v>
      </c>
      <c r="O16" s="156">
        <v>6.0466028903562695E-4</v>
      </c>
      <c r="P16" s="156">
        <v>0.17733772902358313</v>
      </c>
      <c r="Q16" s="156">
        <v>0.11889004824686822</v>
      </c>
      <c r="R16" s="156">
        <v>7.7301260643457784E-2</v>
      </c>
      <c r="S16" s="156">
        <v>1.7985790232026632E-2</v>
      </c>
      <c r="T16" s="156">
        <v>4.7834725032053259E-3</v>
      </c>
      <c r="U16" s="156">
        <v>5.0407095911912135E-2</v>
      </c>
      <c r="V16" s="156">
        <v>1.0194573593275797E-2</v>
      </c>
      <c r="W16" s="156">
        <v>6.5362994306546005E-2</v>
      </c>
      <c r="X16" s="156">
        <v>5.9734519158397541E-3</v>
      </c>
      <c r="Y16" s="156">
        <v>1.9362407046580699E-2</v>
      </c>
      <c r="Z16" s="156">
        <v>0</v>
      </c>
      <c r="AA16" s="156">
        <v>3.6858788714892007E-5</v>
      </c>
      <c r="AB16" s="156">
        <v>0</v>
      </c>
      <c r="AC16" s="156">
        <v>0</v>
      </c>
      <c r="AD16" s="156">
        <v>0</v>
      </c>
      <c r="AE16" s="156">
        <v>0</v>
      </c>
      <c r="AF16" s="156">
        <v>3.0736651372449843E-4</v>
      </c>
      <c r="AG16" s="156">
        <v>0</v>
      </c>
      <c r="AH16" s="156">
        <v>3.1279280882381566E-5</v>
      </c>
      <c r="AI16" s="156">
        <v>0</v>
      </c>
      <c r="AJ16" s="156">
        <v>2.5965334331267683E-6</v>
      </c>
      <c r="AK16" s="156">
        <v>5.2591996549965023E-6</v>
      </c>
      <c r="AL16" s="156">
        <v>1.526094859512976E-4</v>
      </c>
      <c r="AM16" s="156">
        <v>5.9983684437832912E-5</v>
      </c>
      <c r="AN16" s="156">
        <v>1.8325422859132473E-5</v>
      </c>
      <c r="AO16" s="156">
        <v>2.4964580842580936E-3</v>
      </c>
      <c r="AP16" s="168">
        <v>4.3791953890290364E-2</v>
      </c>
      <c r="AQ16" s="164">
        <v>0</v>
      </c>
      <c r="AR16" s="165">
        <v>-1.2604560155461526E-4</v>
      </c>
      <c r="AS16" s="165">
        <v>0</v>
      </c>
      <c r="AT16" s="165">
        <v>-8.9771561577355074E-4</v>
      </c>
      <c r="AU16" s="165">
        <v>-1.2326649788088812E-3</v>
      </c>
      <c r="AV16" s="165">
        <v>0.4642857142857143</v>
      </c>
      <c r="AW16" s="168">
        <v>-1.644992206216373E-3</v>
      </c>
      <c r="AX16" s="168">
        <v>4.231547074697508E-2</v>
      </c>
      <c r="AY16" s="168">
        <v>8.5088811744010465E-2</v>
      </c>
      <c r="AZ16" s="168">
        <v>8.5088811744010465E-2</v>
      </c>
      <c r="BA16" s="168">
        <v>5.6927708920057642E-2</v>
      </c>
      <c r="BB16" s="168">
        <v>6.1622938244236779E-2</v>
      </c>
      <c r="BC16" s="168">
        <v>2.4896351966501407E-2</v>
      </c>
      <c r="BD16" s="168">
        <v>4.7702511144730383E-2</v>
      </c>
      <c r="BE16" s="165">
        <v>1.7242768671839489E-2</v>
      </c>
      <c r="BF16" s="165">
        <v>3.7644610393585114E-3</v>
      </c>
      <c r="BG16" s="165">
        <v>1.7119340638334955E-2</v>
      </c>
      <c r="BH16" s="168">
        <v>1.7118993643824132E-2</v>
      </c>
      <c r="BI16" s="168">
        <v>3.3471831008141592E-2</v>
      </c>
      <c r="BJ16" s="168">
        <v>2.9461005295343463E-2</v>
      </c>
      <c r="BK16" s="168">
        <v>2.1392674827964968E-2</v>
      </c>
      <c r="BL16" s="167">
        <v>5.511060864699615E-2</v>
      </c>
    </row>
    <row r="17" spans="1:64">
      <c r="A17" s="145">
        <v>13</v>
      </c>
      <c r="B17" s="3" t="s">
        <v>85</v>
      </c>
      <c r="C17" s="156">
        <v>0</v>
      </c>
      <c r="D17" s="156">
        <v>0</v>
      </c>
      <c r="E17" s="156">
        <v>0</v>
      </c>
      <c r="F17" s="156">
        <v>1.5218383807639628E-4</v>
      </c>
      <c r="G17" s="156">
        <v>1.365345680917058E-3</v>
      </c>
      <c r="H17" s="156">
        <v>1.2022265235215619E-5</v>
      </c>
      <c r="I17" s="156">
        <v>8.0850049928921563E-4</v>
      </c>
      <c r="J17" s="156">
        <v>6.4756692578710907E-3</v>
      </c>
      <c r="K17" s="156">
        <v>7.2863992072397667E-6</v>
      </c>
      <c r="L17" s="156">
        <v>2.3500589960688853E-3</v>
      </c>
      <c r="M17" s="156">
        <v>9.0781749553576208E-3</v>
      </c>
      <c r="N17" s="156">
        <v>1.1940302644105628E-2</v>
      </c>
      <c r="O17" s="156">
        <v>0.51002094286961364</v>
      </c>
      <c r="P17" s="156">
        <v>6.6584530172054887E-2</v>
      </c>
      <c r="Q17" s="156">
        <v>3.5450496766303852E-2</v>
      </c>
      <c r="R17" s="156">
        <v>1.5715926345565397E-2</v>
      </c>
      <c r="S17" s="156">
        <v>2.086297465638649E-2</v>
      </c>
      <c r="T17" s="156">
        <v>2.9721454437152E-2</v>
      </c>
      <c r="U17" s="156">
        <v>6.9938805912381524E-2</v>
      </c>
      <c r="V17" s="156">
        <v>4.7729575521525736E-2</v>
      </c>
      <c r="W17" s="156">
        <v>2.0924259403237645E-2</v>
      </c>
      <c r="X17" s="156">
        <v>1.8446955693795428E-2</v>
      </c>
      <c r="Y17" s="156">
        <v>8.2189431588472681E-3</v>
      </c>
      <c r="Z17" s="156">
        <v>3.4887475251922965E-4</v>
      </c>
      <c r="AA17" s="156">
        <v>1.9482502606442916E-4</v>
      </c>
      <c r="AB17" s="156">
        <v>4.4826365074882447E-6</v>
      </c>
      <c r="AC17" s="156">
        <v>1.2982296588764916E-5</v>
      </c>
      <c r="AD17" s="156">
        <v>0</v>
      </c>
      <c r="AE17" s="156">
        <v>0</v>
      </c>
      <c r="AF17" s="156">
        <v>1.8341943856977303E-5</v>
      </c>
      <c r="AG17" s="156">
        <v>6.6603815179103282E-5</v>
      </c>
      <c r="AH17" s="156">
        <v>1.9115116094788731E-4</v>
      </c>
      <c r="AI17" s="156">
        <v>8.0744381875616481E-5</v>
      </c>
      <c r="AJ17" s="156">
        <v>1.6705446975379345E-3</v>
      </c>
      <c r="AK17" s="156">
        <v>2.051087865448636E-4</v>
      </c>
      <c r="AL17" s="156">
        <v>3.7016884241162959E-4</v>
      </c>
      <c r="AM17" s="156">
        <v>3.8122963887156027E-4</v>
      </c>
      <c r="AN17" s="156">
        <v>9.7124741153402111E-4</v>
      </c>
      <c r="AO17" s="156">
        <v>2.1804507318203604E-3</v>
      </c>
      <c r="AP17" s="168">
        <v>1.1481452111675167E-2</v>
      </c>
      <c r="AQ17" s="164">
        <v>1.3945704722945332E-4</v>
      </c>
      <c r="AR17" s="165">
        <v>7.0439320449493942E-4</v>
      </c>
      <c r="AS17" s="165">
        <v>0</v>
      </c>
      <c r="AT17" s="165">
        <v>0</v>
      </c>
      <c r="AU17" s="165">
        <v>-1.997036363735973E-3</v>
      </c>
      <c r="AV17" s="165">
        <v>-0.22375235404896421</v>
      </c>
      <c r="AW17" s="168">
        <v>6.0810316220678232E-4</v>
      </c>
      <c r="AX17" s="168">
        <v>1.1650933237035303E-2</v>
      </c>
      <c r="AY17" s="168">
        <v>2.4546600868658251E-2</v>
      </c>
      <c r="AZ17" s="168">
        <v>2.4546600868658251E-2</v>
      </c>
      <c r="BA17" s="168">
        <v>1.2742939490154712E-2</v>
      </c>
      <c r="BB17" s="168">
        <v>1.4710934045747595E-2</v>
      </c>
      <c r="BC17" s="168">
        <v>6.5243404347823603E-3</v>
      </c>
      <c r="BD17" s="168">
        <v>1.2504714188681858E-2</v>
      </c>
      <c r="BE17" s="165">
        <v>4.5738778396274118E-2</v>
      </c>
      <c r="BF17" s="165">
        <v>1.230336047009855E-2</v>
      </c>
      <c r="BG17" s="165">
        <v>4.5426690429473379E-2</v>
      </c>
      <c r="BH17" s="168">
        <v>4.5431195099074048E-2</v>
      </c>
      <c r="BI17" s="168">
        <v>2.1860933007999732E-2</v>
      </c>
      <c r="BJ17" s="168">
        <v>2.764196116514105E-2</v>
      </c>
      <c r="BK17" s="168">
        <v>-9.6848477867490703E-3</v>
      </c>
      <c r="BL17" s="167">
        <v>6.3572939897482217E-3</v>
      </c>
    </row>
    <row r="18" spans="1:64">
      <c r="A18" s="145">
        <v>14</v>
      </c>
      <c r="B18" s="3" t="s">
        <v>86</v>
      </c>
      <c r="C18" s="156">
        <v>2.8231386659285911E-3</v>
      </c>
      <c r="D18" s="156">
        <v>1.2606366214938543E-3</v>
      </c>
      <c r="E18" s="156">
        <v>1.826286746656717E-3</v>
      </c>
      <c r="F18" s="156">
        <v>8.5222949322781918E-3</v>
      </c>
      <c r="G18" s="156">
        <v>1.2966761286463247E-2</v>
      </c>
      <c r="H18" s="156">
        <v>9.3773668834681834E-4</v>
      </c>
      <c r="I18" s="156">
        <v>5.7317866522457305E-3</v>
      </c>
      <c r="J18" s="156">
        <v>1.4171417598411321E-2</v>
      </c>
      <c r="K18" s="156">
        <v>9.5451829614840941E-4</v>
      </c>
      <c r="L18" s="156">
        <v>7.5080569258254067E-3</v>
      </c>
      <c r="M18" s="156">
        <v>8.7680841736080661E-3</v>
      </c>
      <c r="N18" s="156">
        <v>5.7371100947731788E-4</v>
      </c>
      <c r="O18" s="156">
        <v>1.870042085957866E-3</v>
      </c>
      <c r="P18" s="156">
        <v>9.7169837505435508E-2</v>
      </c>
      <c r="Q18" s="156">
        <v>3.3851900975280326E-2</v>
      </c>
      <c r="R18" s="156">
        <v>3.1528749035165664E-2</v>
      </c>
      <c r="S18" s="156">
        <v>3.5009507807242192E-2</v>
      </c>
      <c r="T18" s="156">
        <v>1.6446137809046101E-2</v>
      </c>
      <c r="U18" s="156">
        <v>3.2027458695431978E-2</v>
      </c>
      <c r="V18" s="156">
        <v>2.3407277526666138E-2</v>
      </c>
      <c r="W18" s="156">
        <v>1.9746736285872819E-2</v>
      </c>
      <c r="X18" s="156">
        <v>1.7263435612518186E-2</v>
      </c>
      <c r="Y18" s="156">
        <v>9.235410235640111E-2</v>
      </c>
      <c r="Z18" s="156">
        <v>6.6018949027448425E-4</v>
      </c>
      <c r="AA18" s="156">
        <v>7.2664469180787089E-4</v>
      </c>
      <c r="AB18" s="156">
        <v>1.4792700474711205E-4</v>
      </c>
      <c r="AC18" s="156">
        <v>2.6972429360078687E-3</v>
      </c>
      <c r="AD18" s="156">
        <v>1.1359496075925188E-4</v>
      </c>
      <c r="AE18" s="156">
        <v>2.8903775203237677E-4</v>
      </c>
      <c r="AF18" s="156">
        <v>2.0309534197998505E-3</v>
      </c>
      <c r="AG18" s="156">
        <v>4.5590780531048168E-4</v>
      </c>
      <c r="AH18" s="156">
        <v>3.5456802618006301E-3</v>
      </c>
      <c r="AI18" s="156">
        <v>2.0970303494314782E-4</v>
      </c>
      <c r="AJ18" s="156">
        <v>3.8298868138619835E-4</v>
      </c>
      <c r="AK18" s="156">
        <v>2.156271858548566E-3</v>
      </c>
      <c r="AL18" s="156">
        <v>1.2540321152128948E-3</v>
      </c>
      <c r="AM18" s="156">
        <v>2.7525846303138881E-3</v>
      </c>
      <c r="AN18" s="156">
        <v>3.8483388004178197E-4</v>
      </c>
      <c r="AO18" s="156">
        <v>3.0336705834022406E-3</v>
      </c>
      <c r="AP18" s="168">
        <v>1.3264815036620494E-2</v>
      </c>
      <c r="AQ18" s="164">
        <v>3.2772406098921531E-3</v>
      </c>
      <c r="AR18" s="165">
        <v>2.3737267060065176E-3</v>
      </c>
      <c r="AS18" s="165">
        <v>2.6495102049197431E-6</v>
      </c>
      <c r="AT18" s="165">
        <v>8.9979848263149395E-4</v>
      </c>
      <c r="AU18" s="165">
        <v>3.3342694441288348E-3</v>
      </c>
      <c r="AV18" s="165">
        <v>0.22385324186171643</v>
      </c>
      <c r="AW18" s="168">
        <v>1.3898027083192948E-3</v>
      </c>
      <c r="AX18" s="168">
        <v>1.3828637402387947E-2</v>
      </c>
      <c r="AY18" s="168">
        <v>1.0852779550726216E-2</v>
      </c>
      <c r="AZ18" s="168">
        <v>1.0852779550726216E-2</v>
      </c>
      <c r="BA18" s="168">
        <v>3.6144994875320226E-2</v>
      </c>
      <c r="BB18" s="168">
        <v>3.1928087895225686E-2</v>
      </c>
      <c r="BC18" s="168">
        <v>1.420082927137461E-2</v>
      </c>
      <c r="BD18" s="168">
        <v>1.8878624978227062E-2</v>
      </c>
      <c r="BE18" s="165">
        <v>1.3112324143281055E-2</v>
      </c>
      <c r="BF18" s="165">
        <v>1.0864907877823345E-2</v>
      </c>
      <c r="BG18" s="165">
        <v>1.3079850901506165E-2</v>
      </c>
      <c r="BH18" s="168">
        <v>1.3090604258407813E-2</v>
      </c>
      <c r="BI18" s="168">
        <v>2.8490001041514917E-2</v>
      </c>
      <c r="BJ18" s="168">
        <v>2.4713023676471289E-2</v>
      </c>
      <c r="BK18" s="168">
        <v>6.1320160319842908E-3</v>
      </c>
      <c r="BL18" s="167">
        <v>1.6509204669369264E-2</v>
      </c>
    </row>
    <row r="19" spans="1:64">
      <c r="A19" s="145">
        <v>15</v>
      </c>
      <c r="B19" s="3" t="s">
        <v>70</v>
      </c>
      <c r="C19" s="156">
        <v>0</v>
      </c>
      <c r="D19" s="156">
        <v>0</v>
      </c>
      <c r="E19" s="156">
        <v>0</v>
      </c>
      <c r="F19" s="156">
        <v>3.9567797899863035E-3</v>
      </c>
      <c r="G19" s="156">
        <v>0</v>
      </c>
      <c r="H19" s="156">
        <v>0</v>
      </c>
      <c r="I19" s="156">
        <v>5.0865925451970518E-5</v>
      </c>
      <c r="J19" s="156">
        <v>3.1028882620664301E-5</v>
      </c>
      <c r="K19" s="156">
        <v>0</v>
      </c>
      <c r="L19" s="156">
        <v>3.4243157727897996E-4</v>
      </c>
      <c r="M19" s="156">
        <v>8.4829432248728447E-4</v>
      </c>
      <c r="N19" s="156">
        <v>4.3882887198345569E-5</v>
      </c>
      <c r="O19" s="156">
        <v>0</v>
      </c>
      <c r="P19" s="156">
        <v>1.1842458296968145E-3</v>
      </c>
      <c r="Q19" s="156">
        <v>0.17208632721476244</v>
      </c>
      <c r="R19" s="156">
        <v>3.5240539668592481E-2</v>
      </c>
      <c r="S19" s="156">
        <v>1.462079431970623E-2</v>
      </c>
      <c r="T19" s="156">
        <v>1.9213796159420027E-3</v>
      </c>
      <c r="U19" s="156">
        <v>1.6713702089953909E-2</v>
      </c>
      <c r="V19" s="156">
        <v>1.4132515084663347E-3</v>
      </c>
      <c r="W19" s="156">
        <v>1.487093693849011E-2</v>
      </c>
      <c r="X19" s="156">
        <v>1.0638382753053881E-4</v>
      </c>
      <c r="Y19" s="156">
        <v>7.6228189241850383E-3</v>
      </c>
      <c r="Z19" s="156">
        <v>0</v>
      </c>
      <c r="AA19" s="156">
        <v>1.2142338110934422E-2</v>
      </c>
      <c r="AB19" s="156">
        <v>0</v>
      </c>
      <c r="AC19" s="156">
        <v>3.7580332230635281E-6</v>
      </c>
      <c r="AD19" s="156">
        <v>0</v>
      </c>
      <c r="AE19" s="156">
        <v>0</v>
      </c>
      <c r="AF19" s="156">
        <v>1.133865620249506E-4</v>
      </c>
      <c r="AG19" s="156">
        <v>1.8761638078620644E-6</v>
      </c>
      <c r="AH19" s="156">
        <v>2.8290371820287324E-4</v>
      </c>
      <c r="AI19" s="156">
        <v>0</v>
      </c>
      <c r="AJ19" s="156">
        <v>0</v>
      </c>
      <c r="AK19" s="156">
        <v>0</v>
      </c>
      <c r="AL19" s="156">
        <v>9.7452057457471462E-3</v>
      </c>
      <c r="AM19" s="156">
        <v>3.4657239897414573E-5</v>
      </c>
      <c r="AN19" s="156">
        <v>0</v>
      </c>
      <c r="AO19" s="156">
        <v>0</v>
      </c>
      <c r="AP19" s="168">
        <v>8.7385648859470248E-3</v>
      </c>
      <c r="AQ19" s="164">
        <v>0</v>
      </c>
      <c r="AR19" s="165">
        <v>5.2408897921031505E-5</v>
      </c>
      <c r="AS19" s="165">
        <v>0</v>
      </c>
      <c r="AT19" s="165">
        <v>1.0681982680962076E-2</v>
      </c>
      <c r="AU19" s="165">
        <v>4.895192511304193E-2</v>
      </c>
      <c r="AV19" s="165">
        <v>-0.28631961259079902</v>
      </c>
      <c r="AW19" s="168">
        <v>1.0944309464111903E-2</v>
      </c>
      <c r="AX19" s="168">
        <v>1.4480336542226942E-2</v>
      </c>
      <c r="AY19" s="168">
        <v>0.10409615953422482</v>
      </c>
      <c r="AZ19" s="168">
        <v>0.10409615953422482</v>
      </c>
      <c r="BA19" s="168">
        <v>6.8865152473434749E-2</v>
      </c>
      <c r="BB19" s="168">
        <v>7.473912901853956E-2</v>
      </c>
      <c r="BC19" s="168">
        <v>3.7706687341423413E-2</v>
      </c>
      <c r="BD19" s="168">
        <v>3.1293341636545437E-2</v>
      </c>
      <c r="BE19" s="165">
        <v>2.4323003769807377E-2</v>
      </c>
      <c r="BF19" s="165">
        <v>0</v>
      </c>
      <c r="BG19" s="165">
        <v>2.4099196599744757E-2</v>
      </c>
      <c r="BH19" s="168">
        <v>2.4099541752178148E-2</v>
      </c>
      <c r="BI19" s="168">
        <v>2.6518265464046391E-2</v>
      </c>
      <c r="BJ19" s="168">
        <v>2.5925030232777972E-2</v>
      </c>
      <c r="BK19" s="168">
        <v>4.6749898225547197E-2</v>
      </c>
      <c r="BL19" s="167">
        <v>3.347347822340354E-2</v>
      </c>
    </row>
    <row r="20" spans="1:64">
      <c r="A20" s="145">
        <v>16</v>
      </c>
      <c r="B20" s="3" t="s">
        <v>71</v>
      </c>
      <c r="C20" s="156">
        <v>0</v>
      </c>
      <c r="D20" s="156">
        <v>2.1010610358230907E-4</v>
      </c>
      <c r="E20" s="156">
        <v>0</v>
      </c>
      <c r="F20" s="156">
        <v>6.087353523055851E-4</v>
      </c>
      <c r="G20" s="156">
        <v>0</v>
      </c>
      <c r="H20" s="156">
        <v>0</v>
      </c>
      <c r="I20" s="156">
        <v>5.8897387365439552E-5</v>
      </c>
      <c r="J20" s="156">
        <v>0</v>
      </c>
      <c r="K20" s="156">
        <v>2.1859197621719297E-5</v>
      </c>
      <c r="L20" s="156">
        <v>2.6807500621268718E-3</v>
      </c>
      <c r="M20" s="156">
        <v>1.0372002010243689E-3</v>
      </c>
      <c r="N20" s="156">
        <v>6.466951797650926E-5</v>
      </c>
      <c r="O20" s="156">
        <v>1.4015304712746318E-4</v>
      </c>
      <c r="P20" s="156">
        <v>5.0114569616076135E-4</v>
      </c>
      <c r="Q20" s="156">
        <v>3.2504274076282373E-3</v>
      </c>
      <c r="R20" s="156">
        <v>0.18757700781887432</v>
      </c>
      <c r="S20" s="156">
        <v>1.7750918034119703E-3</v>
      </c>
      <c r="T20" s="156">
        <v>2.7240731795018943E-3</v>
      </c>
      <c r="U20" s="156">
        <v>2.1015652214013783E-3</v>
      </c>
      <c r="V20" s="156">
        <v>5.1020774797174459E-4</v>
      </c>
      <c r="W20" s="156">
        <v>1.4503536335417502E-3</v>
      </c>
      <c r="X20" s="156">
        <v>4.7872722388742464E-5</v>
      </c>
      <c r="Y20" s="156">
        <v>5.1995533857302365E-5</v>
      </c>
      <c r="Z20" s="156">
        <v>1.0834619643454336E-5</v>
      </c>
      <c r="AA20" s="156">
        <v>3.3172909843402803E-4</v>
      </c>
      <c r="AB20" s="156">
        <v>0</v>
      </c>
      <c r="AC20" s="156">
        <v>2.7331150713189298E-6</v>
      </c>
      <c r="AD20" s="156">
        <v>0</v>
      </c>
      <c r="AE20" s="156">
        <v>0</v>
      </c>
      <c r="AF20" s="156">
        <v>7.8925940233053857E-5</v>
      </c>
      <c r="AG20" s="156">
        <v>2.8142457117930969E-6</v>
      </c>
      <c r="AH20" s="156">
        <v>1.8767568529428937E-5</v>
      </c>
      <c r="AI20" s="156">
        <v>0</v>
      </c>
      <c r="AJ20" s="156">
        <v>0</v>
      </c>
      <c r="AK20" s="156">
        <v>0</v>
      </c>
      <c r="AL20" s="156">
        <v>1.354091251388701E-2</v>
      </c>
      <c r="AM20" s="156">
        <v>1.0663766122281406E-5</v>
      </c>
      <c r="AN20" s="156">
        <v>0</v>
      </c>
      <c r="AO20" s="156">
        <v>0</v>
      </c>
      <c r="AP20" s="168">
        <v>5.4142148947996871E-3</v>
      </c>
      <c r="AQ20" s="164">
        <v>0</v>
      </c>
      <c r="AR20" s="165">
        <v>7.2227388731505603E-6</v>
      </c>
      <c r="AS20" s="165">
        <v>0</v>
      </c>
      <c r="AT20" s="165">
        <v>1.8766630390068891E-3</v>
      </c>
      <c r="AU20" s="165">
        <v>7.3253647199611457E-2</v>
      </c>
      <c r="AV20" s="165">
        <v>-0.21991861716437988</v>
      </c>
      <c r="AW20" s="168">
        <v>1.5122767859759632E-2</v>
      </c>
      <c r="AX20" s="168">
        <v>1.3438742879817141E-2</v>
      </c>
      <c r="AY20" s="168">
        <v>0.12045316562105951</v>
      </c>
      <c r="AZ20" s="168">
        <v>0.12045316562105951</v>
      </c>
      <c r="BA20" s="168">
        <v>3.3349509701849696E-2</v>
      </c>
      <c r="BB20" s="168">
        <v>4.7872081565307645E-2</v>
      </c>
      <c r="BC20" s="168">
        <v>2.8861336519911334E-2</v>
      </c>
      <c r="BD20" s="168">
        <v>2.3046102651606778E-2</v>
      </c>
      <c r="BE20" s="165">
        <v>2.0618457244777569E-2</v>
      </c>
      <c r="BF20" s="165">
        <v>0</v>
      </c>
      <c r="BG20" s="165">
        <v>2.0436388578110858E-2</v>
      </c>
      <c r="BH20" s="168">
        <v>2.0429725536901346E-2</v>
      </c>
      <c r="BI20" s="168">
        <v>2.3656258881738557E-2</v>
      </c>
      <c r="BJ20" s="168">
        <v>2.2864893896301131E-2</v>
      </c>
      <c r="BK20" s="168">
        <v>3.3464007833445275E-2</v>
      </c>
      <c r="BL20" s="167">
        <v>2.3119693732225464E-2</v>
      </c>
    </row>
    <row r="21" spans="1:64">
      <c r="A21" s="145">
        <v>17</v>
      </c>
      <c r="B21" s="3" t="s">
        <v>72</v>
      </c>
      <c r="C21" s="156">
        <v>1.2301257803610419E-5</v>
      </c>
      <c r="D21" s="156">
        <v>0</v>
      </c>
      <c r="E21" s="156">
        <v>1.9637491899534592E-5</v>
      </c>
      <c r="F21" s="156">
        <v>0</v>
      </c>
      <c r="G21" s="156">
        <v>0</v>
      </c>
      <c r="H21" s="156">
        <v>0</v>
      </c>
      <c r="I21" s="156">
        <v>0</v>
      </c>
      <c r="J21" s="156">
        <v>2.3418024619369282E-6</v>
      </c>
      <c r="K21" s="156">
        <v>0</v>
      </c>
      <c r="L21" s="156">
        <v>0</v>
      </c>
      <c r="M21" s="156">
        <v>0</v>
      </c>
      <c r="N21" s="156">
        <v>0</v>
      </c>
      <c r="O21" s="156">
        <v>0</v>
      </c>
      <c r="P21" s="156">
        <v>2.4671788118683638E-5</v>
      </c>
      <c r="Q21" s="156">
        <v>1.8845482255738823E-3</v>
      </c>
      <c r="R21" s="156">
        <v>5.3997689903070622E-3</v>
      </c>
      <c r="S21" s="156">
        <v>0.14169117016039062</v>
      </c>
      <c r="T21" s="156">
        <v>3.2688878154022727E-5</v>
      </c>
      <c r="U21" s="156">
        <v>6.0280005566842041E-4</v>
      </c>
      <c r="V21" s="156">
        <v>2.4432483705689176E-4</v>
      </c>
      <c r="W21" s="156">
        <v>4.4021120094804421E-4</v>
      </c>
      <c r="X21" s="156">
        <v>1.4627776285449086E-4</v>
      </c>
      <c r="Y21" s="156">
        <v>2.0661383190664887E-4</v>
      </c>
      <c r="Z21" s="156">
        <v>0</v>
      </c>
      <c r="AA21" s="156">
        <v>1.1584190738966058E-4</v>
      </c>
      <c r="AB21" s="156">
        <v>2.2413182537441221E-5</v>
      </c>
      <c r="AC21" s="156">
        <v>8.9372862832128995E-4</v>
      </c>
      <c r="AD21" s="156">
        <v>1.2621662306583544E-5</v>
      </c>
      <c r="AE21" s="156">
        <v>0</v>
      </c>
      <c r="AF21" s="156">
        <v>5.6693281012475301E-5</v>
      </c>
      <c r="AG21" s="156">
        <v>6.378956946731019E-5</v>
      </c>
      <c r="AH21" s="156">
        <v>3.2766784462121487E-3</v>
      </c>
      <c r="AI21" s="156">
        <v>0</v>
      </c>
      <c r="AJ21" s="156">
        <v>1.1679856515562486E-2</v>
      </c>
      <c r="AK21" s="156">
        <v>0</v>
      </c>
      <c r="AL21" s="156">
        <v>4.2394551841351538E-3</v>
      </c>
      <c r="AM21" s="156">
        <v>8.7709476355764563E-4</v>
      </c>
      <c r="AN21" s="156">
        <v>2.3438215836830433E-2</v>
      </c>
      <c r="AO21" s="156">
        <v>0</v>
      </c>
      <c r="AP21" s="168">
        <v>2.4466444079363136E-3</v>
      </c>
      <c r="AQ21" s="164">
        <v>2.3823912235031611E-4</v>
      </c>
      <c r="AR21" s="165">
        <v>2.8080599423907303E-4</v>
      </c>
      <c r="AS21" s="165">
        <v>1.1039625853832263E-6</v>
      </c>
      <c r="AT21" s="165">
        <v>1.6444233843462143E-2</v>
      </c>
      <c r="AU21" s="165">
        <v>2.3388716315791855E-2</v>
      </c>
      <c r="AV21" s="165">
        <v>4.5567662093085819E-2</v>
      </c>
      <c r="AW21" s="168">
        <v>5.3713591007200877E-3</v>
      </c>
      <c r="AX21" s="168">
        <v>5.2897037838702194E-3</v>
      </c>
      <c r="AY21" s="168">
        <v>8.109422918255834E-3</v>
      </c>
      <c r="AZ21" s="168">
        <v>8.109422918255834E-3</v>
      </c>
      <c r="BA21" s="168">
        <v>1.4539886922200337E-2</v>
      </c>
      <c r="BB21" s="168">
        <v>1.3467751951203465E-2</v>
      </c>
      <c r="BC21" s="168">
        <v>8.7678531486879829E-3</v>
      </c>
      <c r="BD21" s="168">
        <v>7.5714880654421633E-3</v>
      </c>
      <c r="BE21" s="165">
        <v>1.9880442116744289E-2</v>
      </c>
      <c r="BF21" s="165">
        <v>6.1210748607455471E-4</v>
      </c>
      <c r="BG21" s="165">
        <v>1.9697080435601481E-2</v>
      </c>
      <c r="BH21" s="168">
        <v>1.9702867307480967E-2</v>
      </c>
      <c r="BI21" s="168">
        <v>9.9434774671486766E-3</v>
      </c>
      <c r="BJ21" s="168">
        <v>1.2337142299787298E-2</v>
      </c>
      <c r="BK21" s="168">
        <v>6.0281846791209442E-3</v>
      </c>
      <c r="BL21" s="167">
        <v>5.6360978886875945E-3</v>
      </c>
    </row>
    <row r="22" spans="1:64">
      <c r="A22" s="145">
        <v>18</v>
      </c>
      <c r="B22" s="3" t="s">
        <v>87</v>
      </c>
      <c r="C22" s="156">
        <v>0</v>
      </c>
      <c r="D22" s="156">
        <v>0</v>
      </c>
      <c r="E22" s="156">
        <v>0</v>
      </c>
      <c r="F22" s="156">
        <v>0</v>
      </c>
      <c r="G22" s="156">
        <v>0</v>
      </c>
      <c r="H22" s="156">
        <v>0</v>
      </c>
      <c r="I22" s="156">
        <v>8.0314619134690287E-6</v>
      </c>
      <c r="J22" s="156">
        <v>4.6836049238738565E-6</v>
      </c>
      <c r="K22" s="156">
        <v>0</v>
      </c>
      <c r="L22" s="156">
        <v>0</v>
      </c>
      <c r="M22" s="156">
        <v>0</v>
      </c>
      <c r="N22" s="156">
        <v>4.6192512840363758E-7</v>
      </c>
      <c r="O22" s="156">
        <v>4.4048100525774143E-5</v>
      </c>
      <c r="P22" s="156">
        <v>8.6073700799057535E-3</v>
      </c>
      <c r="Q22" s="156">
        <v>3.8740470787220968E-3</v>
      </c>
      <c r="R22" s="156">
        <v>9.6004457231825598E-3</v>
      </c>
      <c r="S22" s="156">
        <v>0.12712457711712444</v>
      </c>
      <c r="T22" s="156">
        <v>0.34549964950258422</v>
      </c>
      <c r="U22" s="156">
        <v>9.2026651668035045E-2</v>
      </c>
      <c r="V22" s="156">
        <v>0.32519396278118318</v>
      </c>
      <c r="W22" s="156">
        <v>8.0007967320595112E-3</v>
      </c>
      <c r="X22" s="156">
        <v>1.4388412673505373E-3</v>
      </c>
      <c r="Y22" s="156">
        <v>3.8951040275558087E-4</v>
      </c>
      <c r="Z22" s="156">
        <v>3.6115398811514455E-6</v>
      </c>
      <c r="AA22" s="156">
        <v>2.1062164979938286E-5</v>
      </c>
      <c r="AB22" s="156">
        <v>0</v>
      </c>
      <c r="AC22" s="156">
        <v>2.7331150713189297E-5</v>
      </c>
      <c r="AD22" s="156">
        <v>4.459654014992852E-5</v>
      </c>
      <c r="AE22" s="156">
        <v>0</v>
      </c>
      <c r="AF22" s="156">
        <v>8.3372472077169552E-6</v>
      </c>
      <c r="AG22" s="156">
        <v>5.6097297855075732E-4</v>
      </c>
      <c r="AH22" s="156">
        <v>1.6286078912760001E-3</v>
      </c>
      <c r="AI22" s="156">
        <v>8.9051177996633129E-4</v>
      </c>
      <c r="AJ22" s="156">
        <v>1.6228333957042302E-6</v>
      </c>
      <c r="AK22" s="156">
        <v>0</v>
      </c>
      <c r="AL22" s="156">
        <v>1.3837501782714976E-2</v>
      </c>
      <c r="AM22" s="156">
        <v>3.3324269132129392E-5</v>
      </c>
      <c r="AN22" s="156">
        <v>3.2069490003481832E-2</v>
      </c>
      <c r="AO22" s="156">
        <v>0</v>
      </c>
      <c r="AP22" s="168">
        <v>1.1151580629940483E-2</v>
      </c>
      <c r="AQ22" s="164">
        <v>4.3580327259204165E-5</v>
      </c>
      <c r="AR22" s="165">
        <v>9.8123550057191766E-5</v>
      </c>
      <c r="AS22" s="165">
        <v>0</v>
      </c>
      <c r="AT22" s="165">
        <v>0</v>
      </c>
      <c r="AU22" s="165">
        <v>0</v>
      </c>
      <c r="AV22" s="165">
        <v>-0.10916061339790153</v>
      </c>
      <c r="AW22" s="168">
        <v>3.5736846076325481E-4</v>
      </c>
      <c r="AX22" s="168">
        <v>1.1191281067546119E-2</v>
      </c>
      <c r="AY22" s="168">
        <v>2.1865124460980431E-2</v>
      </c>
      <c r="AZ22" s="168">
        <v>2.1865124460980431E-2</v>
      </c>
      <c r="BA22" s="168">
        <v>1.2520929734184784E-2</v>
      </c>
      <c r="BB22" s="168">
        <v>1.4078863646303241E-2</v>
      </c>
      <c r="BC22" s="168">
        <v>6.1136327117159795E-3</v>
      </c>
      <c r="BD22" s="168">
        <v>1.1996955038294755E-2</v>
      </c>
      <c r="BE22" s="165">
        <v>3.9593192214777438E-2</v>
      </c>
      <c r="BF22" s="165">
        <v>0</v>
      </c>
      <c r="BG22" s="165">
        <v>3.9219875301485928E-2</v>
      </c>
      <c r="BH22" s="168">
        <v>3.922862042614747E-2</v>
      </c>
      <c r="BI22" s="168">
        <v>1.942134627181679E-2</v>
      </c>
      <c r="BJ22" s="168">
        <v>2.4279434364344404E-2</v>
      </c>
      <c r="BK22" s="168">
        <v>-7.8298366753989899E-3</v>
      </c>
      <c r="BL22" s="167">
        <v>7.0088907212253766E-3</v>
      </c>
    </row>
    <row r="23" spans="1:64">
      <c r="A23" s="145">
        <v>19</v>
      </c>
      <c r="B23" s="3" t="s">
        <v>88</v>
      </c>
      <c r="C23" s="156">
        <v>3.0753144509026051E-5</v>
      </c>
      <c r="D23" s="156">
        <v>0</v>
      </c>
      <c r="E23" s="156">
        <v>9.4259961117766037E-4</v>
      </c>
      <c r="F23" s="156">
        <v>0</v>
      </c>
      <c r="G23" s="156">
        <v>4.7325673515322631E-7</v>
      </c>
      <c r="H23" s="156">
        <v>0</v>
      </c>
      <c r="I23" s="156">
        <v>6.425169530775223E-5</v>
      </c>
      <c r="J23" s="156">
        <v>5.2690555393580881E-6</v>
      </c>
      <c r="K23" s="156">
        <v>0</v>
      </c>
      <c r="L23" s="156">
        <v>2.7394526182318398E-5</v>
      </c>
      <c r="M23" s="156">
        <v>1.7821309295951356E-5</v>
      </c>
      <c r="N23" s="156">
        <v>0</v>
      </c>
      <c r="O23" s="156">
        <v>4.0043727750703768E-6</v>
      </c>
      <c r="P23" s="156">
        <v>8.8355841200035777E-4</v>
      </c>
      <c r="Q23" s="156">
        <v>2.7783777370819468E-2</v>
      </c>
      <c r="R23" s="156">
        <v>1.9199790351546543E-2</v>
      </c>
      <c r="S23" s="156">
        <v>2.2588381956395072E-2</v>
      </c>
      <c r="T23" s="156">
        <v>1.6271797125557982E-2</v>
      </c>
      <c r="U23" s="156">
        <v>0.17386828818783645</v>
      </c>
      <c r="V23" s="156">
        <v>2.9604026090060052E-2</v>
      </c>
      <c r="W23" s="156">
        <v>2.6385054243895416E-2</v>
      </c>
      <c r="X23" s="156">
        <v>1.2553291648603579E-3</v>
      </c>
      <c r="Y23" s="156">
        <v>8.2691142880078235E-3</v>
      </c>
      <c r="Z23" s="156">
        <v>3.6115398811514455E-6</v>
      </c>
      <c r="AA23" s="156">
        <v>2.6327706224922858E-4</v>
      </c>
      <c r="AB23" s="156">
        <v>0</v>
      </c>
      <c r="AC23" s="156">
        <v>1.9985903959019672E-4</v>
      </c>
      <c r="AD23" s="156">
        <v>3.3657766150889448E-6</v>
      </c>
      <c r="AE23" s="156">
        <v>2.1357469361998285E-5</v>
      </c>
      <c r="AF23" s="156">
        <v>2.2065914276424211E-4</v>
      </c>
      <c r="AG23" s="156">
        <v>1.0131284562455148E-4</v>
      </c>
      <c r="AH23" s="156">
        <v>1.5611836635961998E-3</v>
      </c>
      <c r="AI23" s="156">
        <v>6.7093353285134548E-4</v>
      </c>
      <c r="AJ23" s="156">
        <v>6.1667669036760743E-5</v>
      </c>
      <c r="AK23" s="156">
        <v>0</v>
      </c>
      <c r="AL23" s="156">
        <v>6.0793987186253517E-3</v>
      </c>
      <c r="AM23" s="156">
        <v>1.3729598882437311E-4</v>
      </c>
      <c r="AN23" s="156">
        <v>0</v>
      </c>
      <c r="AO23" s="156">
        <v>2.3173872512100447E-4</v>
      </c>
      <c r="AP23" s="168">
        <v>9.0678508572572675E-3</v>
      </c>
      <c r="AQ23" s="164">
        <v>7.4580466716251395E-3</v>
      </c>
      <c r="AR23" s="165">
        <v>8.8175548492147558E-3</v>
      </c>
      <c r="AS23" s="165">
        <v>0</v>
      </c>
      <c r="AT23" s="165">
        <v>1.7965768083189702E-2</v>
      </c>
      <c r="AU23" s="165">
        <v>4.8511024074244784E-2</v>
      </c>
      <c r="AV23" s="165">
        <v>0.33849542641915525</v>
      </c>
      <c r="AW23" s="168">
        <v>1.4229698402308354E-2</v>
      </c>
      <c r="AX23" s="168">
        <v>1.6564452964575697E-2</v>
      </c>
      <c r="AY23" s="168">
        <v>9.5761788377414891E-2</v>
      </c>
      <c r="AZ23" s="168">
        <v>9.5761788377414891E-2</v>
      </c>
      <c r="BA23" s="168">
        <v>6.7536598125275182E-2</v>
      </c>
      <c r="BB23" s="168">
        <v>7.2242512583982441E-2</v>
      </c>
      <c r="BC23" s="168">
        <v>3.8566484142906365E-2</v>
      </c>
      <c r="BD23" s="168">
        <v>3.2099372626147669E-2</v>
      </c>
      <c r="BE23" s="165">
        <v>4.4410578160086575E-2</v>
      </c>
      <c r="BF23" s="165">
        <v>9.1816122911183201E-5</v>
      </c>
      <c r="BG23" s="165">
        <v>4.3976184720215437E-2</v>
      </c>
      <c r="BH23" s="168">
        <v>4.4000991634996538E-2</v>
      </c>
      <c r="BI23" s="168">
        <v>3.2101499698425781E-2</v>
      </c>
      <c r="BJ23" s="168">
        <v>3.5020062830018697E-2</v>
      </c>
      <c r="BK23" s="168">
        <v>4.1288600015117617E-2</v>
      </c>
      <c r="BL23" s="167">
        <v>3.0913244793125801E-2</v>
      </c>
    </row>
    <row r="24" spans="1:64">
      <c r="A24" s="145">
        <v>20</v>
      </c>
      <c r="B24" s="3" t="s">
        <v>89</v>
      </c>
      <c r="C24" s="156">
        <v>0</v>
      </c>
      <c r="D24" s="156">
        <v>1.0505305179115453E-4</v>
      </c>
      <c r="E24" s="156">
        <v>1.9637491899534592E-5</v>
      </c>
      <c r="F24" s="156">
        <v>0</v>
      </c>
      <c r="G24" s="156">
        <v>1.3724445319443563E-5</v>
      </c>
      <c r="H24" s="156">
        <v>0</v>
      </c>
      <c r="I24" s="156">
        <v>0</v>
      </c>
      <c r="J24" s="156">
        <v>3.1614333236148534E-5</v>
      </c>
      <c r="K24" s="156">
        <v>3.6431996036198829E-5</v>
      </c>
      <c r="L24" s="156">
        <v>1.9567518701655998E-6</v>
      </c>
      <c r="M24" s="156">
        <v>3.9206880451092984E-5</v>
      </c>
      <c r="N24" s="156">
        <v>2.7715507704218256E-6</v>
      </c>
      <c r="O24" s="156">
        <v>0</v>
      </c>
      <c r="P24" s="156">
        <v>2.7755761633519092E-5</v>
      </c>
      <c r="Q24" s="156">
        <v>6.2133813571180858E-4</v>
      </c>
      <c r="R24" s="156">
        <v>1.7066969687960738E-4</v>
      </c>
      <c r="S24" s="156">
        <v>3.6134184293373439E-5</v>
      </c>
      <c r="T24" s="156">
        <v>3.9953073299361117E-5</v>
      </c>
      <c r="U24" s="156">
        <v>3.2939893752372699E-5</v>
      </c>
      <c r="V24" s="156">
        <v>1.3545656407418852E-2</v>
      </c>
      <c r="W24" s="156">
        <v>1.9382683296495634E-3</v>
      </c>
      <c r="X24" s="156">
        <v>3.4574743947425112E-5</v>
      </c>
      <c r="Y24" s="156">
        <v>1.8002313345155477E-3</v>
      </c>
      <c r="Z24" s="156">
        <v>1.1556927619684625E-5</v>
      </c>
      <c r="AA24" s="156">
        <v>5.2655412449845715E-6</v>
      </c>
      <c r="AB24" s="156">
        <v>2.6895819044929466E-5</v>
      </c>
      <c r="AC24" s="156">
        <v>2.1864920570551438E-4</v>
      </c>
      <c r="AD24" s="156">
        <v>1.0770485168284623E-4</v>
      </c>
      <c r="AE24" s="156">
        <v>5.8377082922795312E-5</v>
      </c>
      <c r="AF24" s="156">
        <v>1.1283074554443614E-4</v>
      </c>
      <c r="AG24" s="156">
        <v>1.3133146655034452E-4</v>
      </c>
      <c r="AH24" s="156">
        <v>1.7092389264394725E-3</v>
      </c>
      <c r="AI24" s="156">
        <v>9.6428542383829749E-5</v>
      </c>
      <c r="AJ24" s="156">
        <v>1.7202033994464838E-5</v>
      </c>
      <c r="AK24" s="156">
        <v>4.7332796894968525E-5</v>
      </c>
      <c r="AL24" s="156">
        <v>1.3457794847431391E-3</v>
      </c>
      <c r="AM24" s="156">
        <v>8.9975526656749358E-5</v>
      </c>
      <c r="AN24" s="156">
        <v>0</v>
      </c>
      <c r="AO24" s="156">
        <v>0</v>
      </c>
      <c r="AP24" s="168">
        <v>5.1453637820816759E-4</v>
      </c>
      <c r="AQ24" s="164">
        <v>4.8403216809222759E-3</v>
      </c>
      <c r="AR24" s="165">
        <v>2.2388024205688101E-2</v>
      </c>
      <c r="AS24" s="165">
        <v>0</v>
      </c>
      <c r="AT24" s="165">
        <v>4.9921111417755397E-2</v>
      </c>
      <c r="AU24" s="165">
        <v>2.5783063826320719E-2</v>
      </c>
      <c r="AV24" s="165">
        <v>0.13233118105999461</v>
      </c>
      <c r="AW24" s="168">
        <v>1.8951454394912266E-2</v>
      </c>
      <c r="AX24" s="168">
        <v>1.0655945115547214E-2</v>
      </c>
      <c r="AY24" s="168">
        <v>3.3974189330136836E-2</v>
      </c>
      <c r="AZ24" s="168">
        <v>3.3974189330136836E-2</v>
      </c>
      <c r="BA24" s="168">
        <v>1.9470901926508931E-2</v>
      </c>
      <c r="BB24" s="168">
        <v>2.1888998289432311E-2</v>
      </c>
      <c r="BC24" s="168">
        <v>2.018377482916418E-2</v>
      </c>
      <c r="BD24" s="168">
        <v>1.3790116453473059E-2</v>
      </c>
      <c r="BE24" s="165">
        <v>7.5146737609943254E-2</v>
      </c>
      <c r="BF24" s="165">
        <v>0</v>
      </c>
      <c r="BG24" s="165">
        <v>7.4389016635838731E-2</v>
      </c>
      <c r="BH24" s="168">
        <v>7.4450319853401586E-2</v>
      </c>
      <c r="BI24" s="168">
        <v>4.3947942858538185E-3</v>
      </c>
      <c r="BJ24" s="168">
        <v>2.1577164354733603E-2</v>
      </c>
      <c r="BK24" s="168">
        <v>1.9114255048775477E-2</v>
      </c>
      <c r="BL24" s="167">
        <v>1.0627701541916246E-2</v>
      </c>
    </row>
    <row r="25" spans="1:64">
      <c r="A25" s="145">
        <v>21</v>
      </c>
      <c r="B25" s="3" t="s">
        <v>90</v>
      </c>
      <c r="C25" s="156">
        <v>6.1506289018052096E-6</v>
      </c>
      <c r="D25" s="156">
        <v>0</v>
      </c>
      <c r="E25" s="156">
        <v>3.8096734285097106E-2</v>
      </c>
      <c r="F25" s="156">
        <v>1.5218383807639628E-4</v>
      </c>
      <c r="G25" s="156">
        <v>0</v>
      </c>
      <c r="H25" s="156">
        <v>0</v>
      </c>
      <c r="I25" s="156">
        <v>0</v>
      </c>
      <c r="J25" s="156">
        <v>0</v>
      </c>
      <c r="K25" s="156">
        <v>0</v>
      </c>
      <c r="L25" s="156">
        <v>0</v>
      </c>
      <c r="M25" s="156">
        <v>3.5642618591902709E-6</v>
      </c>
      <c r="N25" s="156">
        <v>0</v>
      </c>
      <c r="O25" s="156">
        <v>0</v>
      </c>
      <c r="P25" s="156">
        <v>0</v>
      </c>
      <c r="Q25" s="156">
        <v>0</v>
      </c>
      <c r="R25" s="156">
        <v>1.1043981030338466E-3</v>
      </c>
      <c r="S25" s="156">
        <v>0</v>
      </c>
      <c r="T25" s="156">
        <v>0</v>
      </c>
      <c r="U25" s="156">
        <v>0</v>
      </c>
      <c r="V25" s="156">
        <v>0</v>
      </c>
      <c r="W25" s="156">
        <v>0.34667385287739949</v>
      </c>
      <c r="X25" s="156">
        <v>2.6595956882634704E-6</v>
      </c>
      <c r="Y25" s="156">
        <v>2.2805058709343141E-6</v>
      </c>
      <c r="Z25" s="156">
        <v>0</v>
      </c>
      <c r="AA25" s="156">
        <v>0</v>
      </c>
      <c r="AB25" s="156">
        <v>4.4826365074882447E-6</v>
      </c>
      <c r="AC25" s="156">
        <v>4.7829513748081268E-6</v>
      </c>
      <c r="AD25" s="156">
        <v>0</v>
      </c>
      <c r="AE25" s="156">
        <v>0</v>
      </c>
      <c r="AF25" s="156">
        <v>1.773499226025551E-2</v>
      </c>
      <c r="AG25" s="156">
        <v>0</v>
      </c>
      <c r="AH25" s="156">
        <v>7.1664307977189756E-3</v>
      </c>
      <c r="AI25" s="156">
        <v>9.8171226884742336E-5</v>
      </c>
      <c r="AJ25" s="156">
        <v>3.2456667914084604E-7</v>
      </c>
      <c r="AK25" s="156">
        <v>0</v>
      </c>
      <c r="AL25" s="156">
        <v>1.8853630243566556E-2</v>
      </c>
      <c r="AM25" s="156">
        <v>1.2263331040623617E-4</v>
      </c>
      <c r="AN25" s="156">
        <v>0</v>
      </c>
      <c r="AO25" s="156">
        <v>0</v>
      </c>
      <c r="AP25" s="168">
        <v>1.2761148786726937E-2</v>
      </c>
      <c r="AQ25" s="164">
        <v>0</v>
      </c>
      <c r="AR25" s="165">
        <v>7.2231792840574596E-3</v>
      </c>
      <c r="AS25" s="165">
        <v>0</v>
      </c>
      <c r="AT25" s="165">
        <v>2.7167873861583081E-2</v>
      </c>
      <c r="AU25" s="165">
        <v>4.7032540688067635E-2</v>
      </c>
      <c r="AV25" s="165">
        <v>-0.18353174603174602</v>
      </c>
      <c r="AW25" s="168">
        <v>1.4839630375690804E-2</v>
      </c>
      <c r="AX25" s="168">
        <v>2.0534135156219338E-2</v>
      </c>
      <c r="AY25" s="168">
        <v>0.13077626601491352</v>
      </c>
      <c r="AZ25" s="168">
        <v>0.13077626601491352</v>
      </c>
      <c r="BA25" s="168">
        <v>5.3408102834358297E-2</v>
      </c>
      <c r="BB25" s="168">
        <v>6.6307500659582755E-2</v>
      </c>
      <c r="BC25" s="168">
        <v>3.6430765873814025E-2</v>
      </c>
      <c r="BD25" s="168">
        <v>3.3305513336335905E-2</v>
      </c>
      <c r="BE25" s="165">
        <v>3.1476160777773175E-2</v>
      </c>
      <c r="BF25" s="165">
        <v>0</v>
      </c>
      <c r="BG25" s="165">
        <v>2.8934215630604547E-2</v>
      </c>
      <c r="BH25" s="168">
        <v>3.0982204241028641E-2</v>
      </c>
      <c r="BI25" s="168">
        <v>4.3481088364816595E-2</v>
      </c>
      <c r="BJ25" s="168">
        <v>4.0415513583625384E-2</v>
      </c>
      <c r="BK25" s="168">
        <v>3.3372205135918272E-2</v>
      </c>
      <c r="BL25" s="167">
        <v>3.0418055715899141E-2</v>
      </c>
    </row>
    <row r="26" spans="1:64">
      <c r="A26" s="145">
        <v>22</v>
      </c>
      <c r="B26" s="3" t="s">
        <v>64</v>
      </c>
      <c r="C26" s="156">
        <v>8.6108804625272938E-4</v>
      </c>
      <c r="D26" s="156">
        <v>1.1555835697026999E-3</v>
      </c>
      <c r="E26" s="156">
        <v>5.3021228128743393E-3</v>
      </c>
      <c r="F26" s="156">
        <v>3.3480444376807182E-3</v>
      </c>
      <c r="G26" s="156">
        <v>6.31182507673858E-3</v>
      </c>
      <c r="H26" s="156">
        <v>1.3549092920088003E-2</v>
      </c>
      <c r="I26" s="156">
        <v>1.2895850679060105E-2</v>
      </c>
      <c r="J26" s="156">
        <v>4.4359593135240259E-3</v>
      </c>
      <c r="K26" s="156">
        <v>7.4904183850424801E-3</v>
      </c>
      <c r="L26" s="156">
        <v>4.6903342327869434E-3</v>
      </c>
      <c r="M26" s="156">
        <v>1.0279331201904742E-2</v>
      </c>
      <c r="N26" s="156">
        <v>8.2656882476546904E-3</v>
      </c>
      <c r="O26" s="156">
        <v>2.6589035226467304E-2</v>
      </c>
      <c r="P26" s="156">
        <v>4.8510903388361698E-3</v>
      </c>
      <c r="Q26" s="156">
        <v>7.6811691195707063E-4</v>
      </c>
      <c r="R26" s="156">
        <v>2.5765618754727826E-3</v>
      </c>
      <c r="S26" s="156">
        <v>8.4779829898327438E-3</v>
      </c>
      <c r="T26" s="156">
        <v>3.5812482066518237E-3</v>
      </c>
      <c r="U26" s="156">
        <v>2.766951075199307E-3</v>
      </c>
      <c r="V26" s="156">
        <v>5.3990998306493532E-3</v>
      </c>
      <c r="W26" s="156">
        <v>2.114018048659239E-3</v>
      </c>
      <c r="X26" s="156">
        <v>4.552695899169408E-2</v>
      </c>
      <c r="Y26" s="156">
        <v>2.8898570396479629E-3</v>
      </c>
      <c r="Z26" s="156">
        <v>9.2859913424165972E-3</v>
      </c>
      <c r="AA26" s="156">
        <v>3.5647714228545552E-3</v>
      </c>
      <c r="AB26" s="156">
        <v>5.4195075375532871E-3</v>
      </c>
      <c r="AC26" s="156">
        <v>5.4600806337273917E-3</v>
      </c>
      <c r="AD26" s="156">
        <v>1.4250698188286592E-2</v>
      </c>
      <c r="AE26" s="156">
        <v>6.0939979246235105E-5</v>
      </c>
      <c r="AF26" s="156">
        <v>2.1899169332269871E-3</v>
      </c>
      <c r="AG26" s="156">
        <v>1.6000863035351618E-2</v>
      </c>
      <c r="AH26" s="156">
        <v>6.6680475889930296E-3</v>
      </c>
      <c r="AI26" s="156">
        <v>1.5169487685610421E-2</v>
      </c>
      <c r="AJ26" s="156">
        <v>3.3453087619046999E-3</v>
      </c>
      <c r="AK26" s="156">
        <v>3.9496589409023737E-2</v>
      </c>
      <c r="AL26" s="156">
        <v>5.329977135828801E-3</v>
      </c>
      <c r="AM26" s="156">
        <v>5.4311893831544486E-3</v>
      </c>
      <c r="AN26" s="156">
        <v>0.12891934981399697</v>
      </c>
      <c r="AO26" s="156">
        <v>7.4788406743596901E-4</v>
      </c>
      <c r="AP26" s="168">
        <v>6.3274075011267895E-3</v>
      </c>
      <c r="AQ26" s="164">
        <v>2.3300948307921159E-2</v>
      </c>
      <c r="AR26" s="165">
        <v>7.7130042947109994E-3</v>
      </c>
      <c r="AS26" s="165">
        <v>2.2079251707664526E-7</v>
      </c>
      <c r="AT26" s="165">
        <v>3.1992834938008676E-3</v>
      </c>
      <c r="AU26" s="165">
        <v>8.3814072675068799E-3</v>
      </c>
      <c r="AV26" s="165">
        <v>0.23643058918482648</v>
      </c>
      <c r="AW26" s="168">
        <v>5.6170294019848412E-3</v>
      </c>
      <c r="AX26" s="168">
        <v>9.249241234925298E-3</v>
      </c>
      <c r="AY26" s="168">
        <v>6.2888210844217508E-3</v>
      </c>
      <c r="AZ26" s="168">
        <v>6.2888210844217508E-3</v>
      </c>
      <c r="BA26" s="168">
        <v>1.647879288989422E-2</v>
      </c>
      <c r="BB26" s="168">
        <v>1.4779844708329456E-2</v>
      </c>
      <c r="BC26" s="168">
        <v>9.4608952105431025E-3</v>
      </c>
      <c r="BD26" s="168">
        <v>1.0792353211647234E-2</v>
      </c>
      <c r="BE26" s="165">
        <v>2.1242407750946424E-2</v>
      </c>
      <c r="BF26" s="165">
        <v>8.6919263022586762E-2</v>
      </c>
      <c r="BG26" s="165">
        <v>2.0765282314512367E-2</v>
      </c>
      <c r="BH26" s="168">
        <v>2.1747475547763327E-2</v>
      </c>
      <c r="BI26" s="168">
        <v>1.1214557554662507E-2</v>
      </c>
      <c r="BJ26" s="168">
        <v>1.3797943995580987E-2</v>
      </c>
      <c r="BK26" s="168">
        <v>6.1319198027416002E-3</v>
      </c>
      <c r="BL26" s="167">
        <v>9.5717462199256063E-3</v>
      </c>
    </row>
    <row r="27" spans="1:64">
      <c r="A27" s="145">
        <v>23</v>
      </c>
      <c r="B27" s="3" t="s">
        <v>91</v>
      </c>
      <c r="C27" s="156">
        <v>4.6560260786665435E-3</v>
      </c>
      <c r="D27" s="156">
        <v>1.0505305179115453E-3</v>
      </c>
      <c r="E27" s="156">
        <v>1.5513618600632327E-3</v>
      </c>
      <c r="F27" s="156">
        <v>9.43539796073657E-3</v>
      </c>
      <c r="G27" s="156">
        <v>9.0297385067235586E-4</v>
      </c>
      <c r="H27" s="156">
        <v>3.4503901225068829E-3</v>
      </c>
      <c r="I27" s="156">
        <v>6.0905252843806807E-3</v>
      </c>
      <c r="J27" s="156">
        <v>3.8868066361998168E-3</v>
      </c>
      <c r="K27" s="156">
        <v>2.2077789597936492E-3</v>
      </c>
      <c r="L27" s="156">
        <v>4.9251444572068152E-3</v>
      </c>
      <c r="M27" s="156">
        <v>6.8077401510534177E-3</v>
      </c>
      <c r="N27" s="156">
        <v>4.8585285005494604E-3</v>
      </c>
      <c r="O27" s="156">
        <v>3.1514413739803866E-3</v>
      </c>
      <c r="P27" s="156">
        <v>4.0045396090138382E-3</v>
      </c>
      <c r="Q27" s="156">
        <v>2.1834293606225246E-3</v>
      </c>
      <c r="R27" s="156">
        <v>2.1262140946743347E-3</v>
      </c>
      <c r="S27" s="156">
        <v>1.3324480458181457E-3</v>
      </c>
      <c r="T27" s="156">
        <v>4.0788455741075031E-3</v>
      </c>
      <c r="U27" s="156">
        <v>2.6467204630031466E-3</v>
      </c>
      <c r="V27" s="156">
        <v>2.4863645182848395E-3</v>
      </c>
      <c r="W27" s="156">
        <v>1.754149576401332E-3</v>
      </c>
      <c r="X27" s="156">
        <v>2.244698760894369E-3</v>
      </c>
      <c r="Y27" s="156">
        <v>1.176741029402106E-3</v>
      </c>
      <c r="Z27" s="156">
        <v>2.5940246350358374E-2</v>
      </c>
      <c r="AA27" s="156">
        <v>4.6873848162852658E-2</v>
      </c>
      <c r="AB27" s="156">
        <v>3.5054217488558071E-3</v>
      </c>
      <c r="AC27" s="156">
        <v>4.4491696967233025E-3</v>
      </c>
      <c r="AD27" s="156">
        <v>3.6804767285997611E-3</v>
      </c>
      <c r="AE27" s="156">
        <v>1.3505609325753235E-2</v>
      </c>
      <c r="AF27" s="156">
        <v>8.2077419677570856E-3</v>
      </c>
      <c r="AG27" s="156">
        <v>5.5515687074638486E-3</v>
      </c>
      <c r="AH27" s="156">
        <v>8.7130174635700643E-3</v>
      </c>
      <c r="AI27" s="156">
        <v>8.7389818772429795E-3</v>
      </c>
      <c r="AJ27" s="156">
        <v>3.0077594155982204E-3</v>
      </c>
      <c r="AK27" s="156">
        <v>1.6145742940839264E-3</v>
      </c>
      <c r="AL27" s="156">
        <v>1.7350245128986809E-3</v>
      </c>
      <c r="AM27" s="156">
        <v>3.2064611758934902E-3</v>
      </c>
      <c r="AN27" s="156">
        <v>0</v>
      </c>
      <c r="AO27" s="156">
        <v>1.4773343726464036E-2</v>
      </c>
      <c r="AP27" s="168">
        <v>5.7618298880924108E-3</v>
      </c>
      <c r="AQ27" s="164">
        <v>0</v>
      </c>
      <c r="AR27" s="165">
        <v>0</v>
      </c>
      <c r="AS27" s="165">
        <v>0</v>
      </c>
      <c r="AT27" s="165">
        <v>0.71005243617314873</v>
      </c>
      <c r="AU27" s="165">
        <v>0.30592886844213296</v>
      </c>
      <c r="AV27" s="165">
        <v>0</v>
      </c>
      <c r="AW27" s="168">
        <v>9.2198343106453362E-2</v>
      </c>
      <c r="AX27" s="168">
        <v>5.5055205845198643E-2</v>
      </c>
      <c r="AY27" s="168">
        <v>0</v>
      </c>
      <c r="AZ27" s="168">
        <v>0</v>
      </c>
      <c r="BA27" s="168">
        <v>0</v>
      </c>
      <c r="BB27" s="168">
        <v>0</v>
      </c>
      <c r="BC27" s="168">
        <v>5.3520486266184719E-2</v>
      </c>
      <c r="BD27" s="168">
        <v>3.9694070676286268E-2</v>
      </c>
      <c r="BE27" s="165">
        <v>0</v>
      </c>
      <c r="BF27" s="165">
        <v>0</v>
      </c>
      <c r="BG27" s="165">
        <v>0</v>
      </c>
      <c r="BH27" s="168">
        <v>0</v>
      </c>
      <c r="BI27" s="168">
        <v>0</v>
      </c>
      <c r="BJ27" s="168">
        <v>0</v>
      </c>
      <c r="BK27" s="168">
        <v>9.4601043904447638E-2</v>
      </c>
      <c r="BL27" s="167">
        <v>5.5814315806248488E-2</v>
      </c>
    </row>
    <row r="28" spans="1:64">
      <c r="A28" s="145">
        <v>24</v>
      </c>
      <c r="B28" s="3" t="s">
        <v>92</v>
      </c>
      <c r="C28" s="156">
        <v>1.1046529507642157E-2</v>
      </c>
      <c r="D28" s="156">
        <v>4.0970690198550265E-3</v>
      </c>
      <c r="E28" s="156">
        <v>9.170708717082655E-3</v>
      </c>
      <c r="F28" s="156">
        <v>2.1001369654542686E-2</v>
      </c>
      <c r="G28" s="156">
        <v>1.5371378757776791E-2</v>
      </c>
      <c r="H28" s="156">
        <v>2.7494920592938121E-2</v>
      </c>
      <c r="I28" s="156">
        <v>4.1121084996961432E-2</v>
      </c>
      <c r="J28" s="156">
        <v>2.7893794574746236E-2</v>
      </c>
      <c r="K28" s="156">
        <v>1.0091662902027076E-2</v>
      </c>
      <c r="L28" s="156">
        <v>2.7486493520216183E-2</v>
      </c>
      <c r="M28" s="156">
        <v>4.8869594351357806E-2</v>
      </c>
      <c r="N28" s="156">
        <v>4.5068187077829301E-2</v>
      </c>
      <c r="O28" s="156">
        <v>3.1266142627749502E-2</v>
      </c>
      <c r="P28" s="156">
        <v>1.779606916735799E-2</v>
      </c>
      <c r="Q28" s="156">
        <v>1.0584803149127237E-2</v>
      </c>
      <c r="R28" s="156">
        <v>9.4418880693073123E-3</v>
      </c>
      <c r="S28" s="156">
        <v>1.1761676987493055E-2</v>
      </c>
      <c r="T28" s="156">
        <v>2.716082564842022E-2</v>
      </c>
      <c r="U28" s="156">
        <v>9.9824348016565468E-3</v>
      </c>
      <c r="V28" s="156">
        <v>4.6876833933366391E-3</v>
      </c>
      <c r="W28" s="156">
        <v>1.4897717848053488E-2</v>
      </c>
      <c r="X28" s="156">
        <v>1.8603871839402975E-2</v>
      </c>
      <c r="Y28" s="156">
        <v>2.9039961760477556E-3</v>
      </c>
      <c r="Z28" s="156">
        <v>9.2382467851877745E-2</v>
      </c>
      <c r="AA28" s="156">
        <v>5.6051686552860767E-2</v>
      </c>
      <c r="AB28" s="156">
        <v>6.9180529220066081E-2</v>
      </c>
      <c r="AC28" s="156">
        <v>2.5710755115281085E-2</v>
      </c>
      <c r="AD28" s="156">
        <v>5.2161123092340925E-3</v>
      </c>
      <c r="AE28" s="156">
        <v>4.4833599684706796E-3</v>
      </c>
      <c r="AF28" s="156">
        <v>1.4171096987196768E-2</v>
      </c>
      <c r="AG28" s="156">
        <v>7.3085961135266721E-3</v>
      </c>
      <c r="AH28" s="156">
        <v>1.0783010762853004E-2</v>
      </c>
      <c r="AI28" s="156">
        <v>1.4757633248561414E-2</v>
      </c>
      <c r="AJ28" s="156">
        <v>1.1835323954870951E-2</v>
      </c>
      <c r="AK28" s="156">
        <v>3.9969917377973424E-3</v>
      </c>
      <c r="AL28" s="156">
        <v>4.9975064700063312E-3</v>
      </c>
      <c r="AM28" s="156">
        <v>2.9090753981583676E-2</v>
      </c>
      <c r="AN28" s="156">
        <v>0</v>
      </c>
      <c r="AO28" s="156">
        <v>2.7703311230374626E-3</v>
      </c>
      <c r="AP28" s="168">
        <v>1.8885791482172544E-2</v>
      </c>
      <c r="AQ28" s="164">
        <v>9.4424042394942358E-4</v>
      </c>
      <c r="AR28" s="165">
        <v>3.314462019579964E-2</v>
      </c>
      <c r="AS28" s="165">
        <v>0</v>
      </c>
      <c r="AT28" s="165">
        <v>0</v>
      </c>
      <c r="AU28" s="165">
        <v>0</v>
      </c>
      <c r="AV28" s="165">
        <v>0</v>
      </c>
      <c r="AW28" s="168">
        <v>1.7660548167861796E-2</v>
      </c>
      <c r="AX28" s="168">
        <v>2.8086065869850862E-2</v>
      </c>
      <c r="AY28" s="168">
        <v>1.3345112629792799E-3</v>
      </c>
      <c r="AZ28" s="168">
        <v>1.3345112629792799E-3</v>
      </c>
      <c r="BA28" s="168">
        <v>2.0502534773611567E-2</v>
      </c>
      <c r="BB28" s="168">
        <v>1.7306698778256777E-2</v>
      </c>
      <c r="BC28" s="168">
        <v>1.751210584695851E-2</v>
      </c>
      <c r="BD28" s="168">
        <v>2.5078478987061229E-2</v>
      </c>
      <c r="BE28" s="165">
        <v>2.3834398598537361E-5</v>
      </c>
      <c r="BF28" s="165">
        <v>0</v>
      </c>
      <c r="BG28" s="165">
        <v>0</v>
      </c>
      <c r="BH28" s="168">
        <v>2.1468386522964783E-5</v>
      </c>
      <c r="BI28" s="168">
        <v>5.5730184182029562E-5</v>
      </c>
      <c r="BJ28" s="168">
        <v>4.7326865788029296E-5</v>
      </c>
      <c r="BK28" s="168">
        <v>3.0917493384119279E-2</v>
      </c>
      <c r="BL28" s="167">
        <v>3.5243934462036206E-2</v>
      </c>
    </row>
    <row r="29" spans="1:64">
      <c r="A29" s="145">
        <v>25</v>
      </c>
      <c r="B29" s="3" t="s">
        <v>1</v>
      </c>
      <c r="C29" s="156">
        <v>1.0640588000123013E-3</v>
      </c>
      <c r="D29" s="156">
        <v>2.1010610358230907E-4</v>
      </c>
      <c r="E29" s="156">
        <v>4.3202482178976101E-4</v>
      </c>
      <c r="F29" s="156">
        <v>2.7393090853751333E-3</v>
      </c>
      <c r="G29" s="156">
        <v>1.9711143019131875E-3</v>
      </c>
      <c r="H29" s="156">
        <v>1.8394065809879897E-3</v>
      </c>
      <c r="I29" s="156">
        <v>2.5138475789158064E-3</v>
      </c>
      <c r="J29" s="156">
        <v>2.4653325418041014E-3</v>
      </c>
      <c r="K29" s="156">
        <v>1.5155710351058714E-3</v>
      </c>
      <c r="L29" s="156">
        <v>6.5551187650547595E-4</v>
      </c>
      <c r="M29" s="156">
        <v>1.0550215103203202E-3</v>
      </c>
      <c r="N29" s="156">
        <v>1.9220704592875359E-3</v>
      </c>
      <c r="O29" s="156">
        <v>7.2879584506280854E-4</v>
      </c>
      <c r="P29" s="156">
        <v>5.5974119294263506E-4</v>
      </c>
      <c r="Q29" s="156">
        <v>3.7112975548024801E-4</v>
      </c>
      <c r="R29" s="156">
        <v>4.2061822069683889E-4</v>
      </c>
      <c r="S29" s="156">
        <v>3.5682506989706276E-4</v>
      </c>
      <c r="T29" s="156">
        <v>1.1441107353907956E-3</v>
      </c>
      <c r="U29" s="156">
        <v>3.7057380471419287E-4</v>
      </c>
      <c r="V29" s="156">
        <v>2.3474347089779795E-4</v>
      </c>
      <c r="W29" s="156">
        <v>5.3227057757215986E-4</v>
      </c>
      <c r="X29" s="156">
        <v>7.2075043151940044E-4</v>
      </c>
      <c r="Y29" s="156">
        <v>1.0380862724492998E-3</v>
      </c>
      <c r="Z29" s="156">
        <v>9.7872730779204184E-4</v>
      </c>
      <c r="AA29" s="156">
        <v>7.4038775445728067E-2</v>
      </c>
      <c r="AB29" s="156">
        <v>8.3377039039281339E-3</v>
      </c>
      <c r="AC29" s="156">
        <v>3.1646056132034056E-3</v>
      </c>
      <c r="AD29" s="156">
        <v>1.2680563397347599E-3</v>
      </c>
      <c r="AE29" s="156">
        <v>5.1770505733483841E-4</v>
      </c>
      <c r="AF29" s="156">
        <v>2.6990448293782361E-3</v>
      </c>
      <c r="AG29" s="156">
        <v>2.5619016796356491E-3</v>
      </c>
      <c r="AH29" s="156">
        <v>3.9488354376179926E-3</v>
      </c>
      <c r="AI29" s="156">
        <v>7.7688875050683079E-3</v>
      </c>
      <c r="AJ29" s="156">
        <v>4.4400721706467734E-3</v>
      </c>
      <c r="AK29" s="156">
        <v>2.2036046554435346E-3</v>
      </c>
      <c r="AL29" s="156">
        <v>8.3889797783347219E-4</v>
      </c>
      <c r="AM29" s="156">
        <v>8.3690569498429766E-3</v>
      </c>
      <c r="AN29" s="156">
        <v>0</v>
      </c>
      <c r="AO29" s="156">
        <v>9.4802205731320016E-4</v>
      </c>
      <c r="AP29" s="168">
        <v>2.6834706461349375E-3</v>
      </c>
      <c r="AQ29" s="164">
        <v>3.8641223503161026E-4</v>
      </c>
      <c r="AR29" s="165">
        <v>7.2296973654795713E-3</v>
      </c>
      <c r="AS29" s="165">
        <v>3.3052639806373794E-4</v>
      </c>
      <c r="AT29" s="165">
        <v>0</v>
      </c>
      <c r="AU29" s="165">
        <v>0</v>
      </c>
      <c r="AV29" s="165">
        <v>0</v>
      </c>
      <c r="AW29" s="168">
        <v>3.9253321718975588E-3</v>
      </c>
      <c r="AX29" s="168">
        <v>4.7489690219046296E-3</v>
      </c>
      <c r="AY29" s="168">
        <v>3.2068745427090307E-4</v>
      </c>
      <c r="AZ29" s="168">
        <v>3.2068745427090307E-4</v>
      </c>
      <c r="BA29" s="168">
        <v>0</v>
      </c>
      <c r="BB29" s="168">
        <v>5.346740674901426E-5</v>
      </c>
      <c r="BC29" s="168">
        <v>2.3010575261115029E-3</v>
      </c>
      <c r="BD29" s="168">
        <v>3.4388615781315887E-3</v>
      </c>
      <c r="BE29" s="165">
        <v>8.7960280542221213E-6</v>
      </c>
      <c r="BF29" s="165">
        <v>0</v>
      </c>
      <c r="BG29" s="165">
        <v>0</v>
      </c>
      <c r="BH29" s="168">
        <v>7.9228569310941466E-6</v>
      </c>
      <c r="BI29" s="168">
        <v>0</v>
      </c>
      <c r="BJ29" s="168">
        <v>1.9432223038793485E-6</v>
      </c>
      <c r="BK29" s="168">
        <v>4.065781732927958E-3</v>
      </c>
      <c r="BL29" s="167">
        <v>4.8346359455286921E-3</v>
      </c>
    </row>
    <row r="30" spans="1:64">
      <c r="A30" s="145">
        <v>26</v>
      </c>
      <c r="B30" s="3" t="s">
        <v>2</v>
      </c>
      <c r="C30" s="156">
        <v>2.0297075375957192E-4</v>
      </c>
      <c r="D30" s="156">
        <v>0</v>
      </c>
      <c r="E30" s="156">
        <v>0</v>
      </c>
      <c r="F30" s="156">
        <v>1.3696545426875666E-3</v>
      </c>
      <c r="G30" s="156">
        <v>1.4472190960985662E-3</v>
      </c>
      <c r="H30" s="156">
        <v>2.8853436564517485E-4</v>
      </c>
      <c r="I30" s="156">
        <v>1.2368451346742306E-3</v>
      </c>
      <c r="J30" s="156">
        <v>3.3827336562678926E-3</v>
      </c>
      <c r="K30" s="156">
        <v>1.4572798414479532E-4</v>
      </c>
      <c r="L30" s="156">
        <v>9.3924089767948802E-5</v>
      </c>
      <c r="M30" s="156">
        <v>2.9512088194095444E-3</v>
      </c>
      <c r="N30" s="156">
        <v>1.7737924930699684E-4</v>
      </c>
      <c r="O30" s="156">
        <v>6.80743371761964E-5</v>
      </c>
      <c r="P30" s="156">
        <v>1.1410702004891181E-4</v>
      </c>
      <c r="Q30" s="156">
        <v>2.8062885199223669E-4</v>
      </c>
      <c r="R30" s="156">
        <v>2.8628465283030919E-5</v>
      </c>
      <c r="S30" s="156">
        <v>1.5357028324683713E-4</v>
      </c>
      <c r="T30" s="156">
        <v>9.1528858831263645E-4</v>
      </c>
      <c r="U30" s="156">
        <v>1.968158651704269E-4</v>
      </c>
      <c r="V30" s="156">
        <v>2.4911552013643864E-4</v>
      </c>
      <c r="W30" s="156">
        <v>2.7324896788885251E-3</v>
      </c>
      <c r="X30" s="156">
        <v>2.7393835589113741E-4</v>
      </c>
      <c r="Y30" s="156">
        <v>2.2184761112449009E-3</v>
      </c>
      <c r="Z30" s="156">
        <v>1.4761085802242188E-2</v>
      </c>
      <c r="AA30" s="156">
        <v>2.5590530450625018E-3</v>
      </c>
      <c r="AB30" s="156">
        <v>0</v>
      </c>
      <c r="AC30" s="156">
        <v>1.5653916570979168E-3</v>
      </c>
      <c r="AD30" s="156">
        <v>4.5841877497511431E-3</v>
      </c>
      <c r="AE30" s="156">
        <v>2.1927001878318239E-5</v>
      </c>
      <c r="AF30" s="156">
        <v>1.0683904388449022E-2</v>
      </c>
      <c r="AG30" s="156">
        <v>7.5468689171251544E-3</v>
      </c>
      <c r="AH30" s="156">
        <v>3.2020947386859365E-2</v>
      </c>
      <c r="AI30" s="156">
        <v>7.7880570345783455E-3</v>
      </c>
      <c r="AJ30" s="156">
        <v>4.9532120903684517E-3</v>
      </c>
      <c r="AK30" s="156">
        <v>4.7332796894968525E-5</v>
      </c>
      <c r="AL30" s="156">
        <v>1.5478962146488755E-3</v>
      </c>
      <c r="AM30" s="156">
        <v>2.0880987038192279E-2</v>
      </c>
      <c r="AN30" s="156">
        <v>0</v>
      </c>
      <c r="AO30" s="156">
        <v>1.2561292259399903E-2</v>
      </c>
      <c r="AP30" s="168">
        <v>4.8407456195228519E-3</v>
      </c>
      <c r="AQ30" s="164">
        <v>0</v>
      </c>
      <c r="AR30" s="165">
        <v>7.7168799106917146E-4</v>
      </c>
      <c r="AS30" s="165">
        <v>5.7134479643923489E-3</v>
      </c>
      <c r="AT30" s="165">
        <v>0</v>
      </c>
      <c r="AU30" s="165">
        <v>0</v>
      </c>
      <c r="AV30" s="165">
        <v>0</v>
      </c>
      <c r="AW30" s="168">
        <v>1.6242656795588007E-3</v>
      </c>
      <c r="AX30" s="168">
        <v>5.6446943722378027E-3</v>
      </c>
      <c r="AY30" s="168">
        <v>1.1480922209941311E-4</v>
      </c>
      <c r="AZ30" s="168">
        <v>1.1480922209941311E-4</v>
      </c>
      <c r="BA30" s="168">
        <v>0</v>
      </c>
      <c r="BB30" s="168">
        <v>1.9141850717183502E-5</v>
      </c>
      <c r="BC30" s="168">
        <v>9.509048840056917E-4</v>
      </c>
      <c r="BD30" s="168">
        <v>4.0750903474000627E-3</v>
      </c>
      <c r="BE30" s="165">
        <v>4.2561426068816719E-6</v>
      </c>
      <c r="BF30" s="165">
        <v>0</v>
      </c>
      <c r="BG30" s="165">
        <v>0</v>
      </c>
      <c r="BH30" s="168">
        <v>3.8336404505294261E-6</v>
      </c>
      <c r="BI30" s="168">
        <v>1.6519722256044234E-4</v>
      </c>
      <c r="BJ30" s="168">
        <v>1.2561991925723274E-4</v>
      </c>
      <c r="BK30" s="168">
        <v>1.5843663662822741E-3</v>
      </c>
      <c r="BL30" s="167">
        <v>5.6790183484965685E-3</v>
      </c>
    </row>
    <row r="31" spans="1:64">
      <c r="A31" s="145">
        <v>27</v>
      </c>
      <c r="B31" s="3" t="s">
        <v>65</v>
      </c>
      <c r="C31" s="156">
        <v>5.8400221422640466E-2</v>
      </c>
      <c r="D31" s="156">
        <v>1.344679062926778E-2</v>
      </c>
      <c r="E31" s="156">
        <v>6.4312785970975783E-2</v>
      </c>
      <c r="F31" s="156">
        <v>3.1654238319890428E-2</v>
      </c>
      <c r="G31" s="156">
        <v>6.8147550091859133E-2</v>
      </c>
      <c r="H31" s="156">
        <v>8.6800754998256777E-2</v>
      </c>
      <c r="I31" s="156">
        <v>7.7824865941514901E-2</v>
      </c>
      <c r="J31" s="156">
        <v>5.0675434375084157E-2</v>
      </c>
      <c r="K31" s="156">
        <v>1.2488888241208959E-2</v>
      </c>
      <c r="L31" s="156">
        <v>5.5511093804727907E-2</v>
      </c>
      <c r="M31" s="156">
        <v>3.4209785324508218E-2</v>
      </c>
      <c r="N31" s="156">
        <v>1.7675103113236789E-2</v>
      </c>
      <c r="O31" s="156">
        <v>2.495525113423859E-2</v>
      </c>
      <c r="P31" s="156">
        <v>3.0841277135111964E-2</v>
      </c>
      <c r="Q31" s="156">
        <v>4.3534737136703514E-2</v>
      </c>
      <c r="R31" s="156">
        <v>3.5679876501205146E-2</v>
      </c>
      <c r="S31" s="156">
        <v>6.3343225066283648E-2</v>
      </c>
      <c r="T31" s="156">
        <v>4.7885574398070632E-2</v>
      </c>
      <c r="U31" s="156">
        <v>5.1596226076372792E-2</v>
      </c>
      <c r="V31" s="156">
        <v>5.4793437722317637E-2</v>
      </c>
      <c r="W31" s="156">
        <v>4.0122823946485045E-2</v>
      </c>
      <c r="X31" s="156">
        <v>6.7843626411912855E-2</v>
      </c>
      <c r="Y31" s="156">
        <v>5.0974779429472164E-2</v>
      </c>
      <c r="Z31" s="156">
        <v>6.2429078385583892E-3</v>
      </c>
      <c r="AA31" s="156">
        <v>2.0398706783070233E-2</v>
      </c>
      <c r="AB31" s="156">
        <v>1.9252923799662008E-2</v>
      </c>
      <c r="AC31" s="156">
        <v>1.2249480110267528E-2</v>
      </c>
      <c r="AD31" s="156">
        <v>5.9464858347083932E-3</v>
      </c>
      <c r="AE31" s="156">
        <v>1.5545390032953152E-3</v>
      </c>
      <c r="AF31" s="156">
        <v>9.3621727977856277E-3</v>
      </c>
      <c r="AG31" s="156">
        <v>8.8489265997814277E-3</v>
      </c>
      <c r="AH31" s="156">
        <v>1.0031612926545128E-2</v>
      </c>
      <c r="AI31" s="156">
        <v>1.8057115903622575E-2</v>
      </c>
      <c r="AJ31" s="156">
        <v>4.2903171048911871E-2</v>
      </c>
      <c r="AK31" s="156">
        <v>3.571522485708125E-2</v>
      </c>
      <c r="AL31" s="156">
        <v>1.950222055885957E-2</v>
      </c>
      <c r="AM31" s="156">
        <v>6.4282515155877601E-2</v>
      </c>
      <c r="AN31" s="156">
        <v>0.23885356154593268</v>
      </c>
      <c r="AO31" s="156">
        <v>4.6453080808346809E-3</v>
      </c>
      <c r="AP31" s="168">
        <v>3.0573725117875341E-2</v>
      </c>
      <c r="AQ31" s="164">
        <v>0.16302528821123094</v>
      </c>
      <c r="AR31" s="165">
        <v>0.137069350800852</v>
      </c>
      <c r="AS31" s="165">
        <v>6.6458547640070221E-5</v>
      </c>
      <c r="AT31" s="165">
        <v>1.4073931359122696E-2</v>
      </c>
      <c r="AU31" s="165">
        <v>4.4708937428496499E-2</v>
      </c>
      <c r="AV31" s="165">
        <v>-7.2571966639763244E-2</v>
      </c>
      <c r="AW31" s="168">
        <v>8.5255144246543624E-2</v>
      </c>
      <c r="AX31" s="168">
        <v>7.5811596196837194E-2</v>
      </c>
      <c r="AY31" s="168">
        <v>4.3208353441163194E-2</v>
      </c>
      <c r="AZ31" s="168">
        <v>4.3208353441163194E-2</v>
      </c>
      <c r="BA31" s="168">
        <v>0.16143870420435549</v>
      </c>
      <c r="BB31" s="168">
        <v>0.14172645737291531</v>
      </c>
      <c r="BC31" s="168">
        <v>0.10894525939494597</v>
      </c>
      <c r="BD31" s="168">
        <v>9.4202719735868204E-2</v>
      </c>
      <c r="BE31" s="165">
        <v>2.1062231047255099E-3</v>
      </c>
      <c r="BF31" s="165">
        <v>0</v>
      </c>
      <c r="BG31" s="165">
        <v>0</v>
      </c>
      <c r="BH31" s="168">
        <v>1.8971408709519951E-3</v>
      </c>
      <c r="BI31" s="168">
        <v>0.18843504825602728</v>
      </c>
      <c r="BJ31" s="168">
        <v>0.14268329162300686</v>
      </c>
      <c r="BK31" s="168">
        <v>8.304906012176945E-2</v>
      </c>
      <c r="BL31" s="167">
        <v>7.4514169543198769E-2</v>
      </c>
    </row>
    <row r="32" spans="1:64">
      <c r="A32" s="145">
        <v>28</v>
      </c>
      <c r="B32" s="3" t="s">
        <v>66</v>
      </c>
      <c r="C32" s="156">
        <v>7.7989974474890061E-3</v>
      </c>
      <c r="D32" s="156">
        <v>1.2606366214938543E-2</v>
      </c>
      <c r="E32" s="156">
        <v>1.1193370382734717E-2</v>
      </c>
      <c r="F32" s="156">
        <v>6.8026175620149135E-2</v>
      </c>
      <c r="G32" s="156">
        <v>7.2976188560627498E-3</v>
      </c>
      <c r="H32" s="156">
        <v>2.0509984491277847E-2</v>
      </c>
      <c r="I32" s="156">
        <v>1.0558695262240618E-2</v>
      </c>
      <c r="J32" s="156">
        <v>8.0042808149004205E-3</v>
      </c>
      <c r="K32" s="156">
        <v>4.4009851211728188E-3</v>
      </c>
      <c r="L32" s="156">
        <v>4.9173174497261522E-3</v>
      </c>
      <c r="M32" s="156">
        <v>1.1241681903886115E-2</v>
      </c>
      <c r="N32" s="156">
        <v>5.4479449643925013E-3</v>
      </c>
      <c r="O32" s="156">
        <v>7.1878491312513263E-3</v>
      </c>
      <c r="P32" s="156">
        <v>1.3143895120228708E-2</v>
      </c>
      <c r="Q32" s="156">
        <v>8.0462147806988193E-3</v>
      </c>
      <c r="R32" s="156">
        <v>7.1207801917446516E-3</v>
      </c>
      <c r="S32" s="156">
        <v>8.7399558259597006E-3</v>
      </c>
      <c r="T32" s="156">
        <v>6.2217831419823259E-3</v>
      </c>
      <c r="U32" s="156">
        <v>6.9692580206582545E-3</v>
      </c>
      <c r="V32" s="156">
        <v>5.9428423601779259E-3</v>
      </c>
      <c r="W32" s="156">
        <v>1.2153511521230984E-2</v>
      </c>
      <c r="X32" s="156">
        <v>2.5728928688260811E-2</v>
      </c>
      <c r="Y32" s="156">
        <v>1.1571742890294896E-2</v>
      </c>
      <c r="Z32" s="156">
        <v>1.8037474782422781E-2</v>
      </c>
      <c r="AA32" s="156">
        <v>1.9598344513832577E-2</v>
      </c>
      <c r="AB32" s="156">
        <v>2.7285808421080943E-2</v>
      </c>
      <c r="AC32" s="156">
        <v>1.9967113792904355E-2</v>
      </c>
      <c r="AD32" s="156">
        <v>7.8722149250315329E-2</v>
      </c>
      <c r="AE32" s="156">
        <v>7.8675221804438478E-2</v>
      </c>
      <c r="AF32" s="156">
        <v>2.2356606295733276E-2</v>
      </c>
      <c r="AG32" s="156">
        <v>6.9849578566704663E-3</v>
      </c>
      <c r="AH32" s="156">
        <v>1.7232798480800081E-2</v>
      </c>
      <c r="AI32" s="156">
        <v>9.8415202714870094E-3</v>
      </c>
      <c r="AJ32" s="156">
        <v>7.6471155272374736E-3</v>
      </c>
      <c r="AK32" s="156">
        <v>2.6574735856697326E-2</v>
      </c>
      <c r="AL32" s="156">
        <v>1.1878104989875996E-2</v>
      </c>
      <c r="AM32" s="156">
        <v>1.314975659953826E-2</v>
      </c>
      <c r="AN32" s="156">
        <v>0</v>
      </c>
      <c r="AO32" s="156">
        <v>3.4881944919918473E-2</v>
      </c>
      <c r="AP32" s="168">
        <v>1.9864612169986914E-2</v>
      </c>
      <c r="AQ32" s="164">
        <v>3.1958906656749719E-5</v>
      </c>
      <c r="AR32" s="165">
        <v>5.7629969222324183E-2</v>
      </c>
      <c r="AS32" s="165">
        <v>0</v>
      </c>
      <c r="AT32" s="165">
        <v>0</v>
      </c>
      <c r="AU32" s="165">
        <v>0</v>
      </c>
      <c r="AV32" s="165">
        <v>0</v>
      </c>
      <c r="AW32" s="168">
        <v>3.0681167920082266E-2</v>
      </c>
      <c r="AX32" s="168">
        <v>3.6024049162216437E-2</v>
      </c>
      <c r="AY32" s="168">
        <v>2.581728598782633E-2</v>
      </c>
      <c r="AZ32" s="168">
        <v>2.581728598782633E-2</v>
      </c>
      <c r="BA32" s="168">
        <v>3.1711340906220306E-3</v>
      </c>
      <c r="BB32" s="168">
        <v>6.9468696195988675E-3</v>
      </c>
      <c r="BC32" s="168">
        <v>2.0724461964852642E-2</v>
      </c>
      <c r="BD32" s="168">
        <v>2.7911129077224418E-2</v>
      </c>
      <c r="BE32" s="165">
        <v>3.0983583206736737E-2</v>
      </c>
      <c r="BF32" s="165">
        <v>0</v>
      </c>
      <c r="BG32" s="165">
        <v>0</v>
      </c>
      <c r="BH32" s="168">
        <v>2.790788017573408E-2</v>
      </c>
      <c r="BI32" s="168">
        <v>2.0268677626548631E-2</v>
      </c>
      <c r="BJ32" s="168">
        <v>2.2142328622210255E-2</v>
      </c>
      <c r="BK32" s="168">
        <v>1.9636154346508897E-2</v>
      </c>
      <c r="BL32" s="167">
        <v>3.0253909141256044E-2</v>
      </c>
    </row>
    <row r="33" spans="1:64">
      <c r="A33" s="145">
        <v>29</v>
      </c>
      <c r="B33" s="3" t="s">
        <v>93</v>
      </c>
      <c r="C33" s="156">
        <v>6.0891226127871576E-4</v>
      </c>
      <c r="D33" s="156">
        <v>1.6808488286584725E-3</v>
      </c>
      <c r="E33" s="156">
        <v>1.3549869410678869E-3</v>
      </c>
      <c r="F33" s="156">
        <v>7.6091919038198145E-3</v>
      </c>
      <c r="G33" s="156">
        <v>3.9488541981185206E-3</v>
      </c>
      <c r="H33" s="156">
        <v>5.24170764255401E-3</v>
      </c>
      <c r="I33" s="156">
        <v>2.7494371283775642E-3</v>
      </c>
      <c r="J33" s="156">
        <v>3.1620187742303373E-3</v>
      </c>
      <c r="K33" s="156">
        <v>9.6909109456288893E-4</v>
      </c>
      <c r="L33" s="156">
        <v>4.361599918599122E-3</v>
      </c>
      <c r="M33" s="156">
        <v>4.0596942576177188E-3</v>
      </c>
      <c r="N33" s="156">
        <v>1.5248148488604075E-3</v>
      </c>
      <c r="O33" s="156">
        <v>1.053150039843509E-3</v>
      </c>
      <c r="P33" s="156">
        <v>4.3083110002251302E-3</v>
      </c>
      <c r="Q33" s="156">
        <v>3.267919178890626E-3</v>
      </c>
      <c r="R33" s="156">
        <v>2.5732585910170484E-3</v>
      </c>
      <c r="S33" s="156">
        <v>3.7669887125841815E-3</v>
      </c>
      <c r="T33" s="156">
        <v>1.6925574688638435E-3</v>
      </c>
      <c r="U33" s="156">
        <v>2.0669783329613869E-3</v>
      </c>
      <c r="V33" s="156">
        <v>2.4168996136314097E-3</v>
      </c>
      <c r="W33" s="156">
        <v>9.9005675042117161E-4</v>
      </c>
      <c r="X33" s="156">
        <v>3.6356673058561637E-3</v>
      </c>
      <c r="Y33" s="156">
        <v>6.0396917485824372E-3</v>
      </c>
      <c r="Z33" s="156">
        <v>8.29281787509995E-3</v>
      </c>
      <c r="AA33" s="156">
        <v>1.3743062649409733E-3</v>
      </c>
      <c r="AB33" s="156">
        <v>1.8109851490252507E-3</v>
      </c>
      <c r="AC33" s="156">
        <v>3.6322416019060742E-2</v>
      </c>
      <c r="AD33" s="156">
        <v>1.8317397783467811E-2</v>
      </c>
      <c r="AE33" s="156">
        <v>4.8363846987116037E-2</v>
      </c>
      <c r="AF33" s="156">
        <v>3.414825292984762E-2</v>
      </c>
      <c r="AG33" s="156">
        <v>2.2853551343567806E-2</v>
      </c>
      <c r="AH33" s="156">
        <v>3.8668142121930809E-3</v>
      </c>
      <c r="AI33" s="156">
        <v>8.4491153552578527E-3</v>
      </c>
      <c r="AJ33" s="156">
        <v>1.9898209398087847E-2</v>
      </c>
      <c r="AK33" s="156">
        <v>1.7092398878738632E-2</v>
      </c>
      <c r="AL33" s="156">
        <v>1.1011046928325319E-2</v>
      </c>
      <c r="AM33" s="156">
        <v>3.6254138874226211E-2</v>
      </c>
      <c r="AN33" s="156">
        <v>0</v>
      </c>
      <c r="AO33" s="156">
        <v>1.9207980239006894E-2</v>
      </c>
      <c r="AP33" s="168">
        <v>1.5665382319850853E-2</v>
      </c>
      <c r="AQ33" s="164">
        <v>0</v>
      </c>
      <c r="AR33" s="165">
        <v>0.2375179181177472</v>
      </c>
      <c r="AS33" s="165">
        <v>2.7157479600427366E-5</v>
      </c>
      <c r="AT33" s="165">
        <v>0</v>
      </c>
      <c r="AU33" s="165">
        <v>4.3890019129531298E-2</v>
      </c>
      <c r="AV33" s="165">
        <v>0</v>
      </c>
      <c r="AW33" s="168">
        <v>0.13509437533179441</v>
      </c>
      <c r="AX33" s="168">
        <v>8.7794669245171791E-2</v>
      </c>
      <c r="AY33" s="168">
        <v>4.3199402213677478E-4</v>
      </c>
      <c r="AZ33" s="168">
        <v>4.3199402213677478E-4</v>
      </c>
      <c r="BA33" s="168">
        <v>3.5104173269464712E-3</v>
      </c>
      <c r="BB33" s="168">
        <v>2.9971596089040883E-3</v>
      </c>
      <c r="BC33" s="168">
        <v>7.9678659315847708E-2</v>
      </c>
      <c r="BD33" s="168">
        <v>6.4135035473709717E-2</v>
      </c>
      <c r="BE33" s="165">
        <v>2.2415684396243472E-5</v>
      </c>
      <c r="BF33" s="165">
        <v>0</v>
      </c>
      <c r="BG33" s="165">
        <v>0</v>
      </c>
      <c r="BH33" s="168">
        <v>2.019050637278831E-5</v>
      </c>
      <c r="BI33" s="168">
        <v>2.5546184874379514E-3</v>
      </c>
      <c r="BJ33" s="168">
        <v>1.9330047156363701E-3</v>
      </c>
      <c r="BK33" s="168">
        <v>0.13935365608332645</v>
      </c>
      <c r="BL33" s="167">
        <v>8.9396037087248567E-2</v>
      </c>
    </row>
    <row r="34" spans="1:64">
      <c r="A34" s="145">
        <v>30</v>
      </c>
      <c r="B34" s="3" t="s">
        <v>94</v>
      </c>
      <c r="C34" s="156">
        <v>3.2173939785343053E-2</v>
      </c>
      <c r="D34" s="156">
        <v>3.9289841369891797E-2</v>
      </c>
      <c r="E34" s="156">
        <v>2.7688863578343773E-2</v>
      </c>
      <c r="F34" s="156">
        <v>3.2567341348348808E-2</v>
      </c>
      <c r="G34" s="156">
        <v>3.8673120626516198E-2</v>
      </c>
      <c r="H34" s="156">
        <v>2.2036812176150229E-2</v>
      </c>
      <c r="I34" s="156">
        <v>4.1661870099135009E-2</v>
      </c>
      <c r="J34" s="156">
        <v>2.4922047250548276E-2</v>
      </c>
      <c r="K34" s="156">
        <v>3.8392037422946328E-2</v>
      </c>
      <c r="L34" s="156">
        <v>1.7538367012294272E-2</v>
      </c>
      <c r="M34" s="156">
        <v>4.8106842313491084E-2</v>
      </c>
      <c r="N34" s="156">
        <v>2.0034154743994163E-2</v>
      </c>
      <c r="O34" s="156">
        <v>2.399820604099677E-2</v>
      </c>
      <c r="P34" s="156">
        <v>2.1413570100259981E-2</v>
      </c>
      <c r="Q34" s="156">
        <v>1.8805175130655927E-2</v>
      </c>
      <c r="R34" s="156">
        <v>1.367779983637731E-2</v>
      </c>
      <c r="S34" s="156">
        <v>1.9815083311878662E-2</v>
      </c>
      <c r="T34" s="156">
        <v>1.5182167853757223E-2</v>
      </c>
      <c r="U34" s="156">
        <v>2.0065336279257832E-2</v>
      </c>
      <c r="V34" s="156">
        <v>1.8721989474869274E-2</v>
      </c>
      <c r="W34" s="156">
        <v>1.5891959115593938E-2</v>
      </c>
      <c r="X34" s="156">
        <v>0.1188998848395067</v>
      </c>
      <c r="Y34" s="156">
        <v>2.8465730382176296E-2</v>
      </c>
      <c r="Z34" s="156">
        <v>3.3923916411631762E-2</v>
      </c>
      <c r="AA34" s="156">
        <v>1.8013416599092221E-2</v>
      </c>
      <c r="AB34" s="156">
        <v>6.0134568747954795E-2</v>
      </c>
      <c r="AC34" s="156">
        <v>2.1534555286305761E-2</v>
      </c>
      <c r="AD34" s="156">
        <v>2.9453069714489584E-2</v>
      </c>
      <c r="AE34" s="156">
        <v>1.3688714029750102E-3</v>
      </c>
      <c r="AF34" s="156">
        <v>8.1926793411351437E-2</v>
      </c>
      <c r="AG34" s="156">
        <v>1.5655648894704995E-2</v>
      </c>
      <c r="AH34" s="156">
        <v>2.3827165985936836E-2</v>
      </c>
      <c r="AI34" s="156">
        <v>1.9357158541303366E-2</v>
      </c>
      <c r="AJ34" s="156">
        <v>1.306283513538163E-2</v>
      </c>
      <c r="AK34" s="156">
        <v>3.1297497146884186E-2</v>
      </c>
      <c r="AL34" s="156">
        <v>9.726129560003233E-3</v>
      </c>
      <c r="AM34" s="156">
        <v>2.1544806479304297E-2</v>
      </c>
      <c r="AN34" s="156">
        <v>6.1573420806685111E-2</v>
      </c>
      <c r="AO34" s="156">
        <v>4.4894111202987322E-2</v>
      </c>
      <c r="AP34" s="168">
        <v>2.4287252432509423E-2</v>
      </c>
      <c r="AQ34" s="164">
        <v>3.9861472666418742E-2</v>
      </c>
      <c r="AR34" s="165">
        <v>4.2719417558337268E-2</v>
      </c>
      <c r="AS34" s="165">
        <v>1.3709007385288904E-3</v>
      </c>
      <c r="AT34" s="165">
        <v>2.5213103315403322E-3</v>
      </c>
      <c r="AU34" s="165">
        <v>6.4520186050234136E-3</v>
      </c>
      <c r="AV34" s="165">
        <v>-4.768630616088243E-2</v>
      </c>
      <c r="AW34" s="168">
        <v>2.5193890326381366E-2</v>
      </c>
      <c r="AX34" s="168">
        <v>3.7448129677707873E-2</v>
      </c>
      <c r="AY34" s="168">
        <v>7.8741223905225963E-2</v>
      </c>
      <c r="AZ34" s="168">
        <v>7.8741223905225963E-2</v>
      </c>
      <c r="BA34" s="168">
        <v>5.6868916438206608E-2</v>
      </c>
      <c r="BB34" s="168">
        <v>6.0515630845969871E-2</v>
      </c>
      <c r="BC34" s="168">
        <v>4.0011610223889334E-2</v>
      </c>
      <c r="BD34" s="168">
        <v>4.3884269512531847E-2</v>
      </c>
      <c r="BE34" s="165">
        <v>1.4629497111214142E-2</v>
      </c>
      <c r="BF34" s="165">
        <v>0</v>
      </c>
      <c r="BG34" s="165">
        <v>0</v>
      </c>
      <c r="BH34" s="168">
        <v>1.3177244532589777E-2</v>
      </c>
      <c r="BI34" s="168">
        <v>4.7609606986754489E-2</v>
      </c>
      <c r="BJ34" s="168">
        <v>3.9164454527469764E-2</v>
      </c>
      <c r="BK34" s="168">
        <v>4.0661858957472589E-2</v>
      </c>
      <c r="BL34" s="167">
        <v>4.5801043812344927E-2</v>
      </c>
    </row>
    <row r="35" spans="1:64">
      <c r="A35" s="145">
        <v>31</v>
      </c>
      <c r="B35" s="3" t="s">
        <v>95</v>
      </c>
      <c r="C35" s="156">
        <v>3.6534735676722946E-3</v>
      </c>
      <c r="D35" s="156">
        <v>2.6263262947788632E-3</v>
      </c>
      <c r="E35" s="156">
        <v>4.752273039687371E-3</v>
      </c>
      <c r="F35" s="156">
        <v>4.1089636280627001E-3</v>
      </c>
      <c r="G35" s="156">
        <v>4.801662834864634E-3</v>
      </c>
      <c r="H35" s="156">
        <v>4.4722826675002107E-3</v>
      </c>
      <c r="I35" s="156">
        <v>4.2647062760520545E-3</v>
      </c>
      <c r="J35" s="156">
        <v>1.0500642239325186E-2</v>
      </c>
      <c r="K35" s="156">
        <v>1.2532606636452399E-3</v>
      </c>
      <c r="L35" s="156">
        <v>3.776531109419608E-3</v>
      </c>
      <c r="M35" s="156">
        <v>5.1432298628115609E-3</v>
      </c>
      <c r="N35" s="156">
        <v>2.456979757978948E-3</v>
      </c>
      <c r="O35" s="156">
        <v>1.6978540566298399E-3</v>
      </c>
      <c r="P35" s="156">
        <v>7.0592153754583551E-3</v>
      </c>
      <c r="Q35" s="156">
        <v>6.6164526079470444E-3</v>
      </c>
      <c r="R35" s="156">
        <v>9.6004457231825598E-3</v>
      </c>
      <c r="S35" s="156">
        <v>5.7046843453163326E-3</v>
      </c>
      <c r="T35" s="156">
        <v>4.5800750391358511E-3</v>
      </c>
      <c r="U35" s="156">
        <v>1.0627233221859243E-2</v>
      </c>
      <c r="V35" s="156">
        <v>2.0080148127920819E-2</v>
      </c>
      <c r="W35" s="156">
        <v>3.9761281667379427E-3</v>
      </c>
      <c r="X35" s="156">
        <v>6.3883488432088555E-3</v>
      </c>
      <c r="Y35" s="156">
        <v>8.4666060964307347E-3</v>
      </c>
      <c r="Z35" s="156">
        <v>1.2022816264353163E-2</v>
      </c>
      <c r="AA35" s="156">
        <v>3.7980349000073715E-2</v>
      </c>
      <c r="AB35" s="156">
        <v>9.8124913148917667E-3</v>
      </c>
      <c r="AC35" s="156">
        <v>4.1316158893744341E-2</v>
      </c>
      <c r="AD35" s="156">
        <v>5.6292613887362605E-2</v>
      </c>
      <c r="AE35" s="156">
        <v>3.0259262592079168E-3</v>
      </c>
      <c r="AF35" s="156">
        <v>1.2539219800406301E-2</v>
      </c>
      <c r="AG35" s="156">
        <v>0.19755911088597145</v>
      </c>
      <c r="AH35" s="156">
        <v>2.8432866322084839E-2</v>
      </c>
      <c r="AI35" s="156">
        <v>2.8549819283617255E-2</v>
      </c>
      <c r="AJ35" s="156">
        <v>1.2667188353508939E-2</v>
      </c>
      <c r="AK35" s="156">
        <v>6.2316256712053562E-2</v>
      </c>
      <c r="AL35" s="156">
        <v>3.7393866007054556E-2</v>
      </c>
      <c r="AM35" s="156">
        <v>2.1658108994353536E-2</v>
      </c>
      <c r="AN35" s="156">
        <v>0</v>
      </c>
      <c r="AO35" s="156">
        <v>4.1844640251963196E-2</v>
      </c>
      <c r="AP35" s="168">
        <v>2.1208613163827217E-2</v>
      </c>
      <c r="AQ35" s="164">
        <v>1.9651822238750463E-2</v>
      </c>
      <c r="AR35" s="165">
        <v>5.150358926080905E-2</v>
      </c>
      <c r="AS35" s="165">
        <v>5.8068431991157703E-5</v>
      </c>
      <c r="AT35" s="165">
        <v>5.2222679295782719E-2</v>
      </c>
      <c r="AU35" s="165">
        <v>0.10598417758379085</v>
      </c>
      <c r="AV35" s="165">
        <v>1.802528921172989E-2</v>
      </c>
      <c r="AW35" s="168">
        <v>5.0914431378760908E-2</v>
      </c>
      <c r="AX35" s="168">
        <v>4.818457983861877E-2</v>
      </c>
      <c r="AY35" s="168">
        <v>5.9763064900291108E-3</v>
      </c>
      <c r="AZ35" s="168">
        <v>5.9763064900291108E-3</v>
      </c>
      <c r="BA35" s="168">
        <v>1.0902773743635812E-2</v>
      </c>
      <c r="BB35" s="168">
        <v>1.0081396340259828E-2</v>
      </c>
      <c r="BC35" s="168">
        <v>3.3784684461841817E-2</v>
      </c>
      <c r="BD35" s="168">
        <v>3.7553284521516482E-2</v>
      </c>
      <c r="BE35" s="165">
        <v>4.9338056327493718E-2</v>
      </c>
      <c r="BF35" s="165">
        <v>0</v>
      </c>
      <c r="BG35" s="165">
        <v>3.4294902428191534E-4</v>
      </c>
      <c r="BH35" s="168">
        <v>4.4471507106291518E-2</v>
      </c>
      <c r="BI35" s="168">
        <v>6.928815030106758E-2</v>
      </c>
      <c r="BJ35" s="168">
        <v>6.320142489596238E-2</v>
      </c>
      <c r="BK35" s="168">
        <v>1.1205366050506014E-2</v>
      </c>
      <c r="BL35" s="167">
        <v>2.7137262608935168E-2</v>
      </c>
    </row>
    <row r="36" spans="1:64">
      <c r="A36" s="145">
        <v>32</v>
      </c>
      <c r="B36" s="3" t="s">
        <v>67</v>
      </c>
      <c r="C36" s="156">
        <v>0</v>
      </c>
      <c r="D36" s="156">
        <v>0</v>
      </c>
      <c r="E36" s="156">
        <v>0</v>
      </c>
      <c r="F36" s="156">
        <v>0</v>
      </c>
      <c r="G36" s="156">
        <v>0</v>
      </c>
      <c r="H36" s="156">
        <v>0</v>
      </c>
      <c r="I36" s="156">
        <v>0</v>
      </c>
      <c r="J36" s="156">
        <v>0</v>
      </c>
      <c r="K36" s="156">
        <v>0</v>
      </c>
      <c r="L36" s="156">
        <v>0</v>
      </c>
      <c r="M36" s="156">
        <v>0</v>
      </c>
      <c r="N36" s="156">
        <v>0</v>
      </c>
      <c r="O36" s="156">
        <v>0</v>
      </c>
      <c r="P36" s="156">
        <v>0</v>
      </c>
      <c r="Q36" s="156">
        <v>0</v>
      </c>
      <c r="R36" s="156">
        <v>0</v>
      </c>
      <c r="S36" s="156">
        <v>0</v>
      </c>
      <c r="T36" s="156">
        <v>0</v>
      </c>
      <c r="U36" s="156">
        <v>0</v>
      </c>
      <c r="V36" s="156">
        <v>0</v>
      </c>
      <c r="W36" s="156">
        <v>0</v>
      </c>
      <c r="X36" s="156">
        <v>0</v>
      </c>
      <c r="Y36" s="156">
        <v>0</v>
      </c>
      <c r="Z36" s="156">
        <v>0</v>
      </c>
      <c r="AA36" s="156">
        <v>0</v>
      </c>
      <c r="AB36" s="156">
        <v>0</v>
      </c>
      <c r="AC36" s="156">
        <v>0</v>
      </c>
      <c r="AD36" s="156">
        <v>0</v>
      </c>
      <c r="AE36" s="156">
        <v>0</v>
      </c>
      <c r="AF36" s="156">
        <v>0</v>
      </c>
      <c r="AG36" s="156">
        <v>0</v>
      </c>
      <c r="AH36" s="156">
        <v>0</v>
      </c>
      <c r="AI36" s="156">
        <v>0</v>
      </c>
      <c r="AJ36" s="156">
        <v>0</v>
      </c>
      <c r="AK36" s="156">
        <v>0</v>
      </c>
      <c r="AL36" s="156">
        <v>0</v>
      </c>
      <c r="AM36" s="156">
        <v>0</v>
      </c>
      <c r="AN36" s="156">
        <v>0</v>
      </c>
      <c r="AO36" s="156">
        <v>0.10149629481379267</v>
      </c>
      <c r="AP36" s="168">
        <v>4.9058136475606555E-4</v>
      </c>
      <c r="AQ36" s="164">
        <v>0</v>
      </c>
      <c r="AR36" s="165">
        <v>5.0851604954235139E-3</v>
      </c>
      <c r="AS36" s="165">
        <v>0.30064191008489694</v>
      </c>
      <c r="AT36" s="165">
        <v>0</v>
      </c>
      <c r="AU36" s="165">
        <v>0</v>
      </c>
      <c r="AV36" s="165">
        <v>0</v>
      </c>
      <c r="AW36" s="168">
        <v>6.6558457316180208E-2</v>
      </c>
      <c r="AX36" s="168">
        <v>3.6125622121822215E-2</v>
      </c>
      <c r="AY36" s="168">
        <v>0</v>
      </c>
      <c r="AZ36" s="168">
        <v>0</v>
      </c>
      <c r="BA36" s="168">
        <v>0</v>
      </c>
      <c r="BB36" s="168">
        <v>0</v>
      </c>
      <c r="BC36" s="168">
        <v>3.8636713856951381E-2</v>
      </c>
      <c r="BD36" s="168">
        <v>2.6046092748438582E-2</v>
      </c>
      <c r="BE36" s="165">
        <v>0</v>
      </c>
      <c r="BF36" s="165">
        <v>0</v>
      </c>
      <c r="BG36" s="165">
        <v>0</v>
      </c>
      <c r="BH36" s="168">
        <v>0</v>
      </c>
      <c r="BI36" s="168">
        <v>0</v>
      </c>
      <c r="BJ36" s="168">
        <v>0</v>
      </c>
      <c r="BK36" s="168">
        <v>6.8292979359837844E-2</v>
      </c>
      <c r="BL36" s="167">
        <v>3.6623727962692296E-2</v>
      </c>
    </row>
    <row r="37" spans="1:64">
      <c r="A37" s="145">
        <v>33</v>
      </c>
      <c r="B37" s="3" t="s">
        <v>96</v>
      </c>
      <c r="C37" s="156">
        <v>4.9205031214441677E-5</v>
      </c>
      <c r="D37" s="156">
        <v>1.3656896732850089E-3</v>
      </c>
      <c r="E37" s="156">
        <v>0</v>
      </c>
      <c r="F37" s="156">
        <v>6.087353523055851E-4</v>
      </c>
      <c r="G37" s="156">
        <v>4.5621949268771019E-4</v>
      </c>
      <c r="H37" s="156">
        <v>4.8089060940862477E-5</v>
      </c>
      <c r="I37" s="156">
        <v>2.4629816534638355E-4</v>
      </c>
      <c r="J37" s="156">
        <v>7.6635485566885978E-4</v>
      </c>
      <c r="K37" s="156">
        <v>6.5577592865157899E-5</v>
      </c>
      <c r="L37" s="156">
        <v>3.1112354735633041E-4</v>
      </c>
      <c r="M37" s="156">
        <v>7.1641663369724452E-4</v>
      </c>
      <c r="N37" s="156">
        <v>1.1779090774292757E-4</v>
      </c>
      <c r="O37" s="156">
        <v>4.4048100525774143E-5</v>
      </c>
      <c r="P37" s="156">
        <v>8.0337510061463592E-4</v>
      </c>
      <c r="Q37" s="156">
        <v>7.8636919501347627E-4</v>
      </c>
      <c r="R37" s="156">
        <v>1.0691630688393469E-3</v>
      </c>
      <c r="S37" s="156">
        <v>5.5104631047394497E-4</v>
      </c>
      <c r="T37" s="156">
        <v>1.9649647868140328E-3</v>
      </c>
      <c r="U37" s="156">
        <v>1.9763936251423623E-3</v>
      </c>
      <c r="V37" s="156">
        <v>5.7320523046778624E-3</v>
      </c>
      <c r="W37" s="156">
        <v>5.4984554947312746E-4</v>
      </c>
      <c r="X37" s="156">
        <v>1.2766059303664657E-4</v>
      </c>
      <c r="Y37" s="156">
        <v>3.5256620764644497E-4</v>
      </c>
      <c r="Z37" s="156">
        <v>1.1961420086373587E-3</v>
      </c>
      <c r="AA37" s="156">
        <v>1.8955948481944458E-4</v>
      </c>
      <c r="AB37" s="156">
        <v>4.8860737931621858E-4</v>
      </c>
      <c r="AC37" s="156">
        <v>4.6052988951723965E-4</v>
      </c>
      <c r="AD37" s="156">
        <v>3.9632019642672328E-4</v>
      </c>
      <c r="AE37" s="156">
        <v>2.8476625815997713E-6</v>
      </c>
      <c r="AF37" s="156">
        <v>1.791952333178631E-3</v>
      </c>
      <c r="AG37" s="156">
        <v>1.0167869756708458E-2</v>
      </c>
      <c r="AH37" s="156">
        <v>2.4675877140545457E-4</v>
      </c>
      <c r="AI37" s="156">
        <v>1.1037001839113044E-5</v>
      </c>
      <c r="AJ37" s="156">
        <v>1.9506457416364846E-4</v>
      </c>
      <c r="AK37" s="156">
        <v>1.0518399309993005E-5</v>
      </c>
      <c r="AL37" s="156">
        <v>1.0823464435176849E-3</v>
      </c>
      <c r="AM37" s="156">
        <v>1.1017003375081978E-3</v>
      </c>
      <c r="AN37" s="156">
        <v>0</v>
      </c>
      <c r="AO37" s="156">
        <v>4.6611084484565676E-3</v>
      </c>
      <c r="AP37" s="168">
        <v>9.1848765712204065E-4</v>
      </c>
      <c r="AQ37" s="164">
        <v>5.8107103012272218E-6</v>
      </c>
      <c r="AR37" s="165">
        <v>3.428475595158087E-2</v>
      </c>
      <c r="AS37" s="165">
        <v>0.16792639837284748</v>
      </c>
      <c r="AT37" s="165">
        <v>8.6947194117983989E-2</v>
      </c>
      <c r="AU37" s="165">
        <v>0.18752085704873564</v>
      </c>
      <c r="AV37" s="165">
        <v>0</v>
      </c>
      <c r="AW37" s="168">
        <v>9.4748456166842729E-2</v>
      </c>
      <c r="AX37" s="168">
        <v>5.1643308610717704E-2</v>
      </c>
      <c r="AY37" s="168">
        <v>9.6346342450612573E-3</v>
      </c>
      <c r="AZ37" s="168">
        <v>9.6346342450612573E-3</v>
      </c>
      <c r="BA37" s="168">
        <v>5.7221048362617703E-3</v>
      </c>
      <c r="BB37" s="168">
        <v>6.3744309517107557E-3</v>
      </c>
      <c r="BC37" s="168">
        <v>5.7674927722599814E-2</v>
      </c>
      <c r="BD37" s="168">
        <v>3.9012689253481982E-2</v>
      </c>
      <c r="BE37" s="165">
        <v>2.7013169640197055E-2</v>
      </c>
      <c r="BF37" s="165">
        <v>0</v>
      </c>
      <c r="BG37" s="165">
        <v>0</v>
      </c>
      <c r="BH37" s="168">
        <v>2.4331604787450195E-2</v>
      </c>
      <c r="BI37" s="168">
        <v>2.8087265328998284E-2</v>
      </c>
      <c r="BJ37" s="168">
        <v>2.7166122439052399E-2</v>
      </c>
      <c r="BK37" s="168">
        <v>8.1092479044759247E-2</v>
      </c>
      <c r="BL37" s="167">
        <v>4.3823724195059997E-2</v>
      </c>
    </row>
    <row r="38" spans="1:64">
      <c r="A38" s="145">
        <v>34</v>
      </c>
      <c r="B38" s="3" t="s">
        <v>97</v>
      </c>
      <c r="C38" s="156">
        <v>0</v>
      </c>
      <c r="D38" s="156">
        <v>0</v>
      </c>
      <c r="E38" s="156">
        <v>0</v>
      </c>
      <c r="F38" s="156">
        <v>0</v>
      </c>
      <c r="G38" s="156">
        <v>0</v>
      </c>
      <c r="H38" s="156">
        <v>0</v>
      </c>
      <c r="I38" s="156">
        <v>0</v>
      </c>
      <c r="J38" s="156">
        <v>4.098154308389624E-6</v>
      </c>
      <c r="K38" s="156">
        <v>0</v>
      </c>
      <c r="L38" s="156">
        <v>0</v>
      </c>
      <c r="M38" s="156">
        <v>0</v>
      </c>
      <c r="N38" s="156">
        <v>1.8477005136145503E-6</v>
      </c>
      <c r="O38" s="156">
        <v>0</v>
      </c>
      <c r="P38" s="156">
        <v>0</v>
      </c>
      <c r="Q38" s="156">
        <v>0</v>
      </c>
      <c r="R38" s="156">
        <v>0</v>
      </c>
      <c r="S38" s="156">
        <v>0</v>
      </c>
      <c r="T38" s="156">
        <v>0</v>
      </c>
      <c r="U38" s="156">
        <v>0</v>
      </c>
      <c r="V38" s="156">
        <v>0</v>
      </c>
      <c r="W38" s="156">
        <v>0</v>
      </c>
      <c r="X38" s="156">
        <v>2.6595956882634704E-6</v>
      </c>
      <c r="Y38" s="156">
        <v>4.5610117418686281E-7</v>
      </c>
      <c r="Z38" s="156">
        <v>7.2230797623028907E-7</v>
      </c>
      <c r="AA38" s="156">
        <v>1.0531082489969143E-4</v>
      </c>
      <c r="AB38" s="156">
        <v>0</v>
      </c>
      <c r="AC38" s="156">
        <v>2.0156723650977105E-5</v>
      </c>
      <c r="AD38" s="156">
        <v>1.06863407529074E-4</v>
      </c>
      <c r="AE38" s="156">
        <v>1.0536351551919154E-5</v>
      </c>
      <c r="AF38" s="156">
        <v>1.2744871898196653E-3</v>
      </c>
      <c r="AG38" s="156">
        <v>3.9868480917068869E-4</v>
      </c>
      <c r="AH38" s="156">
        <v>1.7377378267989756E-5</v>
      </c>
      <c r="AI38" s="156">
        <v>1.1037001839113044E-5</v>
      </c>
      <c r="AJ38" s="156">
        <v>1.4579210660327663E-2</v>
      </c>
      <c r="AK38" s="156">
        <v>5.2591996549965023E-6</v>
      </c>
      <c r="AL38" s="156">
        <v>2.225555003456423E-5</v>
      </c>
      <c r="AM38" s="156">
        <v>2.8525574377102761E-4</v>
      </c>
      <c r="AN38" s="156">
        <v>0</v>
      </c>
      <c r="AO38" s="156">
        <v>1.3166973018238892E-4</v>
      </c>
      <c r="AP38" s="168">
        <v>1.2331613247962519E-3</v>
      </c>
      <c r="AQ38" s="164">
        <v>6.5844063778356263E-2</v>
      </c>
      <c r="AR38" s="165">
        <v>5.504775199299148E-2</v>
      </c>
      <c r="AS38" s="165">
        <v>0.52382450615889686</v>
      </c>
      <c r="AT38" s="165">
        <v>0</v>
      </c>
      <c r="AU38" s="165">
        <v>0</v>
      </c>
      <c r="AV38" s="165">
        <v>0</v>
      </c>
      <c r="AW38" s="168">
        <v>0.14162013631770934</v>
      </c>
      <c r="AX38" s="168">
        <v>7.7053247156942728E-2</v>
      </c>
      <c r="AY38" s="168">
        <v>3.8918380372682412E-7</v>
      </c>
      <c r="AZ38" s="168">
        <v>3.8918380372682412E-7</v>
      </c>
      <c r="BA38" s="168">
        <v>1.9410863511267677E-3</v>
      </c>
      <c r="BB38" s="168">
        <v>1.617518829416781E-3</v>
      </c>
      <c r="BC38" s="168">
        <v>8.2888048364427536E-2</v>
      </c>
      <c r="BD38" s="168">
        <v>5.6005674967989867E-2</v>
      </c>
      <c r="BE38" s="165">
        <v>6.6395824667354075E-5</v>
      </c>
      <c r="BF38" s="165">
        <v>0</v>
      </c>
      <c r="BG38" s="165">
        <v>0</v>
      </c>
      <c r="BH38" s="168">
        <v>5.9804791028259041E-5</v>
      </c>
      <c r="BI38" s="168">
        <v>1.0132760760369012E-3</v>
      </c>
      <c r="BJ38" s="168">
        <v>7.7942019762696196E-4</v>
      </c>
      <c r="BK38" s="168">
        <v>0.14591191954580951</v>
      </c>
      <c r="BL38" s="167">
        <v>7.8433729066252164E-2</v>
      </c>
    </row>
    <row r="39" spans="1:64">
      <c r="A39" s="145">
        <v>35</v>
      </c>
      <c r="B39" s="3" t="s">
        <v>3</v>
      </c>
      <c r="C39" s="156">
        <v>2.0297075375957192E-3</v>
      </c>
      <c r="D39" s="156">
        <v>1.5757957768673179E-3</v>
      </c>
      <c r="E39" s="156">
        <v>1.2548357323802604E-2</v>
      </c>
      <c r="F39" s="156">
        <v>1.9783898949931517E-3</v>
      </c>
      <c r="G39" s="156">
        <v>1.237566362425687E-3</v>
      </c>
      <c r="H39" s="156">
        <v>7.5740270981858402E-4</v>
      </c>
      <c r="I39" s="156">
        <v>5.3810794820242501E-4</v>
      </c>
      <c r="J39" s="156">
        <v>1.0748873300290502E-3</v>
      </c>
      <c r="K39" s="156">
        <v>3.060287667040702E-4</v>
      </c>
      <c r="L39" s="156">
        <v>4.4809617826792238E-4</v>
      </c>
      <c r="M39" s="156">
        <v>7.7344482344428875E-4</v>
      </c>
      <c r="N39" s="156">
        <v>6.5270020643433987E-4</v>
      </c>
      <c r="O39" s="156">
        <v>1.2373511874967465E-3</v>
      </c>
      <c r="P39" s="156">
        <v>2.8372556336486184E-4</v>
      </c>
      <c r="Q39" s="156">
        <v>1.329374615941544E-3</v>
      </c>
      <c r="R39" s="156">
        <v>4.5365106525418222E-4</v>
      </c>
      <c r="S39" s="156">
        <v>8.6722042304096265E-4</v>
      </c>
      <c r="T39" s="156">
        <v>5.5207883104571717E-4</v>
      </c>
      <c r="U39" s="156">
        <v>2.7504811283231208E-4</v>
      </c>
      <c r="V39" s="156">
        <v>3.3295247402850934E-4</v>
      </c>
      <c r="W39" s="156">
        <v>2.4604960661354561E-4</v>
      </c>
      <c r="X39" s="156">
        <v>9.4415646933353192E-4</v>
      </c>
      <c r="Y39" s="156">
        <v>8.907655931869431E-4</v>
      </c>
      <c r="Z39" s="156">
        <v>2.1914823998826971E-3</v>
      </c>
      <c r="AA39" s="156">
        <v>7.4770685678780925E-3</v>
      </c>
      <c r="AB39" s="156">
        <v>1.8782246966375744E-3</v>
      </c>
      <c r="AC39" s="156">
        <v>6.1665908796633352E-4</v>
      </c>
      <c r="AD39" s="156">
        <v>3.1503669117232524E-3</v>
      </c>
      <c r="AE39" s="156">
        <v>2.1813095375054249E-4</v>
      </c>
      <c r="AF39" s="156">
        <v>1.7563800784257055E-3</v>
      </c>
      <c r="AG39" s="156">
        <v>1.1163174656779284E-3</v>
      </c>
      <c r="AH39" s="156">
        <v>2.0852853921587709E-6</v>
      </c>
      <c r="AI39" s="156">
        <v>2.1376929877861051E-3</v>
      </c>
      <c r="AJ39" s="156">
        <v>1.1028775757205948E-3</v>
      </c>
      <c r="AK39" s="156">
        <v>0</v>
      </c>
      <c r="AL39" s="156">
        <v>1.8058789170903547E-3</v>
      </c>
      <c r="AM39" s="156">
        <v>2.3660231083811869E-3</v>
      </c>
      <c r="AN39" s="156">
        <v>0</v>
      </c>
      <c r="AO39" s="156">
        <v>2.3700551432830004E-4</v>
      </c>
      <c r="AP39" s="168">
        <v>1.1169247770573595E-3</v>
      </c>
      <c r="AQ39" s="164">
        <v>0</v>
      </c>
      <c r="AR39" s="165">
        <v>1.3420289237220641E-2</v>
      </c>
      <c r="AS39" s="165">
        <v>0</v>
      </c>
      <c r="AT39" s="165">
        <v>0</v>
      </c>
      <c r="AU39" s="165">
        <v>0</v>
      </c>
      <c r="AV39" s="165">
        <v>0</v>
      </c>
      <c r="AW39" s="168">
        <v>7.1446025522044704E-3</v>
      </c>
      <c r="AX39" s="168">
        <v>4.9276319656858672E-3</v>
      </c>
      <c r="AY39" s="168">
        <v>2.6036396469324532E-4</v>
      </c>
      <c r="AZ39" s="168">
        <v>2.6036396469324532E-4</v>
      </c>
      <c r="BA39" s="168">
        <v>0</v>
      </c>
      <c r="BB39" s="168">
        <v>4.3409824168799197E-5</v>
      </c>
      <c r="BC39" s="168">
        <v>4.1656019923679904E-3</v>
      </c>
      <c r="BD39" s="168">
        <v>3.5648689833478134E-3</v>
      </c>
      <c r="BE39" s="165">
        <v>1.3673567481708518E-3</v>
      </c>
      <c r="BF39" s="165">
        <v>0</v>
      </c>
      <c r="BG39" s="165">
        <v>0</v>
      </c>
      <c r="BH39" s="168">
        <v>1.2316208887400868E-3</v>
      </c>
      <c r="BI39" s="168">
        <v>1.613766734212868E-4</v>
      </c>
      <c r="BJ39" s="168">
        <v>4.2387320060748891E-4</v>
      </c>
      <c r="BK39" s="168">
        <v>7.0376294349471799E-3</v>
      </c>
      <c r="BL39" s="167">
        <v>4.84046559279812E-3</v>
      </c>
    </row>
    <row r="40" spans="1:64">
      <c r="A40" s="145">
        <v>36</v>
      </c>
      <c r="B40" s="3" t="s">
        <v>98</v>
      </c>
      <c r="C40" s="156">
        <v>4.4788879662945535E-2</v>
      </c>
      <c r="D40" s="156">
        <v>2.7944111776447105E-2</v>
      </c>
      <c r="E40" s="156">
        <v>2.0599729002611786E-2</v>
      </c>
      <c r="F40" s="156">
        <v>0.12007304824227667</v>
      </c>
      <c r="G40" s="156">
        <v>4.8335130131404468E-2</v>
      </c>
      <c r="H40" s="156">
        <v>3.4071099676601067E-2</v>
      </c>
      <c r="I40" s="156">
        <v>2.5590914810283485E-2</v>
      </c>
      <c r="J40" s="156">
        <v>5.7772266735984019E-2</v>
      </c>
      <c r="K40" s="156">
        <v>1.3501697731015287E-2</v>
      </c>
      <c r="L40" s="156">
        <v>4.4545456324319881E-2</v>
      </c>
      <c r="M40" s="156">
        <v>6.4545218008076624E-2</v>
      </c>
      <c r="N40" s="156">
        <v>1.4060077058349921E-2</v>
      </c>
      <c r="O40" s="156">
        <v>1.7050619276249665E-2</v>
      </c>
      <c r="P40" s="156">
        <v>3.3206684820990755E-2</v>
      </c>
      <c r="Q40" s="156">
        <v>3.9944360957149726E-2</v>
      </c>
      <c r="R40" s="156">
        <v>4.142318707490858E-2</v>
      </c>
      <c r="S40" s="156">
        <v>4.3126148954141207E-2</v>
      </c>
      <c r="T40" s="156">
        <v>5.5044438713801609E-2</v>
      </c>
      <c r="U40" s="156">
        <v>4.242411266102461E-2</v>
      </c>
      <c r="V40" s="156">
        <v>4.7492436709088162E-2</v>
      </c>
      <c r="W40" s="156">
        <v>3.2440050515490662E-2</v>
      </c>
      <c r="X40" s="156">
        <v>5.0487104950305457E-2</v>
      </c>
      <c r="Y40" s="156">
        <v>0.11026154665732571</v>
      </c>
      <c r="Z40" s="156">
        <v>6.7544463473246802E-2</v>
      </c>
      <c r="AA40" s="156">
        <v>0.16531166738629063</v>
      </c>
      <c r="AB40" s="156">
        <v>7.0848070000851707E-2</v>
      </c>
      <c r="AC40" s="156">
        <v>9.3504991180579311E-2</v>
      </c>
      <c r="AD40" s="156">
        <v>0.12389087142480897</v>
      </c>
      <c r="AE40" s="156">
        <v>2.6253455638542773E-2</v>
      </c>
      <c r="AF40" s="156">
        <v>7.9589585110788119E-2</v>
      </c>
      <c r="AG40" s="156">
        <v>0.16163245012922078</v>
      </c>
      <c r="AH40" s="156">
        <v>9.2848027180999992E-2</v>
      </c>
      <c r="AI40" s="156">
        <v>9.1535665200100841E-2</v>
      </c>
      <c r="AJ40" s="156">
        <v>4.7969981476979624E-2</v>
      </c>
      <c r="AK40" s="156">
        <v>7.7836154893948239E-2</v>
      </c>
      <c r="AL40" s="156">
        <v>0.16508803659720817</v>
      </c>
      <c r="AM40" s="156">
        <v>4.4422583723893766E-2</v>
      </c>
      <c r="AN40" s="156">
        <v>0</v>
      </c>
      <c r="AO40" s="156">
        <v>3.1010854852556235E-2</v>
      </c>
      <c r="AP40" s="168">
        <v>6.7876645172918415E-2</v>
      </c>
      <c r="AQ40" s="164">
        <v>9.6341576794347333E-3</v>
      </c>
      <c r="AR40" s="165">
        <v>1.4147055315786071E-2</v>
      </c>
      <c r="AS40" s="165">
        <v>1.4572306127058587E-5</v>
      </c>
      <c r="AT40" s="165">
        <v>6.5860250048166294E-3</v>
      </c>
      <c r="AU40" s="165">
        <v>2.3271047426993482E-2</v>
      </c>
      <c r="AV40" s="165">
        <v>0</v>
      </c>
      <c r="AW40" s="168">
        <v>1.2567918647351232E-2</v>
      </c>
      <c r="AX40" s="168">
        <v>7.3683535972434031E-2</v>
      </c>
      <c r="AY40" s="168">
        <v>3.5650793156591996E-2</v>
      </c>
      <c r="AZ40" s="168">
        <v>3.5650793156591996E-2</v>
      </c>
      <c r="BA40" s="168">
        <v>8.1252767334865934E-3</v>
      </c>
      <c r="BB40" s="168">
        <v>1.2714536347389681E-2</v>
      </c>
      <c r="BC40" s="168">
        <v>1.262942580920759E-2</v>
      </c>
      <c r="BD40" s="168">
        <v>5.66723736313645E-2</v>
      </c>
      <c r="BE40" s="165">
        <v>5.485203094612915E-2</v>
      </c>
      <c r="BF40" s="165">
        <v>0</v>
      </c>
      <c r="BG40" s="165">
        <v>0</v>
      </c>
      <c r="BH40" s="168">
        <v>4.94069358223031E-2</v>
      </c>
      <c r="BI40" s="168">
        <v>6.1068654105254798E-2</v>
      </c>
      <c r="BJ40" s="168">
        <v>5.8208409213030068E-2</v>
      </c>
      <c r="BK40" s="168">
        <v>-2.2355496515707524E-2</v>
      </c>
      <c r="BL40" s="167">
        <v>5.6048570889974572E-2</v>
      </c>
    </row>
    <row r="41" spans="1:64">
      <c r="A41" s="145">
        <v>37</v>
      </c>
      <c r="B41" s="3" t="s">
        <v>99</v>
      </c>
      <c r="C41" s="156">
        <v>1.8513392994433681E-3</v>
      </c>
      <c r="D41" s="156">
        <v>1.0505305179115453E-4</v>
      </c>
      <c r="E41" s="156">
        <v>1.0996995463739372E-3</v>
      </c>
      <c r="F41" s="156">
        <v>1.5218383807639628E-4</v>
      </c>
      <c r="G41" s="156">
        <v>3.1992155296358099E-4</v>
      </c>
      <c r="H41" s="156">
        <v>1.202226523521562E-4</v>
      </c>
      <c r="I41" s="156">
        <v>8.0314619134690297E-5</v>
      </c>
      <c r="J41" s="156">
        <v>2.8101629543243137E-4</v>
      </c>
      <c r="K41" s="156">
        <v>5.8291193657918133E-5</v>
      </c>
      <c r="L41" s="156">
        <v>9.783759350827999E-5</v>
      </c>
      <c r="M41" s="156">
        <v>2.1741997341060654E-4</v>
      </c>
      <c r="N41" s="156">
        <v>7.0674544645756549E-5</v>
      </c>
      <c r="O41" s="156">
        <v>3.6039354975633392E-5</v>
      </c>
      <c r="P41" s="156">
        <v>1.1564900680632955E-4</v>
      </c>
      <c r="Q41" s="156">
        <v>1.2168188704270425E-4</v>
      </c>
      <c r="R41" s="156">
        <v>2.0590473107410699E-4</v>
      </c>
      <c r="S41" s="156">
        <v>2.2132187879691235E-4</v>
      </c>
      <c r="T41" s="156">
        <v>2.4335053736883588E-4</v>
      </c>
      <c r="U41" s="156">
        <v>1.3587706172853739E-4</v>
      </c>
      <c r="V41" s="156">
        <v>2.1797608011938383E-4</v>
      </c>
      <c r="W41" s="156">
        <v>2.2596392444101127E-4</v>
      </c>
      <c r="X41" s="156">
        <v>2.2872522919065844E-4</v>
      </c>
      <c r="Y41" s="156">
        <v>3.1744641723405653E-4</v>
      </c>
      <c r="Z41" s="156">
        <v>9.6789268814858744E-5</v>
      </c>
      <c r="AA41" s="156">
        <v>4.2124329959876574E-4</v>
      </c>
      <c r="AB41" s="156">
        <v>6.7239547612323662E-5</v>
      </c>
      <c r="AC41" s="156">
        <v>6.5526433834871332E-4</v>
      </c>
      <c r="AD41" s="156">
        <v>2.7010357336088785E-4</v>
      </c>
      <c r="AE41" s="156">
        <v>7.7741188477673754E-4</v>
      </c>
      <c r="AF41" s="156">
        <v>7.3089867187651981E-4</v>
      </c>
      <c r="AG41" s="156">
        <v>5.7335565968264692E-3</v>
      </c>
      <c r="AH41" s="156">
        <v>4.3373936156902433E-4</v>
      </c>
      <c r="AI41" s="156">
        <v>1.0158688850653101E-2</v>
      </c>
      <c r="AJ41" s="156">
        <v>2.2585621501374054E-2</v>
      </c>
      <c r="AK41" s="156">
        <v>2.3771582440584192E-3</v>
      </c>
      <c r="AL41" s="156">
        <v>1.6482732872537468E-3</v>
      </c>
      <c r="AM41" s="156">
        <v>1.4241459656306818E-2</v>
      </c>
      <c r="AN41" s="156">
        <v>0</v>
      </c>
      <c r="AO41" s="156">
        <v>3.4181461955348161E-3</v>
      </c>
      <c r="AP41" s="168">
        <v>3.3120542722340899E-3</v>
      </c>
      <c r="AQ41" s="164">
        <v>0.51350118538490142</v>
      </c>
      <c r="AR41" s="165">
        <v>0.11509284654657072</v>
      </c>
      <c r="AS41" s="165">
        <v>0</v>
      </c>
      <c r="AT41" s="165">
        <v>0</v>
      </c>
      <c r="AU41" s="165">
        <v>1.3986876822349276E-3</v>
      </c>
      <c r="AV41" s="165">
        <v>0</v>
      </c>
      <c r="AW41" s="168">
        <v>6.9835640050383285E-2</v>
      </c>
      <c r="AX41" s="168">
        <v>4.066363578312162E-2</v>
      </c>
      <c r="AY41" s="168">
        <v>4.7149617821504739E-3</v>
      </c>
      <c r="AZ41" s="168">
        <v>4.7149617821504739E-3</v>
      </c>
      <c r="BA41" s="168">
        <v>4.5293494405525464E-2</v>
      </c>
      <c r="BB41" s="168">
        <v>3.852793847199236E-2</v>
      </c>
      <c r="BC41" s="168">
        <v>5.6701837870785331E-2</v>
      </c>
      <c r="BD41" s="168">
        <v>4.0067747808996454E-2</v>
      </c>
      <c r="BE41" s="165">
        <v>5.7718968606124644E-3</v>
      </c>
      <c r="BF41" s="165">
        <v>0</v>
      </c>
      <c r="BG41" s="165">
        <v>9.5575957586763294E-5</v>
      </c>
      <c r="BH41" s="168">
        <v>5.2076171879991721E-3</v>
      </c>
      <c r="BI41" s="168">
        <v>5.7503583425926277E-2</v>
      </c>
      <c r="BJ41" s="168">
        <v>4.4677062780623243E-2</v>
      </c>
      <c r="BK41" s="168">
        <v>6.593165808807025E-2</v>
      </c>
      <c r="BL41" s="167">
        <v>3.8195848909289544E-2</v>
      </c>
    </row>
    <row r="42" spans="1:64">
      <c r="A42" s="145">
        <v>38</v>
      </c>
      <c r="B42" s="3" t="s">
        <v>4</v>
      </c>
      <c r="C42" s="156">
        <v>3.6288710520650735E-4</v>
      </c>
      <c r="D42" s="156">
        <v>4.3071751234373358E-3</v>
      </c>
      <c r="E42" s="156">
        <v>1.0211495787757988E-3</v>
      </c>
      <c r="F42" s="156">
        <v>1.2174707046111702E-3</v>
      </c>
      <c r="G42" s="156">
        <v>8.0690273343625094E-4</v>
      </c>
      <c r="H42" s="156">
        <v>1.0820038711694057E-3</v>
      </c>
      <c r="I42" s="156">
        <v>6.3716264513520961E-4</v>
      </c>
      <c r="J42" s="156">
        <v>6.8146451642364615E-4</v>
      </c>
      <c r="K42" s="156">
        <v>7.2863992072397658E-5</v>
      </c>
      <c r="L42" s="156">
        <v>1.721941645745728E-4</v>
      </c>
      <c r="M42" s="156">
        <v>1.0835356051938424E-3</v>
      </c>
      <c r="N42" s="156">
        <v>1.4827796621756767E-4</v>
      </c>
      <c r="O42" s="156">
        <v>2.2424487540394111E-4</v>
      </c>
      <c r="P42" s="156">
        <v>5.3506940482395138E-4</v>
      </c>
      <c r="Q42" s="156">
        <v>5.9015715215711569E-4</v>
      </c>
      <c r="R42" s="156">
        <v>9.5795249216295761E-4</v>
      </c>
      <c r="S42" s="156">
        <v>1.2782467693780856E-3</v>
      </c>
      <c r="T42" s="156">
        <v>1.569066151393091E-3</v>
      </c>
      <c r="U42" s="156">
        <v>8.4984925881121569E-4</v>
      </c>
      <c r="V42" s="156">
        <v>7.8806736658546461E-4</v>
      </c>
      <c r="W42" s="156">
        <v>7.7999399103341666E-4</v>
      </c>
      <c r="X42" s="156">
        <v>1.1702221028359269E-3</v>
      </c>
      <c r="Y42" s="156">
        <v>7.3842780100853093E-4</v>
      </c>
      <c r="Z42" s="156">
        <v>5.4895406193501972E-5</v>
      </c>
      <c r="AA42" s="156">
        <v>1.0267805427719916E-3</v>
      </c>
      <c r="AB42" s="156">
        <v>2.8913005473299174E-3</v>
      </c>
      <c r="AC42" s="156">
        <v>2.0204553164725188E-3</v>
      </c>
      <c r="AD42" s="156">
        <v>3.3775568332417563E-3</v>
      </c>
      <c r="AE42" s="156">
        <v>3.4428240611541236E-4</v>
      </c>
      <c r="AF42" s="156">
        <v>2.5645372410937357E-3</v>
      </c>
      <c r="AG42" s="156">
        <v>2.0243807486831676E-3</v>
      </c>
      <c r="AH42" s="156">
        <v>2.7303336734665505E-3</v>
      </c>
      <c r="AI42" s="156">
        <v>3.5597235405307754E-3</v>
      </c>
      <c r="AJ42" s="156">
        <v>2.4040653923962465E-3</v>
      </c>
      <c r="AK42" s="156">
        <v>4.4335053091620518E-3</v>
      </c>
      <c r="AL42" s="156">
        <v>1.5478962146488755E-3</v>
      </c>
      <c r="AM42" s="156">
        <v>1.8734904106083145E-3</v>
      </c>
      <c r="AN42" s="156">
        <v>0</v>
      </c>
      <c r="AO42" s="156">
        <v>1.2113615176779779E-4</v>
      </c>
      <c r="AP42" s="168">
        <v>1.3891616674471352E-3</v>
      </c>
      <c r="AQ42" s="164">
        <v>0</v>
      </c>
      <c r="AR42" s="165">
        <v>0</v>
      </c>
      <c r="AS42" s="165">
        <v>0</v>
      </c>
      <c r="AT42" s="165">
        <v>0</v>
      </c>
      <c r="AU42" s="165">
        <v>0</v>
      </c>
      <c r="AV42" s="165">
        <v>0</v>
      </c>
      <c r="AW42" s="168">
        <v>0</v>
      </c>
      <c r="AX42" s="168">
        <v>1.3702681910327977E-3</v>
      </c>
      <c r="AY42" s="168">
        <v>0</v>
      </c>
      <c r="AZ42" s="168">
        <v>0</v>
      </c>
      <c r="BA42" s="168">
        <v>0</v>
      </c>
      <c r="BB42" s="168">
        <v>0</v>
      </c>
      <c r="BC42" s="168">
        <v>0</v>
      </c>
      <c r="BD42" s="168">
        <v>9.8794512862703768E-4</v>
      </c>
      <c r="BE42" s="165">
        <v>0</v>
      </c>
      <c r="BF42" s="165">
        <v>0</v>
      </c>
      <c r="BG42" s="165">
        <v>0</v>
      </c>
      <c r="BH42" s="168">
        <v>0</v>
      </c>
      <c r="BI42" s="168">
        <v>0</v>
      </c>
      <c r="BJ42" s="168">
        <v>0</v>
      </c>
      <c r="BK42" s="168">
        <v>0</v>
      </c>
      <c r="BL42" s="167">
        <v>1.3891616674471352E-3</v>
      </c>
    </row>
    <row r="43" spans="1:64">
      <c r="A43" s="145">
        <v>39</v>
      </c>
      <c r="B43" s="3" t="s">
        <v>5</v>
      </c>
      <c r="C43" s="156">
        <v>5.455607835901221E-3</v>
      </c>
      <c r="D43" s="156">
        <v>8.4042441432923627E-4</v>
      </c>
      <c r="E43" s="156">
        <v>9.170708717082655E-3</v>
      </c>
      <c r="F43" s="156">
        <v>5.6308020088266623E-3</v>
      </c>
      <c r="G43" s="156">
        <v>4.0969835562214806E-3</v>
      </c>
      <c r="H43" s="156">
        <v>2.7771432693348081E-3</v>
      </c>
      <c r="I43" s="156">
        <v>2.9930581397527916E-3</v>
      </c>
      <c r="J43" s="156">
        <v>1.0344912375606381E-3</v>
      </c>
      <c r="K43" s="156">
        <v>3.869077979044316E-3</v>
      </c>
      <c r="L43" s="156">
        <v>2.2659186656517646E-3</v>
      </c>
      <c r="M43" s="156">
        <v>1.130940287921073E-2</v>
      </c>
      <c r="N43" s="156">
        <v>6.2692478426941691E-3</v>
      </c>
      <c r="O43" s="156">
        <v>4.7491861112334667E-3</v>
      </c>
      <c r="P43" s="156">
        <v>6.1247714004632131E-3</v>
      </c>
      <c r="Q43" s="156">
        <v>6.9518383091084976E-3</v>
      </c>
      <c r="R43" s="156">
        <v>6.2751393710766615E-3</v>
      </c>
      <c r="S43" s="156">
        <v>3.2972443167703265E-3</v>
      </c>
      <c r="T43" s="156">
        <v>1.1985921989808334E-3</v>
      </c>
      <c r="U43" s="156">
        <v>3.6060948685410015E-3</v>
      </c>
      <c r="V43" s="156">
        <v>2.1653887519551976E-3</v>
      </c>
      <c r="W43" s="156">
        <v>4.6573675537563992E-3</v>
      </c>
      <c r="X43" s="156">
        <v>1.7260776016829922E-3</v>
      </c>
      <c r="Y43" s="156">
        <v>1.4838339499821208E-2</v>
      </c>
      <c r="Z43" s="156">
        <v>3.082810442550874E-3</v>
      </c>
      <c r="AA43" s="156">
        <v>7.4823341091230771E-3</v>
      </c>
      <c r="AB43" s="156">
        <v>7.6473778817749451E-3</v>
      </c>
      <c r="AC43" s="156">
        <v>4.266392626328849E-3</v>
      </c>
      <c r="AD43" s="156">
        <v>9.9231509054359818E-3</v>
      </c>
      <c r="AE43" s="156">
        <v>3.4525061139315627E-3</v>
      </c>
      <c r="AF43" s="156">
        <v>4.3648268214800841E-3</v>
      </c>
      <c r="AG43" s="156">
        <v>4.9821529917777121E-3</v>
      </c>
      <c r="AH43" s="156">
        <v>3.2182904552317029E-4</v>
      </c>
      <c r="AI43" s="156">
        <v>6.2957382069635352E-3</v>
      </c>
      <c r="AJ43" s="156">
        <v>2.7461586722106984E-3</v>
      </c>
      <c r="AK43" s="156">
        <v>1.2553709576476653E-2</v>
      </c>
      <c r="AL43" s="156">
        <v>3.403282375693669E-3</v>
      </c>
      <c r="AM43" s="156">
        <v>4.3701446539874487E-3</v>
      </c>
      <c r="AN43" s="156">
        <v>4.9478641719657686E-4</v>
      </c>
      <c r="AO43" s="156">
        <v>0</v>
      </c>
      <c r="AP43" s="168">
        <v>4.8338722362794226E-3</v>
      </c>
      <c r="AQ43" s="164">
        <v>0</v>
      </c>
      <c r="AR43" s="165">
        <v>7.1346566917706757E-6</v>
      </c>
      <c r="AS43" s="165">
        <v>0</v>
      </c>
      <c r="AT43" s="165">
        <v>0</v>
      </c>
      <c r="AU43" s="165">
        <v>0</v>
      </c>
      <c r="AV43" s="165">
        <v>0</v>
      </c>
      <c r="AW43" s="168">
        <v>3.7983001340799946E-6</v>
      </c>
      <c r="AX43" s="168">
        <v>4.7701624898668733E-3</v>
      </c>
      <c r="AY43" s="168">
        <v>2.690194124881299E-2</v>
      </c>
      <c r="AZ43" s="168">
        <v>2.690194124881299E-2</v>
      </c>
      <c r="BA43" s="168">
        <v>0</v>
      </c>
      <c r="BB43" s="168">
        <v>4.4852925049986185E-3</v>
      </c>
      <c r="BC43" s="168">
        <v>1.8838168063897715E-3</v>
      </c>
      <c r="BD43" s="168">
        <v>4.6906799727107068E-3</v>
      </c>
      <c r="BE43" s="165">
        <v>1.7897363404777888E-2</v>
      </c>
      <c r="BF43" s="165">
        <v>2.2647976984758525E-3</v>
      </c>
      <c r="BG43" s="165">
        <v>1.7063119486813327E-2</v>
      </c>
      <c r="BH43" s="168">
        <v>1.7690972799043123E-2</v>
      </c>
      <c r="BI43" s="168">
        <v>0</v>
      </c>
      <c r="BJ43" s="168">
        <v>4.3390273507912429E-3</v>
      </c>
      <c r="BK43" s="168">
        <v>-7.2171932018081665E-7</v>
      </c>
      <c r="BL43" s="167">
        <v>4.8334903816547869E-3</v>
      </c>
    </row>
    <row r="44" spans="1:64">
      <c r="A44" s="152">
        <v>40</v>
      </c>
      <c r="B44" s="4" t="s">
        <v>6</v>
      </c>
      <c r="C44" s="161">
        <v>0.57087677214995236</v>
      </c>
      <c r="D44" s="161">
        <v>0.34646496480722766</v>
      </c>
      <c r="E44" s="161">
        <v>0.50077568093003166</v>
      </c>
      <c r="F44" s="161">
        <v>0.44285496880231318</v>
      </c>
      <c r="G44" s="161">
        <v>0.65782591534951429</v>
      </c>
      <c r="H44" s="161">
        <v>0.60100506137366405</v>
      </c>
      <c r="I44" s="161">
        <v>0.63288990739724416</v>
      </c>
      <c r="J44" s="161">
        <v>0.63283054834475549</v>
      </c>
      <c r="K44" s="161">
        <v>0.73446175369056121</v>
      </c>
      <c r="L44" s="161">
        <v>0.55822021676897216</v>
      </c>
      <c r="M44" s="161">
        <v>0.49847984231705533</v>
      </c>
      <c r="N44" s="161">
        <v>0.78218474880280553</v>
      </c>
      <c r="O44" s="161">
        <v>0.78533758864680225</v>
      </c>
      <c r="P44" s="161">
        <v>0.5325081648198805</v>
      </c>
      <c r="Q44" s="161">
        <v>0.55942563107268672</v>
      </c>
      <c r="R44" s="161">
        <v>0.55487691411570528</v>
      </c>
      <c r="S44" s="161">
        <v>0.62329661196854524</v>
      </c>
      <c r="T44" s="161">
        <v>0.65852834670550586</v>
      </c>
      <c r="U44" s="161">
        <v>0.65150415907333492</v>
      </c>
      <c r="V44" s="161">
        <v>0.69292679596720297</v>
      </c>
      <c r="W44" s="161">
        <v>0.69754142881173942</v>
      </c>
      <c r="X44" s="161">
        <v>0.58487434740170796</v>
      </c>
      <c r="Y44" s="161">
        <v>0.52416241580372325</v>
      </c>
      <c r="Z44" s="161">
        <v>0.59577767649414826</v>
      </c>
      <c r="AA44" s="161">
        <v>0.5492328106406057</v>
      </c>
      <c r="AB44" s="161">
        <v>0.35015666814593671</v>
      </c>
      <c r="AC44" s="161">
        <v>0.30591893649026347</v>
      </c>
      <c r="AD44" s="161">
        <v>0.37023206188316887</v>
      </c>
      <c r="AE44" s="161">
        <v>0.18521254383976543</v>
      </c>
      <c r="AF44" s="161">
        <v>0.35559748882114106</v>
      </c>
      <c r="AG44" s="161">
        <v>0.49448736169154928</v>
      </c>
      <c r="AH44" s="161">
        <v>0.28231566772228445</v>
      </c>
      <c r="AI44" s="161">
        <v>0.29027663373767487</v>
      </c>
      <c r="AJ44" s="161">
        <v>0.41057782281320765</v>
      </c>
      <c r="AK44" s="161">
        <v>0.37818904719079849</v>
      </c>
      <c r="AL44" s="161">
        <v>0.36916870524477019</v>
      </c>
      <c r="AM44" s="161">
        <v>0.45130524497336727</v>
      </c>
      <c r="AN44" s="161">
        <v>1</v>
      </c>
      <c r="AO44" s="161">
        <v>0.35062069110807981</v>
      </c>
      <c r="AP44" s="170">
        <v>0.4709097928273191</v>
      </c>
      <c r="AQ44" s="169">
        <v>1</v>
      </c>
      <c r="AR44" s="161">
        <v>1</v>
      </c>
      <c r="AS44" s="161">
        <v>1</v>
      </c>
      <c r="AT44" s="161">
        <v>1</v>
      </c>
      <c r="AU44" s="161">
        <v>1</v>
      </c>
      <c r="AV44" s="161">
        <v>1</v>
      </c>
      <c r="AW44" s="170">
        <v>1</v>
      </c>
      <c r="AX44" s="170">
        <v>1</v>
      </c>
      <c r="AY44" s="170">
        <v>1</v>
      </c>
      <c r="AZ44" s="170">
        <v>1</v>
      </c>
      <c r="BA44" s="170">
        <v>1</v>
      </c>
      <c r="BB44" s="170">
        <v>1</v>
      </c>
      <c r="BC44" s="170">
        <v>1</v>
      </c>
      <c r="BD44" s="170">
        <v>1</v>
      </c>
      <c r="BE44" s="161">
        <v>1</v>
      </c>
      <c r="BF44" s="161">
        <v>1</v>
      </c>
      <c r="BG44" s="161">
        <v>1</v>
      </c>
      <c r="BH44" s="170">
        <v>1</v>
      </c>
      <c r="BI44" s="170">
        <v>1</v>
      </c>
      <c r="BJ44" s="170">
        <v>1</v>
      </c>
      <c r="BK44" s="170">
        <v>1</v>
      </c>
      <c r="BL44" s="171">
        <v>1</v>
      </c>
    </row>
    <row r="45" spans="1:64">
      <c r="A45" s="145">
        <v>41</v>
      </c>
      <c r="B45" s="5" t="s">
        <v>28</v>
      </c>
      <c r="C45" s="172">
        <v>1.9128455884614203E-3</v>
      </c>
      <c r="D45" s="172">
        <v>1.365689673285009E-2</v>
      </c>
      <c r="E45" s="172">
        <v>2.5410914517997762E-2</v>
      </c>
      <c r="F45" s="172">
        <v>1.3544361588799269E-2</v>
      </c>
      <c r="G45" s="172">
        <v>5.6587307822271275E-3</v>
      </c>
      <c r="H45" s="172">
        <v>8.2232294208874832E-3</v>
      </c>
      <c r="I45" s="172">
        <v>1.1123574750154606E-2</v>
      </c>
      <c r="J45" s="172">
        <v>8.7478030965653947E-3</v>
      </c>
      <c r="K45" s="172">
        <v>2.768831698751111E-3</v>
      </c>
      <c r="L45" s="172">
        <v>1.352311217471446E-2</v>
      </c>
      <c r="M45" s="172">
        <v>1.1548208423776478E-2</v>
      </c>
      <c r="N45" s="172">
        <v>4.5042319270638701E-3</v>
      </c>
      <c r="O45" s="172">
        <v>3.7040448169400986E-3</v>
      </c>
      <c r="P45" s="172">
        <v>9.5803637238363396E-3</v>
      </c>
      <c r="Q45" s="172">
        <v>9.8417831263727246E-3</v>
      </c>
      <c r="R45" s="172">
        <v>7.4786360077825379E-3</v>
      </c>
      <c r="S45" s="172">
        <v>9.4897401500472003E-3</v>
      </c>
      <c r="T45" s="172">
        <v>8.2848145632584275E-3</v>
      </c>
      <c r="U45" s="172">
        <v>1.0380184018716447E-2</v>
      </c>
      <c r="V45" s="172">
        <v>1.1703638763333069E-2</v>
      </c>
      <c r="W45" s="172">
        <v>6.1704889440873188E-3</v>
      </c>
      <c r="X45" s="172">
        <v>1.3103827956074118E-2</v>
      </c>
      <c r="Y45" s="172">
        <v>1.2216669950595121E-2</v>
      </c>
      <c r="Z45" s="172">
        <v>4.7368957081182364E-3</v>
      </c>
      <c r="AA45" s="172">
        <v>8.0404814810914414E-3</v>
      </c>
      <c r="AB45" s="172">
        <v>1.7056431910992771E-2</v>
      </c>
      <c r="AC45" s="172">
        <v>1.3638585845265373E-2</v>
      </c>
      <c r="AD45" s="172">
        <v>2.4279029612944102E-2</v>
      </c>
      <c r="AE45" s="172">
        <v>1.7222663293515418E-3</v>
      </c>
      <c r="AF45" s="172">
        <v>1.0365421545114235E-2</v>
      </c>
      <c r="AG45" s="172">
        <v>5.7926557567741241E-3</v>
      </c>
      <c r="AH45" s="172">
        <v>9.0883688341586426E-3</v>
      </c>
      <c r="AI45" s="172">
        <v>3.4853690018251714E-3</v>
      </c>
      <c r="AJ45" s="172">
        <v>8.1011843113555169E-3</v>
      </c>
      <c r="AK45" s="172">
        <v>3.4742272920906897E-2</v>
      </c>
      <c r="AL45" s="172">
        <v>8.4230443957345642E-3</v>
      </c>
      <c r="AM45" s="172">
        <v>1.4276783381586874E-2</v>
      </c>
      <c r="AN45" s="172">
        <v>0</v>
      </c>
      <c r="AO45" s="172">
        <v>1.9750459527358337E-3</v>
      </c>
      <c r="AP45" s="166">
        <v>8.7620871308245404E-3</v>
      </c>
      <c r="AQ45" s="156"/>
      <c r="AR45" s="156"/>
      <c r="AS45" s="156"/>
      <c r="AT45" s="156"/>
      <c r="AU45" s="156"/>
      <c r="AV45" s="156"/>
      <c r="AW45" s="156"/>
      <c r="AX45" s="156"/>
      <c r="AY45" s="156"/>
      <c r="AZ45" s="156"/>
      <c r="BA45" s="156"/>
      <c r="BB45" s="156"/>
      <c r="BC45" s="156"/>
      <c r="BD45" s="156"/>
      <c r="BE45" s="156"/>
      <c r="BF45" s="156"/>
      <c r="BG45" s="156"/>
      <c r="BH45" s="156"/>
      <c r="BI45" s="156"/>
      <c r="BJ45" s="156"/>
      <c r="BK45" s="156"/>
      <c r="BL45" s="156"/>
    </row>
    <row r="46" spans="1:64">
      <c r="A46" s="145">
        <v>42</v>
      </c>
      <c r="B46" s="3" t="s">
        <v>69</v>
      </c>
      <c r="C46" s="165">
        <v>0.15155149614048036</v>
      </c>
      <c r="D46" s="165">
        <v>0.22817522849038765</v>
      </c>
      <c r="E46" s="165">
        <v>0.17153349174243465</v>
      </c>
      <c r="F46" s="165">
        <v>0.2579516055394917</v>
      </c>
      <c r="G46" s="165">
        <v>0.13770114594385849</v>
      </c>
      <c r="H46" s="165">
        <v>0.2721720626600464</v>
      </c>
      <c r="I46" s="165">
        <v>0.17335642824825784</v>
      </c>
      <c r="J46" s="165">
        <v>0.1171240792325445</v>
      </c>
      <c r="K46" s="165">
        <v>1.5279579137581789E-2</v>
      </c>
      <c r="L46" s="165">
        <v>0.24054742090319753</v>
      </c>
      <c r="M46" s="165">
        <v>0.21766947174074985</v>
      </c>
      <c r="N46" s="165">
        <v>6.2445810408374151E-2</v>
      </c>
      <c r="O46" s="165">
        <v>0.11671945764775135</v>
      </c>
      <c r="P46" s="165">
        <v>0.29005387701730417</v>
      </c>
      <c r="Q46" s="165">
        <v>0.21325815420745545</v>
      </c>
      <c r="R46" s="165">
        <v>0.24379890925547271</v>
      </c>
      <c r="S46" s="165">
        <v>0.24633125110096343</v>
      </c>
      <c r="T46" s="165">
        <v>0.2605848403511512</v>
      </c>
      <c r="U46" s="165">
        <v>0.20415569699579933</v>
      </c>
      <c r="V46" s="165">
        <v>0.16481626532719168</v>
      </c>
      <c r="W46" s="165">
        <v>0.18177207604774032</v>
      </c>
      <c r="X46" s="165">
        <v>0.28848634430593861</v>
      </c>
      <c r="Y46" s="165">
        <v>0.33838967095036887</v>
      </c>
      <c r="Z46" s="165">
        <v>7.0262508387801376E-2</v>
      </c>
      <c r="AA46" s="165">
        <v>0.11380414292785156</v>
      </c>
      <c r="AB46" s="165">
        <v>0.4529749017181946</v>
      </c>
      <c r="AC46" s="165">
        <v>0.43749758717185111</v>
      </c>
      <c r="AD46" s="165">
        <v>0.30282397072447498</v>
      </c>
      <c r="AE46" s="165">
        <v>5.8650173764370726E-2</v>
      </c>
      <c r="AF46" s="165">
        <v>0.40235165952905672</v>
      </c>
      <c r="AG46" s="165">
        <v>0.18003386475673192</v>
      </c>
      <c r="AH46" s="165">
        <v>0.33345520667958617</v>
      </c>
      <c r="AI46" s="165">
        <v>0.52314226927728547</v>
      </c>
      <c r="AJ46" s="165">
        <v>0.50896339569449323</v>
      </c>
      <c r="AK46" s="165">
        <v>0.53299358903562055</v>
      </c>
      <c r="AL46" s="165">
        <v>0.37257380440005849</v>
      </c>
      <c r="AM46" s="165">
        <v>0.32381925449611038</v>
      </c>
      <c r="AN46" s="165">
        <v>0</v>
      </c>
      <c r="AO46" s="165">
        <v>7.4261727822867345E-3</v>
      </c>
      <c r="AP46" s="168">
        <v>0.26745444124294698</v>
      </c>
      <c r="AQ46" s="156"/>
      <c r="AR46" s="156"/>
      <c r="AS46" s="156"/>
      <c r="AT46" s="156"/>
      <c r="AU46" s="156"/>
      <c r="AV46" s="156"/>
      <c r="AW46" s="156"/>
      <c r="AX46" s="156"/>
      <c r="AY46" s="156"/>
      <c r="AZ46" s="156"/>
      <c r="BA46" s="156"/>
      <c r="BB46" s="156"/>
      <c r="BC46" s="156"/>
      <c r="BD46" s="156"/>
      <c r="BE46" s="156"/>
      <c r="BF46" s="156"/>
      <c r="BG46" s="156"/>
      <c r="BH46" s="156"/>
      <c r="BI46" s="156"/>
      <c r="BJ46" s="156"/>
      <c r="BK46" s="156"/>
      <c r="BL46" s="156"/>
    </row>
    <row r="47" spans="1:64">
      <c r="A47" s="145">
        <v>43</v>
      </c>
      <c r="B47" s="3" t="s">
        <v>29</v>
      </c>
      <c r="C47" s="165">
        <v>0.13784174431835655</v>
      </c>
      <c r="D47" s="165">
        <v>0.31599957978779286</v>
      </c>
      <c r="E47" s="165">
        <v>0.15181744987530194</v>
      </c>
      <c r="F47" s="165">
        <v>0.12022523208035307</v>
      </c>
      <c r="G47" s="165">
        <v>8.712183237435743E-2</v>
      </c>
      <c r="H47" s="165">
        <v>-1.4943675687373014E-2</v>
      </c>
      <c r="I47" s="165">
        <v>8.4373184554963315E-2</v>
      </c>
      <c r="J47" s="165">
        <v>8.257605296220448E-2</v>
      </c>
      <c r="K47" s="165">
        <v>9.4890776875883473E-2</v>
      </c>
      <c r="L47" s="165">
        <v>6.0659307975133595E-2</v>
      </c>
      <c r="M47" s="165">
        <v>0.11176099485677014</v>
      </c>
      <c r="N47" s="165">
        <v>8.4968817744207115E-2</v>
      </c>
      <c r="O47" s="165">
        <v>6.3621474650318144E-2</v>
      </c>
      <c r="P47" s="165">
        <v>5.0170081139343174E-2</v>
      </c>
      <c r="Q47" s="165">
        <v>0.10991144600670467</v>
      </c>
      <c r="R47" s="165">
        <v>7.7112973429480938E-2</v>
      </c>
      <c r="S47" s="165">
        <v>4.2322163353613641E-3</v>
      </c>
      <c r="T47" s="165">
        <v>-4.9214922109667554E-2</v>
      </c>
      <c r="U47" s="165">
        <v>-2.2806758936799048E-2</v>
      </c>
      <c r="V47" s="165">
        <v>-3.5831914093471015E-2</v>
      </c>
      <c r="W47" s="165">
        <v>9.8520271056280924E-3</v>
      </c>
      <c r="X47" s="165">
        <v>-1.0263379761008731E-2</v>
      </c>
      <c r="Y47" s="165">
        <v>3.3771555341492072E-2</v>
      </c>
      <c r="Z47" s="165">
        <v>0.10068973188650231</v>
      </c>
      <c r="AA47" s="165">
        <v>0.11905388754910118</v>
      </c>
      <c r="AB47" s="165">
        <v>5.7274646656177298E-2</v>
      </c>
      <c r="AC47" s="165">
        <v>8.8944105405315846E-2</v>
      </c>
      <c r="AD47" s="165">
        <v>0.22207562395187613</v>
      </c>
      <c r="AE47" s="165">
        <v>0.34745982802396136</v>
      </c>
      <c r="AF47" s="165">
        <v>2.2376059872551281E-2</v>
      </c>
      <c r="AG47" s="165">
        <v>0.13642994169820968</v>
      </c>
      <c r="AH47" s="165">
        <v>0</v>
      </c>
      <c r="AI47" s="165">
        <v>1.5983321347536598E-2</v>
      </c>
      <c r="AJ47" s="165">
        <v>1.4806407335726255E-2</v>
      </c>
      <c r="AK47" s="165">
        <v>-7.8414666855997853E-3</v>
      </c>
      <c r="AL47" s="165">
        <v>7.3574577439776023E-2</v>
      </c>
      <c r="AM47" s="165">
        <v>2.8935462887427953E-2</v>
      </c>
      <c r="AN47" s="165">
        <v>0</v>
      </c>
      <c r="AO47" s="165">
        <v>0.57490164271155375</v>
      </c>
      <c r="AP47" s="168">
        <v>8.7303473744248794E-2</v>
      </c>
      <c r="AQ47" s="156"/>
      <c r="AR47" s="156"/>
      <c r="AS47" s="156"/>
      <c r="AT47" s="156"/>
      <c r="AU47" s="156"/>
      <c r="AV47" s="156"/>
      <c r="AW47" s="156"/>
      <c r="AX47" s="156"/>
      <c r="AY47" s="156"/>
      <c r="AZ47" s="156"/>
      <c r="BA47" s="156"/>
      <c r="BB47" s="156"/>
      <c r="BC47" s="156"/>
      <c r="BD47" s="156"/>
      <c r="BE47" s="156"/>
      <c r="BF47" s="156"/>
      <c r="BG47" s="156"/>
      <c r="BH47" s="156"/>
      <c r="BI47" s="156"/>
      <c r="BJ47" s="156"/>
      <c r="BK47" s="156"/>
      <c r="BL47" s="156"/>
    </row>
    <row r="48" spans="1:64">
      <c r="A48" s="145">
        <v>44</v>
      </c>
      <c r="B48" s="3" t="s">
        <v>30</v>
      </c>
      <c r="C48" s="165">
        <v>0.17296183534766429</v>
      </c>
      <c r="D48" s="165">
        <v>7.2381552684105468E-2</v>
      </c>
      <c r="E48" s="165">
        <v>0.12652436030870137</v>
      </c>
      <c r="F48" s="165">
        <v>0.11307259169076245</v>
      </c>
      <c r="G48" s="165">
        <v>6.4934136860168731E-2</v>
      </c>
      <c r="H48" s="165">
        <v>0.12759230094134336</v>
      </c>
      <c r="I48" s="165">
        <v>6.2602568461519931E-2</v>
      </c>
      <c r="J48" s="165">
        <v>0.15674971869097926</v>
      </c>
      <c r="K48" s="165">
        <v>4.8505559522595124E-2</v>
      </c>
      <c r="L48" s="165">
        <v>0.10236551733584319</v>
      </c>
      <c r="M48" s="165">
        <v>0.12148786547050039</v>
      </c>
      <c r="N48" s="165">
        <v>5.0854723161341674E-2</v>
      </c>
      <c r="O48" s="165">
        <v>3.5418677195497482E-2</v>
      </c>
      <c r="P48" s="165">
        <v>8.2087665031132712E-2</v>
      </c>
      <c r="Q48" s="165">
        <v>0.10549363299526049</v>
      </c>
      <c r="R48" s="165">
        <v>0.11294369992083128</v>
      </c>
      <c r="S48" s="165">
        <v>0.13834424134021689</v>
      </c>
      <c r="T48" s="165">
        <v>0.1732946393871925</v>
      </c>
      <c r="U48" s="165">
        <v>0.17171731312580651</v>
      </c>
      <c r="V48" s="165">
        <v>0.21323090852909263</v>
      </c>
      <c r="W48" s="165">
        <v>0.10974147216333677</v>
      </c>
      <c r="X48" s="165">
        <v>0.10292369354010804</v>
      </c>
      <c r="Y48" s="165">
        <v>4.6854361421868045E-2</v>
      </c>
      <c r="Z48" s="165">
        <v>0.19481729580895243</v>
      </c>
      <c r="AA48" s="165">
        <v>0.2077835230683362</v>
      </c>
      <c r="AB48" s="165">
        <v>7.8522343701671576E-2</v>
      </c>
      <c r="AC48" s="165">
        <v>9.6935733873852389E-2</v>
      </c>
      <c r="AD48" s="165">
        <v>7.5285691326309523E-2</v>
      </c>
      <c r="AE48" s="165">
        <v>0.33563775681644992</v>
      </c>
      <c r="AF48" s="165">
        <v>0.16623803952410993</v>
      </c>
      <c r="AG48" s="165">
        <v>0.15307620508346584</v>
      </c>
      <c r="AH48" s="165">
        <v>0.37343221293266199</v>
      </c>
      <c r="AI48" s="165">
        <v>0.16240890116771478</v>
      </c>
      <c r="AJ48" s="165">
        <v>5.9503133853570443E-2</v>
      </c>
      <c r="AK48" s="165">
        <v>4.4508606680235402E-2</v>
      </c>
      <c r="AL48" s="165">
        <v>0.12089487295714489</v>
      </c>
      <c r="AM48" s="165">
        <v>0.12516995377257387</v>
      </c>
      <c r="AN48" s="165">
        <v>0</v>
      </c>
      <c r="AO48" s="165">
        <v>3.5155817958697842E-2</v>
      </c>
      <c r="AP48" s="168">
        <v>0.13848546018510022</v>
      </c>
      <c r="AQ48" s="156"/>
      <c r="AR48" s="156"/>
      <c r="AS48" s="156"/>
      <c r="AT48" s="156"/>
      <c r="AU48" s="156"/>
      <c r="AV48" s="156"/>
      <c r="AW48" s="156"/>
      <c r="AX48" s="156"/>
      <c r="AY48" s="156"/>
      <c r="AZ48" s="156"/>
      <c r="BA48" s="156"/>
      <c r="BB48" s="156"/>
      <c r="BC48" s="156"/>
      <c r="BD48" s="156"/>
      <c r="BE48" s="156"/>
      <c r="BF48" s="156"/>
      <c r="BG48" s="156"/>
      <c r="BH48" s="156"/>
      <c r="BI48" s="156"/>
      <c r="BJ48" s="156"/>
      <c r="BK48" s="156"/>
      <c r="BL48" s="156"/>
    </row>
    <row r="49" spans="1:64">
      <c r="A49" s="145">
        <v>45</v>
      </c>
      <c r="B49" s="3" t="s">
        <v>31</v>
      </c>
      <c r="C49" s="165">
        <v>2.3230925362118276E-2</v>
      </c>
      <c r="D49" s="165">
        <v>3.7293833385859856E-2</v>
      </c>
      <c r="E49" s="165">
        <v>2.5410914517997762E-2</v>
      </c>
      <c r="F49" s="165">
        <v>5.2351240298280324E-2</v>
      </c>
      <c r="G49" s="165">
        <v>4.8956989481395805E-2</v>
      </c>
      <c r="H49" s="165">
        <v>5.951021291431732E-3</v>
      </c>
      <c r="I49" s="165">
        <v>3.5654336587860179E-2</v>
      </c>
      <c r="J49" s="165">
        <v>1.9747249260283145E-3</v>
      </c>
      <c r="K49" s="165">
        <v>0.10587138048119381</v>
      </c>
      <c r="L49" s="165">
        <v>2.468638159400921E-2</v>
      </c>
      <c r="M49" s="165">
        <v>3.9053617191147798E-2</v>
      </c>
      <c r="N49" s="165">
        <v>1.5043053731592862E-2</v>
      </c>
      <c r="O49" s="165">
        <v>-4.8012429573093818E-3</v>
      </c>
      <c r="P49" s="165">
        <v>3.5607558202290161E-2</v>
      </c>
      <c r="Q49" s="165">
        <v>2.0731551504900737E-3</v>
      </c>
      <c r="R49" s="165">
        <v>3.7910694603644404E-3</v>
      </c>
      <c r="S49" s="165">
        <v>-2.168954412209741E-2</v>
      </c>
      <c r="T49" s="165">
        <v>-5.1470454702295124E-2</v>
      </c>
      <c r="U49" s="165">
        <v>-1.4947300287482923E-2</v>
      </c>
      <c r="V49" s="165">
        <v>-4.6843299151809563E-2</v>
      </c>
      <c r="W49" s="165">
        <v>-5.0565704869355195E-3</v>
      </c>
      <c r="X49" s="165">
        <v>2.0877826152868241E-2</v>
      </c>
      <c r="Y49" s="165">
        <v>4.7642048149688754E-2</v>
      </c>
      <c r="Z49" s="165">
        <v>3.3922471795679296E-2</v>
      </c>
      <c r="AA49" s="165">
        <v>3.7985614541318699E-2</v>
      </c>
      <c r="AB49" s="165">
        <v>4.4019490503534556E-2</v>
      </c>
      <c r="AC49" s="165">
        <v>5.7781810640905235E-2</v>
      </c>
      <c r="AD49" s="165">
        <v>1.7157046295415895E-2</v>
      </c>
      <c r="AE49" s="165">
        <v>7.1532714517269932E-2</v>
      </c>
      <c r="AF49" s="165">
        <v>4.714546551019784E-2</v>
      </c>
      <c r="AG49" s="165">
        <v>3.0184661422788823E-2</v>
      </c>
      <c r="AH49" s="165">
        <v>1.7085438313087528E-3</v>
      </c>
      <c r="AI49" s="165">
        <v>9.6382070797138737E-3</v>
      </c>
      <c r="AJ49" s="165">
        <v>1.1057662191649484E-2</v>
      </c>
      <c r="AK49" s="165">
        <v>3.2691185055458261E-2</v>
      </c>
      <c r="AL49" s="165">
        <v>5.5403147934003666E-2</v>
      </c>
      <c r="AM49" s="165">
        <v>5.6495966430464249E-2</v>
      </c>
      <c r="AN49" s="165">
        <v>0</v>
      </c>
      <c r="AO49" s="165">
        <v>3.2880565021146162E-2</v>
      </c>
      <c r="AP49" s="168">
        <v>2.9753068615584785E-2</v>
      </c>
      <c r="AQ49" s="156"/>
      <c r="AR49" s="156"/>
      <c r="AS49" s="156"/>
      <c r="AT49" s="156"/>
      <c r="AU49" s="156"/>
      <c r="AV49" s="156"/>
      <c r="AW49" s="156"/>
      <c r="AX49" s="156"/>
      <c r="AY49" s="156"/>
      <c r="AZ49" s="156"/>
      <c r="BA49" s="156"/>
      <c r="BB49" s="156"/>
      <c r="BC49" s="156"/>
      <c r="BD49" s="156"/>
      <c r="BE49" s="156"/>
      <c r="BF49" s="156"/>
      <c r="BG49" s="156"/>
      <c r="BH49" s="156"/>
      <c r="BI49" s="156"/>
      <c r="BJ49" s="156"/>
      <c r="BK49" s="156"/>
      <c r="BL49" s="156"/>
    </row>
    <row r="50" spans="1:64">
      <c r="A50" s="145">
        <v>46</v>
      </c>
      <c r="B50" s="3" t="s">
        <v>32</v>
      </c>
      <c r="C50" s="165">
        <v>-5.8375618907033244E-2</v>
      </c>
      <c r="D50" s="165">
        <v>-1.3972055888223553E-2</v>
      </c>
      <c r="E50" s="165">
        <v>-1.4728118924650943E-3</v>
      </c>
      <c r="F50" s="165">
        <v>0</v>
      </c>
      <c r="G50" s="165">
        <v>-2.1987507915218894E-3</v>
      </c>
      <c r="H50" s="165">
        <v>0</v>
      </c>
      <c r="I50" s="165">
        <v>0</v>
      </c>
      <c r="J50" s="165">
        <v>-2.9272530774211603E-6</v>
      </c>
      <c r="K50" s="165">
        <v>-1.7778814065665029E-3</v>
      </c>
      <c r="L50" s="165">
        <v>-1.9567518701655998E-6</v>
      </c>
      <c r="M50" s="165">
        <v>0</v>
      </c>
      <c r="N50" s="165">
        <v>-1.3857753852109128E-6</v>
      </c>
      <c r="O50" s="165">
        <v>0</v>
      </c>
      <c r="P50" s="165">
        <v>-7.7099337870886364E-6</v>
      </c>
      <c r="Q50" s="165">
        <v>-3.8025589700845079E-6</v>
      </c>
      <c r="R50" s="165">
        <v>-2.2021896371562245E-6</v>
      </c>
      <c r="S50" s="165">
        <v>-4.5167730366716799E-6</v>
      </c>
      <c r="T50" s="165">
        <v>-7.2641951453383841E-6</v>
      </c>
      <c r="U50" s="165">
        <v>-3.2939893752372703E-6</v>
      </c>
      <c r="V50" s="165">
        <v>-2.3953415397734484E-6</v>
      </c>
      <c r="W50" s="165">
        <v>-2.0922585596389933E-5</v>
      </c>
      <c r="X50" s="165">
        <v>-2.6595956882634704E-6</v>
      </c>
      <c r="Y50" s="165">
        <v>-3.0367216177361327E-3</v>
      </c>
      <c r="Z50" s="165">
        <v>-2.0658008120186269E-4</v>
      </c>
      <c r="AA50" s="165">
        <v>-3.5900460208304813E-2</v>
      </c>
      <c r="AB50" s="165">
        <v>-4.4826365074882447E-6</v>
      </c>
      <c r="AC50" s="165">
        <v>-7.1675942745338928E-4</v>
      </c>
      <c r="AD50" s="165">
        <v>-1.1853423794189492E-2</v>
      </c>
      <c r="AE50" s="165">
        <v>-2.1528329116894272E-4</v>
      </c>
      <c r="AF50" s="165">
        <v>-4.0741348021710189E-3</v>
      </c>
      <c r="AG50" s="165">
        <v>-4.6904095196551609E-6</v>
      </c>
      <c r="AH50" s="165">
        <v>0</v>
      </c>
      <c r="AI50" s="165">
        <v>-4.9347016117508051E-3</v>
      </c>
      <c r="AJ50" s="165">
        <v>-1.3009606200002532E-2</v>
      </c>
      <c r="AK50" s="165">
        <v>-1.5283234197419837E-2</v>
      </c>
      <c r="AL50" s="165">
        <v>-3.8152371487824399E-5</v>
      </c>
      <c r="AM50" s="165">
        <v>-2.6659415305703516E-6</v>
      </c>
      <c r="AN50" s="165">
        <v>0</v>
      </c>
      <c r="AO50" s="165">
        <v>-2.9599355345001025E-3</v>
      </c>
      <c r="AP50" s="168">
        <v>-2.6683237460244161E-3</v>
      </c>
      <c r="AQ50" s="156"/>
      <c r="AR50" s="156"/>
      <c r="AS50" s="156"/>
      <c r="AT50" s="156"/>
      <c r="AU50" s="156"/>
      <c r="AV50" s="156"/>
      <c r="AW50" s="156"/>
      <c r="AX50" s="156"/>
      <c r="AY50" s="156"/>
      <c r="AZ50" s="156"/>
      <c r="BA50" s="156"/>
      <c r="BB50" s="156"/>
      <c r="BC50" s="156"/>
      <c r="BD50" s="156"/>
      <c r="BE50" s="156"/>
      <c r="BF50" s="156"/>
      <c r="BG50" s="156"/>
      <c r="BH50" s="156"/>
      <c r="BI50" s="156"/>
      <c r="BJ50" s="156"/>
      <c r="BK50" s="156"/>
      <c r="BL50" s="156"/>
    </row>
    <row r="51" spans="1:64">
      <c r="A51" s="152">
        <v>47</v>
      </c>
      <c r="B51" s="4" t="s">
        <v>33</v>
      </c>
      <c r="C51" s="161">
        <v>0.42912322785004769</v>
      </c>
      <c r="D51" s="161">
        <v>0.65353503519277234</v>
      </c>
      <c r="E51" s="161">
        <v>0.49922431906996839</v>
      </c>
      <c r="F51" s="161">
        <v>0.55714503119768677</v>
      </c>
      <c r="G51" s="161">
        <v>0.34217408465048571</v>
      </c>
      <c r="H51" s="161">
        <v>0.39899493862633595</v>
      </c>
      <c r="I51" s="161">
        <v>0.36711009260275584</v>
      </c>
      <c r="J51" s="161">
        <v>0.36716945165524451</v>
      </c>
      <c r="K51" s="161">
        <v>0.26553824630943879</v>
      </c>
      <c r="L51" s="161">
        <v>0.44177978323102784</v>
      </c>
      <c r="M51" s="161">
        <v>0.50152015768294467</v>
      </c>
      <c r="N51" s="161">
        <v>0.21781525119719444</v>
      </c>
      <c r="O51" s="161">
        <v>0.21466241135319769</v>
      </c>
      <c r="P51" s="161">
        <v>0.4674918351801195</v>
      </c>
      <c r="Q51" s="161">
        <v>0.44057436892731333</v>
      </c>
      <c r="R51" s="161">
        <v>0.44512308588429478</v>
      </c>
      <c r="S51" s="161">
        <v>0.37670338803145481</v>
      </c>
      <c r="T51" s="161">
        <v>0.34147165329449408</v>
      </c>
      <c r="U51" s="161">
        <v>0.34849584092666508</v>
      </c>
      <c r="V51" s="161">
        <v>0.30707320403279703</v>
      </c>
      <c r="W51" s="161">
        <v>0.30245857118826058</v>
      </c>
      <c r="X51" s="161">
        <v>0.41512565259829198</v>
      </c>
      <c r="Y51" s="161">
        <v>0.47583758419627675</v>
      </c>
      <c r="Z51" s="161">
        <v>0.4042223235058518</v>
      </c>
      <c r="AA51" s="161">
        <v>0.45076718935939425</v>
      </c>
      <c r="AB51" s="161">
        <v>0.64984333185406329</v>
      </c>
      <c r="AC51" s="161">
        <v>0.69408106350973653</v>
      </c>
      <c r="AD51" s="161">
        <v>0.62976793811683118</v>
      </c>
      <c r="AE51" s="161">
        <v>0.81478745616023451</v>
      </c>
      <c r="AF51" s="161">
        <v>0.64440251117885894</v>
      </c>
      <c r="AG51" s="161">
        <v>0.50551263830845072</v>
      </c>
      <c r="AH51" s="161">
        <v>0.71768433227771555</v>
      </c>
      <c r="AI51" s="161">
        <v>0.70972336626232513</v>
      </c>
      <c r="AJ51" s="161">
        <v>0.58942217718679235</v>
      </c>
      <c r="AK51" s="161">
        <v>0.62181095280920151</v>
      </c>
      <c r="AL51" s="161">
        <v>0.63083129475522981</v>
      </c>
      <c r="AM51" s="161">
        <v>0.54869475502663279</v>
      </c>
      <c r="AN51" s="161">
        <v>0</v>
      </c>
      <c r="AO51" s="161">
        <v>0.64937930889192019</v>
      </c>
      <c r="AP51" s="170">
        <v>0.52909020717268085</v>
      </c>
      <c r="AQ51" s="156"/>
      <c r="AR51" s="156"/>
      <c r="AS51" s="156"/>
      <c r="AT51" s="156"/>
      <c r="AU51" s="156"/>
      <c r="AV51" s="156"/>
      <c r="AW51" s="156"/>
      <c r="AX51" s="156"/>
      <c r="AY51" s="156"/>
      <c r="AZ51" s="156"/>
      <c r="BA51" s="156"/>
      <c r="BB51" s="156"/>
      <c r="BC51" s="156"/>
      <c r="BD51" s="156"/>
      <c r="BE51" s="156"/>
      <c r="BF51" s="156"/>
      <c r="BG51" s="156"/>
      <c r="BH51" s="156"/>
      <c r="BI51" s="156"/>
      <c r="BJ51" s="156"/>
      <c r="BK51" s="156"/>
      <c r="BL51" s="156"/>
    </row>
    <row r="52" spans="1:64">
      <c r="A52" s="152">
        <v>48</v>
      </c>
      <c r="B52" s="13" t="s">
        <v>34</v>
      </c>
      <c r="C52" s="173">
        <v>1</v>
      </c>
      <c r="D52" s="173">
        <v>1</v>
      </c>
      <c r="E52" s="173">
        <v>1</v>
      </c>
      <c r="F52" s="173">
        <v>1</v>
      </c>
      <c r="G52" s="173">
        <v>1</v>
      </c>
      <c r="H52" s="173">
        <v>1</v>
      </c>
      <c r="I52" s="173">
        <v>1</v>
      </c>
      <c r="J52" s="173">
        <v>1</v>
      </c>
      <c r="K52" s="173">
        <v>1</v>
      </c>
      <c r="L52" s="173">
        <v>1</v>
      </c>
      <c r="M52" s="173">
        <v>1</v>
      </c>
      <c r="N52" s="173">
        <v>1</v>
      </c>
      <c r="O52" s="173">
        <v>1</v>
      </c>
      <c r="P52" s="173">
        <v>1</v>
      </c>
      <c r="Q52" s="173">
        <v>1</v>
      </c>
      <c r="R52" s="173">
        <v>1</v>
      </c>
      <c r="S52" s="173">
        <v>1</v>
      </c>
      <c r="T52" s="173">
        <v>1</v>
      </c>
      <c r="U52" s="173">
        <v>1</v>
      </c>
      <c r="V52" s="173">
        <v>1</v>
      </c>
      <c r="W52" s="173">
        <v>1</v>
      </c>
      <c r="X52" s="173">
        <v>1</v>
      </c>
      <c r="Y52" s="173">
        <v>1</v>
      </c>
      <c r="Z52" s="173">
        <v>1</v>
      </c>
      <c r="AA52" s="173">
        <v>1</v>
      </c>
      <c r="AB52" s="173">
        <v>1</v>
      </c>
      <c r="AC52" s="173">
        <v>1</v>
      </c>
      <c r="AD52" s="173">
        <v>1</v>
      </c>
      <c r="AE52" s="173">
        <v>1</v>
      </c>
      <c r="AF52" s="173">
        <v>1</v>
      </c>
      <c r="AG52" s="173">
        <v>1</v>
      </c>
      <c r="AH52" s="173">
        <v>1</v>
      </c>
      <c r="AI52" s="173">
        <v>1</v>
      </c>
      <c r="AJ52" s="173">
        <v>1</v>
      </c>
      <c r="AK52" s="173">
        <v>1</v>
      </c>
      <c r="AL52" s="173">
        <v>1</v>
      </c>
      <c r="AM52" s="173">
        <v>1</v>
      </c>
      <c r="AN52" s="173">
        <v>1</v>
      </c>
      <c r="AO52" s="173">
        <v>1</v>
      </c>
      <c r="AP52" s="233">
        <v>1</v>
      </c>
      <c r="AQ52" s="156"/>
      <c r="AR52" s="156"/>
      <c r="AS52" s="156"/>
      <c r="AT52" s="156"/>
      <c r="AU52" s="156"/>
      <c r="AV52" s="156"/>
      <c r="AW52" s="156"/>
      <c r="AX52" s="156"/>
      <c r="AY52" s="156"/>
      <c r="AZ52" s="156"/>
      <c r="BA52" s="156"/>
      <c r="BB52" s="156"/>
      <c r="BC52" s="156"/>
      <c r="BD52" s="156"/>
      <c r="BE52" s="156"/>
      <c r="BF52" s="156"/>
      <c r="BG52" s="156"/>
      <c r="BH52" s="156"/>
      <c r="BI52" s="156"/>
      <c r="BJ52" s="156"/>
      <c r="BK52" s="156"/>
      <c r="BL52" s="156"/>
    </row>
    <row r="53" spans="1:64">
      <c r="A53" s="93" t="s">
        <v>212</v>
      </c>
    </row>
  </sheetData>
  <phoneticPr fontId="3"/>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96EF0-861C-4400-BA7C-A77548E22E7D}">
  <dimension ref="A1:AQ46"/>
  <sheetViews>
    <sheetView workbookViewId="0">
      <pane xSplit="2" ySplit="4" topLeftCell="C5" activePane="bottomRight" state="frozen"/>
      <selection activeCell="C3" sqref="C3:C7"/>
      <selection pane="topRight" activeCell="C3" sqref="C3:C7"/>
      <selection pane="bottomLeft" activeCell="C3" sqref="C3:C7"/>
      <selection pane="bottomRight" activeCell="C5" sqref="C5"/>
    </sheetView>
  </sheetViews>
  <sheetFormatPr defaultRowHeight="12"/>
  <cols>
    <col min="1" max="1" width="4.1640625" style="93" customWidth="1"/>
    <col min="2" max="2" width="21.58203125" style="93" customWidth="1"/>
    <col min="3" max="109" width="10.58203125" style="93" customWidth="1"/>
    <col min="110" max="111" width="10.6640625" style="93" customWidth="1"/>
    <col min="112" max="16384" width="8.6640625" style="93"/>
  </cols>
  <sheetData>
    <row r="1" spans="1:43">
      <c r="A1" s="93" t="s">
        <v>0</v>
      </c>
    </row>
    <row r="2" spans="1:43" ht="14">
      <c r="A2" s="93" t="s">
        <v>102</v>
      </c>
    </row>
    <row r="3" spans="1:43">
      <c r="A3" s="143"/>
      <c r="B3" s="144"/>
      <c r="C3" s="143">
        <v>1</v>
      </c>
      <c r="D3" s="144">
        <v>2</v>
      </c>
      <c r="E3" s="144">
        <v>3</v>
      </c>
      <c r="F3" s="144">
        <v>4</v>
      </c>
      <c r="G3" s="144">
        <v>5</v>
      </c>
      <c r="H3" s="144">
        <v>6</v>
      </c>
      <c r="I3" s="144">
        <v>7</v>
      </c>
      <c r="J3" s="144">
        <v>8</v>
      </c>
      <c r="K3" s="144">
        <v>9</v>
      </c>
      <c r="L3" s="144">
        <v>10</v>
      </c>
      <c r="M3" s="144">
        <v>11</v>
      </c>
      <c r="N3" s="144">
        <v>12</v>
      </c>
      <c r="O3" s="144">
        <v>13</v>
      </c>
      <c r="P3" s="144">
        <v>14</v>
      </c>
      <c r="Q3" s="144">
        <v>15</v>
      </c>
      <c r="R3" s="144">
        <v>16</v>
      </c>
      <c r="S3" s="144">
        <v>17</v>
      </c>
      <c r="T3" s="144">
        <v>18</v>
      </c>
      <c r="U3" s="144">
        <v>19</v>
      </c>
      <c r="V3" s="144">
        <v>20</v>
      </c>
      <c r="W3" s="144">
        <v>21</v>
      </c>
      <c r="X3" s="144">
        <v>22</v>
      </c>
      <c r="Y3" s="144">
        <v>23</v>
      </c>
      <c r="Z3" s="144">
        <v>24</v>
      </c>
      <c r="AA3" s="144">
        <v>25</v>
      </c>
      <c r="AB3" s="144">
        <v>26</v>
      </c>
      <c r="AC3" s="144">
        <v>27</v>
      </c>
      <c r="AD3" s="144">
        <v>28</v>
      </c>
      <c r="AE3" s="144">
        <v>29</v>
      </c>
      <c r="AF3" s="144">
        <v>30</v>
      </c>
      <c r="AG3" s="144">
        <v>31</v>
      </c>
      <c r="AH3" s="144">
        <v>32</v>
      </c>
      <c r="AI3" s="144">
        <v>33</v>
      </c>
      <c r="AJ3" s="144">
        <v>34</v>
      </c>
      <c r="AK3" s="144">
        <v>35</v>
      </c>
      <c r="AL3" s="144">
        <v>36</v>
      </c>
      <c r="AM3" s="144">
        <v>37</v>
      </c>
      <c r="AN3" s="144">
        <v>38</v>
      </c>
      <c r="AO3" s="5">
        <v>39</v>
      </c>
      <c r="AP3" s="143"/>
      <c r="AQ3" s="155"/>
    </row>
    <row r="4" spans="1:43" ht="48" customHeight="1">
      <c r="A4" s="147"/>
      <c r="B4" s="13" t="s">
        <v>100</v>
      </c>
      <c r="C4" s="1" t="s">
        <v>73</v>
      </c>
      <c r="D4" s="1" t="s">
        <v>74</v>
      </c>
      <c r="E4" s="1" t="s">
        <v>75</v>
      </c>
      <c r="F4" s="1" t="s">
        <v>76</v>
      </c>
      <c r="G4" s="1" t="s">
        <v>77</v>
      </c>
      <c r="H4" s="1" t="s">
        <v>78</v>
      </c>
      <c r="I4" s="1" t="s">
        <v>79</v>
      </c>
      <c r="J4" s="1" t="s">
        <v>80</v>
      </c>
      <c r="K4" s="1" t="s">
        <v>81</v>
      </c>
      <c r="L4" s="1" t="s">
        <v>82</v>
      </c>
      <c r="M4" s="1" t="s">
        <v>83</v>
      </c>
      <c r="N4" s="1" t="s">
        <v>84</v>
      </c>
      <c r="O4" s="1" t="s">
        <v>85</v>
      </c>
      <c r="P4" s="1" t="s">
        <v>86</v>
      </c>
      <c r="Q4" s="1" t="s">
        <v>70</v>
      </c>
      <c r="R4" s="1" t="s">
        <v>71</v>
      </c>
      <c r="S4" s="1" t="s">
        <v>72</v>
      </c>
      <c r="T4" s="1" t="s">
        <v>87</v>
      </c>
      <c r="U4" s="1" t="s">
        <v>88</v>
      </c>
      <c r="V4" s="1" t="s">
        <v>89</v>
      </c>
      <c r="W4" s="1" t="s">
        <v>90</v>
      </c>
      <c r="X4" s="1" t="s">
        <v>64</v>
      </c>
      <c r="Y4" s="1" t="s">
        <v>91</v>
      </c>
      <c r="Z4" s="1" t="s">
        <v>92</v>
      </c>
      <c r="AA4" s="1" t="s">
        <v>1</v>
      </c>
      <c r="AB4" s="1" t="s">
        <v>2</v>
      </c>
      <c r="AC4" s="1" t="s">
        <v>65</v>
      </c>
      <c r="AD4" s="1" t="s">
        <v>66</v>
      </c>
      <c r="AE4" s="1" t="s">
        <v>93</v>
      </c>
      <c r="AF4" s="1" t="s">
        <v>94</v>
      </c>
      <c r="AG4" s="1" t="s">
        <v>95</v>
      </c>
      <c r="AH4" s="1" t="s">
        <v>67</v>
      </c>
      <c r="AI4" s="1" t="s">
        <v>96</v>
      </c>
      <c r="AJ4" s="1" t="s">
        <v>97</v>
      </c>
      <c r="AK4" s="1" t="s">
        <v>3</v>
      </c>
      <c r="AL4" s="1" t="s">
        <v>98</v>
      </c>
      <c r="AM4" s="1" t="s">
        <v>99</v>
      </c>
      <c r="AN4" s="1" t="s">
        <v>4</v>
      </c>
      <c r="AO4" s="1" t="s">
        <v>5</v>
      </c>
      <c r="AP4" s="12" t="s">
        <v>37</v>
      </c>
      <c r="AQ4" s="2" t="s">
        <v>38</v>
      </c>
    </row>
    <row r="5" spans="1:43">
      <c r="A5" s="145">
        <v>1</v>
      </c>
      <c r="B5" s="3" t="s">
        <v>73</v>
      </c>
      <c r="C5" s="156">
        <v>1.027476081318728</v>
      </c>
      <c r="D5" s="156">
        <v>1.8006845653944936E-4</v>
      </c>
      <c r="E5" s="156">
        <v>1.0315406988460631E-3</v>
      </c>
      <c r="F5" s="156">
        <v>9.5710100876881704E-6</v>
      </c>
      <c r="G5" s="156">
        <v>2.7094998615681855E-2</v>
      </c>
      <c r="H5" s="156">
        <v>2.0181733905256507E-3</v>
      </c>
      <c r="I5" s="156">
        <v>2.8185399299679876E-4</v>
      </c>
      <c r="J5" s="156">
        <v>3.0593882297995752E-4</v>
      </c>
      <c r="K5" s="156">
        <v>4.5819891419889472E-6</v>
      </c>
      <c r="L5" s="156">
        <v>9.8155002074567328E-4</v>
      </c>
      <c r="M5" s="156">
        <v>2.5921722875266581E-5</v>
      </c>
      <c r="N5" s="156">
        <v>9.7428050325008164E-6</v>
      </c>
      <c r="O5" s="156">
        <v>1.2315963407826339E-5</v>
      </c>
      <c r="P5" s="156">
        <v>8.8807018527374979E-6</v>
      </c>
      <c r="Q5" s="156">
        <v>6.5832632872460746E-6</v>
      </c>
      <c r="R5" s="156">
        <v>1.1616564066278066E-5</v>
      </c>
      <c r="S5" s="156">
        <v>1.7347118082391089E-5</v>
      </c>
      <c r="T5" s="156">
        <v>1.1466647256297706E-5</v>
      </c>
      <c r="U5" s="156">
        <v>1.3238415621720175E-5</v>
      </c>
      <c r="V5" s="156">
        <v>1.9332227977031889E-5</v>
      </c>
      <c r="W5" s="156">
        <v>1.3338484955700672E-5</v>
      </c>
      <c r="X5" s="156">
        <v>7.7876219427728914E-4</v>
      </c>
      <c r="Y5" s="156">
        <v>1.7516758276085208E-4</v>
      </c>
      <c r="Z5" s="156">
        <v>1.2082404701949914E-5</v>
      </c>
      <c r="AA5" s="156">
        <v>2.9457627278403363E-5</v>
      </c>
      <c r="AB5" s="156">
        <v>1.3372521638656273E-5</v>
      </c>
      <c r="AC5" s="156">
        <v>3.7672498689607676E-5</v>
      </c>
      <c r="AD5" s="156">
        <v>1.1875510562622596E-5</v>
      </c>
      <c r="AE5" s="156">
        <v>6.264021796474753E-6</v>
      </c>
      <c r="AF5" s="156">
        <v>1.4550392784860719E-5</v>
      </c>
      <c r="AG5" s="156">
        <v>2.4427544573927522E-5</v>
      </c>
      <c r="AH5" s="156">
        <v>1.6264820074933795E-5</v>
      </c>
      <c r="AI5" s="156">
        <v>2.7769220585078559E-4</v>
      </c>
      <c r="AJ5" s="156">
        <v>3.7739860571192732E-4</v>
      </c>
      <c r="AK5" s="156">
        <v>4.4683844384285084E-4</v>
      </c>
      <c r="AL5" s="156">
        <v>1.2934446531812985E-5</v>
      </c>
      <c r="AM5" s="156">
        <v>2.879994634862455E-3</v>
      </c>
      <c r="AN5" s="156">
        <v>9.4490449610566685E-5</v>
      </c>
      <c r="AO5" s="156">
        <v>4.1408172336252942E-5</v>
      </c>
      <c r="AP5" s="157">
        <v>1.0647847963085741</v>
      </c>
      <c r="AQ5" s="158">
        <v>0.82241144915683251</v>
      </c>
    </row>
    <row r="6" spans="1:43">
      <c r="A6" s="145">
        <v>2</v>
      </c>
      <c r="B6" s="3" t="s">
        <v>74</v>
      </c>
      <c r="C6" s="156">
        <v>3.0714066594067149E-4</v>
      </c>
      <c r="D6" s="156">
        <v>1.0802849915324393</v>
      </c>
      <c r="E6" s="156">
        <v>1.8625669934065406E-4</v>
      </c>
      <c r="F6" s="156">
        <v>9.1031461729867844E-6</v>
      </c>
      <c r="G6" s="156">
        <v>2.847684674313584E-4</v>
      </c>
      <c r="H6" s="156">
        <v>3.1811466342120272E-5</v>
      </c>
      <c r="I6" s="156">
        <v>8.7738493113177028E-3</v>
      </c>
      <c r="J6" s="156">
        <v>1.8956719910488329E-4</v>
      </c>
      <c r="K6" s="156">
        <v>3.701069742745454E-6</v>
      </c>
      <c r="L6" s="156">
        <v>2.6743126543213643E-5</v>
      </c>
      <c r="M6" s="156">
        <v>5.3904036108471679E-5</v>
      </c>
      <c r="N6" s="156">
        <v>8.0009093253313192E-6</v>
      </c>
      <c r="O6" s="156">
        <v>9.2773667180796728E-6</v>
      </c>
      <c r="P6" s="156">
        <v>2.0585182625420402E-5</v>
      </c>
      <c r="Q6" s="156">
        <v>6.0122806762046599E-6</v>
      </c>
      <c r="R6" s="156">
        <v>7.6979247415771254E-6</v>
      </c>
      <c r="S6" s="156">
        <v>1.761705535964311E-5</v>
      </c>
      <c r="T6" s="156">
        <v>1.6621816724710928E-5</v>
      </c>
      <c r="U6" s="156">
        <v>2.0357567902355725E-5</v>
      </c>
      <c r="V6" s="156">
        <v>2.0983546469282022E-5</v>
      </c>
      <c r="W6" s="156">
        <v>1.2072615016547357E-5</v>
      </c>
      <c r="X6" s="156">
        <v>3.1877565337458695E-4</v>
      </c>
      <c r="Y6" s="156">
        <v>1.284368358504619E-4</v>
      </c>
      <c r="Z6" s="156">
        <v>1.936620568250759E-5</v>
      </c>
      <c r="AA6" s="156">
        <v>2.5281285261175017E-5</v>
      </c>
      <c r="AB6" s="156">
        <v>2.1438842486815565E-5</v>
      </c>
      <c r="AC6" s="156">
        <v>2.6845057026959914E-5</v>
      </c>
      <c r="AD6" s="156">
        <v>2.3027445154802266E-5</v>
      </c>
      <c r="AE6" s="156">
        <v>5.9219194082679708E-6</v>
      </c>
      <c r="AF6" s="156">
        <v>2.7831210678325647E-5</v>
      </c>
      <c r="AG6" s="156">
        <v>3.7937445565080436E-5</v>
      </c>
      <c r="AH6" s="156">
        <v>1.305466189792098E-5</v>
      </c>
      <c r="AI6" s="156">
        <v>5.4326182541052547E-5</v>
      </c>
      <c r="AJ6" s="156">
        <v>5.3753313524294402E-5</v>
      </c>
      <c r="AK6" s="156">
        <v>6.3357456012495068E-5</v>
      </c>
      <c r="AL6" s="156">
        <v>1.5920542743156631E-5</v>
      </c>
      <c r="AM6" s="156">
        <v>5.1938504338518664E-4</v>
      </c>
      <c r="AN6" s="156">
        <v>1.1490969445374912E-3</v>
      </c>
      <c r="AO6" s="156">
        <v>9.7347323295932263E-6</v>
      </c>
      <c r="AP6" s="159">
        <v>1.0928045537635034</v>
      </c>
      <c r="AQ6" s="160">
        <v>0.84405316437799272</v>
      </c>
    </row>
    <row r="7" spans="1:43">
      <c r="A7" s="145">
        <v>3</v>
      </c>
      <c r="B7" s="3" t="s">
        <v>75</v>
      </c>
      <c r="C7" s="156">
        <v>5.3989227775172836E-5</v>
      </c>
      <c r="D7" s="156">
        <v>3.247410398464893E-6</v>
      </c>
      <c r="E7" s="156">
        <v>1.0068598763083012</v>
      </c>
      <c r="F7" s="156">
        <v>8.2321587738858114E-7</v>
      </c>
      <c r="G7" s="156">
        <v>1.4536124143814343E-3</v>
      </c>
      <c r="H7" s="156">
        <v>3.4768287047897175E-6</v>
      </c>
      <c r="I7" s="156">
        <v>2.5696223151694308E-6</v>
      </c>
      <c r="J7" s="156">
        <v>1.1586817656777095E-5</v>
      </c>
      <c r="K7" s="156">
        <v>9.753519063271788E-7</v>
      </c>
      <c r="L7" s="156">
        <v>1.2162059082613484E-6</v>
      </c>
      <c r="M7" s="156">
        <v>1.7519740040287564E-6</v>
      </c>
      <c r="N7" s="156">
        <v>1.8145697221034274E-6</v>
      </c>
      <c r="O7" s="156">
        <v>3.1912398432988233E-6</v>
      </c>
      <c r="P7" s="156">
        <v>1.0358427730308216E-6</v>
      </c>
      <c r="Q7" s="156">
        <v>4.8424228627322322E-7</v>
      </c>
      <c r="R7" s="156">
        <v>6.835419572352932E-7</v>
      </c>
      <c r="S7" s="156">
        <v>1.2873008083922211E-6</v>
      </c>
      <c r="T7" s="156">
        <v>7.8878082958776547E-7</v>
      </c>
      <c r="U7" s="156">
        <v>6.8027939753193244E-7</v>
      </c>
      <c r="V7" s="156">
        <v>1.0145938071077344E-6</v>
      </c>
      <c r="W7" s="156">
        <v>6.332330917731252E-7</v>
      </c>
      <c r="X7" s="156">
        <v>2.7588843602080834E-4</v>
      </c>
      <c r="Y7" s="156">
        <v>8.1889006567900625E-7</v>
      </c>
      <c r="Z7" s="156">
        <v>1.4336597586246365E-6</v>
      </c>
      <c r="AA7" s="156">
        <v>1.1439312553229935E-6</v>
      </c>
      <c r="AB7" s="156">
        <v>1.046363877306375E-6</v>
      </c>
      <c r="AC7" s="156">
        <v>1.2036795088821384E-6</v>
      </c>
      <c r="AD7" s="156">
        <v>2.1788190373589206E-6</v>
      </c>
      <c r="AE7" s="156">
        <v>4.4959971162335967E-7</v>
      </c>
      <c r="AF7" s="156">
        <v>1.2588250561566748E-6</v>
      </c>
      <c r="AG7" s="156">
        <v>4.2843319087409056E-6</v>
      </c>
      <c r="AH7" s="156">
        <v>2.0705660932562464E-6</v>
      </c>
      <c r="AI7" s="156">
        <v>1.8091065581873987E-5</v>
      </c>
      <c r="AJ7" s="156">
        <v>4.7427775147043773E-5</v>
      </c>
      <c r="AK7" s="156">
        <v>6.1587395072134712E-6</v>
      </c>
      <c r="AL7" s="156">
        <v>1.4423117888172961E-6</v>
      </c>
      <c r="AM7" s="156">
        <v>5.1851163942135878E-4</v>
      </c>
      <c r="AN7" s="156">
        <v>1.4812040691065809E-5</v>
      </c>
      <c r="AO7" s="156">
        <v>3.1007811365152385E-6</v>
      </c>
      <c r="AP7" s="159">
        <v>1.0093060604573132</v>
      </c>
      <c r="AQ7" s="160">
        <v>0.77956114954041855</v>
      </c>
    </row>
    <row r="8" spans="1:43">
      <c r="A8" s="145">
        <v>4</v>
      </c>
      <c r="B8" s="3" t="s">
        <v>76</v>
      </c>
      <c r="C8" s="156">
        <v>6.2426792506363975E-5</v>
      </c>
      <c r="D8" s="156">
        <v>4.0321924663178751E-5</v>
      </c>
      <c r="E8" s="156">
        <v>7.2730398041826472E-5</v>
      </c>
      <c r="F8" s="156">
        <v>1.0001686332671216</v>
      </c>
      <c r="G8" s="156">
        <v>6.1801806303383083E-5</v>
      </c>
      <c r="H8" s="156">
        <v>9.4989682863295445E-5</v>
      </c>
      <c r="I8" s="156">
        <v>1.596936079048352E-4</v>
      </c>
      <c r="J8" s="156">
        <v>1.4607497090549998E-4</v>
      </c>
      <c r="K8" s="156">
        <v>5.0635926601941827E-3</v>
      </c>
      <c r="L8" s="156">
        <v>9.2530114696071661E-5</v>
      </c>
      <c r="M8" s="156">
        <v>6.5035636315849562E-4</v>
      </c>
      <c r="N8" s="156">
        <v>1.1262827704622523E-3</v>
      </c>
      <c r="O8" s="156">
        <v>1.141715636484247E-3</v>
      </c>
      <c r="P8" s="156">
        <v>2.1316350707195898E-4</v>
      </c>
      <c r="Q8" s="156">
        <v>1.4393184081469017E-4</v>
      </c>
      <c r="R8" s="156">
        <v>1.0621262937021604E-4</v>
      </c>
      <c r="S8" s="156">
        <v>6.2823957587776263E-5</v>
      </c>
      <c r="T8" s="156">
        <v>9.9107485363911577E-5</v>
      </c>
      <c r="U8" s="156">
        <v>8.6857016312243831E-5</v>
      </c>
      <c r="V8" s="156">
        <v>3.6721276016708353E-5</v>
      </c>
      <c r="W8" s="156">
        <v>1.1578452470796924E-4</v>
      </c>
      <c r="X8" s="156">
        <v>8.5214413860890519E-5</v>
      </c>
      <c r="Y8" s="156">
        <v>8.695383192859854E-5</v>
      </c>
      <c r="Z8" s="156">
        <v>2.6862695261057278E-3</v>
      </c>
      <c r="AA8" s="156">
        <v>1.9222236296091461E-4</v>
      </c>
      <c r="AB8" s="156">
        <v>2.1128209552818478E-4</v>
      </c>
      <c r="AC8" s="156">
        <v>8.578751914293537E-5</v>
      </c>
      <c r="AD8" s="156">
        <v>2.5581097162431276E-5</v>
      </c>
      <c r="AE8" s="156">
        <v>1.7257914906618437E-5</v>
      </c>
      <c r="AF8" s="156">
        <v>7.982745935542782E-5</v>
      </c>
      <c r="AG8" s="156">
        <v>3.4318187130919815E-5</v>
      </c>
      <c r="AH8" s="156">
        <v>5.3130485409906505E-5</v>
      </c>
      <c r="AI8" s="156">
        <v>5.6014935107057701E-5</v>
      </c>
      <c r="AJ8" s="156">
        <v>4.8103147138063035E-5</v>
      </c>
      <c r="AK8" s="156">
        <v>2.6158147950441868E-5</v>
      </c>
      <c r="AL8" s="156">
        <v>2.5042996829028493E-5</v>
      </c>
      <c r="AM8" s="156">
        <v>1.0097910396910618E-4</v>
      </c>
      <c r="AN8" s="156">
        <v>3.640288763018483E-5</v>
      </c>
      <c r="AO8" s="156">
        <v>3.6664207499847457E-5</v>
      </c>
      <c r="AP8" s="159">
        <v>1.0136329625521667</v>
      </c>
      <c r="AQ8" s="160">
        <v>0.78290313360567276</v>
      </c>
    </row>
    <row r="9" spans="1:43">
      <c r="A9" s="145">
        <v>5</v>
      </c>
      <c r="B9" s="3" t="s">
        <v>77</v>
      </c>
      <c r="C9" s="156">
        <v>3.8899266701939474E-2</v>
      </c>
      <c r="D9" s="156">
        <v>2.1029405655540409E-3</v>
      </c>
      <c r="E9" s="156">
        <v>3.9815232578087195E-2</v>
      </c>
      <c r="F9" s="156">
        <v>2.3375859565377022E-5</v>
      </c>
      <c r="G9" s="156">
        <v>1.0641334486088769</v>
      </c>
      <c r="H9" s="156">
        <v>1.1040839623786538E-3</v>
      </c>
      <c r="I9" s="156">
        <v>5.1314299280795571E-4</v>
      </c>
      <c r="J9" s="156">
        <v>3.0320528732223967E-3</v>
      </c>
      <c r="K9" s="156">
        <v>1.4548992349225793E-5</v>
      </c>
      <c r="L9" s="156">
        <v>1.6114733286204456E-4</v>
      </c>
      <c r="M9" s="156">
        <v>1.3040369549877746E-4</v>
      </c>
      <c r="N9" s="156">
        <v>2.7217655463799584E-5</v>
      </c>
      <c r="O9" s="156">
        <v>2.2935236936028855E-5</v>
      </c>
      <c r="P9" s="156">
        <v>2.4854460680246608E-5</v>
      </c>
      <c r="Q9" s="156">
        <v>1.8888256762554109E-5</v>
      </c>
      <c r="R9" s="156">
        <v>2.1964906880264913E-5</v>
      </c>
      <c r="S9" s="156">
        <v>2.8307362413673363E-5</v>
      </c>
      <c r="T9" s="156">
        <v>2.8157101304472974E-5</v>
      </c>
      <c r="U9" s="156">
        <v>2.4585849546573232E-5</v>
      </c>
      <c r="V9" s="156">
        <v>3.1918733899507106E-5</v>
      </c>
      <c r="W9" s="156">
        <v>2.5488790755233171E-5</v>
      </c>
      <c r="X9" s="156">
        <v>9.7997217196680599E-4</v>
      </c>
      <c r="Y9" s="156">
        <v>4.9403093951989649E-5</v>
      </c>
      <c r="Z9" s="156">
        <v>2.1026382304195217E-5</v>
      </c>
      <c r="AA9" s="156">
        <v>4.3827720645547494E-5</v>
      </c>
      <c r="AB9" s="156">
        <v>3.1028990902267264E-5</v>
      </c>
      <c r="AC9" s="156">
        <v>6.9513183283485201E-5</v>
      </c>
      <c r="AD9" s="156">
        <v>3.354835753018023E-5</v>
      </c>
      <c r="AE9" s="156">
        <v>2.1120169471901533E-5</v>
      </c>
      <c r="AF9" s="156">
        <v>5.4835609596634936E-5</v>
      </c>
      <c r="AG9" s="156">
        <v>1.4570159351123702E-4</v>
      </c>
      <c r="AH9" s="156">
        <v>2.1676989504396577E-4</v>
      </c>
      <c r="AI9" s="156">
        <v>1.6619572663331657E-3</v>
      </c>
      <c r="AJ9" s="156">
        <v>2.3797428619024281E-3</v>
      </c>
      <c r="AK9" s="156">
        <v>5.6921740873413259E-4</v>
      </c>
      <c r="AL9" s="156">
        <v>4.9900916642812056E-5</v>
      </c>
      <c r="AM9" s="156">
        <v>3.0286111919121367E-2</v>
      </c>
      <c r="AN9" s="156">
        <v>1.3348248587518016E-4</v>
      </c>
      <c r="AO9" s="156">
        <v>1.1771172279710887E-3</v>
      </c>
      <c r="AP9" s="159">
        <v>1.1881082397725731</v>
      </c>
      <c r="AQ9" s="160">
        <v>0.91766319599417723</v>
      </c>
    </row>
    <row r="10" spans="1:43">
      <c r="A10" s="145">
        <v>6</v>
      </c>
      <c r="B10" s="3" t="s">
        <v>78</v>
      </c>
      <c r="C10" s="156">
        <v>2.4623067356435463E-4</v>
      </c>
      <c r="D10" s="156">
        <v>8.6064697618215089E-5</v>
      </c>
      <c r="E10" s="156">
        <v>1.5975751625428511E-3</v>
      </c>
      <c r="F10" s="156">
        <v>2.6812294257842902E-4</v>
      </c>
      <c r="G10" s="156">
        <v>1.3652231022384027E-4</v>
      </c>
      <c r="H10" s="156">
        <v>1.0172682419276702</v>
      </c>
      <c r="I10" s="156">
        <v>3.1068851266080085E-4</v>
      </c>
      <c r="J10" s="156">
        <v>1.6380791018376169E-4</v>
      </c>
      <c r="K10" s="156">
        <v>3.7678296667149079E-5</v>
      </c>
      <c r="L10" s="156">
        <v>3.2766345775451334E-4</v>
      </c>
      <c r="M10" s="156">
        <v>3.4548705196091008E-4</v>
      </c>
      <c r="N10" s="156">
        <v>8.3817706684330941E-5</v>
      </c>
      <c r="O10" s="156">
        <v>8.8270791197117039E-5</v>
      </c>
      <c r="P10" s="156">
        <v>1.4187493913698728E-4</v>
      </c>
      <c r="Q10" s="156">
        <v>1.0324524335616037E-4</v>
      </c>
      <c r="R10" s="156">
        <v>1.1257457650985945E-4</v>
      </c>
      <c r="S10" s="156">
        <v>1.523582940817309E-4</v>
      </c>
      <c r="T10" s="156">
        <v>3.2246563518846316E-4</v>
      </c>
      <c r="U10" s="156">
        <v>1.5735094728239849E-4</v>
      </c>
      <c r="V10" s="156">
        <v>1.3824644796552464E-4</v>
      </c>
      <c r="W10" s="156">
        <v>1.5892709570603859E-4</v>
      </c>
      <c r="X10" s="156">
        <v>1.254502535693681E-3</v>
      </c>
      <c r="Y10" s="156">
        <v>3.7426635780903289E-4</v>
      </c>
      <c r="Z10" s="156">
        <v>6.3995216936282279E-5</v>
      </c>
      <c r="AA10" s="156">
        <v>1.639179327513551E-4</v>
      </c>
      <c r="AB10" s="156">
        <v>2.77545671854628E-4</v>
      </c>
      <c r="AC10" s="156">
        <v>4.0499710495186066E-4</v>
      </c>
      <c r="AD10" s="156">
        <v>1.7556383077177258E-4</v>
      </c>
      <c r="AE10" s="156">
        <v>2.7269184923979429E-5</v>
      </c>
      <c r="AF10" s="156">
        <v>2.3850420787852571E-4</v>
      </c>
      <c r="AG10" s="156">
        <v>1.2078428236770065E-4</v>
      </c>
      <c r="AH10" s="156">
        <v>4.0593581605859538E-4</v>
      </c>
      <c r="AI10" s="156">
        <v>8.9878781920589199E-5</v>
      </c>
      <c r="AJ10" s="156">
        <v>3.2722041278986303E-4</v>
      </c>
      <c r="AK10" s="156">
        <v>1.7427378591851983E-3</v>
      </c>
      <c r="AL10" s="156">
        <v>2.1412840214278048E-4</v>
      </c>
      <c r="AM10" s="156">
        <v>3.8472661606533823E-4</v>
      </c>
      <c r="AN10" s="156">
        <v>1.8326392021850778E-3</v>
      </c>
      <c r="AO10" s="156">
        <v>9.1269861322814744E-5</v>
      </c>
      <c r="AP10" s="159">
        <v>1.0304370978981423</v>
      </c>
      <c r="AQ10" s="160">
        <v>0.79588220069004756</v>
      </c>
    </row>
    <row r="11" spans="1:43">
      <c r="A11" s="145">
        <v>7</v>
      </c>
      <c r="B11" s="3" t="s">
        <v>79</v>
      </c>
      <c r="C11" s="156">
        <v>9.587911227146792E-3</v>
      </c>
      <c r="D11" s="156">
        <v>4.3715051358278146E-3</v>
      </c>
      <c r="E11" s="156">
        <v>2.0693899890522997E-3</v>
      </c>
      <c r="F11" s="156">
        <v>1.0383200521866243E-3</v>
      </c>
      <c r="G11" s="156">
        <v>6.4155590683496449E-3</v>
      </c>
      <c r="H11" s="156">
        <v>2.6107223259860821E-3</v>
      </c>
      <c r="I11" s="156">
        <v>1.1018506254503626</v>
      </c>
      <c r="J11" s="156">
        <v>6.7331133879495238E-3</v>
      </c>
      <c r="K11" s="156">
        <v>3.6220743208532918E-4</v>
      </c>
      <c r="L11" s="156">
        <v>2.6547868120319219E-3</v>
      </c>
      <c r="M11" s="156">
        <v>6.5281226661334582E-3</v>
      </c>
      <c r="N11" s="156">
        <v>8.2011593604700624E-4</v>
      </c>
      <c r="O11" s="156">
        <v>8.979902100967566E-4</v>
      </c>
      <c r="P11" s="156">
        <v>2.4585570570511456E-3</v>
      </c>
      <c r="Q11" s="156">
        <v>6.9540813340084799E-4</v>
      </c>
      <c r="R11" s="156">
        <v>8.8246978226921456E-4</v>
      </c>
      <c r="S11" s="156">
        <v>2.049382324694361E-3</v>
      </c>
      <c r="T11" s="156">
        <v>1.9538511981887722E-3</v>
      </c>
      <c r="U11" s="156">
        <v>2.4509691820505863E-3</v>
      </c>
      <c r="V11" s="156">
        <v>2.4933311820217667E-3</v>
      </c>
      <c r="W11" s="156">
        <v>1.3596726114913965E-3</v>
      </c>
      <c r="X11" s="156">
        <v>1.9244195023310991E-2</v>
      </c>
      <c r="Y11" s="156">
        <v>1.4715365090278742E-2</v>
      </c>
      <c r="Z11" s="156">
        <v>2.2697750557076255E-3</v>
      </c>
      <c r="AA11" s="156">
        <v>2.9610348171958852E-3</v>
      </c>
      <c r="AB11" s="156">
        <v>2.541423706580637E-3</v>
      </c>
      <c r="AC11" s="156">
        <v>3.2574878722537283E-3</v>
      </c>
      <c r="AD11" s="156">
        <v>2.7078803589596317E-3</v>
      </c>
      <c r="AE11" s="156">
        <v>6.7687658666230758E-4</v>
      </c>
      <c r="AF11" s="156">
        <v>3.3946618405249923E-3</v>
      </c>
      <c r="AG11" s="156">
        <v>4.3239595348232062E-3</v>
      </c>
      <c r="AH11" s="156">
        <v>1.3657002293993139E-3</v>
      </c>
      <c r="AI11" s="156">
        <v>3.7972058370488743E-3</v>
      </c>
      <c r="AJ11" s="156">
        <v>2.9058642375342923E-3</v>
      </c>
      <c r="AK11" s="156">
        <v>7.4670185506473287E-3</v>
      </c>
      <c r="AL11" s="156">
        <v>1.8401597922733874E-3</v>
      </c>
      <c r="AM11" s="156">
        <v>2.658894107842349E-3</v>
      </c>
      <c r="AN11" s="156">
        <v>0.14317284247218584</v>
      </c>
      <c r="AO11" s="156">
        <v>9.6776446851880467E-4</v>
      </c>
      <c r="AP11" s="159">
        <v>1.380552120746172</v>
      </c>
      <c r="AQ11" s="160">
        <v>1.0663017298852984</v>
      </c>
    </row>
    <row r="12" spans="1:43">
      <c r="A12" s="145">
        <v>8</v>
      </c>
      <c r="B12" s="3" t="s">
        <v>80</v>
      </c>
      <c r="C12" s="156">
        <v>1.1592229443354189E-2</v>
      </c>
      <c r="D12" s="156">
        <v>4.1491137490270801E-4</v>
      </c>
      <c r="E12" s="156">
        <v>4.2292952951869097E-3</v>
      </c>
      <c r="F12" s="156">
        <v>1.4931715557307303E-3</v>
      </c>
      <c r="G12" s="156">
        <v>3.4880073930277857E-3</v>
      </c>
      <c r="H12" s="156">
        <v>3.2147651161412064E-2</v>
      </c>
      <c r="I12" s="156">
        <v>8.6161964967786803E-3</v>
      </c>
      <c r="J12" s="156">
        <v>1.07753377578149</v>
      </c>
      <c r="K12" s="156">
        <v>1.6336663572164166E-3</v>
      </c>
      <c r="L12" s="156">
        <v>3.845968003560768E-2</v>
      </c>
      <c r="M12" s="156">
        <v>6.6266465066889867E-3</v>
      </c>
      <c r="N12" s="156">
        <v>2.1187812390909676E-3</v>
      </c>
      <c r="O12" s="156">
        <v>1.4201716747298421E-3</v>
      </c>
      <c r="P12" s="156">
        <v>2.4387255950729511E-3</v>
      </c>
      <c r="Q12" s="156">
        <v>8.9959469625587086E-4</v>
      </c>
      <c r="R12" s="156">
        <v>1.4570400397020239E-3</v>
      </c>
      <c r="S12" s="156">
        <v>3.8723050325230974E-3</v>
      </c>
      <c r="T12" s="156">
        <v>3.9491563504278479E-3</v>
      </c>
      <c r="U12" s="156">
        <v>2.8856666432358316E-3</v>
      </c>
      <c r="V12" s="156">
        <v>3.2421923140787991E-3</v>
      </c>
      <c r="W12" s="156">
        <v>3.3881896421207574E-3</v>
      </c>
      <c r="X12" s="156">
        <v>1.031112596543556E-2</v>
      </c>
      <c r="Y12" s="156">
        <v>1.8190489980792087E-3</v>
      </c>
      <c r="Z12" s="156">
        <v>7.4307050902057165E-4</v>
      </c>
      <c r="AA12" s="156">
        <v>3.0289006267391295E-3</v>
      </c>
      <c r="AB12" s="156">
        <v>4.0168147876127897E-3</v>
      </c>
      <c r="AC12" s="156">
        <v>2.8465042293378994E-4</v>
      </c>
      <c r="AD12" s="156">
        <v>3.2094445552406778E-4</v>
      </c>
      <c r="AE12" s="156">
        <v>1.0008249066562169E-4</v>
      </c>
      <c r="AF12" s="156">
        <v>4.8678631827090259E-4</v>
      </c>
      <c r="AG12" s="156">
        <v>5.8077518354696176E-4</v>
      </c>
      <c r="AH12" s="156">
        <v>5.6790450370539948E-4</v>
      </c>
      <c r="AI12" s="156">
        <v>2.4399908115612036E-3</v>
      </c>
      <c r="AJ12" s="156">
        <v>3.7422235682342E-2</v>
      </c>
      <c r="AK12" s="156">
        <v>9.9700827036769131E-4</v>
      </c>
      <c r="AL12" s="156">
        <v>1.267363720536069E-3</v>
      </c>
      <c r="AM12" s="156">
        <v>2.5636215054450902E-3</v>
      </c>
      <c r="AN12" s="156">
        <v>4.3692382427072962E-3</v>
      </c>
      <c r="AO12" s="156">
        <v>1.123301054709486E-3</v>
      </c>
      <c r="AP12" s="159">
        <v>1.2843499181778368</v>
      </c>
      <c r="AQ12" s="160">
        <v>0.99199770798285247</v>
      </c>
    </row>
    <row r="13" spans="1:43">
      <c r="A13" s="145">
        <v>9</v>
      </c>
      <c r="B13" s="3" t="s">
        <v>81</v>
      </c>
      <c r="C13" s="156">
        <v>4.6488418836766925E-3</v>
      </c>
      <c r="D13" s="156">
        <v>4.2189024256982996E-3</v>
      </c>
      <c r="E13" s="156">
        <v>8.1888888741857794E-3</v>
      </c>
      <c r="F13" s="156">
        <v>1.9550597612131539E-2</v>
      </c>
      <c r="G13" s="156">
        <v>1.5701241168212636E-3</v>
      </c>
      <c r="H13" s="156">
        <v>2.0199361788690116E-3</v>
      </c>
      <c r="I13" s="156">
        <v>1.8309668367592312E-3</v>
      </c>
      <c r="J13" s="156">
        <v>2.1780590217241524E-3</v>
      </c>
      <c r="K13" s="156">
        <v>1.0188071457243686</v>
      </c>
      <c r="L13" s="156">
        <v>8.4068876351372222E-4</v>
      </c>
      <c r="M13" s="156">
        <v>5.344260783660966E-3</v>
      </c>
      <c r="N13" s="156">
        <v>9.8148646402036327E-3</v>
      </c>
      <c r="O13" s="156">
        <v>1.2215759451340007E-3</v>
      </c>
      <c r="P13" s="156">
        <v>2.6440655845477164E-3</v>
      </c>
      <c r="Q13" s="156">
        <v>1.686124440739446E-3</v>
      </c>
      <c r="R13" s="156">
        <v>1.311162564814684E-3</v>
      </c>
      <c r="S13" s="156">
        <v>1.0749206889995278E-3</v>
      </c>
      <c r="T13" s="156">
        <v>8.6044582821149498E-4</v>
      </c>
      <c r="U13" s="156">
        <v>1.0041328301908655E-3</v>
      </c>
      <c r="V13" s="156">
        <v>4.6887204246529068E-4</v>
      </c>
      <c r="W13" s="156">
        <v>1.6655153231906715E-3</v>
      </c>
      <c r="X13" s="156">
        <v>2.5673977076638363E-3</v>
      </c>
      <c r="Y13" s="156">
        <v>3.8535710846321434E-3</v>
      </c>
      <c r="Z13" s="156">
        <v>8.2107198975382503E-3</v>
      </c>
      <c r="AA13" s="156">
        <v>4.0220088598791311E-3</v>
      </c>
      <c r="AB13" s="156">
        <v>4.3223359091193354E-3</v>
      </c>
      <c r="AC13" s="156">
        <v>2.4216585523662167E-3</v>
      </c>
      <c r="AD13" s="156">
        <v>8.9754322040169374E-4</v>
      </c>
      <c r="AE13" s="156">
        <v>3.5026648818365334E-4</v>
      </c>
      <c r="AF13" s="156">
        <v>6.6641145881563496E-3</v>
      </c>
      <c r="AG13" s="156">
        <v>9.7450116129875041E-4</v>
      </c>
      <c r="AH13" s="156">
        <v>2.698594235328831E-3</v>
      </c>
      <c r="AI13" s="156">
        <v>1.6035608425346364E-3</v>
      </c>
      <c r="AJ13" s="156">
        <v>1.0220938969873216E-3</v>
      </c>
      <c r="AK13" s="156">
        <v>1.527611928534772E-3</v>
      </c>
      <c r="AL13" s="156">
        <v>9.4468380205961207E-4</v>
      </c>
      <c r="AM13" s="156">
        <v>2.2604121748342402E-3</v>
      </c>
      <c r="AN13" s="156">
        <v>7.8506862477679094E-4</v>
      </c>
      <c r="AO13" s="156">
        <v>2.7801718890334637E-3</v>
      </c>
      <c r="AP13" s="159">
        <v>1.1388564069732352</v>
      </c>
      <c r="AQ13" s="160">
        <v>0.8796223906346734</v>
      </c>
    </row>
    <row r="14" spans="1:43">
      <c r="A14" s="145">
        <v>10</v>
      </c>
      <c r="B14" s="3" t="s">
        <v>82</v>
      </c>
      <c r="C14" s="156">
        <v>2.6868254348600762E-3</v>
      </c>
      <c r="D14" s="156">
        <v>1.6424018886261862E-3</v>
      </c>
      <c r="E14" s="156">
        <v>4.4525001145278133E-3</v>
      </c>
      <c r="F14" s="156">
        <v>2.3344714476240952E-3</v>
      </c>
      <c r="G14" s="156">
        <v>6.5785911577996821E-3</v>
      </c>
      <c r="H14" s="156">
        <v>2.7959973315065823E-3</v>
      </c>
      <c r="I14" s="156">
        <v>5.8974406772530153E-3</v>
      </c>
      <c r="J14" s="156">
        <v>8.4060127623429536E-3</v>
      </c>
      <c r="K14" s="156">
        <v>2.2531607437321953E-4</v>
      </c>
      <c r="L14" s="156">
        <v>1.0504306550034801</v>
      </c>
      <c r="M14" s="156">
        <v>3.1458534533873013E-3</v>
      </c>
      <c r="N14" s="156">
        <v>7.2297778054902567E-4</v>
      </c>
      <c r="O14" s="156">
        <v>1.0585632135007696E-3</v>
      </c>
      <c r="P14" s="156">
        <v>2.4165257332936702E-3</v>
      </c>
      <c r="Q14" s="156">
        <v>2.3947340513519456E-3</v>
      </c>
      <c r="R14" s="156">
        <v>7.4992253653045357E-3</v>
      </c>
      <c r="S14" s="156">
        <v>1.0945668398751968E-2</v>
      </c>
      <c r="T14" s="156">
        <v>4.9357950839892788E-3</v>
      </c>
      <c r="U14" s="156">
        <v>8.2263881734151757E-3</v>
      </c>
      <c r="V14" s="156">
        <v>1.3097491306812533E-2</v>
      </c>
      <c r="W14" s="156">
        <v>9.0330001767302895E-3</v>
      </c>
      <c r="X14" s="156">
        <v>1.6231910580190401E-2</v>
      </c>
      <c r="Y14" s="156">
        <v>4.1895405754136987E-3</v>
      </c>
      <c r="Z14" s="156">
        <v>5.126608126806429E-4</v>
      </c>
      <c r="AA14" s="156">
        <v>1.1586347121091528E-2</v>
      </c>
      <c r="AB14" s="156">
        <v>5.7351565311529479E-3</v>
      </c>
      <c r="AC14" s="156">
        <v>1.9356598913270317E-3</v>
      </c>
      <c r="AD14" s="156">
        <v>1.2320480706269578E-3</v>
      </c>
      <c r="AE14" s="156">
        <v>3.9404641513694658E-4</v>
      </c>
      <c r="AF14" s="156">
        <v>1.1493153854792843E-3</v>
      </c>
      <c r="AG14" s="156">
        <v>1.4266832988885036E-3</v>
      </c>
      <c r="AH14" s="156">
        <v>1.0610917637897265E-3</v>
      </c>
      <c r="AI14" s="156">
        <v>1.6580933243210696E-3</v>
      </c>
      <c r="AJ14" s="156">
        <v>1.2371608754958002E-3</v>
      </c>
      <c r="AK14" s="156">
        <v>2.467637275171795E-3</v>
      </c>
      <c r="AL14" s="156">
        <v>2.4908147019620623E-3</v>
      </c>
      <c r="AM14" s="156">
        <v>1.4319589505786452E-3</v>
      </c>
      <c r="AN14" s="156">
        <v>1.3565187409795839E-2</v>
      </c>
      <c r="AO14" s="156">
        <v>9.9628406612756507E-4</v>
      </c>
      <c r="AP14" s="159">
        <v>1.2182280316787102</v>
      </c>
      <c r="AQ14" s="160">
        <v>0.940926921956179</v>
      </c>
    </row>
    <row r="15" spans="1:43">
      <c r="A15" s="145">
        <v>11</v>
      </c>
      <c r="B15" s="3" t="s">
        <v>83</v>
      </c>
      <c r="C15" s="156">
        <v>1.4295772995768486E-3</v>
      </c>
      <c r="D15" s="156">
        <v>1.8932251549648118E-4</v>
      </c>
      <c r="E15" s="156">
        <v>2.2212422651013934E-4</v>
      </c>
      <c r="F15" s="156">
        <v>4.1010391248623158E-4</v>
      </c>
      <c r="G15" s="156">
        <v>1.2837545641291204E-3</v>
      </c>
      <c r="H15" s="156">
        <v>4.332604550854565E-4</v>
      </c>
      <c r="I15" s="156">
        <v>9.0932035981415712E-4</v>
      </c>
      <c r="J15" s="156">
        <v>3.9101214005326261E-3</v>
      </c>
      <c r="K15" s="156">
        <v>2.2153618929446634E-3</v>
      </c>
      <c r="L15" s="156">
        <v>1.5562013507915806E-3</v>
      </c>
      <c r="M15" s="156">
        <v>1.0399625579319725</v>
      </c>
      <c r="N15" s="156">
        <v>3.2960322985300301E-3</v>
      </c>
      <c r="O15" s="156">
        <v>2.9237179354391781E-3</v>
      </c>
      <c r="P15" s="156">
        <v>3.649247825549473E-3</v>
      </c>
      <c r="Q15" s="156">
        <v>2.1919079511647727E-3</v>
      </c>
      <c r="R15" s="156">
        <v>2.2718391221685464E-3</v>
      </c>
      <c r="S15" s="156">
        <v>2.8295645740929326E-3</v>
      </c>
      <c r="T15" s="156">
        <v>1.2657617339236493E-2</v>
      </c>
      <c r="U15" s="156">
        <v>4.3785946970066212E-3</v>
      </c>
      <c r="V15" s="156">
        <v>1.7363142178520679E-3</v>
      </c>
      <c r="W15" s="156">
        <v>3.6025338156099847E-3</v>
      </c>
      <c r="X15" s="156">
        <v>3.6683055243089315E-3</v>
      </c>
      <c r="Y15" s="156">
        <v>2.4785738243431409E-2</v>
      </c>
      <c r="Z15" s="156">
        <v>8.3340530570852854E-4</v>
      </c>
      <c r="AA15" s="156">
        <v>3.9012114635579654E-3</v>
      </c>
      <c r="AB15" s="156">
        <v>4.8659977870197432E-4</v>
      </c>
      <c r="AC15" s="156">
        <v>3.2614531640887595E-4</v>
      </c>
      <c r="AD15" s="156">
        <v>2.3225454061188169E-4</v>
      </c>
      <c r="AE15" s="156">
        <v>4.1873875457793018E-4</v>
      </c>
      <c r="AF15" s="156">
        <v>3.7045595792108805E-4</v>
      </c>
      <c r="AG15" s="156">
        <v>3.1086290347412995E-4</v>
      </c>
      <c r="AH15" s="156">
        <v>4.2966901842105194E-4</v>
      </c>
      <c r="AI15" s="156">
        <v>1.1211925972564611E-3</v>
      </c>
      <c r="AJ15" s="156">
        <v>6.0070367901764621E-4</v>
      </c>
      <c r="AK15" s="156">
        <v>3.8608313865655115E-4</v>
      </c>
      <c r="AL15" s="156">
        <v>4.9686721320686277E-4</v>
      </c>
      <c r="AM15" s="156">
        <v>7.134838005963132E-4</v>
      </c>
      <c r="AN15" s="156">
        <v>2.7121298024493407E-3</v>
      </c>
      <c r="AO15" s="156">
        <v>1.6611322763039607E-3</v>
      </c>
      <c r="AP15" s="159">
        <v>1.1355140550006011</v>
      </c>
      <c r="AQ15" s="160">
        <v>0.87704084689087103</v>
      </c>
    </row>
    <row r="16" spans="1:43">
      <c r="A16" s="145">
        <v>12</v>
      </c>
      <c r="B16" s="3" t="s">
        <v>84</v>
      </c>
      <c r="C16" s="156">
        <v>5.9599495666906078E-4</v>
      </c>
      <c r="D16" s="156">
        <v>2.4709673972919699E-4</v>
      </c>
      <c r="E16" s="156">
        <v>1.4149945171044417E-3</v>
      </c>
      <c r="F16" s="156">
        <v>3.9965743981753704E-3</v>
      </c>
      <c r="G16" s="156">
        <v>1.1260632581458097E-3</v>
      </c>
      <c r="H16" s="156">
        <v>5.4505974417856564E-4</v>
      </c>
      <c r="I16" s="156">
        <v>4.057424339380715E-3</v>
      </c>
      <c r="J16" s="156">
        <v>1.3565194127219472E-3</v>
      </c>
      <c r="K16" s="156">
        <v>2.7140749318815219E-4</v>
      </c>
      <c r="L16" s="156">
        <v>3.5292972143788444E-3</v>
      </c>
      <c r="M16" s="156">
        <v>8.3625656230699053E-3</v>
      </c>
      <c r="N16" s="156">
        <v>1.6479514214074551</v>
      </c>
      <c r="O16" s="156">
        <v>1.1835955325728974E-3</v>
      </c>
      <c r="P16" s="156">
        <v>0.2171052729861376</v>
      </c>
      <c r="Q16" s="156">
        <v>0.15132476825920929</v>
      </c>
      <c r="R16" s="156">
        <v>0.10184253265756812</v>
      </c>
      <c r="S16" s="156">
        <v>2.5047519887766687E-2</v>
      </c>
      <c r="T16" s="156">
        <v>7.7700352559725528E-3</v>
      </c>
      <c r="U16" s="156">
        <v>6.4743213663340307E-2</v>
      </c>
      <c r="V16" s="156">
        <v>1.4560624367018429E-2</v>
      </c>
      <c r="W16" s="156">
        <v>8.6403428130425952E-2</v>
      </c>
      <c r="X16" s="156">
        <v>8.7800933066082987E-3</v>
      </c>
      <c r="Y16" s="156">
        <v>2.9656165558259291E-2</v>
      </c>
      <c r="Z16" s="156">
        <v>1.1094113105769949E-3</v>
      </c>
      <c r="AA16" s="156">
        <v>2.6141898551463021E-3</v>
      </c>
      <c r="AB16" s="156">
        <v>4.3868102243276394E-4</v>
      </c>
      <c r="AC16" s="156">
        <v>5.6563496106476268E-4</v>
      </c>
      <c r="AD16" s="156">
        <v>4.5268099850109562E-4</v>
      </c>
      <c r="AE16" s="156">
        <v>5.241138075952629E-4</v>
      </c>
      <c r="AF16" s="156">
        <v>1.3293874383519142E-3</v>
      </c>
      <c r="AG16" s="156">
        <v>5.9853830627862369E-4</v>
      </c>
      <c r="AH16" s="156">
        <v>9.103775689568663E-4</v>
      </c>
      <c r="AI16" s="156">
        <v>5.7556301092040907E-4</v>
      </c>
      <c r="AJ16" s="156">
        <v>3.5247542431112762E-4</v>
      </c>
      <c r="AK16" s="156">
        <v>5.7191675161569417E-4</v>
      </c>
      <c r="AL16" s="156">
        <v>1.8943143687034883E-3</v>
      </c>
      <c r="AM16" s="156">
        <v>6.0693090608813171E-4</v>
      </c>
      <c r="AN16" s="156">
        <v>1.2378745956513754E-3</v>
      </c>
      <c r="AO16" s="156">
        <v>3.8280157048195111E-3</v>
      </c>
      <c r="AP16" s="159">
        <v>2.3994817747400914</v>
      </c>
      <c r="AQ16" s="160">
        <v>1.8532958870475154</v>
      </c>
    </row>
    <row r="17" spans="1:43">
      <c r="A17" s="145">
        <v>13</v>
      </c>
      <c r="B17" s="3" t="s">
        <v>85</v>
      </c>
      <c r="C17" s="156">
        <v>1.8907207052591483E-5</v>
      </c>
      <c r="D17" s="156">
        <v>6.3649552799731885E-6</v>
      </c>
      <c r="E17" s="156">
        <v>2.516036685640384E-5</v>
      </c>
      <c r="F17" s="156">
        <v>3.6123753159506278E-5</v>
      </c>
      <c r="G17" s="156">
        <v>9.9035578281127739E-5</v>
      </c>
      <c r="H17" s="156">
        <v>2.5274706780752484E-5</v>
      </c>
      <c r="I17" s="156">
        <v>7.2330199145602265E-5</v>
      </c>
      <c r="J17" s="156">
        <v>3.8368764303397412E-4</v>
      </c>
      <c r="K17" s="156">
        <v>9.5420651661180829E-6</v>
      </c>
      <c r="L17" s="156">
        <v>1.5961557113696817E-4</v>
      </c>
      <c r="M17" s="156">
        <v>5.1344147520643443E-4</v>
      </c>
      <c r="N17" s="156">
        <v>1.0203533080575451E-3</v>
      </c>
      <c r="O17" s="156">
        <v>1.0259733594539617</v>
      </c>
      <c r="P17" s="156">
        <v>3.6323882144721625E-3</v>
      </c>
      <c r="Q17" s="156">
        <v>2.0506773731031247E-3</v>
      </c>
      <c r="R17" s="156">
        <v>9.9034701691082575E-4</v>
      </c>
      <c r="S17" s="156">
        <v>1.1828031213174728E-3</v>
      </c>
      <c r="T17" s="156">
        <v>1.6340037373674167E-3</v>
      </c>
      <c r="U17" s="156">
        <v>3.7693204083210996E-3</v>
      </c>
      <c r="V17" s="156">
        <v>2.5648144110271371E-3</v>
      </c>
      <c r="W17" s="156">
        <v>1.2613041917727108E-3</v>
      </c>
      <c r="X17" s="156">
        <v>9.9542328544485726E-4</v>
      </c>
      <c r="Y17" s="156">
        <v>5.6039003218234242E-4</v>
      </c>
      <c r="Z17" s="156">
        <v>4.5366526218225724E-5</v>
      </c>
      <c r="AA17" s="156">
        <v>6.4791497187065034E-5</v>
      </c>
      <c r="AB17" s="156">
        <v>1.5532256866604884E-5</v>
      </c>
      <c r="AC17" s="156">
        <v>1.5881256138030168E-5</v>
      </c>
      <c r="AD17" s="156">
        <v>1.6804718747683553E-5</v>
      </c>
      <c r="AE17" s="156">
        <v>1.1152962915857772E-5</v>
      </c>
      <c r="AF17" s="156">
        <v>2.0858452121778549E-5</v>
      </c>
      <c r="AG17" s="156">
        <v>2.4579609349962157E-5</v>
      </c>
      <c r="AH17" s="156">
        <v>3.1647040912956559E-5</v>
      </c>
      <c r="AI17" s="156">
        <v>2.437346409361122E-5</v>
      </c>
      <c r="AJ17" s="156">
        <v>1.0908786813927346E-4</v>
      </c>
      <c r="AK17" s="156">
        <v>3.7120188232250726E-5</v>
      </c>
      <c r="AL17" s="156">
        <v>5.4572633500707389E-5</v>
      </c>
      <c r="AM17" s="156">
        <v>3.6763440991983599E-5</v>
      </c>
      <c r="AN17" s="156">
        <v>1.2491471176093511E-4</v>
      </c>
      <c r="AO17" s="156">
        <v>1.3238937186792218E-4</v>
      </c>
      <c r="AP17" s="159">
        <v>1.0477505040740822</v>
      </c>
      <c r="AQ17" s="160">
        <v>0.80925461501485652</v>
      </c>
    </row>
    <row r="18" spans="1:43">
      <c r="A18" s="145">
        <v>14</v>
      </c>
      <c r="B18" s="3" t="s">
        <v>86</v>
      </c>
      <c r="C18" s="156">
        <v>1.2965191837520742E-3</v>
      </c>
      <c r="D18" s="156">
        <v>5.150554124436973E-4</v>
      </c>
      <c r="E18" s="156">
        <v>9.1966453675448813E-4</v>
      </c>
      <c r="F18" s="156">
        <v>2.9323229797282397E-3</v>
      </c>
      <c r="G18" s="156">
        <v>4.2505850891177413E-3</v>
      </c>
      <c r="H18" s="156">
        <v>6.6313325406103804E-4</v>
      </c>
      <c r="I18" s="156">
        <v>2.2490122800627259E-3</v>
      </c>
      <c r="J18" s="156">
        <v>4.7526294897973801E-3</v>
      </c>
      <c r="K18" s="156">
        <v>4.4381653350261088E-4</v>
      </c>
      <c r="L18" s="156">
        <v>2.734690330676269E-3</v>
      </c>
      <c r="M18" s="156">
        <v>3.0905592523707494E-3</v>
      </c>
      <c r="N18" s="156">
        <v>6.9383040248036858E-4</v>
      </c>
      <c r="O18" s="156">
        <v>8.0509815899234942E-4</v>
      </c>
      <c r="P18" s="156">
        <v>1.0287219975651121</v>
      </c>
      <c r="Q18" s="156">
        <v>1.0673987812671371E-2</v>
      </c>
      <c r="R18" s="156">
        <v>1.0161795532655782E-2</v>
      </c>
      <c r="S18" s="156">
        <v>1.0694986161541289E-2</v>
      </c>
      <c r="T18" s="156">
        <v>5.363331167261327E-3</v>
      </c>
      <c r="U18" s="156">
        <v>9.9675762748295208E-3</v>
      </c>
      <c r="V18" s="156">
        <v>7.3430204536737761E-3</v>
      </c>
      <c r="W18" s="156">
        <v>6.5430766675919081E-3</v>
      </c>
      <c r="X18" s="156">
        <v>5.4951859102827507E-3</v>
      </c>
      <c r="Y18" s="156">
        <v>2.7309203581612197E-2</v>
      </c>
      <c r="Z18" s="156">
        <v>1.1171056430920629E-3</v>
      </c>
      <c r="AA18" s="156">
        <v>1.9122346155234552E-3</v>
      </c>
      <c r="AB18" s="156">
        <v>3.73927382221593E-4</v>
      </c>
      <c r="AC18" s="156">
        <v>1.0691704368108752E-3</v>
      </c>
      <c r="AD18" s="156">
        <v>3.1462430896266746E-4</v>
      </c>
      <c r="AE18" s="156">
        <v>5.2287476033325317E-4</v>
      </c>
      <c r="AF18" s="156">
        <v>1.0070321587513445E-3</v>
      </c>
      <c r="AG18" s="156">
        <v>5.0963927636955007E-4</v>
      </c>
      <c r="AH18" s="156">
        <v>1.4206829327136619E-3</v>
      </c>
      <c r="AI18" s="156">
        <v>4.8619104887789909E-4</v>
      </c>
      <c r="AJ18" s="156">
        <v>4.9420885265834432E-4</v>
      </c>
      <c r="AK18" s="156">
        <v>9.0627794008110848E-4</v>
      </c>
      <c r="AL18" s="156">
        <v>6.8263358070550526E-4</v>
      </c>
      <c r="AM18" s="156">
        <v>1.1966846193372813E-3</v>
      </c>
      <c r="AN18" s="156">
        <v>8.7339129649590102E-4</v>
      </c>
      <c r="AO18" s="156">
        <v>1.536307642042568E-3</v>
      </c>
      <c r="AP18" s="159">
        <v>1.1620440645259487</v>
      </c>
      <c r="AQ18" s="160">
        <v>0.89753192044444441</v>
      </c>
    </row>
    <row r="19" spans="1:43">
      <c r="A19" s="145">
        <v>15</v>
      </c>
      <c r="B19" s="3" t="s">
        <v>70</v>
      </c>
      <c r="C19" s="156">
        <v>1.5250021005611375E-4</v>
      </c>
      <c r="D19" s="156">
        <v>9.1921153807503859E-5</v>
      </c>
      <c r="E19" s="156">
        <v>1.2451131719573002E-4</v>
      </c>
      <c r="F19" s="156">
        <v>1.5323590825704466E-3</v>
      </c>
      <c r="G19" s="156">
        <v>1.6298703136043979E-4</v>
      </c>
      <c r="H19" s="156">
        <v>1.3226917597759625E-4</v>
      </c>
      <c r="I19" s="156">
        <v>1.5072613812093429E-4</v>
      </c>
      <c r="J19" s="156">
        <v>2.082392175684613E-4</v>
      </c>
      <c r="K19" s="156">
        <v>6.7377959371986125E-5</v>
      </c>
      <c r="L19" s="156">
        <v>2.7056367067334117E-4</v>
      </c>
      <c r="M19" s="156">
        <v>4.8420795140376513E-4</v>
      </c>
      <c r="N19" s="156">
        <v>1.4933469289797325E-4</v>
      </c>
      <c r="O19" s="156">
        <v>7.73063594249894E-5</v>
      </c>
      <c r="P19" s="156">
        <v>4.9886986234174747E-4</v>
      </c>
      <c r="Q19" s="156">
        <v>1.0513332661945143</v>
      </c>
      <c r="R19" s="156">
        <v>1.1304269745330303E-2</v>
      </c>
      <c r="S19" s="156">
        <v>4.5606741555348131E-3</v>
      </c>
      <c r="T19" s="156">
        <v>8.0177653304210148E-4</v>
      </c>
      <c r="U19" s="156">
        <v>5.2638119667076698E-3</v>
      </c>
      <c r="V19" s="156">
        <v>6.250360749617003E-4</v>
      </c>
      <c r="W19" s="156">
        <v>4.921733874124882E-3</v>
      </c>
      <c r="X19" s="156">
        <v>2.1671094720547251E-4</v>
      </c>
      <c r="Y19" s="156">
        <v>2.5843707027357579E-3</v>
      </c>
      <c r="Z19" s="156">
        <v>2.7861696711631436E-4</v>
      </c>
      <c r="AA19" s="156">
        <v>4.489657402987973E-3</v>
      </c>
      <c r="AB19" s="156">
        <v>2.5609655153170939E-4</v>
      </c>
      <c r="AC19" s="156">
        <v>2.7758690558255092E-4</v>
      </c>
      <c r="AD19" s="156">
        <v>3.4952216812789193E-4</v>
      </c>
      <c r="AE19" s="156">
        <v>1.2783435664435341E-4</v>
      </c>
      <c r="AF19" s="156">
        <v>3.0837929211327634E-4</v>
      </c>
      <c r="AG19" s="156">
        <v>4.6217237392512898E-4</v>
      </c>
      <c r="AH19" s="156">
        <v>3.785601685417441E-4</v>
      </c>
      <c r="AI19" s="156">
        <v>2.9642325522976026E-4</v>
      </c>
      <c r="AJ19" s="156">
        <v>1.7366276483788415E-4</v>
      </c>
      <c r="AK19" s="156">
        <v>2.3391066803064736E-4</v>
      </c>
      <c r="AL19" s="156">
        <v>3.3844037173234786E-3</v>
      </c>
      <c r="AM19" s="156">
        <v>2.0410730574354989E-4</v>
      </c>
      <c r="AN19" s="156">
        <v>7.3224561091024678E-5</v>
      </c>
      <c r="AO19" s="156">
        <v>1.8943408346176462E-4</v>
      </c>
      <c r="AP19" s="159">
        <v>1.0971984165592177</v>
      </c>
      <c r="AQ19" s="160">
        <v>0.84744686710717076</v>
      </c>
    </row>
    <row r="20" spans="1:43">
      <c r="A20" s="145">
        <v>16</v>
      </c>
      <c r="B20" s="3" t="s">
        <v>71</v>
      </c>
      <c r="C20" s="156">
        <v>2.0608439955866574E-4</v>
      </c>
      <c r="D20" s="156">
        <v>2.0837666269895604E-4</v>
      </c>
      <c r="E20" s="156">
        <v>1.2335442659841466E-4</v>
      </c>
      <c r="F20" s="156">
        <v>6.9538553677266676E-4</v>
      </c>
      <c r="G20" s="156">
        <v>2.302018889468523E-4</v>
      </c>
      <c r="H20" s="156">
        <v>1.7311513094758608E-4</v>
      </c>
      <c r="I20" s="156">
        <v>1.808661117435188E-4</v>
      </c>
      <c r="J20" s="156">
        <v>2.7114100513224513E-4</v>
      </c>
      <c r="K20" s="156">
        <v>8.0968733030115558E-5</v>
      </c>
      <c r="L20" s="156">
        <v>1.1589853961074946E-3</v>
      </c>
      <c r="M20" s="156">
        <v>6.5833341315979597E-4</v>
      </c>
      <c r="N20" s="156">
        <v>1.7136186206824283E-4</v>
      </c>
      <c r="O20" s="156">
        <v>1.4280705770248255E-4</v>
      </c>
      <c r="P20" s="156">
        <v>3.5236984766963951E-4</v>
      </c>
      <c r="Q20" s="156">
        <v>1.3563181628795465E-3</v>
      </c>
      <c r="R20" s="156">
        <v>1.0637441525708031</v>
      </c>
      <c r="S20" s="156">
        <v>8.3456751325482279E-4</v>
      </c>
      <c r="T20" s="156">
        <v>1.2182252610266114E-3</v>
      </c>
      <c r="U20" s="156">
        <v>9.5316273843881164E-4</v>
      </c>
      <c r="V20" s="156">
        <v>4.4327439855936369E-4</v>
      </c>
      <c r="W20" s="156">
        <v>7.1347795651911013E-4</v>
      </c>
      <c r="X20" s="156">
        <v>2.8223665819450942E-4</v>
      </c>
      <c r="Y20" s="156">
        <v>4.7395503389221946E-4</v>
      </c>
      <c r="Z20" s="156">
        <v>3.1647502504081028E-4</v>
      </c>
      <c r="AA20" s="156">
        <v>8.53568272778449E-4</v>
      </c>
      <c r="AB20" s="156">
        <v>3.2185745116224108E-4</v>
      </c>
      <c r="AC20" s="156">
        <v>3.8392777347975794E-4</v>
      </c>
      <c r="AD20" s="156">
        <v>5.1073053489250012E-4</v>
      </c>
      <c r="AE20" s="156">
        <v>1.4129486764810704E-4</v>
      </c>
      <c r="AF20" s="156">
        <v>3.6757547041601428E-4</v>
      </c>
      <c r="AG20" s="156">
        <v>6.6784126918876597E-4</v>
      </c>
      <c r="AH20" s="156">
        <v>3.8526947897914567E-4</v>
      </c>
      <c r="AI20" s="156">
        <v>3.7238320711559546E-4</v>
      </c>
      <c r="AJ20" s="156">
        <v>2.1721381449261762E-4</v>
      </c>
      <c r="AK20" s="156">
        <v>3.3476371603657825E-4</v>
      </c>
      <c r="AL20" s="156">
        <v>5.2161418221457236E-3</v>
      </c>
      <c r="AM20" s="156">
        <v>2.2803708193885064E-4</v>
      </c>
      <c r="AN20" s="156">
        <v>9.5381952679649944E-5</v>
      </c>
      <c r="AO20" s="156">
        <v>2.0644444201285993E-4</v>
      </c>
      <c r="AP20" s="159">
        <v>1.0852916279457125</v>
      </c>
      <c r="AQ20" s="160">
        <v>0.83825038035004862</v>
      </c>
    </row>
    <row r="21" spans="1:43">
      <c r="A21" s="145">
        <v>17</v>
      </c>
      <c r="B21" s="3" t="s">
        <v>72</v>
      </c>
      <c r="C21" s="156">
        <v>1.5667598481509005E-5</v>
      </c>
      <c r="D21" s="156">
        <v>1.5995618345726173E-5</v>
      </c>
      <c r="E21" s="156">
        <v>1.2072914834205471E-5</v>
      </c>
      <c r="F21" s="156">
        <v>3.379646171240566E-5</v>
      </c>
      <c r="G21" s="156">
        <v>1.6963515649438564E-5</v>
      </c>
      <c r="H21" s="156">
        <v>1.4285273246097701E-5</v>
      </c>
      <c r="I21" s="156">
        <v>1.2654731659162285E-5</v>
      </c>
      <c r="J21" s="156">
        <v>1.8965030740867089E-5</v>
      </c>
      <c r="K21" s="156">
        <v>5.1741943358962632E-6</v>
      </c>
      <c r="L21" s="156">
        <v>1.4726615860697596E-5</v>
      </c>
      <c r="M21" s="156">
        <v>2.1339781525470743E-5</v>
      </c>
      <c r="N21" s="156">
        <v>9.8662195918086345E-6</v>
      </c>
      <c r="O21" s="156">
        <v>7.0016753409393419E-6</v>
      </c>
      <c r="P21" s="156">
        <v>1.4294421904173857E-5</v>
      </c>
      <c r="Q21" s="156">
        <v>1.4592473651852948E-4</v>
      </c>
      <c r="R21" s="156">
        <v>3.9709943831024491E-4</v>
      </c>
      <c r="S21" s="156">
        <v>1.009414305515639</v>
      </c>
      <c r="T21" s="156">
        <v>2.1480724722138378E-5</v>
      </c>
      <c r="U21" s="156">
        <v>5.6712036421939908E-5</v>
      </c>
      <c r="V21" s="156">
        <v>3.2518101020394282E-5</v>
      </c>
      <c r="W21" s="156">
        <v>4.5049924256778014E-5</v>
      </c>
      <c r="X21" s="156">
        <v>2.9322385415150469E-5</v>
      </c>
      <c r="Y21" s="156">
        <v>4.3933151466813431E-5</v>
      </c>
      <c r="Z21" s="156">
        <v>2.0681203605438852E-5</v>
      </c>
      <c r="AA21" s="156">
        <v>5.7185467151203302E-5</v>
      </c>
      <c r="AB21" s="156">
        <v>2.6878768457729086E-5</v>
      </c>
      <c r="AC21" s="156">
        <v>8.7111948828177364E-5</v>
      </c>
      <c r="AD21" s="156">
        <v>3.9302958019193256E-5</v>
      </c>
      <c r="AE21" s="156">
        <v>1.01808989024283E-5</v>
      </c>
      <c r="AF21" s="156">
        <v>3.1100164753468494E-5</v>
      </c>
      <c r="AG21" s="156">
        <v>5.0977467102961497E-5</v>
      </c>
      <c r="AH21" s="156">
        <v>2.4610839026268923E-4</v>
      </c>
      <c r="AI21" s="156">
        <v>3.0047810983872791E-5</v>
      </c>
      <c r="AJ21" s="156">
        <v>8.0532030595716834E-4</v>
      </c>
      <c r="AK21" s="156">
        <v>2.9351584594781699E-5</v>
      </c>
      <c r="AL21" s="156">
        <v>3.2533576293626153E-4</v>
      </c>
      <c r="AM21" s="156">
        <v>7.7542657322657741E-5</v>
      </c>
      <c r="AN21" s="156">
        <v>1.5643680010620472E-3</v>
      </c>
      <c r="AO21" s="156">
        <v>3.6800499215534606E-5</v>
      </c>
      <c r="AP21" s="159">
        <v>1.0138374439561546</v>
      </c>
      <c r="AQ21" s="160">
        <v>0.7830610696020941</v>
      </c>
    </row>
    <row r="22" spans="1:43">
      <c r="A22" s="145">
        <v>18</v>
      </c>
      <c r="B22" s="3" t="s">
        <v>87</v>
      </c>
      <c r="C22" s="156">
        <v>9.1137024213384978E-5</v>
      </c>
      <c r="D22" s="156">
        <v>7.8598169616020497E-5</v>
      </c>
      <c r="E22" s="156">
        <v>6.8944522983956362E-5</v>
      </c>
      <c r="F22" s="156">
        <v>2.1904216004721406E-4</v>
      </c>
      <c r="G22" s="156">
        <v>1.0559501505586998E-4</v>
      </c>
      <c r="H22" s="156">
        <v>8.0932975877373462E-5</v>
      </c>
      <c r="I22" s="156">
        <v>7.5086197078147983E-5</v>
      </c>
      <c r="J22" s="156">
        <v>1.2294160036028666E-4</v>
      </c>
      <c r="K22" s="156">
        <v>3.2861816708735447E-5</v>
      </c>
      <c r="L22" s="156">
        <v>9.4075913762266559E-5</v>
      </c>
      <c r="M22" s="156">
        <v>1.3541634923459127E-4</v>
      </c>
      <c r="N22" s="156">
        <v>6.1589782297647935E-5</v>
      </c>
      <c r="O22" s="156">
        <v>5.0480181019550855E-5</v>
      </c>
      <c r="P22" s="156">
        <v>1.2930083510869553E-3</v>
      </c>
      <c r="Q22" s="156">
        <v>7.2250831165187376E-4</v>
      </c>
      <c r="R22" s="156">
        <v>1.5556557735002391E-3</v>
      </c>
      <c r="S22" s="156">
        <v>1.7747267052207191E-2</v>
      </c>
      <c r="T22" s="156">
        <v>1.0475304412908595</v>
      </c>
      <c r="U22" s="156">
        <v>1.3069370297706625E-2</v>
      </c>
      <c r="V22" s="156">
        <v>4.4873531716601633E-2</v>
      </c>
      <c r="W22" s="156">
        <v>1.3439876803044593E-3</v>
      </c>
      <c r="X22" s="156">
        <v>3.2353188047531375E-4</v>
      </c>
      <c r="Y22" s="156">
        <v>3.0898468826352814E-4</v>
      </c>
      <c r="Z22" s="156">
        <v>1.3924663132208853E-4</v>
      </c>
      <c r="AA22" s="156">
        <v>3.2509725876161602E-4</v>
      </c>
      <c r="AB22" s="156">
        <v>1.5028806586255502E-4</v>
      </c>
      <c r="AC22" s="156">
        <v>1.8261592270075596E-4</v>
      </c>
      <c r="AD22" s="156">
        <v>2.4506335714454268E-4</v>
      </c>
      <c r="AE22" s="156">
        <v>6.5693160282355269E-5</v>
      </c>
      <c r="AF22" s="156">
        <v>1.6625157128481537E-4</v>
      </c>
      <c r="AG22" s="156">
        <v>3.8310641350224766E-4</v>
      </c>
      <c r="AH22" s="156">
        <v>4.2364591930978536E-4</v>
      </c>
      <c r="AI22" s="156">
        <v>3.017172658011232E-4</v>
      </c>
      <c r="AJ22" s="156">
        <v>1.1922403496704164E-4</v>
      </c>
      <c r="AK22" s="156">
        <v>1.6967443168590832E-4</v>
      </c>
      <c r="AL22" s="156">
        <v>2.2127395426688942E-3</v>
      </c>
      <c r="AM22" s="156">
        <v>1.1423686762821361E-4</v>
      </c>
      <c r="AN22" s="156">
        <v>4.4706183793242421E-3</v>
      </c>
      <c r="AO22" s="156">
        <v>1.2108514940808891E-4</v>
      </c>
      <c r="AP22" s="159">
        <v>1.1395752927225666</v>
      </c>
      <c r="AQ22" s="160">
        <v>0.88017763886223588</v>
      </c>
    </row>
    <row r="23" spans="1:43">
      <c r="A23" s="145">
        <v>19</v>
      </c>
      <c r="B23" s="3" t="s">
        <v>88</v>
      </c>
      <c r="C23" s="156">
        <v>5.9803697377537523E-5</v>
      </c>
      <c r="D23" s="156">
        <v>3.32465118861572E-5</v>
      </c>
      <c r="E23" s="156">
        <v>2.1722857166145965E-4</v>
      </c>
      <c r="F23" s="156">
        <v>1.3010560815617138E-4</v>
      </c>
      <c r="G23" s="156">
        <v>5.6426998171437207E-5</v>
      </c>
      <c r="H23" s="156">
        <v>4.7515682138853332E-5</v>
      </c>
      <c r="I23" s="156">
        <v>6.063263948860857E-5</v>
      </c>
      <c r="J23" s="156">
        <v>6.9188128156060622E-5</v>
      </c>
      <c r="K23" s="156">
        <v>2.2070435614541496E-5</v>
      </c>
      <c r="L23" s="156">
        <v>6.3975823899540683E-5</v>
      </c>
      <c r="M23" s="156">
        <v>8.5444672358463681E-5</v>
      </c>
      <c r="N23" s="156">
        <v>4.7157862994642303E-5</v>
      </c>
      <c r="O23" s="156">
        <v>3.0785425863833744E-5</v>
      </c>
      <c r="P23" s="156">
        <v>1.9629853396692693E-4</v>
      </c>
      <c r="Q23" s="156">
        <v>4.6496899009238028E-3</v>
      </c>
      <c r="R23" s="156">
        <v>3.317135679974101E-3</v>
      </c>
      <c r="S23" s="156">
        <v>3.701765373705812E-3</v>
      </c>
      <c r="T23" s="156">
        <v>2.7490790257735675E-3</v>
      </c>
      <c r="U23" s="156">
        <v>1.0274541862396018</v>
      </c>
      <c r="V23" s="156">
        <v>4.8400205510365094E-3</v>
      </c>
      <c r="W23" s="156">
        <v>4.5487801639644406E-3</v>
      </c>
      <c r="X23" s="156">
        <v>2.6799457276950302E-4</v>
      </c>
      <c r="Y23" s="156">
        <v>1.4185221456731909E-3</v>
      </c>
      <c r="Z23" s="156">
        <v>1.1057631544686148E-4</v>
      </c>
      <c r="AA23" s="156">
        <v>2.9230763966935146E-4</v>
      </c>
      <c r="AB23" s="156">
        <v>8.2203085898842617E-5</v>
      </c>
      <c r="AC23" s="156">
        <v>1.2672168454076017E-4</v>
      </c>
      <c r="AD23" s="156">
        <v>1.2330159738949684E-4</v>
      </c>
      <c r="AE23" s="156">
        <v>5.4615570491324582E-5</v>
      </c>
      <c r="AF23" s="156">
        <v>1.4339438013416758E-4</v>
      </c>
      <c r="AG23" s="156">
        <v>1.7805815825175974E-4</v>
      </c>
      <c r="AH23" s="156">
        <v>3.538915431796001E-4</v>
      </c>
      <c r="AI23" s="156">
        <v>2.0440474520173603E-4</v>
      </c>
      <c r="AJ23" s="156">
        <v>6.8382938511000533E-5</v>
      </c>
      <c r="AK23" s="156">
        <v>8.3409651733291304E-5</v>
      </c>
      <c r="AL23" s="156">
        <v>1.1498529599993361E-3</v>
      </c>
      <c r="AM23" s="156">
        <v>8.2150189073045189E-5</v>
      </c>
      <c r="AN23" s="156">
        <v>5.2713549741540574E-5</v>
      </c>
      <c r="AO23" s="156">
        <v>1.3258957495573351E-4</v>
      </c>
      <c r="AP23" s="159">
        <v>1.0573056278293751</v>
      </c>
      <c r="AQ23" s="160">
        <v>0.81663473839913714</v>
      </c>
    </row>
    <row r="24" spans="1:43">
      <c r="A24" s="145">
        <v>20</v>
      </c>
      <c r="B24" s="3" t="s">
        <v>89</v>
      </c>
      <c r="C24" s="156">
        <v>1.5295818957505223E-5</v>
      </c>
      <c r="D24" s="156">
        <v>3.0613996432008078E-5</v>
      </c>
      <c r="E24" s="156">
        <v>1.6383943197835582E-5</v>
      </c>
      <c r="F24" s="156">
        <v>3.3904332918142394E-5</v>
      </c>
      <c r="G24" s="156">
        <v>1.814078312098662E-5</v>
      </c>
      <c r="H24" s="156">
        <v>1.3634033952193076E-5</v>
      </c>
      <c r="I24" s="156">
        <v>1.4104016491187867E-5</v>
      </c>
      <c r="J24" s="156">
        <v>2.4811669303024353E-5</v>
      </c>
      <c r="K24" s="156">
        <v>1.3091464158980102E-5</v>
      </c>
      <c r="L24" s="156">
        <v>1.5840724757298251E-5</v>
      </c>
      <c r="M24" s="156">
        <v>2.9392295527668193E-5</v>
      </c>
      <c r="N24" s="156">
        <v>1.3817970701608095E-5</v>
      </c>
      <c r="O24" s="156">
        <v>7.9400508164203434E-6</v>
      </c>
      <c r="P24" s="156">
        <v>1.8888938073448269E-5</v>
      </c>
      <c r="Q24" s="156">
        <v>1.3735173686605569E-4</v>
      </c>
      <c r="R24" s="156">
        <v>4.9335050881908802E-5</v>
      </c>
      <c r="S24" s="156">
        <v>2.0879240080171043E-5</v>
      </c>
      <c r="T24" s="156">
        <v>2.4879672867416052E-5</v>
      </c>
      <c r="U24" s="156">
        <v>2.0968580887111297E-5</v>
      </c>
      <c r="V24" s="156">
        <v>1.0025798348349517</v>
      </c>
      <c r="W24" s="156">
        <v>4.0842826237752819E-4</v>
      </c>
      <c r="X24" s="156">
        <v>2.5545859645879228E-5</v>
      </c>
      <c r="Y24" s="156">
        <v>3.6881266574583687E-4</v>
      </c>
      <c r="Z24" s="156">
        <v>3.1625508317472806E-5</v>
      </c>
      <c r="AA24" s="156">
        <v>6.2229359158841546E-5</v>
      </c>
      <c r="AB24" s="156">
        <v>2.7461382089362527E-5</v>
      </c>
      <c r="AC24" s="156">
        <v>6.7177840120671771E-5</v>
      </c>
      <c r="AD24" s="156">
        <v>5.4144589995866394E-5</v>
      </c>
      <c r="AE24" s="156">
        <v>2.6271702564543607E-5</v>
      </c>
      <c r="AF24" s="156">
        <v>4.7975912038543959E-5</v>
      </c>
      <c r="AG24" s="156">
        <v>6.8851290404717101E-5</v>
      </c>
      <c r="AH24" s="156">
        <v>3.5036987087913536E-4</v>
      </c>
      <c r="AI24" s="156">
        <v>4.4279827431378101E-5</v>
      </c>
      <c r="AJ24" s="156">
        <v>1.896621517986566E-5</v>
      </c>
      <c r="AK24" s="156">
        <v>3.1601003446775815E-5</v>
      </c>
      <c r="AL24" s="156">
        <v>2.9417235390409916E-4</v>
      </c>
      <c r="AM24" s="156">
        <v>3.4330290433564254E-5</v>
      </c>
      <c r="AN24" s="156">
        <v>9.275035847274981E-6</v>
      </c>
      <c r="AO24" s="156">
        <v>5.2752287799753266E-5</v>
      </c>
      <c r="AP24" s="159">
        <v>1.0051233804123239</v>
      </c>
      <c r="AQ24" s="160">
        <v>0.77633055874959911</v>
      </c>
    </row>
    <row r="25" spans="1:43">
      <c r="A25" s="145">
        <v>21</v>
      </c>
      <c r="B25" s="3" t="s">
        <v>90</v>
      </c>
      <c r="C25" s="156">
        <v>2.8536264876777382E-4</v>
      </c>
      <c r="D25" s="156">
        <v>2.3107886046478638E-4</v>
      </c>
      <c r="E25" s="156">
        <v>8.9463482532842978E-3</v>
      </c>
      <c r="F25" s="156">
        <v>5.8460728867746215E-4</v>
      </c>
      <c r="G25" s="156">
        <v>3.3380147645959438E-4</v>
      </c>
      <c r="H25" s="156">
        <v>2.2695757801756165E-4</v>
      </c>
      <c r="I25" s="156">
        <v>2.682448679185163E-4</v>
      </c>
      <c r="J25" s="156">
        <v>3.2134517156961535E-4</v>
      </c>
      <c r="K25" s="156">
        <v>1.6779006005923115E-4</v>
      </c>
      <c r="L25" s="156">
        <v>2.472391602693314E-4</v>
      </c>
      <c r="M25" s="156">
        <v>4.1002935483820538E-4</v>
      </c>
      <c r="N25" s="156">
        <v>2.2075124669555552E-4</v>
      </c>
      <c r="O25" s="156">
        <v>1.5643756676549472E-4</v>
      </c>
      <c r="P25" s="156">
        <v>2.3176979316132129E-4</v>
      </c>
      <c r="Q25" s="156">
        <v>2.4007668091356223E-4</v>
      </c>
      <c r="R25" s="156">
        <v>4.9692309103993809E-4</v>
      </c>
      <c r="S25" s="156">
        <v>2.3884530216988417E-4</v>
      </c>
      <c r="T25" s="156">
        <v>2.7406867375212146E-4</v>
      </c>
      <c r="U25" s="156">
        <v>2.4285361233502371E-4</v>
      </c>
      <c r="V25" s="156">
        <v>2.5377282769329913E-4</v>
      </c>
      <c r="W25" s="156">
        <v>1.0793526024895805</v>
      </c>
      <c r="X25" s="156">
        <v>5.4550383364192136E-4</v>
      </c>
      <c r="Y25" s="156">
        <v>4.9535964787676993E-4</v>
      </c>
      <c r="Z25" s="156">
        <v>3.9488141034994313E-4</v>
      </c>
      <c r="AA25" s="156">
        <v>7.40091892391384E-4</v>
      </c>
      <c r="AB25" s="156">
        <v>4.6006224104104342E-4</v>
      </c>
      <c r="AC25" s="156">
        <v>4.2169058554834539E-4</v>
      </c>
      <c r="AD25" s="156">
        <v>5.6597671504803786E-4</v>
      </c>
      <c r="AE25" s="156">
        <v>1.4392082752322959E-4</v>
      </c>
      <c r="AF25" s="156">
        <v>4.5774789076292533E-3</v>
      </c>
      <c r="AG25" s="156">
        <v>6.7863714615706036E-4</v>
      </c>
      <c r="AH25" s="156">
        <v>2.0599988995091607E-3</v>
      </c>
      <c r="AI25" s="156">
        <v>4.2916552881159679E-4</v>
      </c>
      <c r="AJ25" s="156">
        <v>2.4569932060369268E-4</v>
      </c>
      <c r="AK25" s="156">
        <v>4.0378355368227262E-4</v>
      </c>
      <c r="AL25" s="156">
        <v>4.9200706490447809E-3</v>
      </c>
      <c r="AM25" s="156">
        <v>3.1097615060751493E-4</v>
      </c>
      <c r="AN25" s="156">
        <v>2.5776784651793539E-4</v>
      </c>
      <c r="AO25" s="156">
        <v>4.8390047125636184E-4</v>
      </c>
      <c r="AP25" s="159">
        <v>1.1118658716316736</v>
      </c>
      <c r="AQ25" s="160">
        <v>0.85877561919247525</v>
      </c>
    </row>
    <row r="26" spans="1:43">
      <c r="A26" s="145">
        <v>22</v>
      </c>
      <c r="B26" s="3" t="s">
        <v>64</v>
      </c>
      <c r="C26" s="156">
        <v>9.4900040188927736E-4</v>
      </c>
      <c r="D26" s="156">
        <v>1.0694781382398243E-3</v>
      </c>
      <c r="E26" s="156">
        <v>2.9114019126837087E-3</v>
      </c>
      <c r="F26" s="156">
        <v>2.3875139042287999E-3</v>
      </c>
      <c r="G26" s="156">
        <v>3.2877671972691234E-3</v>
      </c>
      <c r="H26" s="156">
        <v>6.2709062413243109E-3</v>
      </c>
      <c r="I26" s="156">
        <v>6.4378314754431048E-3</v>
      </c>
      <c r="J26" s="156">
        <v>2.5884169239011831E-3</v>
      </c>
      <c r="K26" s="156">
        <v>3.3341968677115964E-3</v>
      </c>
      <c r="L26" s="156">
        <v>2.5282629552203142E-3</v>
      </c>
      <c r="M26" s="156">
        <v>5.154685695193101E-3</v>
      </c>
      <c r="N26" s="156">
        <v>6.238666726659234E-3</v>
      </c>
      <c r="O26" s="156">
        <v>1.1547316519326367E-2</v>
      </c>
      <c r="P26" s="156">
        <v>3.3092750741606975E-3</v>
      </c>
      <c r="Q26" s="156">
        <v>1.3189674554466492E-3</v>
      </c>
      <c r="R26" s="156">
        <v>1.9350786306526154E-3</v>
      </c>
      <c r="S26" s="156">
        <v>4.1221301607812875E-3</v>
      </c>
      <c r="T26" s="156">
        <v>2.1804272804123231E-3</v>
      </c>
      <c r="U26" s="156">
        <v>1.9149943398386183E-3</v>
      </c>
      <c r="V26" s="156">
        <v>2.8492420635109822E-3</v>
      </c>
      <c r="W26" s="156">
        <v>1.7140975953065E-3</v>
      </c>
      <c r="X26" s="156">
        <v>1.0195431105325776</v>
      </c>
      <c r="Y26" s="156">
        <v>2.0812037649778222E-3</v>
      </c>
      <c r="Z26" s="156">
        <v>4.7626175779478704E-3</v>
      </c>
      <c r="AA26" s="156">
        <v>2.9198076452794288E-3</v>
      </c>
      <c r="AB26" s="156">
        <v>3.2258332419089833E-3</v>
      </c>
      <c r="AC26" s="156">
        <v>3.0489627051059147E-3</v>
      </c>
      <c r="AD26" s="156">
        <v>7.0865390395250276E-3</v>
      </c>
      <c r="AE26" s="156">
        <v>6.2224777832107321E-4</v>
      </c>
      <c r="AF26" s="156">
        <v>1.6943808647368901E-3</v>
      </c>
      <c r="AG26" s="156">
        <v>8.0171596380933883E-3</v>
      </c>
      <c r="AH26" s="156">
        <v>3.5142931784829762E-3</v>
      </c>
      <c r="AI26" s="156">
        <v>7.0310086573575617E-3</v>
      </c>
      <c r="AJ26" s="156">
        <v>2.0442991117414493E-3</v>
      </c>
      <c r="AK26" s="156">
        <v>1.715229931627818E-2</v>
      </c>
      <c r="AL26" s="156">
        <v>2.9646669306422667E-3</v>
      </c>
      <c r="AM26" s="156">
        <v>3.1000270677728021E-3</v>
      </c>
      <c r="AN26" s="156">
        <v>5.4032009117511944E-2</v>
      </c>
      <c r="AO26" s="156">
        <v>1.2968507448121785E-3</v>
      </c>
      <c r="AP26" s="159">
        <v>1.2181869744722731</v>
      </c>
      <c r="AQ26" s="160">
        <v>0.94089521046221192</v>
      </c>
    </row>
    <row r="27" spans="1:43">
      <c r="A27" s="145">
        <v>23</v>
      </c>
      <c r="B27" s="3" t="s">
        <v>91</v>
      </c>
      <c r="C27" s="156">
        <v>5.9769981227196052E-3</v>
      </c>
      <c r="D27" s="156">
        <v>1.8118561167933002E-3</v>
      </c>
      <c r="E27" s="156">
        <v>2.6319947893719826E-3</v>
      </c>
      <c r="F27" s="156">
        <v>1.1324661114665048E-2</v>
      </c>
      <c r="G27" s="156">
        <v>2.519958720252386E-3</v>
      </c>
      <c r="H27" s="156">
        <v>5.2643008625176263E-3</v>
      </c>
      <c r="I27" s="156">
        <v>9.0114039143365261E-3</v>
      </c>
      <c r="J27" s="156">
        <v>5.9685543814780757E-3</v>
      </c>
      <c r="K27" s="156">
        <v>3.1085930772256202E-3</v>
      </c>
      <c r="L27" s="156">
        <v>6.8014184251789832E-3</v>
      </c>
      <c r="M27" s="156">
        <v>9.6482434776377669E-3</v>
      </c>
      <c r="N27" s="156">
        <v>1.1003131457440694E-2</v>
      </c>
      <c r="O27" s="156">
        <v>4.6782900096906162E-3</v>
      </c>
      <c r="P27" s="156">
        <v>6.731066660658566E-3</v>
      </c>
      <c r="Q27" s="156">
        <v>4.264279351916935E-3</v>
      </c>
      <c r="R27" s="156">
        <v>3.8862344612273026E-3</v>
      </c>
      <c r="S27" s="156">
        <v>2.6771285746497132E-3</v>
      </c>
      <c r="T27" s="156">
        <v>5.8747521883861361E-3</v>
      </c>
      <c r="U27" s="156">
        <v>4.2169301784325802E-3</v>
      </c>
      <c r="V27" s="156">
        <v>3.696138264196229E-3</v>
      </c>
      <c r="W27" s="156">
        <v>3.5842122392697336E-3</v>
      </c>
      <c r="X27" s="156">
        <v>4.4886614952432758E-3</v>
      </c>
      <c r="Y27" s="156">
        <v>1.0028804419076927</v>
      </c>
      <c r="Z27" s="156">
        <v>2.9618014208654599E-2</v>
      </c>
      <c r="AA27" s="156">
        <v>5.3607375354405865E-2</v>
      </c>
      <c r="AB27" s="156">
        <v>6.9026759810070677E-3</v>
      </c>
      <c r="AC27" s="156">
        <v>6.6155331345711336E-3</v>
      </c>
      <c r="AD27" s="156">
        <v>5.3413645715935645E-3</v>
      </c>
      <c r="AE27" s="156">
        <v>1.4852902629986909E-2</v>
      </c>
      <c r="AF27" s="156">
        <v>1.0320500654825093E-2</v>
      </c>
      <c r="AG27" s="156">
        <v>7.7158397538968099E-3</v>
      </c>
      <c r="AH27" s="156">
        <v>1.0119399178230211E-2</v>
      </c>
      <c r="AI27" s="156">
        <v>1.0465629671255068E-2</v>
      </c>
      <c r="AJ27" s="156">
        <v>4.677969752938267E-3</v>
      </c>
      <c r="AK27" s="156">
        <v>3.1529166538026162E-3</v>
      </c>
      <c r="AL27" s="156">
        <v>2.8696732554950332E-3</v>
      </c>
      <c r="AM27" s="156">
        <v>5.9133009073709048E-3</v>
      </c>
      <c r="AN27" s="156">
        <v>2.3038004525292636E-3</v>
      </c>
      <c r="AO27" s="156">
        <v>1.7084661209258615E-2</v>
      </c>
      <c r="AP27" s="159">
        <v>1.3136108071608026</v>
      </c>
      <c r="AQ27" s="160">
        <v>1.0145980401772317</v>
      </c>
    </row>
    <row r="28" spans="1:43">
      <c r="A28" s="145">
        <v>24</v>
      </c>
      <c r="B28" s="3" t="s">
        <v>92</v>
      </c>
      <c r="C28" s="156">
        <v>1.5686890552538184E-2</v>
      </c>
      <c r="D28" s="156">
        <v>6.2135219415796047E-3</v>
      </c>
      <c r="E28" s="156">
        <v>1.2966359148289905E-2</v>
      </c>
      <c r="F28" s="156">
        <v>2.6035684086800522E-2</v>
      </c>
      <c r="G28" s="156">
        <v>2.1034294715121169E-2</v>
      </c>
      <c r="H28" s="156">
        <v>3.3854156357205338E-2</v>
      </c>
      <c r="I28" s="156">
        <v>5.2763963182971656E-2</v>
      </c>
      <c r="J28" s="156">
        <v>3.5971188419632004E-2</v>
      </c>
      <c r="K28" s="156">
        <v>1.2556113316467296E-2</v>
      </c>
      <c r="L28" s="156">
        <v>3.4721140950078604E-2</v>
      </c>
      <c r="M28" s="156">
        <v>5.9130878460994435E-2</v>
      </c>
      <c r="N28" s="156">
        <v>8.3744018563807393E-2</v>
      </c>
      <c r="O28" s="156">
        <v>3.678570524450453E-2</v>
      </c>
      <c r="P28" s="156">
        <v>3.282870968980519E-2</v>
      </c>
      <c r="Q28" s="156">
        <v>2.160571457953956E-2</v>
      </c>
      <c r="R28" s="156">
        <v>1.8097801024756017E-2</v>
      </c>
      <c r="S28" s="156">
        <v>1.7220023095119542E-2</v>
      </c>
      <c r="T28" s="156">
        <v>3.4300768845874505E-2</v>
      </c>
      <c r="U28" s="156">
        <v>1.7235213150808996E-2</v>
      </c>
      <c r="V28" s="156">
        <v>9.5918197418263899E-3</v>
      </c>
      <c r="W28" s="156">
        <v>2.4280333032355425E-2</v>
      </c>
      <c r="X28" s="156">
        <v>2.6004658764154871E-2</v>
      </c>
      <c r="Y28" s="156">
        <v>9.4408895895664938E-3</v>
      </c>
      <c r="Z28" s="156">
        <v>1.1048787638132456</v>
      </c>
      <c r="AA28" s="156">
        <v>7.0189218706928097E-2</v>
      </c>
      <c r="AB28" s="156">
        <v>7.9017468105971336E-2</v>
      </c>
      <c r="AC28" s="156">
        <v>3.0561563369440492E-2</v>
      </c>
      <c r="AD28" s="156">
        <v>8.6021695161145155E-3</v>
      </c>
      <c r="AE28" s="156">
        <v>6.1677646945316007E-3</v>
      </c>
      <c r="AF28" s="156">
        <v>1.9090392152088822E-2</v>
      </c>
      <c r="AG28" s="156">
        <v>1.2011555556136149E-2</v>
      </c>
      <c r="AH28" s="156">
        <v>1.6208585044275782E-2</v>
      </c>
      <c r="AI28" s="156">
        <v>1.9441555184039887E-2</v>
      </c>
      <c r="AJ28" s="156">
        <v>1.6997978992255719E-2</v>
      </c>
      <c r="AK28" s="156">
        <v>7.3136582943394641E-3</v>
      </c>
      <c r="AL28" s="156">
        <v>7.8919665336798818E-3</v>
      </c>
      <c r="AM28" s="156">
        <v>3.7092717036652859E-2</v>
      </c>
      <c r="AN28" s="156">
        <v>1.1444289435379762E-2</v>
      </c>
      <c r="AO28" s="156">
        <v>7.6859245285245221E-3</v>
      </c>
      <c r="AP28" s="159">
        <v>2.0966654174174022</v>
      </c>
      <c r="AQ28" s="160">
        <v>1.6194085887713532</v>
      </c>
    </row>
    <row r="29" spans="1:43">
      <c r="A29" s="145">
        <v>25</v>
      </c>
      <c r="B29" s="3" t="s">
        <v>1</v>
      </c>
      <c r="C29" s="156">
        <v>1.5808761869149342E-3</v>
      </c>
      <c r="D29" s="156">
        <v>4.5104354666049518E-4</v>
      </c>
      <c r="E29" s="156">
        <v>8.466807516817309E-4</v>
      </c>
      <c r="F29" s="156">
        <v>3.3987743787140322E-3</v>
      </c>
      <c r="G29" s="156">
        <v>2.6247576560047589E-3</v>
      </c>
      <c r="H29" s="156">
        <v>2.3995462730421395E-3</v>
      </c>
      <c r="I29" s="156">
        <v>3.3741765600524194E-3</v>
      </c>
      <c r="J29" s="156">
        <v>3.2147071193387292E-3</v>
      </c>
      <c r="K29" s="156">
        <v>1.836491635845928E-3</v>
      </c>
      <c r="L29" s="156">
        <v>1.0927590688409837E-3</v>
      </c>
      <c r="M29" s="156">
        <v>1.6269822997922699E-3</v>
      </c>
      <c r="N29" s="156">
        <v>3.7480672146612106E-3</v>
      </c>
      <c r="O29" s="156">
        <v>1.010192373586298E-3</v>
      </c>
      <c r="P29" s="156">
        <v>1.3341835751790774E-3</v>
      </c>
      <c r="Q29" s="156">
        <v>9.7734933578675904E-4</v>
      </c>
      <c r="R29" s="156">
        <v>9.2314413627826947E-4</v>
      </c>
      <c r="S29" s="156">
        <v>7.1870281174611791E-4</v>
      </c>
      <c r="T29" s="156">
        <v>1.5900592640114846E-3</v>
      </c>
      <c r="U29" s="156">
        <v>8.2347849255083659E-4</v>
      </c>
      <c r="V29" s="156">
        <v>6.2911254168769755E-4</v>
      </c>
      <c r="W29" s="156">
        <v>1.0598273369424526E-3</v>
      </c>
      <c r="X29" s="156">
        <v>1.3787212620984038E-3</v>
      </c>
      <c r="Y29" s="156">
        <v>1.596604966097939E-3</v>
      </c>
      <c r="Z29" s="156">
        <v>1.6197873378961173E-3</v>
      </c>
      <c r="AA29" s="156">
        <v>1.0805365879839781</v>
      </c>
      <c r="AB29" s="156">
        <v>9.431786051154141E-3</v>
      </c>
      <c r="AC29" s="156">
        <v>3.7757078189078856E-3</v>
      </c>
      <c r="AD29" s="156">
        <v>1.8597300150981044E-3</v>
      </c>
      <c r="AE29" s="156">
        <v>7.7849541756638244E-4</v>
      </c>
      <c r="AF29" s="156">
        <v>3.4335771017647192E-3</v>
      </c>
      <c r="AG29" s="156">
        <v>3.5315427761332258E-3</v>
      </c>
      <c r="AH29" s="156">
        <v>4.8306672975939437E-3</v>
      </c>
      <c r="AI29" s="156">
        <v>8.8096477420229937E-3</v>
      </c>
      <c r="AJ29" s="156">
        <v>5.3577546250428223E-3</v>
      </c>
      <c r="AK29" s="156">
        <v>2.7930983416958894E-3</v>
      </c>
      <c r="AL29" s="156">
        <v>1.2547794992537043E-3</v>
      </c>
      <c r="AM29" s="156">
        <v>9.7110828857583254E-3</v>
      </c>
      <c r="AN29" s="156">
        <v>8.8537634063860944E-4</v>
      </c>
      <c r="AO29" s="156">
        <v>1.987252113612848E-3</v>
      </c>
      <c r="AP29" s="159">
        <v>1.1788331121356328</v>
      </c>
      <c r="AQ29" s="160">
        <v>0.91049933416270157</v>
      </c>
    </row>
    <row r="30" spans="1:43">
      <c r="A30" s="145">
        <v>26</v>
      </c>
      <c r="B30" s="3" t="s">
        <v>2</v>
      </c>
      <c r="C30" s="156">
        <v>1.066235992590525E-3</v>
      </c>
      <c r="D30" s="156">
        <v>5.506901718363577E-4</v>
      </c>
      <c r="E30" s="156">
        <v>7.841562742652385E-4</v>
      </c>
      <c r="F30" s="156">
        <v>2.6114883988233042E-3</v>
      </c>
      <c r="G30" s="156">
        <v>2.4199015256325044E-3</v>
      </c>
      <c r="H30" s="156">
        <v>1.358432074946246E-3</v>
      </c>
      <c r="I30" s="156">
        <v>2.7462284161479627E-3</v>
      </c>
      <c r="J30" s="156">
        <v>4.6386581983624544E-3</v>
      </c>
      <c r="K30" s="156">
        <v>7.3916036204051616E-4</v>
      </c>
      <c r="L30" s="156">
        <v>1.1017698710150069E-3</v>
      </c>
      <c r="M30" s="156">
        <v>4.6854229082241355E-3</v>
      </c>
      <c r="N30" s="156">
        <v>2.0785009050492717E-3</v>
      </c>
      <c r="O30" s="156">
        <v>9.7660944355157939E-4</v>
      </c>
      <c r="P30" s="156">
        <v>1.1479997345039731E-3</v>
      </c>
      <c r="Q30" s="156">
        <v>1.0986162309225907E-3</v>
      </c>
      <c r="R30" s="156">
        <v>7.4171651691332672E-4</v>
      </c>
      <c r="S30" s="156">
        <v>8.4404017425341693E-4</v>
      </c>
      <c r="T30" s="156">
        <v>1.8678299865083345E-3</v>
      </c>
      <c r="U30" s="156">
        <v>9.2957684814661391E-4</v>
      </c>
      <c r="V30" s="156">
        <v>9.0500623853222238E-4</v>
      </c>
      <c r="W30" s="156">
        <v>3.7139158938176747E-3</v>
      </c>
      <c r="X30" s="156">
        <v>1.8786064873354841E-3</v>
      </c>
      <c r="Y30" s="156">
        <v>3.1430982265366315E-3</v>
      </c>
      <c r="Z30" s="156">
        <v>1.6849745061703524E-2</v>
      </c>
      <c r="AA30" s="156">
        <v>4.7719528913502205E-3</v>
      </c>
      <c r="AB30" s="156">
        <v>1.0020401886521324</v>
      </c>
      <c r="AC30" s="156">
        <v>2.6839647805526755E-3</v>
      </c>
      <c r="AD30" s="156">
        <v>5.7939425429475774E-3</v>
      </c>
      <c r="AE30" s="156">
        <v>6.2874077853180231E-4</v>
      </c>
      <c r="AF30" s="156">
        <v>1.1865996661195517E-2</v>
      </c>
      <c r="AG30" s="156">
        <v>9.138435990335923E-3</v>
      </c>
      <c r="AH30" s="156">
        <v>3.2577829076958172E-2</v>
      </c>
      <c r="AI30" s="156">
        <v>8.7436214218173797E-3</v>
      </c>
      <c r="AJ30" s="156">
        <v>6.0171106850724528E-3</v>
      </c>
      <c r="AK30" s="156">
        <v>1.11112994467761E-3</v>
      </c>
      <c r="AL30" s="156">
        <v>2.3001701804199704E-3</v>
      </c>
      <c r="AM30" s="156">
        <v>2.2041335127465519E-2</v>
      </c>
      <c r="AN30" s="156">
        <v>1.081933799451997E-3</v>
      </c>
      <c r="AO30" s="156">
        <v>1.6680979931584759E-2</v>
      </c>
      <c r="AP30" s="159">
        <v>1.186354738406153</v>
      </c>
      <c r="AQ30" s="160">
        <v>0.91630883818886721</v>
      </c>
    </row>
    <row r="31" spans="1:43">
      <c r="A31" s="145">
        <v>27</v>
      </c>
      <c r="B31" s="3" t="s">
        <v>65</v>
      </c>
      <c r="C31" s="156">
        <v>1.6385324151769902E-2</v>
      </c>
      <c r="D31" s="156">
        <v>4.3537408938911608E-3</v>
      </c>
      <c r="E31" s="156">
        <v>1.7503770743344922E-2</v>
      </c>
      <c r="F31" s="156">
        <v>9.0831555008439348E-3</v>
      </c>
      <c r="G31" s="156">
        <v>1.9197272859655796E-2</v>
      </c>
      <c r="H31" s="156">
        <v>2.2954628867011988E-2</v>
      </c>
      <c r="I31" s="156">
        <v>2.2128826206719448E-2</v>
      </c>
      <c r="J31" s="156">
        <v>1.4522508839579781E-2</v>
      </c>
      <c r="K31" s="156">
        <v>3.5322131291446999E-3</v>
      </c>
      <c r="L31" s="156">
        <v>1.551516227366065E-2</v>
      </c>
      <c r="M31" s="156">
        <v>1.0004724671642998E-2</v>
      </c>
      <c r="N31" s="156">
        <v>8.0027487919857986E-3</v>
      </c>
      <c r="O31" s="156">
        <v>6.9388260909822837E-3</v>
      </c>
      <c r="P31" s="156">
        <v>9.5082434828744847E-3</v>
      </c>
      <c r="Q31" s="156">
        <v>1.2681242696155176E-2</v>
      </c>
      <c r="R31" s="156">
        <v>1.0724938713400687E-2</v>
      </c>
      <c r="S31" s="156">
        <v>1.7072360287530289E-2</v>
      </c>
      <c r="T31" s="156">
        <v>1.3408101363595165E-2</v>
      </c>
      <c r="U31" s="156">
        <v>1.440240645906137E-2</v>
      </c>
      <c r="V31" s="156">
        <v>1.5093738446866473E-2</v>
      </c>
      <c r="W31" s="156">
        <v>1.1938032835034548E-2</v>
      </c>
      <c r="X31" s="156">
        <v>1.8718767995567608E-2</v>
      </c>
      <c r="Y31" s="156">
        <v>1.4334399443466072E-2</v>
      </c>
      <c r="Z31" s="156">
        <v>2.8846936417364264E-3</v>
      </c>
      <c r="AA31" s="156">
        <v>7.7732986089394758E-3</v>
      </c>
      <c r="AB31" s="156">
        <v>6.002684109893461E-3</v>
      </c>
      <c r="AC31" s="156">
        <v>1.0040778555169585</v>
      </c>
      <c r="AD31" s="156">
        <v>2.8638315411516299E-3</v>
      </c>
      <c r="AE31" s="156">
        <v>9.7528935767096864E-4</v>
      </c>
      <c r="AF31" s="156">
        <v>3.536162328794053E-3</v>
      </c>
      <c r="AG31" s="156">
        <v>3.9208392263567551E-3</v>
      </c>
      <c r="AH31" s="156">
        <v>3.6981767452685926E-3</v>
      </c>
      <c r="AI31" s="156">
        <v>5.8548390223194637E-3</v>
      </c>
      <c r="AJ31" s="156">
        <v>1.2226820478036691E-2</v>
      </c>
      <c r="AK31" s="156">
        <v>1.0296970643930507E-2</v>
      </c>
      <c r="AL31" s="156">
        <v>6.1254051262334417E-3</v>
      </c>
      <c r="AM31" s="156">
        <v>1.7555847012288271E-2</v>
      </c>
      <c r="AN31" s="156">
        <v>6.3304985472491096E-2</v>
      </c>
      <c r="AO31" s="156">
        <v>2.377070766980341E-3</v>
      </c>
      <c r="AP31" s="159">
        <v>1.4614799043428346</v>
      </c>
      <c r="AQ31" s="160">
        <v>1.1288081969343395</v>
      </c>
    </row>
    <row r="32" spans="1:43">
      <c r="A32" s="145">
        <v>28</v>
      </c>
      <c r="B32" s="3" t="s">
        <v>66</v>
      </c>
      <c r="C32" s="156">
        <v>8.7487918543284644E-3</v>
      </c>
      <c r="D32" s="156">
        <v>1.2309848249988126E-2</v>
      </c>
      <c r="E32" s="156">
        <v>1.1434220598312629E-2</v>
      </c>
      <c r="F32" s="156">
        <v>5.7907024334509567E-2</v>
      </c>
      <c r="G32" s="156">
        <v>8.9795219294675366E-3</v>
      </c>
      <c r="H32" s="156">
        <v>1.9420048668107776E-2</v>
      </c>
      <c r="I32" s="156">
        <v>1.2434542338732472E-2</v>
      </c>
      <c r="J32" s="156">
        <v>9.5624804910073476E-3</v>
      </c>
      <c r="K32" s="156">
        <v>5.1560593882002612E-3</v>
      </c>
      <c r="L32" s="156">
        <v>6.6308328712503823E-3</v>
      </c>
      <c r="M32" s="156">
        <v>1.2982212206344008E-2</v>
      </c>
      <c r="N32" s="156">
        <v>1.0348576689885036E-2</v>
      </c>
      <c r="O32" s="156">
        <v>7.839126247466523E-3</v>
      </c>
      <c r="P32" s="156">
        <v>1.4077058953206906E-2</v>
      </c>
      <c r="Q32" s="156">
        <v>9.582877019803317E-3</v>
      </c>
      <c r="R32" s="156">
        <v>8.5082914988845199E-3</v>
      </c>
      <c r="S32" s="156">
        <v>9.428790455867633E-3</v>
      </c>
      <c r="T32" s="156">
        <v>7.4999758811232133E-3</v>
      </c>
      <c r="U32" s="156">
        <v>8.0998777327693072E-3</v>
      </c>
      <c r="V32" s="156">
        <v>6.9890036783097952E-3</v>
      </c>
      <c r="W32" s="156">
        <v>1.2815210389224917E-2</v>
      </c>
      <c r="X32" s="156">
        <v>2.4887163563181117E-2</v>
      </c>
      <c r="Y32" s="156">
        <v>1.2947419130022021E-2</v>
      </c>
      <c r="Z32" s="156">
        <v>1.911152763045406E-2</v>
      </c>
      <c r="AA32" s="156">
        <v>2.174692567722895E-2</v>
      </c>
      <c r="AB32" s="156">
        <v>2.5576433214694761E-2</v>
      </c>
      <c r="AC32" s="156">
        <v>2.075813226792703E-2</v>
      </c>
      <c r="AD32" s="156">
        <v>1.0670988919589308</v>
      </c>
      <c r="AE32" s="156">
        <v>6.71359332393653E-2</v>
      </c>
      <c r="AF32" s="156">
        <v>2.3199581721692321E-2</v>
      </c>
      <c r="AG32" s="156">
        <v>1.0759871045623008E-2</v>
      </c>
      <c r="AH32" s="156">
        <v>1.6825685960387658E-2</v>
      </c>
      <c r="AI32" s="156">
        <v>1.1067813752358732E-2</v>
      </c>
      <c r="AJ32" s="156">
        <v>9.7061900932715259E-3</v>
      </c>
      <c r="AK32" s="156">
        <v>2.5101325935954811E-2</v>
      </c>
      <c r="AL32" s="156">
        <v>1.2708343774812409E-2</v>
      </c>
      <c r="AM32" s="156">
        <v>1.6122784139297627E-2</v>
      </c>
      <c r="AN32" s="156">
        <v>5.1538102442506241E-3</v>
      </c>
      <c r="AO32" s="156">
        <v>3.2905156875257427E-2</v>
      </c>
      <c r="AP32" s="159">
        <v>1.6835673617014999</v>
      </c>
      <c r="AQ32" s="160">
        <v>1.3003426405882148</v>
      </c>
    </row>
    <row r="33" spans="1:43">
      <c r="A33" s="145">
        <v>29</v>
      </c>
      <c r="B33" s="3" t="s">
        <v>93</v>
      </c>
      <c r="C33" s="156">
        <v>3.4754658749550208E-3</v>
      </c>
      <c r="D33" s="156">
        <v>3.8251776626511552E-3</v>
      </c>
      <c r="E33" s="156">
        <v>4.1776777573061669E-3</v>
      </c>
      <c r="F33" s="156">
        <v>1.2122020858848557E-2</v>
      </c>
      <c r="G33" s="156">
        <v>7.3787561414133665E-3</v>
      </c>
      <c r="H33" s="156">
        <v>8.4979870761884239E-3</v>
      </c>
      <c r="I33" s="156">
        <v>6.5603594370919607E-3</v>
      </c>
      <c r="J33" s="156">
        <v>6.3640834130509289E-3</v>
      </c>
      <c r="K33" s="156">
        <v>2.6379754108844431E-3</v>
      </c>
      <c r="L33" s="156">
        <v>7.1706388011251228E-3</v>
      </c>
      <c r="M33" s="156">
        <v>7.9980865147120123E-3</v>
      </c>
      <c r="N33" s="156">
        <v>5.4507044164156812E-3</v>
      </c>
      <c r="O33" s="156">
        <v>2.9755759207931282E-3</v>
      </c>
      <c r="P33" s="156">
        <v>7.3361472870701544E-3</v>
      </c>
      <c r="Q33" s="156">
        <v>6.1232072313038453E-3</v>
      </c>
      <c r="R33" s="156">
        <v>5.1391549894178852E-3</v>
      </c>
      <c r="S33" s="156">
        <v>6.4087371718133191E-3</v>
      </c>
      <c r="T33" s="156">
        <v>4.2053740772823797E-3</v>
      </c>
      <c r="U33" s="156">
        <v>4.6752098889672987E-3</v>
      </c>
      <c r="V33" s="156">
        <v>5.0057710198568913E-3</v>
      </c>
      <c r="W33" s="156">
        <v>3.4259631331617782E-3</v>
      </c>
      <c r="X33" s="156">
        <v>9.1297638226774409E-3</v>
      </c>
      <c r="Y33" s="156">
        <v>9.8397607256116969E-3</v>
      </c>
      <c r="Z33" s="156">
        <v>1.2350314821203438E-2</v>
      </c>
      <c r="AA33" s="156">
        <v>6.6927440710321433E-3</v>
      </c>
      <c r="AB33" s="156">
        <v>6.0189745211257856E-3</v>
      </c>
      <c r="AC33" s="156">
        <v>4.0941267202729177E-2</v>
      </c>
      <c r="AD33" s="156">
        <v>2.3732176139123668E-2</v>
      </c>
      <c r="AE33" s="156">
        <v>1.0524855735867189</v>
      </c>
      <c r="AF33" s="156">
        <v>3.9554966533433732E-2</v>
      </c>
      <c r="AG33" s="156">
        <v>2.9432551363981947E-2</v>
      </c>
      <c r="AH33" s="156">
        <v>6.8468843145677825E-3</v>
      </c>
      <c r="AI33" s="156">
        <v>1.1805705966891988E-2</v>
      </c>
      <c r="AJ33" s="156">
        <v>2.373547293278961E-2</v>
      </c>
      <c r="AK33" s="156">
        <v>2.1608394226427137E-2</v>
      </c>
      <c r="AL33" s="156">
        <v>1.4656457138805108E-2</v>
      </c>
      <c r="AM33" s="156">
        <v>4.1270956047609587E-2</v>
      </c>
      <c r="AN33" s="156">
        <v>5.2999224422566032E-3</v>
      </c>
      <c r="AO33" s="156">
        <v>2.3773904794158963E-2</v>
      </c>
      <c r="AP33" s="159">
        <v>1.5001298647354542</v>
      </c>
      <c r="AQ33" s="160">
        <v>1.1586603980988806</v>
      </c>
    </row>
    <row r="34" spans="1:43">
      <c r="A34" s="145">
        <v>30</v>
      </c>
      <c r="B34" s="3" t="s">
        <v>94</v>
      </c>
      <c r="C34" s="156">
        <v>2.3166187336510668E-2</v>
      </c>
      <c r="D34" s="156">
        <v>2.7204293411599651E-2</v>
      </c>
      <c r="E34" s="156">
        <v>2.0160530938448031E-2</v>
      </c>
      <c r="F34" s="156">
        <v>2.3701054449602025E-2</v>
      </c>
      <c r="G34" s="156">
        <v>2.7885124797206763E-2</v>
      </c>
      <c r="H34" s="156">
        <v>1.6803504924648511E-2</v>
      </c>
      <c r="I34" s="156">
        <v>3.1347905381557371E-2</v>
      </c>
      <c r="J34" s="156">
        <v>1.9133503960475442E-2</v>
      </c>
      <c r="K34" s="156">
        <v>2.5029863604329954E-2</v>
      </c>
      <c r="L34" s="156">
        <v>1.3883527929242606E-2</v>
      </c>
      <c r="M34" s="156">
        <v>3.4217790466657343E-2</v>
      </c>
      <c r="N34" s="156">
        <v>2.3843602100457814E-2</v>
      </c>
      <c r="O34" s="156">
        <v>1.7491617230716936E-2</v>
      </c>
      <c r="P34" s="156">
        <v>1.8434285819357979E-2</v>
      </c>
      <c r="Q34" s="156">
        <v>1.5876174788712619E-2</v>
      </c>
      <c r="R34" s="156">
        <v>1.2149074716516118E-2</v>
      </c>
      <c r="S34" s="156">
        <v>1.4879316469948301E-2</v>
      </c>
      <c r="T34" s="156">
        <v>1.2383348508119838E-2</v>
      </c>
      <c r="U34" s="156">
        <v>1.5535967239361995E-2</v>
      </c>
      <c r="V34" s="156">
        <v>1.3967537197094124E-2</v>
      </c>
      <c r="W34" s="156">
        <v>1.3745453347526153E-2</v>
      </c>
      <c r="X34" s="156">
        <v>7.7161337008414543E-2</v>
      </c>
      <c r="Y34" s="156">
        <v>2.1407425908614112E-2</v>
      </c>
      <c r="Z34" s="156">
        <v>2.5805982302712617E-2</v>
      </c>
      <c r="AA34" s="156">
        <v>1.7345940153457789E-2</v>
      </c>
      <c r="AB34" s="156">
        <v>4.0564973269342351E-2</v>
      </c>
      <c r="AC34" s="156">
        <v>1.5877119949099957E-2</v>
      </c>
      <c r="AD34" s="156">
        <v>2.1828945789480695E-2</v>
      </c>
      <c r="AE34" s="156">
        <v>2.9793250881872649E-3</v>
      </c>
      <c r="AF34" s="156">
        <v>1.0528373876240369</v>
      </c>
      <c r="AG34" s="156">
        <v>1.3669768520372149E-2</v>
      </c>
      <c r="AH34" s="156">
        <v>1.7941050902598114E-2</v>
      </c>
      <c r="AI34" s="156">
        <v>1.4963798271982158E-2</v>
      </c>
      <c r="AJ34" s="156">
        <v>1.0836614235130201E-2</v>
      </c>
      <c r="AK34" s="156">
        <v>2.2812148330261798E-2</v>
      </c>
      <c r="AL34" s="156">
        <v>8.3671568470595429E-3</v>
      </c>
      <c r="AM34" s="156">
        <v>1.7528850713738275E-2</v>
      </c>
      <c r="AN34" s="156">
        <v>4.7022631125266293E-2</v>
      </c>
      <c r="AO34" s="156">
        <v>3.1623741187753622E-2</v>
      </c>
      <c r="AP34" s="159">
        <v>1.8814138618455987</v>
      </c>
      <c r="AQ34" s="160">
        <v>1.4531540137954653</v>
      </c>
    </row>
    <row r="35" spans="1:43">
      <c r="A35" s="145">
        <v>31</v>
      </c>
      <c r="B35" s="3" t="s">
        <v>95</v>
      </c>
      <c r="C35" s="156">
        <v>4.1536436686280239E-3</v>
      </c>
      <c r="D35" s="156">
        <v>2.8695051700737572E-3</v>
      </c>
      <c r="E35" s="156">
        <v>4.7119314302402435E-3</v>
      </c>
      <c r="F35" s="156">
        <v>6.8536013840718403E-3</v>
      </c>
      <c r="G35" s="156">
        <v>4.985468184185415E-3</v>
      </c>
      <c r="H35" s="156">
        <v>4.9061688096984002E-3</v>
      </c>
      <c r="I35" s="156">
        <v>4.8336013703004863E-3</v>
      </c>
      <c r="J35" s="156">
        <v>8.2836005890108404E-3</v>
      </c>
      <c r="K35" s="156">
        <v>1.6227310636808831E-3</v>
      </c>
      <c r="L35" s="156">
        <v>4.1887791002988926E-3</v>
      </c>
      <c r="M35" s="156">
        <v>5.6897053046872847E-3</v>
      </c>
      <c r="N35" s="156">
        <v>4.2655363044918748E-3</v>
      </c>
      <c r="O35" s="156">
        <v>2.2761004181332646E-3</v>
      </c>
      <c r="P35" s="156">
        <v>6.0359701652818688E-3</v>
      </c>
      <c r="Q35" s="156">
        <v>5.7858970620284847E-3</v>
      </c>
      <c r="R35" s="156">
        <v>7.3203259174162575E-3</v>
      </c>
      <c r="S35" s="156">
        <v>5.056581758636383E-3</v>
      </c>
      <c r="T35" s="156">
        <v>4.6353598321095587E-3</v>
      </c>
      <c r="U35" s="156">
        <v>7.6965533576789343E-3</v>
      </c>
      <c r="V35" s="156">
        <v>1.2553957283549425E-2</v>
      </c>
      <c r="W35" s="156">
        <v>4.2422914605282679E-3</v>
      </c>
      <c r="X35" s="156">
        <v>6.6266560874838221E-3</v>
      </c>
      <c r="Y35" s="156">
        <v>7.8401788361434962E-3</v>
      </c>
      <c r="Z35" s="156">
        <v>9.5677692702329613E-3</v>
      </c>
      <c r="AA35" s="156">
        <v>2.6722573786712719E-2</v>
      </c>
      <c r="AB35" s="156">
        <v>8.6451300458817906E-3</v>
      </c>
      <c r="AC35" s="156">
        <v>2.460088837228883E-2</v>
      </c>
      <c r="AD35" s="156">
        <v>3.4361548495744708E-2</v>
      </c>
      <c r="AE35" s="156">
        <v>4.5148069278812116E-3</v>
      </c>
      <c r="AF35" s="156">
        <v>9.6990646042297759E-3</v>
      </c>
      <c r="AG35" s="156">
        <v>1.1074411860586295</v>
      </c>
      <c r="AH35" s="156">
        <v>1.7694624313530149E-2</v>
      </c>
      <c r="AI35" s="156">
        <v>1.7806833744268329E-2</v>
      </c>
      <c r="AJ35" s="156">
        <v>9.0608543123938123E-3</v>
      </c>
      <c r="AK35" s="156">
        <v>3.5651783564375809E-2</v>
      </c>
      <c r="AL35" s="156">
        <v>2.3170174565456482E-2</v>
      </c>
      <c r="AM35" s="156">
        <v>1.4301632854171397E-2</v>
      </c>
      <c r="AN35" s="156">
        <v>2.8790478658257666E-3</v>
      </c>
      <c r="AO35" s="156">
        <v>2.5967071064229272E-2</v>
      </c>
      <c r="AP35" s="159">
        <v>1.49951913440421</v>
      </c>
      <c r="AQ35" s="160">
        <v>1.1581886862388842</v>
      </c>
    </row>
    <row r="36" spans="1:43">
      <c r="A36" s="145">
        <v>32</v>
      </c>
      <c r="B36" s="3" t="s">
        <v>67</v>
      </c>
      <c r="C36" s="156">
        <v>4.1919269447459061E-4</v>
      </c>
      <c r="D36" s="156">
        <v>9.2478703530532243E-5</v>
      </c>
      <c r="E36" s="156">
        <v>6.5653911213016359E-4</v>
      </c>
      <c r="F36" s="156">
        <v>4.6907083412531421E-4</v>
      </c>
      <c r="G36" s="156">
        <v>3.4175016195953643E-4</v>
      </c>
      <c r="H36" s="156">
        <v>2.3826168085790654E-4</v>
      </c>
      <c r="I36" s="156">
        <v>2.7583937340223708E-4</v>
      </c>
      <c r="J36" s="156">
        <v>1.323533413879003E-4</v>
      </c>
      <c r="K36" s="156">
        <v>2.817383702072034E-4</v>
      </c>
      <c r="L36" s="156">
        <v>2.023856552434582E-4</v>
      </c>
      <c r="M36" s="156">
        <v>8.3215259035591699E-4</v>
      </c>
      <c r="N36" s="156">
        <v>7.2949600741411538E-4</v>
      </c>
      <c r="O36" s="156">
        <v>3.514923416610339E-4</v>
      </c>
      <c r="P36" s="156">
        <v>5.4429985866528312E-4</v>
      </c>
      <c r="Q36" s="156">
        <v>5.7954339766832196E-4</v>
      </c>
      <c r="R36" s="156">
        <v>5.1970154741009644E-4</v>
      </c>
      <c r="S36" s="156">
        <v>2.7429717008914151E-4</v>
      </c>
      <c r="T36" s="156">
        <v>1.4097449779824461E-4</v>
      </c>
      <c r="U36" s="156">
        <v>3.1551610901501978E-4</v>
      </c>
      <c r="V36" s="156">
        <v>1.9560846202797214E-4</v>
      </c>
      <c r="W36" s="156">
        <v>4.0763109704361483E-4</v>
      </c>
      <c r="X36" s="156">
        <v>2.0226021550664126E-4</v>
      </c>
      <c r="Y36" s="156">
        <v>1.0572023897887492E-3</v>
      </c>
      <c r="Z36" s="156">
        <v>3.0689850065658054E-4</v>
      </c>
      <c r="AA36" s="156">
        <v>6.7297979621575683E-4</v>
      </c>
      <c r="AB36" s="156">
        <v>5.7643640536124516E-4</v>
      </c>
      <c r="AC36" s="156">
        <v>3.4956366161647336E-4</v>
      </c>
      <c r="AD36" s="156">
        <v>7.4764045894772199E-4</v>
      </c>
      <c r="AE36" s="156">
        <v>3.0471974151256094E-4</v>
      </c>
      <c r="AF36" s="156">
        <v>3.7006315404857252E-4</v>
      </c>
      <c r="AG36" s="156">
        <v>4.3204655793430125E-4</v>
      </c>
      <c r="AH36" s="156">
        <v>1.0000988643638855</v>
      </c>
      <c r="AI36" s="156">
        <v>4.7603314355880032E-4</v>
      </c>
      <c r="AJ36" s="156">
        <v>2.3513744069776667E-4</v>
      </c>
      <c r="AK36" s="156">
        <v>8.8083071468293423E-4</v>
      </c>
      <c r="AL36" s="156">
        <v>2.8921011958762689E-4</v>
      </c>
      <c r="AM36" s="156">
        <v>3.7292891817485306E-4</v>
      </c>
      <c r="AN36" s="156">
        <v>1.1757721054037347E-4</v>
      </c>
      <c r="AO36" s="156">
        <v>0.10158756409431778</v>
      </c>
      <c r="AP36" s="159">
        <v>1.1170782798935019</v>
      </c>
      <c r="AQ36" s="160">
        <v>0.86280154466311365</v>
      </c>
    </row>
    <row r="37" spans="1:43">
      <c r="A37" s="145">
        <v>33</v>
      </c>
      <c r="B37" s="3" t="s">
        <v>96</v>
      </c>
      <c r="C37" s="156">
        <v>2.1226447830700307E-4</v>
      </c>
      <c r="D37" s="156">
        <v>1.2692320075662579E-3</v>
      </c>
      <c r="E37" s="156">
        <v>1.6033567212066788E-4</v>
      </c>
      <c r="F37" s="156">
        <v>7.3491771288395073E-4</v>
      </c>
      <c r="G37" s="156">
        <v>5.5935522559213524E-4</v>
      </c>
      <c r="H37" s="156">
        <v>2.1401646997524877E-4</v>
      </c>
      <c r="I37" s="156">
        <v>4.213921697457399E-4</v>
      </c>
      <c r="J37" s="156">
        <v>8.5629841089318853E-4</v>
      </c>
      <c r="K37" s="156">
        <v>1.4651740150555057E-4</v>
      </c>
      <c r="L37" s="156">
        <v>4.2826860856947453E-4</v>
      </c>
      <c r="M37" s="156">
        <v>8.4590066207996888E-4</v>
      </c>
      <c r="N37" s="156">
        <v>3.6815993530873233E-4</v>
      </c>
      <c r="O37" s="156">
        <v>1.5572347933552139E-4</v>
      </c>
      <c r="P37" s="156">
        <v>8.4781338850705454E-4</v>
      </c>
      <c r="Q37" s="156">
        <v>8.4113395687965319E-4</v>
      </c>
      <c r="R37" s="156">
        <v>1.0890290703059733E-3</v>
      </c>
      <c r="S37" s="156">
        <v>6.2650720355731174E-4</v>
      </c>
      <c r="T37" s="156">
        <v>1.792953094686705E-3</v>
      </c>
      <c r="U37" s="156">
        <v>1.8035032523487536E-3</v>
      </c>
      <c r="V37" s="156">
        <v>4.8121408153794466E-3</v>
      </c>
      <c r="W37" s="156">
        <v>6.3448771401664029E-4</v>
      </c>
      <c r="X37" s="156">
        <v>3.8256770717185726E-4</v>
      </c>
      <c r="Y37" s="156">
        <v>5.5771755149184254E-4</v>
      </c>
      <c r="Z37" s="156">
        <v>1.2529808928842241E-3</v>
      </c>
      <c r="AA37" s="156">
        <v>6.6574533270167147E-4</v>
      </c>
      <c r="AB37" s="156">
        <v>6.875168067467923E-4</v>
      </c>
      <c r="AC37" s="156">
        <v>7.1180719411306618E-4</v>
      </c>
      <c r="AD37" s="156">
        <v>7.7976910503446152E-4</v>
      </c>
      <c r="AE37" s="156">
        <v>1.1369397978425557E-4</v>
      </c>
      <c r="AF37" s="156">
        <v>1.6840906040591725E-3</v>
      </c>
      <c r="AG37" s="156">
        <v>9.077341443363883E-3</v>
      </c>
      <c r="AH37" s="156">
        <v>4.8086447899476709E-4</v>
      </c>
      <c r="AI37" s="156">
        <v>1.0003021149476563</v>
      </c>
      <c r="AJ37" s="156">
        <v>3.5854449397412043E-4</v>
      </c>
      <c r="AK37" s="156">
        <v>4.487525866124515E-4</v>
      </c>
      <c r="AL37" s="156">
        <v>1.2126820268083991E-3</v>
      </c>
      <c r="AM37" s="156">
        <v>1.1456961552824085E-3</v>
      </c>
      <c r="AN37" s="156">
        <v>1.9475283801854935E-4</v>
      </c>
      <c r="AO37" s="156">
        <v>4.0298582412846319E-3</v>
      </c>
      <c r="AP37" s="159">
        <v>1.0429064471155478</v>
      </c>
      <c r="AQ37" s="160">
        <v>0.80551319429127211</v>
      </c>
    </row>
    <row r="38" spans="1:43">
      <c r="A38" s="145">
        <v>34</v>
      </c>
      <c r="B38" s="3" t="s">
        <v>97</v>
      </c>
      <c r="C38" s="156">
        <v>3.4958122214289896E-5</v>
      </c>
      <c r="D38" s="156">
        <v>3.8527913010951292E-5</v>
      </c>
      <c r="E38" s="156">
        <v>3.1335647031173042E-5</v>
      </c>
      <c r="F38" s="156">
        <v>4.3348043393828541E-5</v>
      </c>
      <c r="G38" s="156">
        <v>4.1332546007481798E-5</v>
      </c>
      <c r="H38" s="156">
        <v>2.7907878372516397E-5</v>
      </c>
      <c r="I38" s="156">
        <v>4.5802539376554962E-5</v>
      </c>
      <c r="J38" s="156">
        <v>3.5768964843155065E-5</v>
      </c>
      <c r="K38" s="156">
        <v>3.4516346795135875E-5</v>
      </c>
      <c r="L38" s="156">
        <v>2.2310887093234076E-5</v>
      </c>
      <c r="M38" s="156">
        <v>5.093645996188841E-5</v>
      </c>
      <c r="N38" s="156">
        <v>3.9002953262279216E-5</v>
      </c>
      <c r="O38" s="156">
        <v>2.558352722017024E-5</v>
      </c>
      <c r="P38" s="156">
        <v>3.0161599617400428E-5</v>
      </c>
      <c r="Q38" s="156">
        <v>2.6299933484713305E-5</v>
      </c>
      <c r="R38" s="156">
        <v>2.1809485228387504E-5</v>
      </c>
      <c r="S38" s="156">
        <v>2.4170124676882232E-5</v>
      </c>
      <c r="T38" s="156">
        <v>2.06277006294016E-5</v>
      </c>
      <c r="U38" s="156">
        <v>2.6001223818729765E-5</v>
      </c>
      <c r="V38" s="156">
        <v>2.5708695742562549E-5</v>
      </c>
      <c r="W38" s="156">
        <v>2.2789358819016883E-5</v>
      </c>
      <c r="X38" s="156">
        <v>1.0974652609788095E-4</v>
      </c>
      <c r="Y38" s="156">
        <v>3.6875516014316693E-5</v>
      </c>
      <c r="Z38" s="156">
        <v>4.2365403631771647E-5</v>
      </c>
      <c r="AA38" s="156">
        <v>1.5538765362080513E-4</v>
      </c>
      <c r="AB38" s="156">
        <v>6.214523312577599E-5</v>
      </c>
      <c r="AC38" s="156">
        <v>5.6432640584744887E-5</v>
      </c>
      <c r="AD38" s="156">
        <v>1.613775221160274E-4</v>
      </c>
      <c r="AE38" s="156">
        <v>2.5478534657274463E-5</v>
      </c>
      <c r="AF38" s="156">
        <v>1.3657151661618709E-3</v>
      </c>
      <c r="AG38" s="156">
        <v>4.7081921518374499E-4</v>
      </c>
      <c r="AH38" s="156">
        <v>5.2398686967616488E-5</v>
      </c>
      <c r="AI38" s="156">
        <v>4.4182876079358945E-5</v>
      </c>
      <c r="AJ38" s="156">
        <v>1.0147591127415121</v>
      </c>
      <c r="AK38" s="156">
        <v>5.5819025060794438E-5</v>
      </c>
      <c r="AL38" s="156">
        <v>4.8191285682844961E-5</v>
      </c>
      <c r="AM38" s="156">
        <v>3.2421381878836134E-4</v>
      </c>
      <c r="AN38" s="156">
        <v>6.4434736812686995E-5</v>
      </c>
      <c r="AO38" s="156">
        <v>1.9191785057038927E-4</v>
      </c>
      <c r="AP38" s="159">
        <v>1.0186955143832683</v>
      </c>
      <c r="AQ38" s="160">
        <v>0.78681331395599519</v>
      </c>
    </row>
    <row r="39" spans="1:43">
      <c r="A39" s="145">
        <v>35</v>
      </c>
      <c r="B39" s="3" t="s">
        <v>3</v>
      </c>
      <c r="C39" s="156">
        <v>2.2973315482239559E-3</v>
      </c>
      <c r="D39" s="156">
        <v>1.8141875156790035E-3</v>
      </c>
      <c r="E39" s="156">
        <v>1.2435703278184196E-2</v>
      </c>
      <c r="F39" s="156">
        <v>2.4405953827863719E-3</v>
      </c>
      <c r="G39" s="156">
        <v>1.6093691182112976E-3</v>
      </c>
      <c r="H39" s="156">
        <v>1.0627835949351069E-3</v>
      </c>
      <c r="I39" s="156">
        <v>9.2817972039196191E-4</v>
      </c>
      <c r="J39" s="156">
        <v>1.4342956680954047E-3</v>
      </c>
      <c r="K39" s="156">
        <v>4.5212917082923266E-4</v>
      </c>
      <c r="L39" s="156">
        <v>7.33229381506467E-4</v>
      </c>
      <c r="M39" s="156">
        <v>1.182412654939255E-3</v>
      </c>
      <c r="N39" s="156">
        <v>1.4091137275227508E-3</v>
      </c>
      <c r="O39" s="156">
        <v>1.4321268976804644E-3</v>
      </c>
      <c r="P39" s="156">
        <v>6.7795356074956366E-4</v>
      </c>
      <c r="Q39" s="156">
        <v>1.662422970082142E-3</v>
      </c>
      <c r="R39" s="156">
        <v>7.4799737675256038E-4</v>
      </c>
      <c r="S39" s="156">
        <v>1.0892547491091549E-3</v>
      </c>
      <c r="T39" s="156">
        <v>8.3378403985603477E-4</v>
      </c>
      <c r="U39" s="156">
        <v>5.4267473810392134E-4</v>
      </c>
      <c r="V39" s="156">
        <v>5.6634189550414115E-4</v>
      </c>
      <c r="W39" s="156">
        <v>5.4334528483373406E-4</v>
      </c>
      <c r="X39" s="156">
        <v>1.3713034458440266E-3</v>
      </c>
      <c r="Y39" s="156">
        <v>1.2285534338097857E-3</v>
      </c>
      <c r="Z39" s="156">
        <v>2.6598656838778267E-3</v>
      </c>
      <c r="AA39" s="156">
        <v>8.4356238858927009E-3</v>
      </c>
      <c r="AB39" s="156">
        <v>2.3557488202751694E-3</v>
      </c>
      <c r="AC39" s="156">
        <v>9.8195678926751308E-4</v>
      </c>
      <c r="AD39" s="156">
        <v>3.5816261091850148E-3</v>
      </c>
      <c r="AE39" s="156">
        <v>5.2683734082497127E-4</v>
      </c>
      <c r="AF39" s="156">
        <v>2.1167577732343914E-3</v>
      </c>
      <c r="AG39" s="156">
        <v>1.6268226069431984E-3</v>
      </c>
      <c r="AH39" s="156">
        <v>3.972366453354071E-4</v>
      </c>
      <c r="AI39" s="156">
        <v>2.4501717313077983E-3</v>
      </c>
      <c r="AJ39" s="156">
        <v>1.4021137449218063E-3</v>
      </c>
      <c r="AK39" s="156">
        <v>1.0003633260186116</v>
      </c>
      <c r="AL39" s="156">
        <v>2.1195649452147359E-3</v>
      </c>
      <c r="AM39" s="156">
        <v>2.7568393891609895E-3</v>
      </c>
      <c r="AN39" s="156">
        <v>3.4500153820264895E-4</v>
      </c>
      <c r="AO39" s="156">
        <v>5.9368154259106332E-4</v>
      </c>
      <c r="AP39" s="159">
        <v>1.0712082637184774</v>
      </c>
      <c r="AQ39" s="160">
        <v>0.82737276449445241</v>
      </c>
    </row>
    <row r="40" spans="1:43">
      <c r="A40" s="145">
        <v>36</v>
      </c>
      <c r="B40" s="3" t="s">
        <v>98</v>
      </c>
      <c r="C40" s="156">
        <v>4.3875070135565554E-2</v>
      </c>
      <c r="D40" s="156">
        <v>2.8032077860509312E-2</v>
      </c>
      <c r="E40" s="156">
        <v>2.4718555690358475E-2</v>
      </c>
      <c r="F40" s="156">
        <v>0.10522063900875514</v>
      </c>
      <c r="G40" s="156">
        <v>4.8218746993558263E-2</v>
      </c>
      <c r="H40" s="156">
        <v>3.6802608892315833E-2</v>
      </c>
      <c r="I40" s="156">
        <v>3.2698788901692297E-2</v>
      </c>
      <c r="J40" s="156">
        <v>5.6554823413935987E-2</v>
      </c>
      <c r="K40" s="156">
        <v>1.527896755366156E-2</v>
      </c>
      <c r="L40" s="156">
        <v>4.4223139737275978E-2</v>
      </c>
      <c r="M40" s="156">
        <v>6.2501080574853388E-2</v>
      </c>
      <c r="N40" s="156">
        <v>2.8549049461271778E-2</v>
      </c>
      <c r="O40" s="156">
        <v>1.9727074801085133E-2</v>
      </c>
      <c r="P40" s="156">
        <v>3.626414694574287E-2</v>
      </c>
      <c r="Q40" s="156">
        <v>4.0529915116316838E-2</v>
      </c>
      <c r="R40" s="156">
        <v>4.1497558941647424E-2</v>
      </c>
      <c r="S40" s="156">
        <v>4.1326617944882363E-2</v>
      </c>
      <c r="T40" s="156">
        <v>5.1879203159918653E-2</v>
      </c>
      <c r="U40" s="156">
        <v>4.1613155826984112E-2</v>
      </c>
      <c r="V40" s="156">
        <v>4.5684591846431422E-2</v>
      </c>
      <c r="W40" s="156">
        <v>3.4902379901333928E-2</v>
      </c>
      <c r="X40" s="156">
        <v>5.3345853929574839E-2</v>
      </c>
      <c r="Y40" s="156">
        <v>9.4379874626564414E-2</v>
      </c>
      <c r="Z40" s="156">
        <v>6.7289693751644286E-2</v>
      </c>
      <c r="AA40" s="156">
        <v>0.1552984828638693</v>
      </c>
      <c r="AB40" s="156">
        <v>6.8238643207234509E-2</v>
      </c>
      <c r="AC40" s="156">
        <v>8.2612081744642379E-2</v>
      </c>
      <c r="AD40" s="156">
        <v>0.11062807948466209</v>
      </c>
      <c r="AE40" s="156">
        <v>3.0502482102998073E-2</v>
      </c>
      <c r="AF40" s="156">
        <v>7.2915136159092286E-2</v>
      </c>
      <c r="AG40" s="156">
        <v>0.14451680751099161</v>
      </c>
      <c r="AH40" s="156">
        <v>8.1525897545150064E-2</v>
      </c>
      <c r="AI40" s="156">
        <v>8.0137544521399429E-2</v>
      </c>
      <c r="AJ40" s="156">
        <v>4.6580579299503884E-2</v>
      </c>
      <c r="AK40" s="156">
        <v>7.1965277766053798E-2</v>
      </c>
      <c r="AL40" s="156">
        <v>1.1347549842176599</v>
      </c>
      <c r="AM40" s="156">
        <v>4.7979692429861755E-2</v>
      </c>
      <c r="AN40" s="156">
        <v>1.554668735462268E-2</v>
      </c>
      <c r="AO40" s="156">
        <v>4.4000273890239812E-2</v>
      </c>
      <c r="AP40" s="159">
        <v>3.2823162651138613</v>
      </c>
      <c r="AQ40" s="160">
        <v>2.5351737605023463</v>
      </c>
    </row>
    <row r="41" spans="1:43">
      <c r="A41" s="145">
        <v>37</v>
      </c>
      <c r="B41" s="3" t="s">
        <v>99</v>
      </c>
      <c r="C41" s="156">
        <v>1.1716138614599077E-3</v>
      </c>
      <c r="D41" s="156">
        <v>1.2992885752534283E-4</v>
      </c>
      <c r="E41" s="156">
        <v>7.2494434481711967E-4</v>
      </c>
      <c r="F41" s="156">
        <v>2.5678017972382465E-4</v>
      </c>
      <c r="G41" s="156">
        <v>3.2263184944947683E-4</v>
      </c>
      <c r="H41" s="156">
        <v>1.610149803051387E-4</v>
      </c>
      <c r="I41" s="156">
        <v>1.4088241162565383E-4</v>
      </c>
      <c r="J41" s="156">
        <v>2.8468524589709155E-4</v>
      </c>
      <c r="K41" s="156">
        <v>7.7093026682780377E-5</v>
      </c>
      <c r="L41" s="156">
        <v>1.4773334420543685E-4</v>
      </c>
      <c r="M41" s="156">
        <v>2.5932899915194138E-4</v>
      </c>
      <c r="N41" s="156">
        <v>1.5111828094507211E-4</v>
      </c>
      <c r="O41" s="156">
        <v>7.4388098905445323E-5</v>
      </c>
      <c r="P41" s="156">
        <v>1.6756059257127891E-4</v>
      </c>
      <c r="Q41" s="156">
        <v>1.7305858093914048E-4</v>
      </c>
      <c r="R41" s="156">
        <v>2.2529702751517992E-4</v>
      </c>
      <c r="S41" s="156">
        <v>2.1700867756372104E-4</v>
      </c>
      <c r="T41" s="156">
        <v>2.4197403273077168E-4</v>
      </c>
      <c r="U41" s="156">
        <v>1.8432467488570958E-4</v>
      </c>
      <c r="V41" s="156">
        <v>2.646402801468434E-4</v>
      </c>
      <c r="W41" s="156">
        <v>2.1901607189103351E-4</v>
      </c>
      <c r="X41" s="156">
        <v>2.6730728420363583E-4</v>
      </c>
      <c r="Y41" s="156">
        <v>3.4827723048283347E-4</v>
      </c>
      <c r="Z41" s="156">
        <v>1.9923343834490068E-4</v>
      </c>
      <c r="AA41" s="156">
        <v>5.5091788628060213E-4</v>
      </c>
      <c r="AB41" s="156">
        <v>1.8369352262433391E-4</v>
      </c>
      <c r="AC41" s="156">
        <v>5.7332090852273664E-4</v>
      </c>
      <c r="AD41" s="156">
        <v>4.2655812471799971E-4</v>
      </c>
      <c r="AE41" s="156">
        <v>5.2768583784657008E-4</v>
      </c>
      <c r="AF41" s="156">
        <v>5.9853349075577559E-4</v>
      </c>
      <c r="AG41" s="156">
        <v>3.8132570396115189E-3</v>
      </c>
      <c r="AH41" s="156">
        <v>4.0468725678607383E-4</v>
      </c>
      <c r="AI41" s="156">
        <v>5.9033846937513118E-3</v>
      </c>
      <c r="AJ41" s="156">
        <v>1.3047763255661751E-2</v>
      </c>
      <c r="AK41" s="156">
        <v>1.5767090801350912E-3</v>
      </c>
      <c r="AL41" s="156">
        <v>1.1649602365486067E-3</v>
      </c>
      <c r="AM41" s="156">
        <v>1.0082007686953627</v>
      </c>
      <c r="AN41" s="156">
        <v>9.2216236914246562E-5</v>
      </c>
      <c r="AO41" s="156">
        <v>2.1423753593607228E-3</v>
      </c>
      <c r="AP41" s="159">
        <v>1.0456166729968495</v>
      </c>
      <c r="AQ41" s="160">
        <v>0.80760650065919826</v>
      </c>
    </row>
    <row r="42" spans="1:43">
      <c r="A42" s="145">
        <v>38</v>
      </c>
      <c r="B42" s="3" t="s">
        <v>4</v>
      </c>
      <c r="C42" s="156">
        <v>6.4938866432852924E-4</v>
      </c>
      <c r="D42" s="156">
        <v>4.8485947129603135E-3</v>
      </c>
      <c r="E42" s="156">
        <v>1.3211180088101048E-3</v>
      </c>
      <c r="F42" s="156">
        <v>1.7218241354889439E-3</v>
      </c>
      <c r="G42" s="156">
        <v>1.1394363118673637E-3</v>
      </c>
      <c r="H42" s="156">
        <v>1.3794367839096017E-3</v>
      </c>
      <c r="I42" s="156">
        <v>1.0167134974834807E-3</v>
      </c>
      <c r="J42" s="156">
        <v>1.0058130843820132E-3</v>
      </c>
      <c r="K42" s="156">
        <v>2.1622220070321126E-4</v>
      </c>
      <c r="L42" s="156">
        <v>4.0415837638478299E-4</v>
      </c>
      <c r="M42" s="156">
        <v>1.4491167174445797E-3</v>
      </c>
      <c r="N42" s="156">
        <v>4.6109129403851446E-4</v>
      </c>
      <c r="O42" s="156">
        <v>3.9048520004273638E-4</v>
      </c>
      <c r="P42" s="156">
        <v>8.0359351356157555E-4</v>
      </c>
      <c r="Q42" s="156">
        <v>8.5857010652923922E-4</v>
      </c>
      <c r="R42" s="156">
        <v>1.2396649603979369E-3</v>
      </c>
      <c r="S42" s="156">
        <v>1.5444256540954764E-3</v>
      </c>
      <c r="T42" s="156">
        <v>1.8736583636558995E-3</v>
      </c>
      <c r="U42" s="156">
        <v>1.1221246979458721E-3</v>
      </c>
      <c r="V42" s="156">
        <v>1.0992001777111922E-3</v>
      </c>
      <c r="W42" s="156">
        <v>1.0685643927751361E-3</v>
      </c>
      <c r="X42" s="156">
        <v>1.6690909183376009E-3</v>
      </c>
      <c r="Y42" s="156">
        <v>1.1226798011502574E-3</v>
      </c>
      <c r="Z42" s="156">
        <v>4.2964706542451928E-4</v>
      </c>
      <c r="AA42" s="156">
        <v>1.6617540052146155E-3</v>
      </c>
      <c r="AB42" s="156">
        <v>3.2718002559381037E-3</v>
      </c>
      <c r="AC42" s="156">
        <v>2.3684725099105378E-3</v>
      </c>
      <c r="AD42" s="156">
        <v>3.9738588427874998E-3</v>
      </c>
      <c r="AE42" s="156">
        <v>6.767195662000364E-4</v>
      </c>
      <c r="AF42" s="156">
        <v>3.0107935750844344E-3</v>
      </c>
      <c r="AG42" s="156">
        <v>2.6572685500220279E-3</v>
      </c>
      <c r="AH42" s="156">
        <v>3.1288923055992923E-3</v>
      </c>
      <c r="AI42" s="156">
        <v>3.8972857498901065E-3</v>
      </c>
      <c r="AJ42" s="156">
        <v>2.7191541725788159E-3</v>
      </c>
      <c r="AK42" s="156">
        <v>4.8381964955165769E-3</v>
      </c>
      <c r="AL42" s="156">
        <v>1.9363353064791612E-3</v>
      </c>
      <c r="AM42" s="156">
        <v>2.2785456208720403E-3</v>
      </c>
      <c r="AN42" s="156">
        <v>1.0004869774224474</v>
      </c>
      <c r="AO42" s="156">
        <v>8.1800009739963365E-4</v>
      </c>
      <c r="AP42" s="159">
        <v>1.0665586731153691</v>
      </c>
      <c r="AQ42" s="160">
        <v>0.82378154441022033</v>
      </c>
    </row>
    <row r="43" spans="1:43">
      <c r="A43" s="147">
        <v>39</v>
      </c>
      <c r="B43" s="3" t="s">
        <v>5</v>
      </c>
      <c r="C43" s="156">
        <v>4.1301280528875531E-3</v>
      </c>
      <c r="D43" s="156">
        <v>9.1115349284617429E-4</v>
      </c>
      <c r="E43" s="156">
        <v>6.4686017685144535E-3</v>
      </c>
      <c r="F43" s="156">
        <v>4.6215562349924385E-3</v>
      </c>
      <c r="G43" s="156">
        <v>3.3671195838874588E-3</v>
      </c>
      <c r="H43" s="156">
        <v>2.3474914162632896E-3</v>
      </c>
      <c r="I43" s="156">
        <v>2.7177285033734289E-3</v>
      </c>
      <c r="J43" s="156">
        <v>1.3040214091629516E-3</v>
      </c>
      <c r="K43" s="156">
        <v>2.7758488201375902E-3</v>
      </c>
      <c r="L43" s="156">
        <v>1.99402013260444E-3</v>
      </c>
      <c r="M43" s="156">
        <v>8.1988469813858954E-3</v>
      </c>
      <c r="N43" s="156">
        <v>7.1874151539468977E-3</v>
      </c>
      <c r="O43" s="156">
        <v>3.4631051537978748E-3</v>
      </c>
      <c r="P43" s="156">
        <v>5.3627559475335294E-3</v>
      </c>
      <c r="Q43" s="156">
        <v>5.7099956085250696E-3</v>
      </c>
      <c r="R43" s="156">
        <v>5.1203992063311504E-3</v>
      </c>
      <c r="S43" s="156">
        <v>2.7025338273911682E-3</v>
      </c>
      <c r="T43" s="156">
        <v>1.3889620114397232E-3</v>
      </c>
      <c r="U43" s="156">
        <v>3.1086465727036888E-3</v>
      </c>
      <c r="V43" s="156">
        <v>1.9272473186025137E-3</v>
      </c>
      <c r="W43" s="156">
        <v>4.0162165307754709E-3</v>
      </c>
      <c r="X43" s="156">
        <v>1.992784228012582E-3</v>
      </c>
      <c r="Y43" s="156">
        <v>1.04161673263868E-2</v>
      </c>
      <c r="Z43" s="156">
        <v>3.0237409278794192E-3</v>
      </c>
      <c r="AA43" s="156">
        <v>6.6305848647028971E-3</v>
      </c>
      <c r="AB43" s="156">
        <v>5.6793837294138476E-3</v>
      </c>
      <c r="AC43" s="156">
        <v>3.4441026862881106E-3</v>
      </c>
      <c r="AD43" s="156">
        <v>7.3661847491020196E-3</v>
      </c>
      <c r="AE43" s="156">
        <v>3.002274536933653E-3</v>
      </c>
      <c r="AF43" s="156">
        <v>3.6460755018446582E-3</v>
      </c>
      <c r="AG43" s="156">
        <v>4.256771724789987E-3</v>
      </c>
      <c r="AH43" s="156">
        <v>9.7406869942293225E-4</v>
      </c>
      <c r="AI43" s="156">
        <v>4.6901529206769682E-3</v>
      </c>
      <c r="AJ43" s="156">
        <v>2.3167096013618524E-3</v>
      </c>
      <c r="AK43" s="156">
        <v>8.6784519208206127E-3</v>
      </c>
      <c r="AL43" s="156">
        <v>2.8494648018257034E-3</v>
      </c>
      <c r="AM43" s="156">
        <v>3.674310661872304E-3</v>
      </c>
      <c r="AN43" s="156">
        <v>1.1584384509413196E-3</v>
      </c>
      <c r="AO43" s="156">
        <v>1.000899237560273</v>
      </c>
      <c r="AP43" s="159">
        <v>1.1535226986196514</v>
      </c>
      <c r="AQ43" s="160">
        <v>0.89095024412065649</v>
      </c>
    </row>
    <row r="44" spans="1:43">
      <c r="A44" s="152"/>
      <c r="B44" s="4" t="s">
        <v>35</v>
      </c>
      <c r="C44" s="161">
        <v>1.2337071551142613</v>
      </c>
      <c r="D44" s="161">
        <v>1.1927883623754092</v>
      </c>
      <c r="E44" s="161">
        <v>1.2052399315810052</v>
      </c>
      <c r="F44" s="161">
        <v>1.306434225566738</v>
      </c>
      <c r="G44" s="161">
        <v>1.2748135546740775</v>
      </c>
      <c r="H44" s="161">
        <v>1.2264137241181465</v>
      </c>
      <c r="I44" s="161">
        <v>1.3261715947825043</v>
      </c>
      <c r="J44" s="161">
        <v>1.2819953411909104</v>
      </c>
      <c r="K44" s="161">
        <v>1.1082993073421799</v>
      </c>
      <c r="L44" s="161">
        <v>1.2456114110142513</v>
      </c>
      <c r="M44" s="161">
        <v>1.3030645040002025</v>
      </c>
      <c r="N44" s="161">
        <v>1.8659871330509152</v>
      </c>
      <c r="O44" s="161">
        <v>1.1553738756744276</v>
      </c>
      <c r="P44" s="161">
        <v>1.4115239007926292</v>
      </c>
      <c r="Q44" s="161">
        <v>1.3604767489913889</v>
      </c>
      <c r="R44" s="161">
        <v>1.3274289517958109</v>
      </c>
      <c r="S44" s="161">
        <v>1.2207278217423239</v>
      </c>
      <c r="T44" s="161">
        <v>1.2383409287375042</v>
      </c>
      <c r="U44" s="161">
        <v>1.2690361522039737</v>
      </c>
      <c r="V44" s="161">
        <v>1.2252596715928863</v>
      </c>
      <c r="W44" s="161">
        <v>1.3272507932689503</v>
      </c>
      <c r="X44" s="161">
        <v>1.3218359601192711</v>
      </c>
      <c r="Y44" s="161">
        <v>1.3080567781663281</v>
      </c>
      <c r="Z44" s="161">
        <v>1.3215914328473619</v>
      </c>
      <c r="AA44" s="161">
        <v>1.5037446081771826</v>
      </c>
      <c r="AB44" s="161">
        <v>1.2882925485808523</v>
      </c>
      <c r="AC44" s="161">
        <v>1.256087873665235</v>
      </c>
      <c r="AD44" s="161">
        <v>1.3145688316594355</v>
      </c>
      <c r="AE44" s="161">
        <v>1.190467217599865</v>
      </c>
      <c r="AF44" s="161">
        <v>1.2814207512143763</v>
      </c>
      <c r="AG44" s="161">
        <v>1.3840965213560188</v>
      </c>
      <c r="AH44" s="161">
        <v>1.2307108438025025</v>
      </c>
      <c r="AI44" s="161">
        <v>1.2294338770331572</v>
      </c>
      <c r="AJ44" s="161">
        <v>1.2311061259961336</v>
      </c>
      <c r="AK44" s="161">
        <v>1.2543027255669874</v>
      </c>
      <c r="AL44" s="161">
        <v>1.2541776830293137</v>
      </c>
      <c r="AM44" s="161">
        <v>1.2985813684867873</v>
      </c>
      <c r="AN44" s="161">
        <v>1.3880388125767185</v>
      </c>
      <c r="AO44" s="161">
        <v>1.3312531898163391</v>
      </c>
      <c r="AP44" s="157"/>
      <c r="AQ44" s="162"/>
    </row>
    <row r="45" spans="1:43">
      <c r="A45" s="147"/>
      <c r="B45" s="4" t="s">
        <v>36</v>
      </c>
      <c r="C45" s="161">
        <v>0.95288258509153034</v>
      </c>
      <c r="D45" s="161">
        <v>0.92127799818272638</v>
      </c>
      <c r="E45" s="161">
        <v>0.93089525897584835</v>
      </c>
      <c r="F45" s="161">
        <v>1.0090550394795992</v>
      </c>
      <c r="G45" s="161">
        <v>0.98463207451775914</v>
      </c>
      <c r="H45" s="161">
        <v>0.94724933302441328</v>
      </c>
      <c r="I45" s="161">
        <v>1.0242996583693091</v>
      </c>
      <c r="J45" s="161">
        <v>0.99017909535926618</v>
      </c>
      <c r="K45" s="161">
        <v>0.85602089982007012</v>
      </c>
      <c r="L45" s="161">
        <v>0.96207711564811371</v>
      </c>
      <c r="M45" s="161">
        <v>1.0064523561896075</v>
      </c>
      <c r="N45" s="161">
        <v>1.4412388188868142</v>
      </c>
      <c r="O45" s="161">
        <v>0.89238004402909088</v>
      </c>
      <c r="P45" s="161">
        <v>1.0902235088206091</v>
      </c>
      <c r="Q45" s="161">
        <v>1.0507960468266639</v>
      </c>
      <c r="R45" s="161">
        <v>1.0252708074756882</v>
      </c>
      <c r="S45" s="161">
        <v>0.94285769329695279</v>
      </c>
      <c r="T45" s="161">
        <v>0.95646158856130903</v>
      </c>
      <c r="U45" s="161">
        <v>0.98016976255174249</v>
      </c>
      <c r="V45" s="161">
        <v>0.94635797355629092</v>
      </c>
      <c r="W45" s="161">
        <v>1.0251332025692668</v>
      </c>
      <c r="X45" s="161">
        <v>1.0209509295005594</v>
      </c>
      <c r="Y45" s="161">
        <v>1.0103082559411678</v>
      </c>
      <c r="Z45" s="161">
        <v>1.0207620631411352</v>
      </c>
      <c r="AA45" s="161">
        <v>1.1614523297667145</v>
      </c>
      <c r="AB45" s="161">
        <v>0.99504289081648678</v>
      </c>
      <c r="AC45" s="161">
        <v>0.97016885668414554</v>
      </c>
      <c r="AD45" s="161">
        <v>1.0153379928127124</v>
      </c>
      <c r="AE45" s="161">
        <v>0.91948520770978193</v>
      </c>
      <c r="AF45" s="161">
        <v>0.98973529734777066</v>
      </c>
      <c r="AG45" s="161">
        <v>1.0690393306211861</v>
      </c>
      <c r="AH45" s="161">
        <v>0.95056831394812979</v>
      </c>
      <c r="AI45" s="161">
        <v>0.94958201878788406</v>
      </c>
      <c r="AJ45" s="161">
        <v>0.95087361939841142</v>
      </c>
      <c r="AK45" s="161">
        <v>0.96879005578510091</v>
      </c>
      <c r="AL45" s="161">
        <v>0.96869347625563063</v>
      </c>
      <c r="AM45" s="161">
        <v>1.0029897015882867</v>
      </c>
      <c r="AN45" s="161">
        <v>1.0720842514794233</v>
      </c>
      <c r="AO45" s="161">
        <v>1.0282245471827978</v>
      </c>
      <c r="AP45" s="159"/>
      <c r="AQ45" s="163"/>
    </row>
    <row r="46" spans="1:43">
      <c r="A46" s="93" t="s">
        <v>212</v>
      </c>
    </row>
  </sheetData>
  <phoneticPr fontId="3"/>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430AF-A328-46BE-8300-CD86936D7F97}">
  <dimension ref="A1:L48"/>
  <sheetViews>
    <sheetView workbookViewId="0">
      <pane xSplit="2" ySplit="7" topLeftCell="C8" activePane="bottomRight" state="frozen"/>
      <selection activeCell="C3" sqref="C3"/>
      <selection pane="topRight" activeCell="C3" sqref="C3"/>
      <selection pane="bottomLeft" activeCell="C3" sqref="C3"/>
      <selection pane="bottomRight" activeCell="C8" sqref="C8"/>
    </sheetView>
  </sheetViews>
  <sheetFormatPr defaultRowHeight="12"/>
  <cols>
    <col min="1" max="1" width="4.1640625" style="93" customWidth="1"/>
    <col min="2" max="2" width="21.58203125" style="93" customWidth="1"/>
    <col min="3" max="12" width="10.58203125" style="93" customWidth="1"/>
    <col min="13" max="16384" width="8.6640625" style="93"/>
  </cols>
  <sheetData>
    <row r="1" spans="1:12">
      <c r="A1" s="93" t="s">
        <v>0</v>
      </c>
    </row>
    <row r="2" spans="1:12">
      <c r="A2" s="93" t="s">
        <v>53</v>
      </c>
    </row>
    <row r="3" spans="1:12" ht="9.5" customHeight="1">
      <c r="A3" s="143"/>
      <c r="B3" s="144"/>
      <c r="C3" s="305" t="s">
        <v>54</v>
      </c>
      <c r="D3" s="9"/>
      <c r="E3" s="9"/>
      <c r="F3" s="9"/>
      <c r="G3" s="9"/>
      <c r="H3" s="9"/>
      <c r="I3" s="9"/>
      <c r="J3" s="9"/>
      <c r="K3" s="9"/>
      <c r="L3" s="10"/>
    </row>
    <row r="4" spans="1:12" ht="9.5" customHeight="1">
      <c r="A4" s="145"/>
      <c r="B4" s="146"/>
      <c r="C4" s="306"/>
      <c r="D4" s="308" t="s">
        <v>55</v>
      </c>
      <c r="E4" s="308" t="s">
        <v>56</v>
      </c>
      <c r="F4" s="311" t="s">
        <v>61</v>
      </c>
      <c r="G4" s="9"/>
      <c r="H4" s="9"/>
      <c r="I4" s="9"/>
      <c r="J4" s="9"/>
      <c r="K4" s="9"/>
      <c r="L4" s="10"/>
    </row>
    <row r="5" spans="1:12" ht="9.5" customHeight="1">
      <c r="A5" s="145"/>
      <c r="B5" s="146" t="s">
        <v>100</v>
      </c>
      <c r="C5" s="306"/>
      <c r="D5" s="310"/>
      <c r="E5" s="310"/>
      <c r="F5" s="312"/>
      <c r="G5" s="308" t="s">
        <v>57</v>
      </c>
      <c r="H5" s="305" t="s">
        <v>58</v>
      </c>
      <c r="I5" s="9"/>
      <c r="J5" s="9"/>
      <c r="K5" s="9"/>
      <c r="L5" s="10"/>
    </row>
    <row r="6" spans="1:12" ht="9.5" customHeight="1">
      <c r="A6" s="145"/>
      <c r="B6" s="146"/>
      <c r="C6" s="306"/>
      <c r="D6" s="310"/>
      <c r="E6" s="310"/>
      <c r="F6" s="312"/>
      <c r="G6" s="310"/>
      <c r="H6" s="314"/>
      <c r="I6" s="305" t="s">
        <v>59</v>
      </c>
      <c r="J6" s="9"/>
      <c r="K6" s="9"/>
      <c r="L6" s="308" t="s">
        <v>60</v>
      </c>
    </row>
    <row r="7" spans="1:12" ht="30" customHeight="1">
      <c r="A7" s="147"/>
      <c r="B7" s="148"/>
      <c r="C7" s="307"/>
      <c r="D7" s="309"/>
      <c r="E7" s="309"/>
      <c r="F7" s="313"/>
      <c r="G7" s="309"/>
      <c r="H7" s="315"/>
      <c r="I7" s="315"/>
      <c r="J7" s="11" t="s">
        <v>62</v>
      </c>
      <c r="K7" s="11" t="s">
        <v>63</v>
      </c>
      <c r="L7" s="309"/>
    </row>
    <row r="8" spans="1:12">
      <c r="A8" s="145">
        <v>1</v>
      </c>
      <c r="B8" s="3" t="s">
        <v>73</v>
      </c>
      <c r="C8" s="149">
        <v>52513</v>
      </c>
      <c r="D8" s="150">
        <v>23352</v>
      </c>
      <c r="E8" s="150">
        <v>9219</v>
      </c>
      <c r="F8" s="149">
        <v>19942</v>
      </c>
      <c r="G8" s="151">
        <v>2038</v>
      </c>
      <c r="H8" s="150">
        <v>17904</v>
      </c>
      <c r="I8" s="150">
        <v>9048</v>
      </c>
      <c r="J8" s="149">
        <v>6300</v>
      </c>
      <c r="K8" s="150">
        <v>2748</v>
      </c>
      <c r="L8" s="150">
        <v>8856</v>
      </c>
    </row>
    <row r="9" spans="1:12">
      <c r="A9" s="145">
        <v>2</v>
      </c>
      <c r="B9" s="3" t="s">
        <v>74</v>
      </c>
      <c r="C9" s="149">
        <v>2815</v>
      </c>
      <c r="D9" s="150">
        <v>183</v>
      </c>
      <c r="E9" s="150">
        <v>75</v>
      </c>
      <c r="F9" s="149">
        <v>2557</v>
      </c>
      <c r="G9" s="150">
        <v>597</v>
      </c>
      <c r="H9" s="150">
        <v>1960</v>
      </c>
      <c r="I9" s="150">
        <v>1389</v>
      </c>
      <c r="J9" s="149">
        <v>1137</v>
      </c>
      <c r="K9" s="150">
        <v>252</v>
      </c>
      <c r="L9" s="150">
        <v>571</v>
      </c>
    </row>
    <row r="10" spans="1:12">
      <c r="A10" s="145">
        <v>3</v>
      </c>
      <c r="B10" s="3" t="s">
        <v>75</v>
      </c>
      <c r="C10" s="149">
        <v>4840</v>
      </c>
      <c r="D10" s="150">
        <v>2542</v>
      </c>
      <c r="E10" s="150">
        <v>145</v>
      </c>
      <c r="F10" s="149">
        <v>2153</v>
      </c>
      <c r="G10" s="150">
        <v>281</v>
      </c>
      <c r="H10" s="150">
        <v>1872</v>
      </c>
      <c r="I10" s="150">
        <v>1772</v>
      </c>
      <c r="J10" s="149">
        <v>1147</v>
      </c>
      <c r="K10" s="150">
        <v>625</v>
      </c>
      <c r="L10" s="150">
        <v>100</v>
      </c>
    </row>
    <row r="11" spans="1:12">
      <c r="A11" s="145">
        <v>4</v>
      </c>
      <c r="B11" s="3" t="s">
        <v>76</v>
      </c>
      <c r="C11" s="149">
        <v>268</v>
      </c>
      <c r="D11" s="150">
        <v>7</v>
      </c>
      <c r="E11" s="150">
        <v>3</v>
      </c>
      <c r="F11" s="149">
        <v>258</v>
      </c>
      <c r="G11" s="150">
        <v>38</v>
      </c>
      <c r="H11" s="150">
        <v>220</v>
      </c>
      <c r="I11" s="150">
        <v>218</v>
      </c>
      <c r="J11" s="149">
        <v>191</v>
      </c>
      <c r="K11" s="150">
        <v>27</v>
      </c>
      <c r="L11" s="150">
        <v>2</v>
      </c>
    </row>
    <row r="12" spans="1:12">
      <c r="A12" s="145">
        <v>5</v>
      </c>
      <c r="B12" s="3" t="s">
        <v>77</v>
      </c>
      <c r="C12" s="149">
        <v>73064</v>
      </c>
      <c r="D12" s="150">
        <v>1835</v>
      </c>
      <c r="E12" s="150">
        <v>749</v>
      </c>
      <c r="F12" s="149">
        <v>70480</v>
      </c>
      <c r="G12" s="150">
        <v>2485</v>
      </c>
      <c r="H12" s="150">
        <v>67995</v>
      </c>
      <c r="I12" s="150">
        <v>66770</v>
      </c>
      <c r="J12" s="149">
        <v>32185</v>
      </c>
      <c r="K12" s="150">
        <v>34585</v>
      </c>
      <c r="L12" s="150">
        <v>1225</v>
      </c>
    </row>
    <row r="13" spans="1:12">
      <c r="A13" s="145">
        <v>6</v>
      </c>
      <c r="B13" s="3" t="s">
        <v>78</v>
      </c>
      <c r="C13" s="149">
        <v>10581</v>
      </c>
      <c r="D13" s="150">
        <v>1944</v>
      </c>
      <c r="E13" s="150">
        <v>694</v>
      </c>
      <c r="F13" s="149">
        <v>7943</v>
      </c>
      <c r="G13" s="150">
        <v>872</v>
      </c>
      <c r="H13" s="150">
        <v>7071</v>
      </c>
      <c r="I13" s="150">
        <v>6941</v>
      </c>
      <c r="J13" s="149">
        <v>4102</v>
      </c>
      <c r="K13" s="150">
        <v>2839</v>
      </c>
      <c r="L13" s="150">
        <v>130</v>
      </c>
    </row>
    <row r="14" spans="1:12">
      <c r="A14" s="145">
        <v>7</v>
      </c>
      <c r="B14" s="3" t="s">
        <v>79</v>
      </c>
      <c r="C14" s="149">
        <v>16373</v>
      </c>
      <c r="D14" s="150">
        <v>1416</v>
      </c>
      <c r="E14" s="150">
        <v>480</v>
      </c>
      <c r="F14" s="149">
        <v>14477</v>
      </c>
      <c r="G14" s="150">
        <v>1230</v>
      </c>
      <c r="H14" s="150">
        <v>13247</v>
      </c>
      <c r="I14" s="150">
        <v>13146</v>
      </c>
      <c r="J14" s="149">
        <v>9575</v>
      </c>
      <c r="K14" s="150">
        <v>3571</v>
      </c>
      <c r="L14" s="150">
        <v>101</v>
      </c>
    </row>
    <row r="15" spans="1:12">
      <c r="A15" s="145">
        <v>8</v>
      </c>
      <c r="B15" s="3" t="s">
        <v>80</v>
      </c>
      <c r="C15" s="149">
        <v>26780</v>
      </c>
      <c r="D15" s="150">
        <v>54</v>
      </c>
      <c r="E15" s="150">
        <v>21</v>
      </c>
      <c r="F15" s="149">
        <v>26705</v>
      </c>
      <c r="G15" s="150">
        <v>665</v>
      </c>
      <c r="H15" s="150">
        <v>26040</v>
      </c>
      <c r="I15" s="150">
        <v>25894</v>
      </c>
      <c r="J15" s="149">
        <v>21301</v>
      </c>
      <c r="K15" s="150">
        <v>4593</v>
      </c>
      <c r="L15" s="150">
        <v>146</v>
      </c>
    </row>
    <row r="16" spans="1:12">
      <c r="A16" s="145">
        <v>9</v>
      </c>
      <c r="B16" s="3" t="s">
        <v>81</v>
      </c>
      <c r="C16" s="149">
        <v>1419</v>
      </c>
      <c r="D16" s="150">
        <v>0</v>
      </c>
      <c r="E16" s="150">
        <v>0</v>
      </c>
      <c r="F16" s="149">
        <v>1419</v>
      </c>
      <c r="G16" s="150">
        <v>61</v>
      </c>
      <c r="H16" s="150">
        <v>1358</v>
      </c>
      <c r="I16" s="150">
        <v>1355</v>
      </c>
      <c r="J16" s="149">
        <v>1211</v>
      </c>
      <c r="K16" s="150">
        <v>144</v>
      </c>
      <c r="L16" s="150">
        <v>3</v>
      </c>
    </row>
    <row r="17" spans="1:12">
      <c r="A17" s="145">
        <v>10</v>
      </c>
      <c r="B17" s="3" t="s">
        <v>82</v>
      </c>
      <c r="C17" s="149">
        <v>26350</v>
      </c>
      <c r="D17" s="150">
        <v>948</v>
      </c>
      <c r="E17" s="150">
        <v>356</v>
      </c>
      <c r="F17" s="149">
        <v>25046</v>
      </c>
      <c r="G17" s="150">
        <v>1267</v>
      </c>
      <c r="H17" s="150">
        <v>23779</v>
      </c>
      <c r="I17" s="150">
        <v>23494</v>
      </c>
      <c r="J17" s="149">
        <v>16467</v>
      </c>
      <c r="K17" s="150">
        <v>7027</v>
      </c>
      <c r="L17" s="150">
        <v>285</v>
      </c>
    </row>
    <row r="18" spans="1:12">
      <c r="A18" s="145">
        <v>11</v>
      </c>
      <c r="B18" s="3" t="s">
        <v>83</v>
      </c>
      <c r="C18" s="149">
        <v>10820</v>
      </c>
      <c r="D18" s="150">
        <v>410</v>
      </c>
      <c r="E18" s="150">
        <v>148</v>
      </c>
      <c r="F18" s="149">
        <v>10262</v>
      </c>
      <c r="G18" s="150">
        <v>854</v>
      </c>
      <c r="H18" s="150">
        <v>9408</v>
      </c>
      <c r="I18" s="150">
        <v>9158</v>
      </c>
      <c r="J18" s="149">
        <v>7697</v>
      </c>
      <c r="K18" s="150">
        <v>1461</v>
      </c>
      <c r="L18" s="150">
        <v>250</v>
      </c>
    </row>
    <row r="19" spans="1:12">
      <c r="A19" s="145">
        <v>12</v>
      </c>
      <c r="B19" s="3" t="s">
        <v>84</v>
      </c>
      <c r="C19" s="149">
        <v>27572</v>
      </c>
      <c r="D19" s="150">
        <v>391</v>
      </c>
      <c r="E19" s="150">
        <v>69</v>
      </c>
      <c r="F19" s="149">
        <v>27112</v>
      </c>
      <c r="G19" s="150">
        <v>732</v>
      </c>
      <c r="H19" s="150">
        <v>26380</v>
      </c>
      <c r="I19" s="150">
        <v>26252</v>
      </c>
      <c r="J19" s="149">
        <v>23793</v>
      </c>
      <c r="K19" s="150">
        <v>2459</v>
      </c>
      <c r="L19" s="150">
        <v>128</v>
      </c>
    </row>
    <row r="20" spans="1:12">
      <c r="A20" s="145">
        <v>13</v>
      </c>
      <c r="B20" s="3" t="s">
        <v>85</v>
      </c>
      <c r="C20" s="149">
        <v>7691</v>
      </c>
      <c r="D20" s="150">
        <v>162</v>
      </c>
      <c r="E20" s="150">
        <v>44</v>
      </c>
      <c r="F20" s="149">
        <v>7485</v>
      </c>
      <c r="G20" s="150">
        <v>331</v>
      </c>
      <c r="H20" s="150">
        <v>7154</v>
      </c>
      <c r="I20" s="150">
        <v>7085</v>
      </c>
      <c r="J20" s="149">
        <v>5716</v>
      </c>
      <c r="K20" s="150">
        <v>1369</v>
      </c>
      <c r="L20" s="150">
        <v>69</v>
      </c>
    </row>
    <row r="21" spans="1:12">
      <c r="A21" s="145">
        <v>14</v>
      </c>
      <c r="B21" s="3" t="s">
        <v>86</v>
      </c>
      <c r="C21" s="149">
        <v>38812</v>
      </c>
      <c r="D21" s="150">
        <v>2797</v>
      </c>
      <c r="E21" s="150">
        <v>488</v>
      </c>
      <c r="F21" s="149">
        <v>35527</v>
      </c>
      <c r="G21" s="150">
        <v>3516</v>
      </c>
      <c r="H21" s="150">
        <v>32011</v>
      </c>
      <c r="I21" s="150">
        <v>31642</v>
      </c>
      <c r="J21" s="149">
        <v>24713</v>
      </c>
      <c r="K21" s="150">
        <v>6929</v>
      </c>
      <c r="L21" s="150">
        <v>369</v>
      </c>
    </row>
    <row r="22" spans="1:12">
      <c r="A22" s="145">
        <v>15</v>
      </c>
      <c r="B22" s="3" t="s">
        <v>70</v>
      </c>
      <c r="C22" s="149">
        <v>30162</v>
      </c>
      <c r="D22" s="150">
        <v>775</v>
      </c>
      <c r="E22" s="150">
        <v>218</v>
      </c>
      <c r="F22" s="149">
        <v>29169</v>
      </c>
      <c r="G22" s="150">
        <v>1283</v>
      </c>
      <c r="H22" s="150">
        <v>27886</v>
      </c>
      <c r="I22" s="150">
        <v>27795</v>
      </c>
      <c r="J22" s="149">
        <v>24282</v>
      </c>
      <c r="K22" s="150">
        <v>3513</v>
      </c>
      <c r="L22" s="150">
        <v>91</v>
      </c>
    </row>
    <row r="23" spans="1:12">
      <c r="A23" s="145">
        <v>16</v>
      </c>
      <c r="B23" s="3" t="s">
        <v>71</v>
      </c>
      <c r="C23" s="149">
        <v>34303</v>
      </c>
      <c r="D23" s="150">
        <v>995</v>
      </c>
      <c r="E23" s="150">
        <v>156</v>
      </c>
      <c r="F23" s="149">
        <v>33152</v>
      </c>
      <c r="G23" s="150">
        <v>2220</v>
      </c>
      <c r="H23" s="150">
        <v>30932</v>
      </c>
      <c r="I23" s="150">
        <v>30722</v>
      </c>
      <c r="J23" s="149">
        <v>24915</v>
      </c>
      <c r="K23" s="150">
        <v>5807</v>
      </c>
      <c r="L23" s="150">
        <v>210</v>
      </c>
    </row>
    <row r="24" spans="1:12">
      <c r="A24" s="145">
        <v>17</v>
      </c>
      <c r="B24" s="3" t="s">
        <v>72</v>
      </c>
      <c r="C24" s="149">
        <v>8703</v>
      </c>
      <c r="D24" s="150">
        <v>132</v>
      </c>
      <c r="E24" s="150">
        <v>36</v>
      </c>
      <c r="F24" s="149">
        <v>8535</v>
      </c>
      <c r="G24" s="150">
        <v>347</v>
      </c>
      <c r="H24" s="150">
        <v>8188</v>
      </c>
      <c r="I24" s="150">
        <v>8171</v>
      </c>
      <c r="J24" s="149">
        <v>6465</v>
      </c>
      <c r="K24" s="150">
        <v>1706</v>
      </c>
      <c r="L24" s="150">
        <v>17</v>
      </c>
    </row>
    <row r="25" spans="1:12">
      <c r="A25" s="145">
        <v>18</v>
      </c>
      <c r="B25" s="3" t="s">
        <v>87</v>
      </c>
      <c r="C25" s="149">
        <v>11795</v>
      </c>
      <c r="D25" s="150">
        <v>84</v>
      </c>
      <c r="E25" s="150">
        <v>10</v>
      </c>
      <c r="F25" s="149">
        <v>11701</v>
      </c>
      <c r="G25" s="150">
        <v>298</v>
      </c>
      <c r="H25" s="150">
        <v>11403</v>
      </c>
      <c r="I25" s="150">
        <v>11369</v>
      </c>
      <c r="J25" s="149">
        <v>8040</v>
      </c>
      <c r="K25" s="150">
        <v>3329</v>
      </c>
      <c r="L25" s="150">
        <v>34</v>
      </c>
    </row>
    <row r="26" spans="1:12">
      <c r="A26" s="145">
        <v>19</v>
      </c>
      <c r="B26" s="3" t="s">
        <v>88</v>
      </c>
      <c r="C26" s="149">
        <v>41202</v>
      </c>
      <c r="D26" s="150">
        <v>409</v>
      </c>
      <c r="E26" s="150">
        <v>74</v>
      </c>
      <c r="F26" s="149">
        <v>40719</v>
      </c>
      <c r="G26" s="150">
        <v>1218</v>
      </c>
      <c r="H26" s="150">
        <v>39501</v>
      </c>
      <c r="I26" s="150">
        <v>39311</v>
      </c>
      <c r="J26" s="149">
        <v>29976</v>
      </c>
      <c r="K26" s="150">
        <v>9335</v>
      </c>
      <c r="L26" s="150">
        <v>190</v>
      </c>
    </row>
    <row r="27" spans="1:12">
      <c r="A27" s="145">
        <v>20</v>
      </c>
      <c r="B27" s="3" t="s">
        <v>89</v>
      </c>
      <c r="C27" s="149">
        <v>8528</v>
      </c>
      <c r="D27" s="150">
        <v>25</v>
      </c>
      <c r="E27" s="150">
        <v>7</v>
      </c>
      <c r="F27" s="149">
        <v>8496</v>
      </c>
      <c r="G27" s="150">
        <v>110</v>
      </c>
      <c r="H27" s="150">
        <v>8386</v>
      </c>
      <c r="I27" s="150">
        <v>7980</v>
      </c>
      <c r="J27" s="149">
        <v>6348</v>
      </c>
      <c r="K27" s="150">
        <v>1632</v>
      </c>
      <c r="L27" s="150">
        <v>406</v>
      </c>
    </row>
    <row r="28" spans="1:12">
      <c r="A28" s="145">
        <v>21</v>
      </c>
      <c r="B28" s="3" t="s">
        <v>90</v>
      </c>
      <c r="C28" s="149">
        <v>36505</v>
      </c>
      <c r="D28" s="150">
        <v>340</v>
      </c>
      <c r="E28" s="150">
        <v>98</v>
      </c>
      <c r="F28" s="149">
        <v>36067</v>
      </c>
      <c r="G28" s="150">
        <v>1299</v>
      </c>
      <c r="H28" s="150">
        <v>34768</v>
      </c>
      <c r="I28" s="150">
        <v>34454</v>
      </c>
      <c r="J28" s="149">
        <v>29854</v>
      </c>
      <c r="K28" s="150">
        <v>4600</v>
      </c>
      <c r="L28" s="150">
        <v>314</v>
      </c>
    </row>
    <row r="29" spans="1:12">
      <c r="A29" s="145">
        <v>22</v>
      </c>
      <c r="B29" s="3" t="s">
        <v>64</v>
      </c>
      <c r="C29" s="149">
        <v>29777</v>
      </c>
      <c r="D29" s="150">
        <v>3799</v>
      </c>
      <c r="E29" s="150">
        <v>1183</v>
      </c>
      <c r="F29" s="149">
        <v>24795</v>
      </c>
      <c r="G29" s="150">
        <v>2498</v>
      </c>
      <c r="H29" s="150">
        <v>22297</v>
      </c>
      <c r="I29" s="150">
        <v>22025</v>
      </c>
      <c r="J29" s="149">
        <v>16002</v>
      </c>
      <c r="K29" s="150">
        <v>6023</v>
      </c>
      <c r="L29" s="150">
        <v>272</v>
      </c>
    </row>
    <row r="30" spans="1:12">
      <c r="A30" s="145">
        <v>23</v>
      </c>
      <c r="B30" s="3" t="s">
        <v>91</v>
      </c>
      <c r="C30" s="149">
        <v>161860</v>
      </c>
      <c r="D30" s="150">
        <v>30337</v>
      </c>
      <c r="E30" s="150">
        <v>6662</v>
      </c>
      <c r="F30" s="149">
        <v>124861</v>
      </c>
      <c r="G30" s="150">
        <v>24377</v>
      </c>
      <c r="H30" s="150">
        <v>100484</v>
      </c>
      <c r="I30" s="150">
        <v>96491</v>
      </c>
      <c r="J30" s="149">
        <v>81403</v>
      </c>
      <c r="K30" s="150">
        <v>15088</v>
      </c>
      <c r="L30" s="150">
        <v>3993</v>
      </c>
    </row>
    <row r="31" spans="1:12">
      <c r="A31" s="145">
        <v>24</v>
      </c>
      <c r="B31" s="3" t="s">
        <v>92</v>
      </c>
      <c r="C31" s="149">
        <v>4035</v>
      </c>
      <c r="D31" s="150">
        <v>0</v>
      </c>
      <c r="E31" s="150">
        <v>0</v>
      </c>
      <c r="F31" s="149">
        <v>4035</v>
      </c>
      <c r="G31" s="150">
        <v>111</v>
      </c>
      <c r="H31" s="150">
        <v>3924</v>
      </c>
      <c r="I31" s="150">
        <v>3910</v>
      </c>
      <c r="J31" s="149">
        <v>3560</v>
      </c>
      <c r="K31" s="150">
        <v>350</v>
      </c>
      <c r="L31" s="150">
        <v>14</v>
      </c>
    </row>
    <row r="32" spans="1:12">
      <c r="A32" s="145">
        <v>25</v>
      </c>
      <c r="B32" s="3" t="s">
        <v>1</v>
      </c>
      <c r="C32" s="149">
        <v>4011</v>
      </c>
      <c r="D32" s="150">
        <v>0</v>
      </c>
      <c r="E32" s="150">
        <v>0</v>
      </c>
      <c r="F32" s="149">
        <v>4011</v>
      </c>
      <c r="G32" s="150">
        <v>6</v>
      </c>
      <c r="H32" s="150">
        <v>4005</v>
      </c>
      <c r="I32" s="150">
        <v>4004</v>
      </c>
      <c r="J32" s="149">
        <v>3078</v>
      </c>
      <c r="K32" s="150">
        <v>926</v>
      </c>
      <c r="L32" s="150">
        <v>1</v>
      </c>
    </row>
    <row r="33" spans="1:12">
      <c r="A33" s="145">
        <v>26</v>
      </c>
      <c r="B33" s="3" t="s">
        <v>2</v>
      </c>
      <c r="C33" s="149">
        <v>19565</v>
      </c>
      <c r="D33" s="150">
        <v>581</v>
      </c>
      <c r="E33" s="150">
        <v>170</v>
      </c>
      <c r="F33" s="149">
        <v>18814</v>
      </c>
      <c r="G33" s="150">
        <v>1085</v>
      </c>
      <c r="H33" s="150">
        <v>17729</v>
      </c>
      <c r="I33" s="150">
        <v>17566</v>
      </c>
      <c r="J33" s="149">
        <v>13409</v>
      </c>
      <c r="K33" s="150">
        <v>4157</v>
      </c>
      <c r="L33" s="150">
        <v>163</v>
      </c>
    </row>
    <row r="34" spans="1:12">
      <c r="A34" s="145">
        <v>27</v>
      </c>
      <c r="B34" s="3" t="s">
        <v>65</v>
      </c>
      <c r="C34" s="149">
        <v>450446</v>
      </c>
      <c r="D34" s="150">
        <v>22473</v>
      </c>
      <c r="E34" s="150">
        <v>8431</v>
      </c>
      <c r="F34" s="149">
        <v>419542</v>
      </c>
      <c r="G34" s="150">
        <v>30504</v>
      </c>
      <c r="H34" s="150">
        <v>389038</v>
      </c>
      <c r="I34" s="150">
        <v>382537</v>
      </c>
      <c r="J34" s="149">
        <v>174076</v>
      </c>
      <c r="K34" s="150">
        <v>208461</v>
      </c>
      <c r="L34" s="150">
        <v>6501</v>
      </c>
    </row>
    <row r="35" spans="1:12">
      <c r="A35" s="145">
        <v>28</v>
      </c>
      <c r="B35" s="3" t="s">
        <v>66</v>
      </c>
      <c r="C35" s="149">
        <v>47969</v>
      </c>
      <c r="D35" s="150">
        <v>1298</v>
      </c>
      <c r="E35" s="150">
        <v>139</v>
      </c>
      <c r="F35" s="149">
        <v>46532</v>
      </c>
      <c r="G35" s="150">
        <v>1834</v>
      </c>
      <c r="H35" s="150">
        <v>44698</v>
      </c>
      <c r="I35" s="150">
        <v>44584</v>
      </c>
      <c r="J35" s="149">
        <v>36945</v>
      </c>
      <c r="K35" s="150">
        <v>7639</v>
      </c>
      <c r="L35" s="150">
        <v>114</v>
      </c>
    </row>
    <row r="36" spans="1:12">
      <c r="A36" s="145">
        <v>29</v>
      </c>
      <c r="B36" s="3" t="s">
        <v>93</v>
      </c>
      <c r="C36" s="149">
        <v>55394</v>
      </c>
      <c r="D36" s="150">
        <v>6975</v>
      </c>
      <c r="E36" s="150">
        <v>1961</v>
      </c>
      <c r="F36" s="149">
        <v>46458</v>
      </c>
      <c r="G36" s="150">
        <v>16091</v>
      </c>
      <c r="H36" s="150">
        <v>30367</v>
      </c>
      <c r="I36" s="150">
        <v>29520</v>
      </c>
      <c r="J36" s="149">
        <v>17518</v>
      </c>
      <c r="K36" s="150">
        <v>12002</v>
      </c>
      <c r="L36" s="150">
        <v>847</v>
      </c>
    </row>
    <row r="37" spans="1:12">
      <c r="A37" s="145">
        <v>30</v>
      </c>
      <c r="B37" s="3" t="s">
        <v>94</v>
      </c>
      <c r="C37" s="149">
        <v>142494</v>
      </c>
      <c r="D37" s="150">
        <v>8628</v>
      </c>
      <c r="E37" s="150">
        <v>1447</v>
      </c>
      <c r="F37" s="149">
        <v>132419</v>
      </c>
      <c r="G37" s="150">
        <v>5324</v>
      </c>
      <c r="H37" s="150">
        <v>127095</v>
      </c>
      <c r="I37" s="150">
        <v>124745</v>
      </c>
      <c r="J37" s="149">
        <v>87510</v>
      </c>
      <c r="K37" s="150">
        <v>37235</v>
      </c>
      <c r="L37" s="150">
        <v>2350</v>
      </c>
    </row>
    <row r="38" spans="1:12">
      <c r="A38" s="145">
        <v>31</v>
      </c>
      <c r="B38" s="3" t="s">
        <v>95</v>
      </c>
      <c r="C38" s="149">
        <v>37940</v>
      </c>
      <c r="D38" s="150">
        <v>4696</v>
      </c>
      <c r="E38" s="150">
        <v>134</v>
      </c>
      <c r="F38" s="149">
        <v>33110</v>
      </c>
      <c r="G38" s="150">
        <v>3271</v>
      </c>
      <c r="H38" s="150">
        <v>29839</v>
      </c>
      <c r="I38" s="150">
        <v>29642</v>
      </c>
      <c r="J38" s="149">
        <v>23887</v>
      </c>
      <c r="K38" s="150">
        <v>5755</v>
      </c>
      <c r="L38" s="150">
        <v>197</v>
      </c>
    </row>
    <row r="39" spans="1:12">
      <c r="A39" s="145">
        <v>32</v>
      </c>
      <c r="B39" s="3" t="s">
        <v>67</v>
      </c>
      <c r="C39" s="149">
        <v>69095</v>
      </c>
      <c r="D39" s="150">
        <v>0</v>
      </c>
      <c r="E39" s="150">
        <v>0</v>
      </c>
      <c r="F39" s="149">
        <v>69095</v>
      </c>
      <c r="G39" s="150">
        <v>0</v>
      </c>
      <c r="H39" s="150">
        <v>69095</v>
      </c>
      <c r="I39" s="150">
        <v>68762</v>
      </c>
      <c r="J39" s="149">
        <v>56997</v>
      </c>
      <c r="K39" s="150">
        <v>11765</v>
      </c>
      <c r="L39" s="150">
        <v>333</v>
      </c>
    </row>
    <row r="40" spans="1:12">
      <c r="A40" s="145">
        <v>33</v>
      </c>
      <c r="B40" s="3" t="s">
        <v>96</v>
      </c>
      <c r="C40" s="149">
        <v>156134</v>
      </c>
      <c r="D40" s="150">
        <v>194</v>
      </c>
      <c r="E40" s="150">
        <v>38</v>
      </c>
      <c r="F40" s="149">
        <v>155902</v>
      </c>
      <c r="G40" s="150">
        <v>1338</v>
      </c>
      <c r="H40" s="150">
        <v>154564</v>
      </c>
      <c r="I40" s="150">
        <v>151212</v>
      </c>
      <c r="J40" s="149">
        <v>106516</v>
      </c>
      <c r="K40" s="150">
        <v>44696</v>
      </c>
      <c r="L40" s="150">
        <v>3352</v>
      </c>
    </row>
    <row r="41" spans="1:12">
      <c r="A41" s="145">
        <v>34</v>
      </c>
      <c r="B41" s="3" t="s">
        <v>97</v>
      </c>
      <c r="C41" s="149">
        <v>374325</v>
      </c>
      <c r="D41" s="150">
        <v>8877</v>
      </c>
      <c r="E41" s="150">
        <v>3243</v>
      </c>
      <c r="F41" s="149">
        <v>362205</v>
      </c>
      <c r="G41" s="150">
        <v>12758</v>
      </c>
      <c r="H41" s="150">
        <v>349447</v>
      </c>
      <c r="I41" s="150">
        <v>340769</v>
      </c>
      <c r="J41" s="149">
        <v>207810</v>
      </c>
      <c r="K41" s="150">
        <v>132959</v>
      </c>
      <c r="L41" s="150">
        <v>8678</v>
      </c>
    </row>
    <row r="42" spans="1:12">
      <c r="A42" s="145">
        <v>35</v>
      </c>
      <c r="B42" s="3" t="s">
        <v>3</v>
      </c>
      <c r="C42" s="149">
        <v>23838</v>
      </c>
      <c r="D42" s="150">
        <v>793</v>
      </c>
      <c r="E42" s="150">
        <v>665</v>
      </c>
      <c r="F42" s="149">
        <v>22380</v>
      </c>
      <c r="G42" s="150">
        <v>6574</v>
      </c>
      <c r="H42" s="150">
        <v>15806</v>
      </c>
      <c r="I42" s="150">
        <v>15217</v>
      </c>
      <c r="J42" s="149">
        <v>9798</v>
      </c>
      <c r="K42" s="150">
        <v>5419</v>
      </c>
      <c r="L42" s="150">
        <v>589</v>
      </c>
    </row>
    <row r="43" spans="1:12">
      <c r="A43" s="145">
        <v>36</v>
      </c>
      <c r="B43" s="3" t="s">
        <v>98</v>
      </c>
      <c r="C43" s="149">
        <v>287281</v>
      </c>
      <c r="D43" s="150">
        <v>34908</v>
      </c>
      <c r="E43" s="150">
        <v>3777</v>
      </c>
      <c r="F43" s="149">
        <v>248596</v>
      </c>
      <c r="G43" s="150">
        <v>14103</v>
      </c>
      <c r="H43" s="150">
        <v>234493</v>
      </c>
      <c r="I43" s="150">
        <v>223730</v>
      </c>
      <c r="J43" s="149">
        <v>107083</v>
      </c>
      <c r="K43" s="150">
        <v>116647</v>
      </c>
      <c r="L43" s="150">
        <v>10763</v>
      </c>
    </row>
    <row r="44" spans="1:12">
      <c r="A44" s="145">
        <v>37</v>
      </c>
      <c r="B44" s="3" t="s">
        <v>99</v>
      </c>
      <c r="C44" s="149">
        <v>297626</v>
      </c>
      <c r="D44" s="150">
        <v>43392</v>
      </c>
      <c r="E44" s="150">
        <v>10713</v>
      </c>
      <c r="F44" s="149">
        <v>243521</v>
      </c>
      <c r="G44" s="150">
        <v>9133</v>
      </c>
      <c r="H44" s="150">
        <v>234388</v>
      </c>
      <c r="I44" s="150">
        <v>221817</v>
      </c>
      <c r="J44" s="149">
        <v>65553</v>
      </c>
      <c r="K44" s="150">
        <v>156264</v>
      </c>
      <c r="L44" s="150">
        <v>12571</v>
      </c>
    </row>
    <row r="45" spans="1:12">
      <c r="A45" s="145">
        <v>38</v>
      </c>
      <c r="B45" s="3" t="s">
        <v>4</v>
      </c>
      <c r="C45" s="149">
        <v>0</v>
      </c>
      <c r="D45" s="150">
        <v>0</v>
      </c>
      <c r="E45" s="150">
        <v>0</v>
      </c>
      <c r="F45" s="149">
        <v>0</v>
      </c>
      <c r="G45" s="150">
        <v>0</v>
      </c>
      <c r="H45" s="150">
        <v>0</v>
      </c>
      <c r="I45" s="150">
        <v>0</v>
      </c>
      <c r="J45" s="149">
        <v>0</v>
      </c>
      <c r="K45" s="150">
        <v>0</v>
      </c>
      <c r="L45" s="150">
        <v>0</v>
      </c>
    </row>
    <row r="46" spans="1:12">
      <c r="A46" s="145">
        <v>39</v>
      </c>
      <c r="B46" s="3" t="s">
        <v>5</v>
      </c>
      <c r="C46" s="149">
        <v>700</v>
      </c>
      <c r="D46" s="150">
        <v>14</v>
      </c>
      <c r="E46" s="150">
        <v>2</v>
      </c>
      <c r="F46" s="149">
        <v>684</v>
      </c>
      <c r="G46" s="150">
        <v>15</v>
      </c>
      <c r="H46" s="150">
        <v>669</v>
      </c>
      <c r="I46" s="150">
        <v>655</v>
      </c>
      <c r="J46" s="149">
        <v>224</v>
      </c>
      <c r="K46" s="150">
        <v>431</v>
      </c>
      <c r="L46" s="150">
        <v>14</v>
      </c>
    </row>
    <row r="47" spans="1:12">
      <c r="A47" s="152">
        <v>40</v>
      </c>
      <c r="B47" s="4" t="s">
        <v>39</v>
      </c>
      <c r="C47" s="153">
        <v>2633586</v>
      </c>
      <c r="D47" s="154">
        <v>205766</v>
      </c>
      <c r="E47" s="154">
        <v>51655</v>
      </c>
      <c r="F47" s="153">
        <v>2376165</v>
      </c>
      <c r="G47" s="154">
        <v>150764</v>
      </c>
      <c r="H47" s="154">
        <v>2225401</v>
      </c>
      <c r="I47" s="154">
        <v>2161152</v>
      </c>
      <c r="J47" s="153">
        <v>1296784</v>
      </c>
      <c r="K47" s="154">
        <v>864368</v>
      </c>
      <c r="L47" s="154">
        <v>64249</v>
      </c>
    </row>
    <row r="48" spans="1:12">
      <c r="A48" s="93" t="s">
        <v>212</v>
      </c>
    </row>
  </sheetData>
  <mergeCells count="8">
    <mergeCell ref="C3:C7"/>
    <mergeCell ref="L6:L7"/>
    <mergeCell ref="D4:D7"/>
    <mergeCell ref="E4:E7"/>
    <mergeCell ref="F4:F7"/>
    <mergeCell ref="G5:G7"/>
    <mergeCell ref="H5:H7"/>
    <mergeCell ref="I6:I7"/>
  </mergeCells>
  <phoneticPr fontId="3"/>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D55F3-D1C2-47D1-BC01-E387041646F4}">
  <dimension ref="A1:M47"/>
  <sheetViews>
    <sheetView showGridLines="0" workbookViewId="0">
      <pane xSplit="2" ySplit="4" topLeftCell="C5" activePane="bottomRight" state="frozen"/>
      <selection activeCell="C3" sqref="C3:C7"/>
      <selection pane="topRight" activeCell="C3" sqref="C3:C7"/>
      <selection pane="bottomLeft" activeCell="C3" sqref="C3:C7"/>
      <selection pane="bottomRight" activeCell="C5" sqref="C5"/>
    </sheetView>
  </sheetViews>
  <sheetFormatPr defaultColWidth="8.1640625" defaultRowHeight="11"/>
  <cols>
    <col min="1" max="1" width="2.75" style="76" customWidth="1"/>
    <col min="2" max="2" width="17.5" style="76" customWidth="1"/>
    <col min="3" max="3" width="8.58203125" style="76" customWidth="1"/>
    <col min="4" max="4" width="8.1640625" style="76" customWidth="1"/>
    <col min="5" max="5" width="8.25" style="76" bestFit="1" customWidth="1"/>
    <col min="6" max="16384" width="8.1640625" style="76"/>
  </cols>
  <sheetData>
    <row r="1" spans="1:13" ht="13">
      <c r="B1" s="268" t="s">
        <v>243</v>
      </c>
      <c r="G1" s="76" t="s">
        <v>324</v>
      </c>
      <c r="I1" s="76" t="s">
        <v>324</v>
      </c>
    </row>
    <row r="2" spans="1:13">
      <c r="B2" s="76" t="s">
        <v>244</v>
      </c>
      <c r="C2" s="76" t="s">
        <v>324</v>
      </c>
      <c r="G2" s="76" t="s">
        <v>245</v>
      </c>
      <c r="I2" s="270" t="s">
        <v>236</v>
      </c>
      <c r="K2" s="76" t="s">
        <v>229</v>
      </c>
      <c r="M2" s="76" t="s">
        <v>246</v>
      </c>
    </row>
    <row r="3" spans="1:13" ht="60" customHeight="1">
      <c r="B3" s="39"/>
      <c r="C3" s="40" t="s">
        <v>308</v>
      </c>
      <c r="D3" s="40" t="s">
        <v>327</v>
      </c>
      <c r="E3" s="40" t="s">
        <v>309</v>
      </c>
      <c r="F3" s="40" t="s">
        <v>310</v>
      </c>
      <c r="G3" s="41" t="s">
        <v>330</v>
      </c>
      <c r="H3" s="40" t="s">
        <v>291</v>
      </c>
      <c r="I3" s="42" t="s">
        <v>236</v>
      </c>
      <c r="J3" s="43" t="s">
        <v>247</v>
      </c>
      <c r="K3" s="41" t="s">
        <v>248</v>
      </c>
      <c r="L3" s="40" t="s">
        <v>249</v>
      </c>
      <c r="M3" s="42" t="s">
        <v>250</v>
      </c>
    </row>
    <row r="4" spans="1:13">
      <c r="B4" s="44"/>
      <c r="C4" s="45" t="s">
        <v>198</v>
      </c>
      <c r="D4" s="45" t="s">
        <v>199</v>
      </c>
      <c r="E4" s="45" t="s">
        <v>200</v>
      </c>
      <c r="F4" s="45" t="s">
        <v>314</v>
      </c>
      <c r="G4" s="45" t="s">
        <v>312</v>
      </c>
      <c r="H4" s="47" t="s">
        <v>203</v>
      </c>
      <c r="I4" s="46" t="s">
        <v>317</v>
      </c>
      <c r="J4" s="45" t="s">
        <v>251</v>
      </c>
      <c r="K4" s="45" t="s">
        <v>320</v>
      </c>
      <c r="L4" s="45" t="s">
        <v>252</v>
      </c>
      <c r="M4" s="46" t="s">
        <v>323</v>
      </c>
    </row>
    <row r="5" spans="1:13">
      <c r="A5" s="257">
        <v>1</v>
      </c>
      <c r="B5" s="246" t="s">
        <v>73</v>
      </c>
      <c r="C5" s="266">
        <f>データ入力!C6</f>
        <v>0</v>
      </c>
      <c r="D5" s="290">
        <f>逆行列係数表!C5</f>
        <v>1.027476081318728</v>
      </c>
      <c r="E5" s="290">
        <f>D5</f>
        <v>1.027476081318728</v>
      </c>
      <c r="F5" s="290">
        <f>D5/$E$5</f>
        <v>1</v>
      </c>
      <c r="G5" s="286">
        <f>$C$5*F5</f>
        <v>0</v>
      </c>
      <c r="H5" s="290">
        <f>分析係数表!F8</f>
        <v>0.42721038226158625</v>
      </c>
      <c r="I5" s="288">
        <f t="shared" ref="I5:I11" si="0">G5*H5</f>
        <v>0</v>
      </c>
      <c r="J5" s="292">
        <f>分析係数表!D8</f>
        <v>0.32298797552049696</v>
      </c>
      <c r="K5" s="271">
        <f t="shared" ref="K5:K12" si="1">ROUND(G5*J5,0)</f>
        <v>0</v>
      </c>
      <c r="L5" s="290">
        <f>分析係数表!E8</f>
        <v>0.12265584155979949</v>
      </c>
      <c r="M5" s="272">
        <f t="shared" ref="M5:M11" si="2">ROUND(G5*L5,0)</f>
        <v>0</v>
      </c>
    </row>
    <row r="6" spans="1:13">
      <c r="A6" s="258">
        <v>2</v>
      </c>
      <c r="B6" s="246" t="s">
        <v>74</v>
      </c>
      <c r="C6" s="267"/>
      <c r="D6" s="290">
        <f>逆行列係数表!C6</f>
        <v>3.0714066594067149E-4</v>
      </c>
      <c r="E6" s="290"/>
      <c r="F6" s="290">
        <f t="shared" ref="F6:F43" si="3">D6/$E$5</f>
        <v>2.9892731473268717E-4</v>
      </c>
      <c r="G6" s="286">
        <f t="shared" ref="G6:G43" si="4">$C$5*F6</f>
        <v>0</v>
      </c>
      <c r="H6" s="290">
        <f>分析係数表!F9</f>
        <v>0.63987813845992225</v>
      </c>
      <c r="I6" s="288">
        <f t="shared" si="0"/>
        <v>0</v>
      </c>
      <c r="J6" s="292">
        <f>分析係数表!D9</f>
        <v>0.29572434079210003</v>
      </c>
      <c r="K6" s="271">
        <f t="shared" si="1"/>
        <v>0</v>
      </c>
      <c r="L6" s="290">
        <f>分析係数表!E9</f>
        <v>0.26862065342998215</v>
      </c>
      <c r="M6" s="272">
        <f t="shared" si="2"/>
        <v>0</v>
      </c>
    </row>
    <row r="7" spans="1:13">
      <c r="A7" s="258">
        <v>3</v>
      </c>
      <c r="B7" s="246" t="s">
        <v>75</v>
      </c>
      <c r="C7" s="267"/>
      <c r="D7" s="290">
        <f>逆行列係数表!C7</f>
        <v>5.3989227775172836E-5</v>
      </c>
      <c r="E7" s="290"/>
      <c r="F7" s="290">
        <f t="shared" si="3"/>
        <v>5.254548378963687E-5</v>
      </c>
      <c r="G7" s="286">
        <f t="shared" si="4"/>
        <v>0</v>
      </c>
      <c r="H7" s="290">
        <f>分析係数表!F10</f>
        <v>0.47381340455197063</v>
      </c>
      <c r="I7" s="288">
        <f t="shared" si="0"/>
        <v>0</v>
      </c>
      <c r="J7" s="292">
        <f>分析係数表!D10</f>
        <v>9.5045460793747427E-2</v>
      </c>
      <c r="K7" s="271">
        <f t="shared" si="1"/>
        <v>0</v>
      </c>
      <c r="L7" s="290">
        <f>分析係数表!E10</f>
        <v>4.2279520059697977E-2</v>
      </c>
      <c r="M7" s="272">
        <f t="shared" si="2"/>
        <v>0</v>
      </c>
    </row>
    <row r="8" spans="1:13">
      <c r="A8" s="258">
        <v>4</v>
      </c>
      <c r="B8" s="246" t="s">
        <v>76</v>
      </c>
      <c r="C8" s="267"/>
      <c r="D8" s="290">
        <f>逆行列係数表!C8</f>
        <v>6.2426792506363975E-5</v>
      </c>
      <c r="E8" s="290"/>
      <c r="F8" s="290">
        <f t="shared" si="3"/>
        <v>6.0757416782141989E-5</v>
      </c>
      <c r="G8" s="286">
        <f t="shared" si="4"/>
        <v>0</v>
      </c>
      <c r="H8" s="290">
        <f>分析係数表!F11</f>
        <v>0.54360066960888753</v>
      </c>
      <c r="I8" s="288">
        <f t="shared" si="0"/>
        <v>0</v>
      </c>
      <c r="J8" s="292">
        <f>分析係数表!D11</f>
        <v>4.0785268604474206E-2</v>
      </c>
      <c r="K8" s="271">
        <f t="shared" si="1"/>
        <v>0</v>
      </c>
      <c r="L8" s="290">
        <f>分析係数表!E11</f>
        <v>3.926343022371024E-2</v>
      </c>
      <c r="M8" s="272">
        <f t="shared" si="2"/>
        <v>0</v>
      </c>
    </row>
    <row r="9" spans="1:13">
      <c r="A9" s="258">
        <v>5</v>
      </c>
      <c r="B9" s="246" t="s">
        <v>77</v>
      </c>
      <c r="C9" s="267"/>
      <c r="D9" s="290">
        <f>逆行列係数表!C9</f>
        <v>3.8899266701939474E-2</v>
      </c>
      <c r="E9" s="290"/>
      <c r="F9" s="290">
        <f t="shared" si="3"/>
        <v>3.7859048409198667E-2</v>
      </c>
      <c r="G9" s="286">
        <f t="shared" si="4"/>
        <v>0</v>
      </c>
      <c r="H9" s="290">
        <f>分析係数表!F12</f>
        <v>0.33651535386825859</v>
      </c>
      <c r="I9" s="288">
        <f t="shared" si="0"/>
        <v>0</v>
      </c>
      <c r="J9" s="292">
        <f>分析係数表!D12</f>
        <v>3.4578030097235327E-2</v>
      </c>
      <c r="K9" s="271">
        <f t="shared" si="1"/>
        <v>0</v>
      </c>
      <c r="L9" s="290">
        <f>分析係数表!E12</f>
        <v>3.3355134693599395E-2</v>
      </c>
      <c r="M9" s="272">
        <f t="shared" si="2"/>
        <v>0</v>
      </c>
    </row>
    <row r="10" spans="1:13">
      <c r="A10" s="258">
        <v>6</v>
      </c>
      <c r="B10" s="246" t="s">
        <v>78</v>
      </c>
      <c r="C10" s="267"/>
      <c r="D10" s="290">
        <f>逆行列係数表!C10</f>
        <v>2.4623067356435463E-4</v>
      </c>
      <c r="E10" s="290"/>
      <c r="F10" s="290">
        <f t="shared" si="3"/>
        <v>2.3964613682133268E-4</v>
      </c>
      <c r="G10" s="286">
        <f t="shared" si="4"/>
        <v>0</v>
      </c>
      <c r="H10" s="290">
        <f>分析係数表!F13</f>
        <v>0.39077170920544851</v>
      </c>
      <c r="I10" s="288">
        <f t="shared" si="0"/>
        <v>0</v>
      </c>
      <c r="J10" s="292">
        <f>分析係数表!D13</f>
        <v>0.12720758845381647</v>
      </c>
      <c r="K10" s="271">
        <f t="shared" si="1"/>
        <v>0</v>
      </c>
      <c r="L10" s="290">
        <f>分析係数表!E13</f>
        <v>9.5492852763317662E-2</v>
      </c>
      <c r="M10" s="272">
        <f t="shared" si="2"/>
        <v>0</v>
      </c>
    </row>
    <row r="11" spans="1:13">
      <c r="A11" s="258">
        <v>7</v>
      </c>
      <c r="B11" s="246" t="s">
        <v>79</v>
      </c>
      <c r="C11" s="267"/>
      <c r="D11" s="290">
        <f>逆行列係数表!C11</f>
        <v>9.587911227146792E-3</v>
      </c>
      <c r="E11" s="290"/>
      <c r="F11" s="290">
        <f t="shared" si="3"/>
        <v>9.3315176883154872E-3</v>
      </c>
      <c r="G11" s="286">
        <f t="shared" si="4"/>
        <v>0</v>
      </c>
      <c r="H11" s="290">
        <f>分析係数表!F14</f>
        <v>0.35598651785260127</v>
      </c>
      <c r="I11" s="288">
        <f t="shared" si="0"/>
        <v>0</v>
      </c>
      <c r="J11" s="292">
        <f>分析係数表!D14</f>
        <v>4.3833041969742803E-2</v>
      </c>
      <c r="K11" s="271">
        <f t="shared" si="1"/>
        <v>0</v>
      </c>
      <c r="L11" s="290">
        <f>分析係数表!E14</f>
        <v>3.8757158040430381E-2</v>
      </c>
      <c r="M11" s="272">
        <f t="shared" si="2"/>
        <v>0</v>
      </c>
    </row>
    <row r="12" spans="1:13">
      <c r="A12" s="258">
        <v>8</v>
      </c>
      <c r="B12" s="246" t="s">
        <v>80</v>
      </c>
      <c r="C12" s="267"/>
      <c r="D12" s="290">
        <f>逆行列係数表!C12</f>
        <v>1.1592229443354189E-2</v>
      </c>
      <c r="E12" s="290"/>
      <c r="F12" s="290">
        <f t="shared" si="3"/>
        <v>1.1282237761171029E-2</v>
      </c>
      <c r="G12" s="286">
        <f t="shared" si="4"/>
        <v>0</v>
      </c>
      <c r="H12" s="290">
        <f>分析係数表!F15</f>
        <v>0.35842164855867914</v>
      </c>
      <c r="I12" s="288">
        <f t="shared" ref="I12:I43" si="5">G12*H12</f>
        <v>0</v>
      </c>
      <c r="J12" s="292">
        <f>分析係数表!D15</f>
        <v>1.5678367482667734E-2</v>
      </c>
      <c r="K12" s="271">
        <f t="shared" si="1"/>
        <v>0</v>
      </c>
      <c r="L12" s="290">
        <f>分析係数表!E15</f>
        <v>1.5634458686506418E-2</v>
      </c>
      <c r="M12" s="272">
        <f t="shared" ref="M12:M43" si="6">ROUND(G12*L12,0)</f>
        <v>0</v>
      </c>
    </row>
    <row r="13" spans="1:13">
      <c r="A13" s="258">
        <v>9</v>
      </c>
      <c r="B13" s="246" t="s">
        <v>81</v>
      </c>
      <c r="C13" s="267"/>
      <c r="D13" s="290">
        <f>逆行列係数表!C13</f>
        <v>4.6488418836766925E-3</v>
      </c>
      <c r="E13" s="290"/>
      <c r="F13" s="290">
        <f t="shared" si="3"/>
        <v>4.5245256490156673E-3</v>
      </c>
      <c r="G13" s="286">
        <f t="shared" si="4"/>
        <v>0</v>
      </c>
      <c r="H13" s="290">
        <f>分析係数表!F16</f>
        <v>0.2627694146106877</v>
      </c>
      <c r="I13" s="288">
        <f t="shared" si="5"/>
        <v>0</v>
      </c>
      <c r="J13" s="292">
        <f>分析係数表!D16</f>
        <v>1.0339400475073228E-2</v>
      </c>
      <c r="K13" s="271">
        <f t="shared" ref="K13:K43" si="7">ROUND(G13*J13,0)</f>
        <v>0</v>
      </c>
      <c r="L13" s="290">
        <f>分析係数表!E16</f>
        <v>1.0339400475073228E-2</v>
      </c>
      <c r="M13" s="272">
        <f t="shared" si="6"/>
        <v>0</v>
      </c>
    </row>
    <row r="14" spans="1:13">
      <c r="A14" s="258">
        <v>10</v>
      </c>
      <c r="B14" s="246" t="s">
        <v>82</v>
      </c>
      <c r="C14" s="267"/>
      <c r="D14" s="290">
        <f>逆行列係数表!C14</f>
        <v>2.6868254348600762E-3</v>
      </c>
      <c r="E14" s="290"/>
      <c r="F14" s="290">
        <f t="shared" si="3"/>
        <v>2.6149761378499769E-3</v>
      </c>
      <c r="G14" s="286">
        <f t="shared" si="4"/>
        <v>0</v>
      </c>
      <c r="H14" s="290">
        <f>分析係数表!F17</f>
        <v>0.42825667105631338</v>
      </c>
      <c r="I14" s="288">
        <f t="shared" si="5"/>
        <v>0</v>
      </c>
      <c r="J14" s="292">
        <f>分析係数表!D17</f>
        <v>5.1560411778863557E-2</v>
      </c>
      <c r="K14" s="271">
        <f t="shared" si="7"/>
        <v>0</v>
      </c>
      <c r="L14" s="290">
        <f>分析係数表!E17</f>
        <v>4.9008807340167618E-2</v>
      </c>
      <c r="M14" s="272">
        <f t="shared" si="6"/>
        <v>0</v>
      </c>
    </row>
    <row r="15" spans="1:13">
      <c r="A15" s="258">
        <v>11</v>
      </c>
      <c r="B15" s="246" t="s">
        <v>83</v>
      </c>
      <c r="C15" s="267"/>
      <c r="D15" s="290">
        <f>逆行列係数表!C15</f>
        <v>1.4295772995768486E-3</v>
      </c>
      <c r="E15" s="290"/>
      <c r="F15" s="290">
        <f t="shared" si="3"/>
        <v>1.3913484951805772E-3</v>
      </c>
      <c r="G15" s="286">
        <f t="shared" si="4"/>
        <v>0</v>
      </c>
      <c r="H15" s="290">
        <f>分析係数表!F18</f>
        <v>0.48997194925916815</v>
      </c>
      <c r="I15" s="288">
        <f t="shared" si="5"/>
        <v>0</v>
      </c>
      <c r="J15" s="292">
        <f>分析係数表!D18</f>
        <v>3.8565313316438733E-2</v>
      </c>
      <c r="K15" s="271">
        <f t="shared" si="7"/>
        <v>0</v>
      </c>
      <c r="L15" s="290">
        <f>分析係数表!E18</f>
        <v>3.6576455199010559E-2</v>
      </c>
      <c r="M15" s="272">
        <f t="shared" si="6"/>
        <v>0</v>
      </c>
    </row>
    <row r="16" spans="1:13">
      <c r="A16" s="258">
        <v>12</v>
      </c>
      <c r="B16" s="246" t="s">
        <v>84</v>
      </c>
      <c r="C16" s="267"/>
      <c r="D16" s="290">
        <f>逆行列係数表!C16</f>
        <v>5.9599495666906078E-4</v>
      </c>
      <c r="E16" s="290"/>
      <c r="F16" s="290">
        <f t="shared" si="3"/>
        <v>5.8005725632476331E-4</v>
      </c>
      <c r="G16" s="286">
        <f t="shared" si="4"/>
        <v>0</v>
      </c>
      <c r="H16" s="290">
        <f>分析係数表!F19</f>
        <v>0.21331101927013058</v>
      </c>
      <c r="I16" s="288">
        <f t="shared" si="5"/>
        <v>0</v>
      </c>
      <c r="J16" s="292">
        <f>分析係数表!D19</f>
        <v>1.2736199640345095E-2</v>
      </c>
      <c r="K16" s="271">
        <f t="shared" si="7"/>
        <v>0</v>
      </c>
      <c r="L16" s="290">
        <f>分析係数表!E19</f>
        <v>1.2523714081279422E-2</v>
      </c>
      <c r="M16" s="272">
        <f t="shared" si="6"/>
        <v>0</v>
      </c>
    </row>
    <row r="17" spans="1:13">
      <c r="A17" s="258">
        <v>13</v>
      </c>
      <c r="B17" s="246" t="s">
        <v>85</v>
      </c>
      <c r="C17" s="267"/>
      <c r="D17" s="290">
        <f>逆行列係数表!C17</f>
        <v>1.8907207052591483E-5</v>
      </c>
      <c r="E17" s="290"/>
      <c r="F17" s="290">
        <f t="shared" si="3"/>
        <v>1.8401603109168996E-5</v>
      </c>
      <c r="G17" s="286">
        <f t="shared" si="4"/>
        <v>0</v>
      </c>
      <c r="H17" s="290">
        <f>分析係数表!F20</f>
        <v>0.2109583665362576</v>
      </c>
      <c r="I17" s="288">
        <f t="shared" si="5"/>
        <v>0</v>
      </c>
      <c r="J17" s="292">
        <f>分析係数表!D20</f>
        <v>3.0797631013066269E-2</v>
      </c>
      <c r="K17" s="271">
        <f t="shared" si="7"/>
        <v>0</v>
      </c>
      <c r="L17" s="290">
        <f>分析係数表!E20</f>
        <v>2.9972730221401771E-2</v>
      </c>
      <c r="M17" s="272">
        <f t="shared" si="6"/>
        <v>0</v>
      </c>
    </row>
    <row r="18" spans="1:13">
      <c r="A18" s="258">
        <v>14</v>
      </c>
      <c r="B18" s="246" t="s">
        <v>86</v>
      </c>
      <c r="C18" s="267"/>
      <c r="D18" s="290">
        <f>逆行列係数表!C18</f>
        <v>1.2965191837520742E-3</v>
      </c>
      <c r="E18" s="290"/>
      <c r="F18" s="290">
        <f t="shared" si="3"/>
        <v>1.2618485309050106E-3</v>
      </c>
      <c r="G18" s="286">
        <f t="shared" si="4"/>
        <v>0</v>
      </c>
      <c r="H18" s="290">
        <f>分析係数表!F21</f>
        <v>0.45791147145628314</v>
      </c>
      <c r="I18" s="288">
        <f t="shared" si="5"/>
        <v>0</v>
      </c>
      <c r="J18" s="292">
        <f>分析係数表!D21</f>
        <v>5.9847590028896828E-2</v>
      </c>
      <c r="K18" s="271">
        <f t="shared" si="7"/>
        <v>0</v>
      </c>
      <c r="L18" s="290">
        <f>分析係数表!E21</f>
        <v>5.4782163530779596E-2</v>
      </c>
      <c r="M18" s="272">
        <f t="shared" si="6"/>
        <v>0</v>
      </c>
    </row>
    <row r="19" spans="1:13">
      <c r="A19" s="258">
        <v>15</v>
      </c>
      <c r="B19" s="246" t="s">
        <v>70</v>
      </c>
      <c r="C19" s="267"/>
      <c r="D19" s="290">
        <f>逆行列係数表!C19</f>
        <v>1.5250021005611375E-4</v>
      </c>
      <c r="E19" s="290"/>
      <c r="F19" s="290">
        <f t="shared" si="3"/>
        <v>1.4842215096665345E-4</v>
      </c>
      <c r="G19" s="286">
        <f t="shared" si="4"/>
        <v>0</v>
      </c>
      <c r="H19" s="290">
        <f>分析係数表!F22</f>
        <v>0.43073258580094059</v>
      </c>
      <c r="I19" s="288">
        <f t="shared" si="5"/>
        <v>0</v>
      </c>
      <c r="J19" s="292">
        <f>分析係数表!D22</f>
        <v>2.2938556731137788E-2</v>
      </c>
      <c r="K19" s="271">
        <f t="shared" si="7"/>
        <v>0</v>
      </c>
      <c r="L19" s="290">
        <f>分析係数表!E22</f>
        <v>2.2183368519679003E-2</v>
      </c>
      <c r="M19" s="272">
        <f t="shared" si="6"/>
        <v>0</v>
      </c>
    </row>
    <row r="20" spans="1:13">
      <c r="A20" s="258">
        <v>16</v>
      </c>
      <c r="B20" s="246" t="s">
        <v>71</v>
      </c>
      <c r="C20" s="267"/>
      <c r="D20" s="290">
        <f>逆行列係数表!C20</f>
        <v>2.0608439955866574E-4</v>
      </c>
      <c r="E20" s="290"/>
      <c r="F20" s="290">
        <f t="shared" si="3"/>
        <v>2.0057342774749943E-4</v>
      </c>
      <c r="G20" s="286">
        <f t="shared" si="4"/>
        <v>0</v>
      </c>
      <c r="H20" s="290">
        <f>分析係数表!F23</f>
        <v>0.43764444987651224</v>
      </c>
      <c r="I20" s="288">
        <f t="shared" si="5"/>
        <v>0</v>
      </c>
      <c r="J20" s="292">
        <f>分析係数表!D23</f>
        <v>3.7770855561684982E-2</v>
      </c>
      <c r="K20" s="271">
        <f t="shared" si="7"/>
        <v>0</v>
      </c>
      <c r="L20" s="290">
        <f>分析係数表!E23</f>
        <v>3.6503495425501575E-2</v>
      </c>
      <c r="M20" s="272">
        <f t="shared" si="6"/>
        <v>0</v>
      </c>
    </row>
    <row r="21" spans="1:13">
      <c r="A21" s="258">
        <v>17</v>
      </c>
      <c r="B21" s="246" t="s">
        <v>72</v>
      </c>
      <c r="C21" s="267"/>
      <c r="D21" s="290">
        <f>逆行列係数表!C21</f>
        <v>1.5667598481509005E-5</v>
      </c>
      <c r="E21" s="290"/>
      <c r="F21" s="290">
        <f t="shared" si="3"/>
        <v>1.5248625993707039E-5</v>
      </c>
      <c r="G21" s="286">
        <f t="shared" si="4"/>
        <v>0</v>
      </c>
      <c r="H21" s="290">
        <f>分析係数表!F24</f>
        <v>0.36721364788140759</v>
      </c>
      <c r="I21" s="288">
        <f t="shared" si="5"/>
        <v>0</v>
      </c>
      <c r="J21" s="292">
        <f>分析係数表!D24</f>
        <v>3.9309475738153632E-2</v>
      </c>
      <c r="K21" s="271">
        <f t="shared" si="7"/>
        <v>0</v>
      </c>
      <c r="L21" s="290">
        <f>分析係数表!E24</f>
        <v>3.8550657867992791E-2</v>
      </c>
      <c r="M21" s="272">
        <f t="shared" si="6"/>
        <v>0</v>
      </c>
    </row>
    <row r="22" spans="1:13">
      <c r="A22" s="258">
        <v>18</v>
      </c>
      <c r="B22" s="246" t="s">
        <v>87</v>
      </c>
      <c r="C22" s="267"/>
      <c r="D22" s="290">
        <f>逆行列係数表!C22</f>
        <v>9.1137024213384978E-5</v>
      </c>
      <c r="E22" s="290"/>
      <c r="F22" s="290">
        <f t="shared" si="3"/>
        <v>8.8699898586849758E-5</v>
      </c>
      <c r="G22" s="286">
        <f t="shared" si="4"/>
        <v>0</v>
      </c>
      <c r="H22" s="290">
        <f>分析係数表!F25</f>
        <v>0.33318683873123567</v>
      </c>
      <c r="I22" s="288">
        <f t="shared" si="5"/>
        <v>0</v>
      </c>
      <c r="J22" s="292">
        <f>分析係数表!D25</f>
        <v>4.284059086963312E-2</v>
      </c>
      <c r="K22" s="271">
        <f t="shared" si="7"/>
        <v>0</v>
      </c>
      <c r="L22" s="290">
        <f>分析係数表!E25</f>
        <v>4.249917369780222E-2</v>
      </c>
      <c r="M22" s="272">
        <f t="shared" si="6"/>
        <v>0</v>
      </c>
    </row>
    <row r="23" spans="1:13">
      <c r="A23" s="258">
        <v>19</v>
      </c>
      <c r="B23" s="246" t="s">
        <v>88</v>
      </c>
      <c r="C23" s="267"/>
      <c r="D23" s="290">
        <f>逆行列係数表!C23</f>
        <v>5.9803697377537523E-5</v>
      </c>
      <c r="E23" s="290"/>
      <c r="F23" s="290">
        <f t="shared" si="3"/>
        <v>5.8204466716910494E-5</v>
      </c>
      <c r="G23" s="286">
        <f t="shared" si="4"/>
        <v>0</v>
      </c>
      <c r="H23" s="290">
        <f>分析係数表!F26</f>
        <v>0.33811565690794865</v>
      </c>
      <c r="I23" s="288">
        <f t="shared" si="5"/>
        <v>0</v>
      </c>
      <c r="J23" s="292">
        <f>分析係数表!D26</f>
        <v>3.3929737559631502E-2</v>
      </c>
      <c r="K23" s="271">
        <f t="shared" si="7"/>
        <v>0</v>
      </c>
      <c r="L23" s="290">
        <f>分析係数表!E26</f>
        <v>3.3531988342571602E-2</v>
      </c>
      <c r="M23" s="272">
        <f t="shared" si="6"/>
        <v>0</v>
      </c>
    </row>
    <row r="24" spans="1:13">
      <c r="A24" s="258">
        <v>20</v>
      </c>
      <c r="B24" s="246" t="s">
        <v>89</v>
      </c>
      <c r="C24" s="267"/>
      <c r="D24" s="290">
        <f>逆行列係数表!C24</f>
        <v>1.5295818957505223E-5</v>
      </c>
      <c r="E24" s="290"/>
      <c r="F24" s="290">
        <f t="shared" si="3"/>
        <v>1.4886788350219889E-5</v>
      </c>
      <c r="G24" s="286">
        <f t="shared" si="4"/>
        <v>0</v>
      </c>
      <c r="H24" s="290">
        <f>分析係数表!F27</f>
        <v>0.29536956526946395</v>
      </c>
      <c r="I24" s="288">
        <f t="shared" si="5"/>
        <v>0</v>
      </c>
      <c r="J24" s="292">
        <f>分析係数表!D27</f>
        <v>2.042747265118797E-2</v>
      </c>
      <c r="K24" s="271">
        <f t="shared" si="7"/>
        <v>0</v>
      </c>
      <c r="L24" s="290">
        <f>分析係数表!E27</f>
        <v>2.035082172191522E-2</v>
      </c>
      <c r="M24" s="272">
        <f t="shared" si="6"/>
        <v>0</v>
      </c>
    </row>
    <row r="25" spans="1:13">
      <c r="A25" s="258">
        <v>21</v>
      </c>
      <c r="B25" s="246" t="s">
        <v>90</v>
      </c>
      <c r="C25" s="267"/>
      <c r="D25" s="290">
        <f>逆行列係数表!C25</f>
        <v>2.8536264876777382E-4</v>
      </c>
      <c r="E25" s="290"/>
      <c r="F25" s="290">
        <f t="shared" si="3"/>
        <v>2.7773167079619146E-4</v>
      </c>
      <c r="G25" s="286">
        <f t="shared" si="4"/>
        <v>0</v>
      </c>
      <c r="H25" s="290">
        <f>分析係数表!F28</f>
        <v>0.29628808224417325</v>
      </c>
      <c r="I25" s="288">
        <f t="shared" si="5"/>
        <v>0</v>
      </c>
      <c r="J25" s="292">
        <f>分析係数表!D28</f>
        <v>3.0551159487848582E-2</v>
      </c>
      <c r="K25" s="271">
        <f t="shared" si="7"/>
        <v>0</v>
      </c>
      <c r="L25" s="290">
        <f>分析係数表!E28</f>
        <v>3.018459578819983E-2</v>
      </c>
      <c r="M25" s="272">
        <f t="shared" si="6"/>
        <v>0</v>
      </c>
    </row>
    <row r="26" spans="1:13">
      <c r="A26" s="258">
        <v>22</v>
      </c>
      <c r="B26" s="246" t="s">
        <v>64</v>
      </c>
      <c r="C26" s="267"/>
      <c r="D26" s="290">
        <f>逆行列係数表!C26</f>
        <v>9.4900040188927736E-4</v>
      </c>
      <c r="E26" s="290"/>
      <c r="F26" s="290">
        <f t="shared" si="3"/>
        <v>9.2362286494423302E-4</v>
      </c>
      <c r="G26" s="286">
        <f t="shared" si="4"/>
        <v>0</v>
      </c>
      <c r="H26" s="290">
        <f>分析係数表!F29</f>
        <v>0.40202182464221792</v>
      </c>
      <c r="I26" s="288">
        <f t="shared" si="5"/>
        <v>0</v>
      </c>
      <c r="J26" s="292">
        <f>分析係数表!D29</f>
        <v>7.9194780809421356E-2</v>
      </c>
      <c r="K26" s="271">
        <f t="shared" si="7"/>
        <v>0</v>
      </c>
      <c r="L26" s="290">
        <f>分析係数表!E29</f>
        <v>6.5944675090492746E-2</v>
      </c>
      <c r="M26" s="272">
        <f t="shared" si="6"/>
        <v>0</v>
      </c>
    </row>
    <row r="27" spans="1:13">
      <c r="A27" s="258">
        <v>23</v>
      </c>
      <c r="B27" s="246" t="s">
        <v>91</v>
      </c>
      <c r="C27" s="267"/>
      <c r="D27" s="290">
        <f>逆行列係数表!C27</f>
        <v>5.9769981227196052E-3</v>
      </c>
      <c r="E27" s="290"/>
      <c r="F27" s="290">
        <f t="shared" si="3"/>
        <v>5.8171652181414736E-3</v>
      </c>
      <c r="G27" s="286">
        <f t="shared" si="4"/>
        <v>0</v>
      </c>
      <c r="H27" s="290">
        <f>分析係数表!F30</f>
        <v>0.46362091424568164</v>
      </c>
      <c r="I27" s="288">
        <f t="shared" si="5"/>
        <v>0</v>
      </c>
      <c r="J27" s="292">
        <f>分析係数表!D30</f>
        <v>7.3824536053885614E-2</v>
      </c>
      <c r="K27" s="271">
        <f t="shared" si="7"/>
        <v>0</v>
      </c>
      <c r="L27" s="290">
        <f>分析係数表!E30</f>
        <v>5.6949248710145881E-2</v>
      </c>
      <c r="M27" s="272">
        <f t="shared" si="6"/>
        <v>0</v>
      </c>
    </row>
    <row r="28" spans="1:13">
      <c r="A28" s="258">
        <v>24</v>
      </c>
      <c r="B28" s="246" t="s">
        <v>92</v>
      </c>
      <c r="C28" s="267"/>
      <c r="D28" s="290">
        <f>逆行列係数表!C28</f>
        <v>1.5686890552538184E-2</v>
      </c>
      <c r="E28" s="290"/>
      <c r="F28" s="290">
        <f t="shared" si="3"/>
        <v>1.5267402169016561E-2</v>
      </c>
      <c r="G28" s="286">
        <f t="shared" si="4"/>
        <v>0</v>
      </c>
      <c r="H28" s="290">
        <f>分析係数表!F31</f>
        <v>0.39948542779773355</v>
      </c>
      <c r="I28" s="288">
        <f t="shared" si="5"/>
        <v>0</v>
      </c>
      <c r="J28" s="292">
        <f>分析係数表!D31</f>
        <v>2.9145126840892164E-3</v>
      </c>
      <c r="K28" s="271">
        <f t="shared" si="7"/>
        <v>0</v>
      </c>
      <c r="L28" s="290">
        <f>分析係数表!E31</f>
        <v>2.9145126840892164E-3</v>
      </c>
      <c r="M28" s="272">
        <f t="shared" si="6"/>
        <v>0</v>
      </c>
    </row>
    <row r="29" spans="1:13">
      <c r="A29" s="258">
        <v>25</v>
      </c>
      <c r="B29" s="246" t="s">
        <v>1</v>
      </c>
      <c r="C29" s="267"/>
      <c r="D29" s="290">
        <f>逆行列係数表!C29</f>
        <v>1.5808761869149342E-3</v>
      </c>
      <c r="E29" s="290"/>
      <c r="F29" s="290">
        <f t="shared" si="3"/>
        <v>1.5386014484015408E-3</v>
      </c>
      <c r="G29" s="286">
        <f t="shared" si="4"/>
        <v>0</v>
      </c>
      <c r="H29" s="290">
        <f>分析係数表!F32</f>
        <v>0.44272670787830282</v>
      </c>
      <c r="I29" s="288">
        <f t="shared" si="5"/>
        <v>0</v>
      </c>
      <c r="J29" s="292">
        <f>分析係数表!D32</f>
        <v>2.1120085933633119E-2</v>
      </c>
      <c r="K29" s="271">
        <f t="shared" si="7"/>
        <v>0</v>
      </c>
      <c r="L29" s="290">
        <f>分析係数表!E32</f>
        <v>2.1120085933633119E-2</v>
      </c>
      <c r="M29" s="272">
        <f t="shared" si="6"/>
        <v>0</v>
      </c>
    </row>
    <row r="30" spans="1:13">
      <c r="A30" s="258">
        <v>26</v>
      </c>
      <c r="B30" s="246" t="s">
        <v>2</v>
      </c>
      <c r="C30" s="267"/>
      <c r="D30" s="290">
        <f>逆行列係数表!C30</f>
        <v>1.066235992590525E-3</v>
      </c>
      <c r="E30" s="290"/>
      <c r="F30" s="290">
        <f t="shared" si="3"/>
        <v>1.0377234195291924E-3</v>
      </c>
      <c r="G30" s="286">
        <f t="shared" si="4"/>
        <v>0</v>
      </c>
      <c r="H30" s="290">
        <f>分析係数表!F33</f>
        <v>0.63278689994307047</v>
      </c>
      <c r="I30" s="288">
        <f t="shared" si="5"/>
        <v>0</v>
      </c>
      <c r="J30" s="292">
        <f>分析係数表!D33</f>
        <v>8.7702783269007503E-2</v>
      </c>
      <c r="K30" s="271">
        <f t="shared" si="7"/>
        <v>0</v>
      </c>
      <c r="L30" s="290">
        <f>分析係数表!E33</f>
        <v>8.4336323251883824E-2</v>
      </c>
      <c r="M30" s="272">
        <f t="shared" si="6"/>
        <v>0</v>
      </c>
    </row>
    <row r="31" spans="1:13">
      <c r="A31" s="258">
        <v>27</v>
      </c>
      <c r="B31" s="246" t="s">
        <v>65</v>
      </c>
      <c r="C31" s="267"/>
      <c r="D31" s="290">
        <f>逆行列係数表!C31</f>
        <v>1.6385324151769902E-2</v>
      </c>
      <c r="E31" s="290"/>
      <c r="F31" s="290">
        <f t="shared" si="3"/>
        <v>1.5947158721923663E-2</v>
      </c>
      <c r="G31" s="286">
        <f t="shared" si="4"/>
        <v>0</v>
      </c>
      <c r="H31" s="290">
        <f>分析係数表!F34</f>
        <v>0.68044247766447119</v>
      </c>
      <c r="I31" s="288">
        <f t="shared" si="5"/>
        <v>0</v>
      </c>
      <c r="J31" s="292">
        <f>分析係数表!D34</f>
        <v>0.15389009392691583</v>
      </c>
      <c r="K31" s="271">
        <f t="shared" si="7"/>
        <v>0</v>
      </c>
      <c r="L31" s="290">
        <f>分析係数表!E34</f>
        <v>0.1433320704064108</v>
      </c>
      <c r="M31" s="272">
        <f t="shared" si="6"/>
        <v>0</v>
      </c>
    </row>
    <row r="32" spans="1:13">
      <c r="A32" s="258">
        <v>28</v>
      </c>
      <c r="B32" s="246" t="s">
        <v>66</v>
      </c>
      <c r="C32" s="267"/>
      <c r="D32" s="290">
        <f>逆行列係数表!C32</f>
        <v>8.7487918543284644E-3</v>
      </c>
      <c r="E32" s="290"/>
      <c r="F32" s="290">
        <f t="shared" si="3"/>
        <v>8.5148374871166915E-3</v>
      </c>
      <c r="G32" s="286">
        <f t="shared" si="4"/>
        <v>0</v>
      </c>
      <c r="H32" s="290">
        <f>分析係数表!F35</f>
        <v>0.60548890850388704</v>
      </c>
      <c r="I32" s="288">
        <f t="shared" si="5"/>
        <v>0</v>
      </c>
      <c r="J32" s="292">
        <f>分析係数表!D35</f>
        <v>4.0363234612300396E-2</v>
      </c>
      <c r="K32" s="271">
        <f t="shared" si="7"/>
        <v>0</v>
      </c>
      <c r="L32" s="290">
        <f>分析係数表!E35</f>
        <v>3.9154079363329694E-2</v>
      </c>
      <c r="M32" s="272">
        <f t="shared" si="6"/>
        <v>0</v>
      </c>
    </row>
    <row r="33" spans="1:13">
      <c r="A33" s="258">
        <v>29</v>
      </c>
      <c r="B33" s="246" t="s">
        <v>93</v>
      </c>
      <c r="C33" s="267"/>
      <c r="D33" s="290">
        <f>逆行列係数表!C33</f>
        <v>3.4754658749550208E-3</v>
      </c>
      <c r="E33" s="290"/>
      <c r="F33" s="290">
        <f t="shared" si="3"/>
        <v>3.3825272803376478E-3</v>
      </c>
      <c r="G33" s="286">
        <f t="shared" si="4"/>
        <v>0</v>
      </c>
      <c r="H33" s="290">
        <f>分析係数表!F36</f>
        <v>0.81306518983088305</v>
      </c>
      <c r="I33" s="288">
        <f t="shared" si="5"/>
        <v>0</v>
      </c>
      <c r="J33" s="292">
        <f>分析係数表!D36</f>
        <v>1.5774342104513773E-2</v>
      </c>
      <c r="K33" s="271">
        <f t="shared" si="7"/>
        <v>0</v>
      </c>
      <c r="L33" s="290">
        <f>分析係数表!E36</f>
        <v>1.3229670821596217E-2</v>
      </c>
      <c r="M33" s="272">
        <f t="shared" si="6"/>
        <v>0</v>
      </c>
    </row>
    <row r="34" spans="1:13">
      <c r="A34" s="258">
        <v>30</v>
      </c>
      <c r="B34" s="246" t="s">
        <v>94</v>
      </c>
      <c r="C34" s="267"/>
      <c r="D34" s="290">
        <f>逆行列係数表!C34</f>
        <v>2.3166187336510668E-2</v>
      </c>
      <c r="E34" s="290"/>
      <c r="F34" s="290">
        <f t="shared" si="3"/>
        <v>2.2546692577775352E-2</v>
      </c>
      <c r="G34" s="286">
        <f t="shared" si="4"/>
        <v>0</v>
      </c>
      <c r="H34" s="290">
        <f>分析係数表!F37</f>
        <v>0.63403708963374472</v>
      </c>
      <c r="I34" s="288">
        <f t="shared" si="5"/>
        <v>0</v>
      </c>
      <c r="J34" s="292">
        <f>分析係数表!D37</f>
        <v>7.9200513574427991E-2</v>
      </c>
      <c r="K34" s="271">
        <f t="shared" si="7"/>
        <v>0</v>
      </c>
      <c r="L34" s="290">
        <f>分析係数表!E37</f>
        <v>7.3600662533244779E-2</v>
      </c>
      <c r="M34" s="272">
        <f t="shared" si="6"/>
        <v>0</v>
      </c>
    </row>
    <row r="35" spans="1:13">
      <c r="A35" s="258">
        <v>31</v>
      </c>
      <c r="B35" s="246" t="s">
        <v>95</v>
      </c>
      <c r="C35" s="267"/>
      <c r="D35" s="290">
        <f>逆行列係数表!C35</f>
        <v>4.1536436686280239E-3</v>
      </c>
      <c r="E35" s="290"/>
      <c r="F35" s="290">
        <f t="shared" si="3"/>
        <v>4.0425696949528732E-3</v>
      </c>
      <c r="G35" s="286">
        <f t="shared" si="4"/>
        <v>0</v>
      </c>
      <c r="H35" s="290">
        <f>分析係数表!F38</f>
        <v>0.4997199825516766</v>
      </c>
      <c r="I35" s="288">
        <f t="shared" si="5"/>
        <v>0</v>
      </c>
      <c r="J35" s="292">
        <f>分析係数表!D38</f>
        <v>3.5590827435143364E-2</v>
      </c>
      <c r="K35" s="271">
        <f t="shared" si="7"/>
        <v>0</v>
      </c>
      <c r="L35" s="290">
        <f>分析係数表!E38</f>
        <v>3.1059891839156476E-2</v>
      </c>
      <c r="M35" s="272">
        <f t="shared" si="6"/>
        <v>0</v>
      </c>
    </row>
    <row r="36" spans="1:13">
      <c r="A36" s="258">
        <v>32</v>
      </c>
      <c r="B36" s="246" t="s">
        <v>67</v>
      </c>
      <c r="C36" s="267"/>
      <c r="D36" s="290">
        <f>逆行列係数表!C36</f>
        <v>4.1919269447459061E-4</v>
      </c>
      <c r="E36" s="290"/>
      <c r="F36" s="290">
        <f t="shared" si="3"/>
        <v>4.0798292251881143E-4</v>
      </c>
      <c r="G36" s="286">
        <f t="shared" si="4"/>
        <v>0</v>
      </c>
      <c r="H36" s="290">
        <f>分析係数表!F39</f>
        <v>0.70859596344355691</v>
      </c>
      <c r="I36" s="288">
        <f t="shared" si="5"/>
        <v>0</v>
      </c>
      <c r="J36" s="292">
        <f>分析係数表!D39</f>
        <v>4.8027598057070089E-2</v>
      </c>
      <c r="K36" s="271">
        <f t="shared" si="7"/>
        <v>0</v>
      </c>
      <c r="L36" s="290">
        <f>分析係数表!E39</f>
        <v>4.8027598057070089E-2</v>
      </c>
      <c r="M36" s="272">
        <f t="shared" si="6"/>
        <v>0</v>
      </c>
    </row>
    <row r="37" spans="1:13">
      <c r="A37" s="258">
        <v>33</v>
      </c>
      <c r="B37" s="246" t="s">
        <v>96</v>
      </c>
      <c r="C37" s="267"/>
      <c r="D37" s="290">
        <f>逆行列係数表!C37</f>
        <v>2.1226447830700307E-4</v>
      </c>
      <c r="E37" s="290"/>
      <c r="F37" s="290">
        <f t="shared" si="3"/>
        <v>2.0658824294437041E-4</v>
      </c>
      <c r="G37" s="286">
        <f t="shared" si="4"/>
        <v>0</v>
      </c>
      <c r="H37" s="290">
        <f>分析係数表!F40</f>
        <v>0.70623799726049996</v>
      </c>
      <c r="I37" s="288">
        <f t="shared" si="5"/>
        <v>0</v>
      </c>
      <c r="J37" s="292">
        <f>分析係数表!D40</f>
        <v>9.0697433955161888E-2</v>
      </c>
      <c r="K37" s="271">
        <f t="shared" si="7"/>
        <v>0</v>
      </c>
      <c r="L37" s="290">
        <f>分析係数表!E40</f>
        <v>9.0562666353757981E-2</v>
      </c>
      <c r="M37" s="272">
        <f t="shared" si="6"/>
        <v>0</v>
      </c>
    </row>
    <row r="38" spans="1:13">
      <c r="A38" s="258">
        <v>34</v>
      </c>
      <c r="B38" s="246" t="s">
        <v>97</v>
      </c>
      <c r="C38" s="267"/>
      <c r="D38" s="290">
        <f>逆行列係数表!C38</f>
        <v>3.4958122214289896E-5</v>
      </c>
      <c r="E38" s="290"/>
      <c r="F38" s="290">
        <f t="shared" si="3"/>
        <v>3.4023295383599026E-5</v>
      </c>
      <c r="G38" s="286">
        <f t="shared" si="4"/>
        <v>0</v>
      </c>
      <c r="H38" s="290">
        <f>分析係数表!F41</f>
        <v>0.58132099287543681</v>
      </c>
      <c r="I38" s="288">
        <f t="shared" si="5"/>
        <v>0</v>
      </c>
      <c r="J38" s="292">
        <f>分析係数表!D41</f>
        <v>0.12149342216939719</v>
      </c>
      <c r="K38" s="271">
        <f t="shared" si="7"/>
        <v>0</v>
      </c>
      <c r="L38" s="290">
        <f>分析係数表!E41</f>
        <v>0.11755967401821014</v>
      </c>
      <c r="M38" s="272">
        <f t="shared" si="6"/>
        <v>0</v>
      </c>
    </row>
    <row r="39" spans="1:13">
      <c r="A39" s="258">
        <v>35</v>
      </c>
      <c r="B39" s="246" t="s">
        <v>3</v>
      </c>
      <c r="C39" s="267"/>
      <c r="D39" s="290">
        <f>逆行列係数表!C39</f>
        <v>2.2973315482239559E-3</v>
      </c>
      <c r="E39" s="290"/>
      <c r="F39" s="290">
        <f t="shared" si="3"/>
        <v>2.2358978374225655E-3</v>
      </c>
      <c r="G39" s="286">
        <f t="shared" si="4"/>
        <v>0</v>
      </c>
      <c r="H39" s="290">
        <f>分析係数表!F42</f>
        <v>0.58706867988829459</v>
      </c>
      <c r="I39" s="288">
        <f t="shared" si="5"/>
        <v>0</v>
      </c>
      <c r="J39" s="292">
        <f>分析係数表!D42</f>
        <v>0.12536880137580664</v>
      </c>
      <c r="K39" s="271">
        <f t="shared" si="7"/>
        <v>0</v>
      </c>
      <c r="L39" s="290">
        <f>分析係数表!E42</f>
        <v>0.11770088827882173</v>
      </c>
      <c r="M39" s="272">
        <f t="shared" si="6"/>
        <v>0</v>
      </c>
    </row>
    <row r="40" spans="1:13">
      <c r="A40" s="258">
        <v>36</v>
      </c>
      <c r="B40" s="246" t="s">
        <v>98</v>
      </c>
      <c r="C40" s="267"/>
      <c r="D40" s="290">
        <f>逆行列係数表!C40</f>
        <v>4.3875070135565554E-2</v>
      </c>
      <c r="E40" s="290"/>
      <c r="F40" s="290">
        <f t="shared" si="3"/>
        <v>4.2701792220071443E-2</v>
      </c>
      <c r="G40" s="286">
        <f t="shared" si="4"/>
        <v>0</v>
      </c>
      <c r="H40" s="290">
        <f>分析係数表!F43</f>
        <v>0.62240825035949521</v>
      </c>
      <c r="I40" s="288">
        <f t="shared" si="5"/>
        <v>0</v>
      </c>
      <c r="J40" s="292">
        <f>分析係数表!D43</f>
        <v>0.13048156468325811</v>
      </c>
      <c r="K40" s="271">
        <f t="shared" si="7"/>
        <v>0</v>
      </c>
      <c r="L40" s="290">
        <f>分析係数表!E43</f>
        <v>0.11291103502841897</v>
      </c>
      <c r="M40" s="272">
        <f t="shared" si="6"/>
        <v>0</v>
      </c>
    </row>
    <row r="41" spans="1:13">
      <c r="A41" s="258">
        <v>37</v>
      </c>
      <c r="B41" s="246" t="s">
        <v>99</v>
      </c>
      <c r="C41" s="267"/>
      <c r="D41" s="290">
        <f>逆行列係数表!C41</f>
        <v>1.1716138614599077E-3</v>
      </c>
      <c r="E41" s="290"/>
      <c r="F41" s="290">
        <f t="shared" si="3"/>
        <v>1.1402833435851705E-3</v>
      </c>
      <c r="G41" s="286">
        <f t="shared" si="4"/>
        <v>0</v>
      </c>
      <c r="H41" s="290">
        <f>分析係数表!F44</f>
        <v>0.5344179716450459</v>
      </c>
      <c r="I41" s="288">
        <f t="shared" si="5"/>
        <v>0</v>
      </c>
      <c r="J41" s="292">
        <f>分析係数表!D44</f>
        <v>0.19836337849438287</v>
      </c>
      <c r="K41" s="271">
        <f t="shared" si="7"/>
        <v>0</v>
      </c>
      <c r="L41" s="290">
        <f>分析係数表!E44</f>
        <v>0.16230318686650563</v>
      </c>
      <c r="M41" s="272">
        <f t="shared" si="6"/>
        <v>0</v>
      </c>
    </row>
    <row r="42" spans="1:13">
      <c r="A42" s="258">
        <v>38</v>
      </c>
      <c r="B42" s="246" t="s">
        <v>4</v>
      </c>
      <c r="C42" s="267"/>
      <c r="D42" s="290">
        <f>逆行列係数表!C42</f>
        <v>6.4938866432852924E-4</v>
      </c>
      <c r="E42" s="290"/>
      <c r="F42" s="290">
        <f t="shared" si="3"/>
        <v>6.3202314500115919E-4</v>
      </c>
      <c r="G42" s="286">
        <f t="shared" si="4"/>
        <v>0</v>
      </c>
      <c r="H42" s="290">
        <f>分析係数表!F45</f>
        <v>0</v>
      </c>
      <c r="I42" s="288">
        <f t="shared" si="5"/>
        <v>0</v>
      </c>
      <c r="J42" s="292">
        <f>分析係数表!D45</f>
        <v>0</v>
      </c>
      <c r="K42" s="271">
        <f t="shared" si="7"/>
        <v>0</v>
      </c>
      <c r="L42" s="290">
        <f>分析係数表!E45</f>
        <v>0</v>
      </c>
      <c r="M42" s="272">
        <f t="shared" si="6"/>
        <v>0</v>
      </c>
    </row>
    <row r="43" spans="1:13">
      <c r="A43" s="258">
        <v>39</v>
      </c>
      <c r="B43" s="246" t="s">
        <v>5</v>
      </c>
      <c r="C43" s="267"/>
      <c r="D43" s="290">
        <f>逆行列係数表!C43</f>
        <v>4.1301280528875531E-3</v>
      </c>
      <c r="E43" s="290"/>
      <c r="F43" s="290">
        <f t="shared" si="3"/>
        <v>4.0196829181528828E-3</v>
      </c>
      <c r="G43" s="286">
        <f t="shared" si="4"/>
        <v>0</v>
      </c>
      <c r="H43" s="290">
        <f>分析係数表!F46</f>
        <v>0.64740426293918441</v>
      </c>
      <c r="I43" s="288">
        <f t="shared" si="5"/>
        <v>0</v>
      </c>
      <c r="J43" s="292">
        <f>分析係数表!D46</f>
        <v>3.6867524451068895E-3</v>
      </c>
      <c r="K43" s="271">
        <f t="shared" si="7"/>
        <v>0</v>
      </c>
      <c r="L43" s="290">
        <f>分析係数表!E46</f>
        <v>3.6024838177901608E-3</v>
      </c>
      <c r="M43" s="272">
        <f t="shared" si="6"/>
        <v>0</v>
      </c>
    </row>
    <row r="44" spans="1:13">
      <c r="A44" s="259">
        <v>40</v>
      </c>
      <c r="B44" s="256" t="s">
        <v>253</v>
      </c>
      <c r="C44" s="273">
        <f>SUM(C5:C43)</f>
        <v>0</v>
      </c>
      <c r="D44" s="291">
        <f>逆行列係数表!C44</f>
        <v>1.2337071551142613</v>
      </c>
      <c r="E44" s="291"/>
      <c r="F44" s="291"/>
      <c r="G44" s="287">
        <f>SUM(G5:G43)</f>
        <v>0</v>
      </c>
      <c r="H44" s="291">
        <f>分析係数表!F47</f>
        <v>0.52032812004185636</v>
      </c>
      <c r="I44" s="289">
        <f>SUM(I5:I43)</f>
        <v>0</v>
      </c>
      <c r="J44" s="293">
        <f>分析係数表!D47</f>
        <v>6.7043132898265148E-2</v>
      </c>
      <c r="K44" s="274">
        <f>SUM(K5:K43)</f>
        <v>0</v>
      </c>
      <c r="L44" s="291">
        <f>分析係数表!E47</f>
        <v>6.0489972943054145E-2</v>
      </c>
      <c r="M44" s="275">
        <f>SUM(M5:M43)</f>
        <v>0</v>
      </c>
    </row>
    <row r="45" spans="1:13">
      <c r="B45" s="276" t="s">
        <v>254</v>
      </c>
      <c r="C45" s="88"/>
      <c r="D45" s="88" t="s">
        <v>131</v>
      </c>
      <c r="E45" s="291"/>
      <c r="F45" s="88"/>
      <c r="G45" s="88"/>
      <c r="H45" s="88" t="s">
        <v>132</v>
      </c>
      <c r="I45" s="88"/>
      <c r="J45" s="88" t="s">
        <v>132</v>
      </c>
      <c r="K45" s="88"/>
      <c r="L45" s="88" t="s">
        <v>132</v>
      </c>
      <c r="M45" s="277"/>
    </row>
    <row r="46" spans="1:13">
      <c r="B46" s="76" t="s">
        <v>256</v>
      </c>
    </row>
    <row r="47" spans="1:13">
      <c r="B47" s="76" t="s">
        <v>289</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E23AC-61D6-4639-8663-3513B81771E8}">
  <dimension ref="A1:M47"/>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76" customWidth="1"/>
    <col min="2" max="2" width="17.5" style="76" customWidth="1"/>
    <col min="3" max="3" width="8.58203125" style="76" customWidth="1"/>
    <col min="4" max="4" width="8.1640625" style="76" customWidth="1"/>
    <col min="5" max="5" width="8.25" style="76" bestFit="1" customWidth="1"/>
    <col min="6" max="16384" width="8.1640625" style="76"/>
  </cols>
  <sheetData>
    <row r="1" spans="1:13" ht="13">
      <c r="B1" s="268" t="s">
        <v>243</v>
      </c>
      <c r="F1" s="269"/>
      <c r="G1" s="76" t="s">
        <v>324</v>
      </c>
      <c r="I1" s="76" t="s">
        <v>324</v>
      </c>
    </row>
    <row r="2" spans="1:13">
      <c r="B2" s="76" t="s">
        <v>110</v>
      </c>
      <c r="C2" s="76" t="s">
        <v>324</v>
      </c>
      <c r="G2" s="76" t="s">
        <v>245</v>
      </c>
      <c r="I2" s="270" t="s">
        <v>236</v>
      </c>
      <c r="K2" s="76" t="s">
        <v>229</v>
      </c>
      <c r="M2" s="76" t="s">
        <v>246</v>
      </c>
    </row>
    <row r="3" spans="1:13" ht="60" customHeight="1">
      <c r="B3" s="39"/>
      <c r="C3" s="40" t="s">
        <v>308</v>
      </c>
      <c r="D3" s="40" t="s">
        <v>326</v>
      </c>
      <c r="E3" s="40" t="s">
        <v>325</v>
      </c>
      <c r="F3" s="40" t="s">
        <v>310</v>
      </c>
      <c r="G3" s="41" t="s">
        <v>331</v>
      </c>
      <c r="H3" s="40" t="s">
        <v>291</v>
      </c>
      <c r="I3" s="42" t="s">
        <v>236</v>
      </c>
      <c r="J3" s="43" t="s">
        <v>247</v>
      </c>
      <c r="K3" s="41" t="s">
        <v>248</v>
      </c>
      <c r="L3" s="40" t="s">
        <v>249</v>
      </c>
      <c r="M3" s="42" t="s">
        <v>250</v>
      </c>
    </row>
    <row r="4" spans="1:13">
      <c r="B4" s="44"/>
      <c r="C4" s="45" t="s">
        <v>198</v>
      </c>
      <c r="D4" s="45" t="s">
        <v>42</v>
      </c>
      <c r="E4" s="45" t="s">
        <v>50</v>
      </c>
      <c r="F4" s="45" t="s">
        <v>313</v>
      </c>
      <c r="G4" s="45" t="s">
        <v>311</v>
      </c>
      <c r="H4" s="47" t="s">
        <v>315</v>
      </c>
      <c r="I4" s="46" t="s">
        <v>316</v>
      </c>
      <c r="J4" s="45" t="s">
        <v>318</v>
      </c>
      <c r="K4" s="45" t="s">
        <v>319</v>
      </c>
      <c r="L4" s="45" t="s">
        <v>321</v>
      </c>
      <c r="M4" s="46" t="s">
        <v>322</v>
      </c>
    </row>
    <row r="5" spans="1:13">
      <c r="A5" s="257">
        <v>1</v>
      </c>
      <c r="B5" s="246" t="s">
        <v>73</v>
      </c>
      <c r="C5" s="267"/>
      <c r="D5" s="290">
        <f>逆行列係数表!D5</f>
        <v>1.8006845653944936E-4</v>
      </c>
      <c r="E5" s="290"/>
      <c r="F5" s="290">
        <f>D5/$E$6</f>
        <v>1.6668606705718745E-4</v>
      </c>
      <c r="G5" s="286">
        <f>$C$6*F5</f>
        <v>0</v>
      </c>
      <c r="H5" s="290">
        <f>分析係数表!F8</f>
        <v>0.42721038226158625</v>
      </c>
      <c r="I5" s="288">
        <f t="shared" ref="I5:I12" si="0">G5*H5</f>
        <v>0</v>
      </c>
      <c r="J5" s="292">
        <f>分析係数表!D8</f>
        <v>0.32298797552049696</v>
      </c>
      <c r="K5" s="271">
        <f>ROUND(G5*J5,0)</f>
        <v>0</v>
      </c>
      <c r="L5" s="290">
        <f>分析係数表!E8</f>
        <v>0.12265584155979949</v>
      </c>
      <c r="M5" s="272">
        <f t="shared" ref="M5:M43" si="1">ROUND(G5*L5,0)</f>
        <v>0</v>
      </c>
    </row>
    <row r="6" spans="1:13">
      <c r="A6" s="258">
        <v>2</v>
      </c>
      <c r="B6" s="246" t="s">
        <v>74</v>
      </c>
      <c r="C6" s="266">
        <f>データ入力!C7</f>
        <v>0</v>
      </c>
      <c r="D6" s="290">
        <f>逆行列係数表!D6</f>
        <v>1.0802849915324393</v>
      </c>
      <c r="E6" s="290">
        <f>D6</f>
        <v>1.0802849915324393</v>
      </c>
      <c r="F6" s="290">
        <f t="shared" ref="F6:F44" si="2">D6/$E$6</f>
        <v>1</v>
      </c>
      <c r="G6" s="286">
        <f t="shared" ref="G6:G43" si="3">$C$6*F6</f>
        <v>0</v>
      </c>
      <c r="H6" s="290">
        <f>分析係数表!F9</f>
        <v>0.63987813845992225</v>
      </c>
      <c r="I6" s="288">
        <f t="shared" si="0"/>
        <v>0</v>
      </c>
      <c r="J6" s="292">
        <f>分析係数表!D9</f>
        <v>0.29572434079210003</v>
      </c>
      <c r="K6" s="271">
        <f>ROUND(G6*J6,0)</f>
        <v>0</v>
      </c>
      <c r="L6" s="290">
        <f>分析係数表!E9</f>
        <v>0.26862065342998215</v>
      </c>
      <c r="M6" s="272">
        <f t="shared" si="1"/>
        <v>0</v>
      </c>
    </row>
    <row r="7" spans="1:13">
      <c r="A7" s="258">
        <v>3</v>
      </c>
      <c r="B7" s="246" t="s">
        <v>75</v>
      </c>
      <c r="C7" s="267"/>
      <c r="D7" s="290">
        <f>逆行列係数表!D7</f>
        <v>3.247410398464893E-6</v>
      </c>
      <c r="E7" s="290"/>
      <c r="F7" s="290">
        <f t="shared" si="2"/>
        <v>3.0060682356220428E-6</v>
      </c>
      <c r="G7" s="286">
        <f t="shared" si="3"/>
        <v>0</v>
      </c>
      <c r="H7" s="290">
        <f>分析係数表!F10</f>
        <v>0.47381340455197063</v>
      </c>
      <c r="I7" s="288">
        <f t="shared" si="0"/>
        <v>0</v>
      </c>
      <c r="J7" s="292">
        <f>分析係数表!D10</f>
        <v>9.5045460793747427E-2</v>
      </c>
      <c r="K7" s="271">
        <f>ROUND(G7*J7,0)</f>
        <v>0</v>
      </c>
      <c r="L7" s="290">
        <f>分析係数表!E10</f>
        <v>4.2279520059697977E-2</v>
      </c>
      <c r="M7" s="272">
        <f t="shared" si="1"/>
        <v>0</v>
      </c>
    </row>
    <row r="8" spans="1:13">
      <c r="A8" s="258">
        <v>4</v>
      </c>
      <c r="B8" s="246" t="s">
        <v>76</v>
      </c>
      <c r="C8" s="267"/>
      <c r="D8" s="290">
        <f>逆行列係数表!D8</f>
        <v>4.0321924663178751E-5</v>
      </c>
      <c r="E8" s="290"/>
      <c r="F8" s="290">
        <f t="shared" si="2"/>
        <v>3.7325265998539925E-5</v>
      </c>
      <c r="G8" s="286">
        <f t="shared" si="3"/>
        <v>0</v>
      </c>
      <c r="H8" s="290">
        <f>分析係数表!F11</f>
        <v>0.54360066960888753</v>
      </c>
      <c r="I8" s="288">
        <f t="shared" si="0"/>
        <v>0</v>
      </c>
      <c r="J8" s="292">
        <f>分析係数表!D11</f>
        <v>4.0785268604474206E-2</v>
      </c>
      <c r="K8" s="271">
        <f>ROUND(G8*J8,0)</f>
        <v>0</v>
      </c>
      <c r="L8" s="290">
        <f>分析係数表!E11</f>
        <v>3.926343022371024E-2</v>
      </c>
      <c r="M8" s="272">
        <f t="shared" si="1"/>
        <v>0</v>
      </c>
    </row>
    <row r="9" spans="1:13">
      <c r="A9" s="258">
        <v>5</v>
      </c>
      <c r="B9" s="246" t="s">
        <v>77</v>
      </c>
      <c r="C9" s="267"/>
      <c r="D9" s="290">
        <f>逆行列係数表!D9</f>
        <v>2.1029405655540409E-3</v>
      </c>
      <c r="E9" s="290"/>
      <c r="F9" s="290">
        <f t="shared" si="2"/>
        <v>1.9466535053596482E-3</v>
      </c>
      <c r="G9" s="286">
        <f t="shared" si="3"/>
        <v>0</v>
      </c>
      <c r="H9" s="290">
        <f>分析係数表!F12</f>
        <v>0.33651535386825859</v>
      </c>
      <c r="I9" s="288">
        <f t="shared" si="0"/>
        <v>0</v>
      </c>
      <c r="J9" s="292">
        <f>分析係数表!D12</f>
        <v>3.4578030097235327E-2</v>
      </c>
      <c r="K9" s="271">
        <f>ROUND(G9*J9,0)</f>
        <v>0</v>
      </c>
      <c r="L9" s="290">
        <f>分析係数表!E12</f>
        <v>3.3355134693599395E-2</v>
      </c>
      <c r="M9" s="272">
        <f t="shared" si="1"/>
        <v>0</v>
      </c>
    </row>
    <row r="10" spans="1:13">
      <c r="A10" s="258">
        <v>6</v>
      </c>
      <c r="B10" s="246" t="s">
        <v>78</v>
      </c>
      <c r="C10" s="267"/>
      <c r="D10" s="290">
        <f>逆行列係数表!D10</f>
        <v>8.6064697618215089E-5</v>
      </c>
      <c r="E10" s="290"/>
      <c r="F10" s="290">
        <f t="shared" si="2"/>
        <v>7.9668511821244441E-5</v>
      </c>
      <c r="G10" s="286">
        <f t="shared" si="3"/>
        <v>0</v>
      </c>
      <c r="H10" s="290">
        <f>分析係数表!F13</f>
        <v>0.39077170920544851</v>
      </c>
      <c r="I10" s="288">
        <f t="shared" si="0"/>
        <v>0</v>
      </c>
      <c r="J10" s="292">
        <f>分析係数表!D13</f>
        <v>0.12720758845381647</v>
      </c>
      <c r="K10" s="271">
        <f t="shared" ref="K10:K43" si="4">ROUND(G10*J10,0)</f>
        <v>0</v>
      </c>
      <c r="L10" s="290">
        <f>分析係数表!E13</f>
        <v>9.5492852763317662E-2</v>
      </c>
      <c r="M10" s="272">
        <f t="shared" si="1"/>
        <v>0</v>
      </c>
    </row>
    <row r="11" spans="1:13">
      <c r="A11" s="258">
        <v>7</v>
      </c>
      <c r="B11" s="246" t="s">
        <v>79</v>
      </c>
      <c r="C11" s="267"/>
      <c r="D11" s="290">
        <f>逆行列係数表!D11</f>
        <v>4.3715051358278146E-3</v>
      </c>
      <c r="E11" s="290"/>
      <c r="F11" s="290">
        <f t="shared" si="2"/>
        <v>4.0466221136948423E-3</v>
      </c>
      <c r="G11" s="286">
        <f t="shared" si="3"/>
        <v>0</v>
      </c>
      <c r="H11" s="290">
        <f>分析係数表!F14</f>
        <v>0.35598651785260127</v>
      </c>
      <c r="I11" s="288">
        <f t="shared" si="0"/>
        <v>0</v>
      </c>
      <c r="J11" s="292">
        <f>分析係数表!D14</f>
        <v>4.3833041969742803E-2</v>
      </c>
      <c r="K11" s="271">
        <f t="shared" si="4"/>
        <v>0</v>
      </c>
      <c r="L11" s="290">
        <f>分析係数表!E14</f>
        <v>3.8757158040430381E-2</v>
      </c>
      <c r="M11" s="272">
        <f t="shared" si="1"/>
        <v>0</v>
      </c>
    </row>
    <row r="12" spans="1:13">
      <c r="A12" s="258">
        <v>8</v>
      </c>
      <c r="B12" s="246" t="s">
        <v>80</v>
      </c>
      <c r="C12" s="267"/>
      <c r="D12" s="290">
        <f>逆行列係数表!D12</f>
        <v>4.1491137490270801E-4</v>
      </c>
      <c r="E12" s="290"/>
      <c r="F12" s="290">
        <f t="shared" si="2"/>
        <v>3.8407584864632351E-4</v>
      </c>
      <c r="G12" s="286">
        <f t="shared" si="3"/>
        <v>0</v>
      </c>
      <c r="H12" s="290">
        <f>分析係数表!F15</f>
        <v>0.35842164855867914</v>
      </c>
      <c r="I12" s="288">
        <f t="shared" si="0"/>
        <v>0</v>
      </c>
      <c r="J12" s="292">
        <f>分析係数表!D15</f>
        <v>1.5678367482667734E-2</v>
      </c>
      <c r="K12" s="271">
        <f t="shared" si="4"/>
        <v>0</v>
      </c>
      <c r="L12" s="290">
        <f>分析係数表!E15</f>
        <v>1.5634458686506418E-2</v>
      </c>
      <c r="M12" s="272">
        <f t="shared" si="1"/>
        <v>0</v>
      </c>
    </row>
    <row r="13" spans="1:13">
      <c r="A13" s="258">
        <v>9</v>
      </c>
      <c r="B13" s="246" t="s">
        <v>81</v>
      </c>
      <c r="C13" s="267"/>
      <c r="D13" s="290">
        <f>逆行列係数表!D13</f>
        <v>4.2189024256982996E-3</v>
      </c>
      <c r="E13" s="290"/>
      <c r="F13" s="290">
        <f t="shared" si="2"/>
        <v>3.9053605842598736E-3</v>
      </c>
      <c r="G13" s="286">
        <f t="shared" si="3"/>
        <v>0</v>
      </c>
      <c r="H13" s="290">
        <f>分析係数表!F16</f>
        <v>0.2627694146106877</v>
      </c>
      <c r="I13" s="288">
        <f t="shared" ref="I13:I43" si="5">G13*H13</f>
        <v>0</v>
      </c>
      <c r="J13" s="292">
        <f>分析係数表!D16</f>
        <v>1.0339400475073228E-2</v>
      </c>
      <c r="K13" s="271">
        <f t="shared" si="4"/>
        <v>0</v>
      </c>
      <c r="L13" s="290">
        <f>分析係数表!E16</f>
        <v>1.0339400475073228E-2</v>
      </c>
      <c r="M13" s="272">
        <f t="shared" si="1"/>
        <v>0</v>
      </c>
    </row>
    <row r="14" spans="1:13">
      <c r="A14" s="258">
        <v>10</v>
      </c>
      <c r="B14" s="246" t="s">
        <v>82</v>
      </c>
      <c r="C14" s="267"/>
      <c r="D14" s="290">
        <f>逆行列係数表!D14</f>
        <v>1.6424018886261862E-3</v>
      </c>
      <c r="E14" s="290"/>
      <c r="F14" s="290">
        <f t="shared" si="2"/>
        <v>1.5203413002122296E-3</v>
      </c>
      <c r="G14" s="286">
        <f t="shared" si="3"/>
        <v>0</v>
      </c>
      <c r="H14" s="290">
        <f>分析係数表!F17</f>
        <v>0.42825667105631338</v>
      </c>
      <c r="I14" s="288">
        <f t="shared" si="5"/>
        <v>0</v>
      </c>
      <c r="J14" s="292">
        <f>分析係数表!D17</f>
        <v>5.1560411778863557E-2</v>
      </c>
      <c r="K14" s="271">
        <f t="shared" si="4"/>
        <v>0</v>
      </c>
      <c r="L14" s="290">
        <f>分析係数表!E17</f>
        <v>4.9008807340167618E-2</v>
      </c>
      <c r="M14" s="272">
        <f t="shared" si="1"/>
        <v>0</v>
      </c>
    </row>
    <row r="15" spans="1:13">
      <c r="A15" s="258">
        <v>11</v>
      </c>
      <c r="B15" s="246" t="s">
        <v>83</v>
      </c>
      <c r="C15" s="267"/>
      <c r="D15" s="290">
        <f>逆行列係数表!D15</f>
        <v>1.8932251549648118E-4</v>
      </c>
      <c r="E15" s="290"/>
      <c r="F15" s="290">
        <f t="shared" si="2"/>
        <v>1.7525237967799362E-4</v>
      </c>
      <c r="G15" s="286">
        <f t="shared" si="3"/>
        <v>0</v>
      </c>
      <c r="H15" s="290">
        <f>分析係数表!F18</f>
        <v>0.48997194925916815</v>
      </c>
      <c r="I15" s="288">
        <f t="shared" si="5"/>
        <v>0</v>
      </c>
      <c r="J15" s="292">
        <f>分析係数表!D18</f>
        <v>3.8565313316438733E-2</v>
      </c>
      <c r="K15" s="271">
        <f t="shared" si="4"/>
        <v>0</v>
      </c>
      <c r="L15" s="290">
        <f>分析係数表!E18</f>
        <v>3.6576455199010559E-2</v>
      </c>
      <c r="M15" s="272">
        <f t="shared" si="1"/>
        <v>0</v>
      </c>
    </row>
    <row r="16" spans="1:13">
      <c r="A16" s="258">
        <v>12</v>
      </c>
      <c r="B16" s="246" t="s">
        <v>84</v>
      </c>
      <c r="C16" s="267"/>
      <c r="D16" s="290">
        <f>逆行列係数表!D16</f>
        <v>2.4709673972919699E-4</v>
      </c>
      <c r="E16" s="290"/>
      <c r="F16" s="290">
        <f t="shared" si="2"/>
        <v>2.2873291924446499E-4</v>
      </c>
      <c r="G16" s="286">
        <f t="shared" si="3"/>
        <v>0</v>
      </c>
      <c r="H16" s="290">
        <f>分析係数表!F19</f>
        <v>0.21331101927013058</v>
      </c>
      <c r="I16" s="288">
        <f t="shared" si="5"/>
        <v>0</v>
      </c>
      <c r="J16" s="292">
        <f>分析係数表!D19</f>
        <v>1.2736199640345095E-2</v>
      </c>
      <c r="K16" s="271">
        <f t="shared" si="4"/>
        <v>0</v>
      </c>
      <c r="L16" s="290">
        <f>分析係数表!E19</f>
        <v>1.2523714081279422E-2</v>
      </c>
      <c r="M16" s="272">
        <f t="shared" si="1"/>
        <v>0</v>
      </c>
    </row>
    <row r="17" spans="1:13">
      <c r="A17" s="258">
        <v>13</v>
      </c>
      <c r="B17" s="246" t="s">
        <v>85</v>
      </c>
      <c r="C17" s="267"/>
      <c r="D17" s="290">
        <f>逆行列係数表!D17</f>
        <v>6.3649552799731885E-6</v>
      </c>
      <c r="E17" s="290"/>
      <c r="F17" s="290">
        <f t="shared" si="2"/>
        <v>5.8919223444400311E-6</v>
      </c>
      <c r="G17" s="286">
        <f t="shared" si="3"/>
        <v>0</v>
      </c>
      <c r="H17" s="290">
        <f>分析係数表!F20</f>
        <v>0.2109583665362576</v>
      </c>
      <c r="I17" s="288">
        <f t="shared" si="5"/>
        <v>0</v>
      </c>
      <c r="J17" s="292">
        <f>分析係数表!D20</f>
        <v>3.0797631013066269E-2</v>
      </c>
      <c r="K17" s="271">
        <f t="shared" si="4"/>
        <v>0</v>
      </c>
      <c r="L17" s="290">
        <f>分析係数表!E20</f>
        <v>2.9972730221401771E-2</v>
      </c>
      <c r="M17" s="272">
        <f t="shared" si="1"/>
        <v>0</v>
      </c>
    </row>
    <row r="18" spans="1:13">
      <c r="A18" s="258">
        <v>14</v>
      </c>
      <c r="B18" s="246" t="s">
        <v>86</v>
      </c>
      <c r="C18" s="267"/>
      <c r="D18" s="290">
        <f>逆行列係数表!D18</f>
        <v>5.150554124436973E-4</v>
      </c>
      <c r="E18" s="290"/>
      <c r="F18" s="290">
        <f t="shared" si="2"/>
        <v>4.7677734716379327E-4</v>
      </c>
      <c r="G18" s="286">
        <f t="shared" si="3"/>
        <v>0</v>
      </c>
      <c r="H18" s="290">
        <f>分析係数表!F21</f>
        <v>0.45791147145628314</v>
      </c>
      <c r="I18" s="288">
        <f t="shared" si="5"/>
        <v>0</v>
      </c>
      <c r="J18" s="292">
        <f>分析係数表!D21</f>
        <v>5.9847590028896828E-2</v>
      </c>
      <c r="K18" s="271">
        <f t="shared" si="4"/>
        <v>0</v>
      </c>
      <c r="L18" s="290">
        <f>分析係数表!E21</f>
        <v>5.4782163530779596E-2</v>
      </c>
      <c r="M18" s="272">
        <f t="shared" si="1"/>
        <v>0</v>
      </c>
    </row>
    <row r="19" spans="1:13">
      <c r="A19" s="258">
        <v>15</v>
      </c>
      <c r="B19" s="246" t="s">
        <v>70</v>
      </c>
      <c r="C19" s="267"/>
      <c r="D19" s="290">
        <f>逆行列係数表!D19</f>
        <v>9.1921153807503859E-5</v>
      </c>
      <c r="E19" s="290"/>
      <c r="F19" s="290">
        <f t="shared" si="2"/>
        <v>8.5089725885304594E-5</v>
      </c>
      <c r="G19" s="286">
        <f t="shared" si="3"/>
        <v>0</v>
      </c>
      <c r="H19" s="290">
        <f>分析係数表!F22</f>
        <v>0.43073258580094059</v>
      </c>
      <c r="I19" s="288">
        <f t="shared" si="5"/>
        <v>0</v>
      </c>
      <c r="J19" s="292">
        <f>分析係数表!D22</f>
        <v>2.2938556731137788E-2</v>
      </c>
      <c r="K19" s="271">
        <f t="shared" si="4"/>
        <v>0</v>
      </c>
      <c r="L19" s="290">
        <f>分析係数表!E22</f>
        <v>2.2183368519679003E-2</v>
      </c>
      <c r="M19" s="272">
        <f t="shared" si="1"/>
        <v>0</v>
      </c>
    </row>
    <row r="20" spans="1:13">
      <c r="A20" s="258">
        <v>16</v>
      </c>
      <c r="B20" s="246" t="s">
        <v>71</v>
      </c>
      <c r="C20" s="267"/>
      <c r="D20" s="290">
        <f>逆行列係数表!D20</f>
        <v>2.0837666269895604E-4</v>
      </c>
      <c r="E20" s="290"/>
      <c r="F20" s="290">
        <f t="shared" si="2"/>
        <v>1.928904542155706E-4</v>
      </c>
      <c r="G20" s="286">
        <f t="shared" si="3"/>
        <v>0</v>
      </c>
      <c r="H20" s="290">
        <f>分析係数表!F23</f>
        <v>0.43764444987651224</v>
      </c>
      <c r="I20" s="288">
        <f t="shared" si="5"/>
        <v>0</v>
      </c>
      <c r="J20" s="292">
        <f>分析係数表!D23</f>
        <v>3.7770855561684982E-2</v>
      </c>
      <c r="K20" s="271">
        <f t="shared" si="4"/>
        <v>0</v>
      </c>
      <c r="L20" s="290">
        <f>分析係数表!E23</f>
        <v>3.6503495425501575E-2</v>
      </c>
      <c r="M20" s="272">
        <f t="shared" si="1"/>
        <v>0</v>
      </c>
    </row>
    <row r="21" spans="1:13">
      <c r="A21" s="258">
        <v>17</v>
      </c>
      <c r="B21" s="246" t="s">
        <v>72</v>
      </c>
      <c r="C21" s="267"/>
      <c r="D21" s="290">
        <f>逆行列係数表!D21</f>
        <v>1.5995618345726173E-5</v>
      </c>
      <c r="E21" s="290"/>
      <c r="F21" s="290">
        <f t="shared" si="2"/>
        <v>1.4806850480293699E-5</v>
      </c>
      <c r="G21" s="286">
        <f t="shared" si="3"/>
        <v>0</v>
      </c>
      <c r="H21" s="290">
        <f>分析係数表!F24</f>
        <v>0.36721364788140759</v>
      </c>
      <c r="I21" s="288">
        <f t="shared" si="5"/>
        <v>0</v>
      </c>
      <c r="J21" s="292">
        <f>分析係数表!D24</f>
        <v>3.9309475738153632E-2</v>
      </c>
      <c r="K21" s="271">
        <f t="shared" si="4"/>
        <v>0</v>
      </c>
      <c r="L21" s="290">
        <f>分析係数表!E24</f>
        <v>3.8550657867992791E-2</v>
      </c>
      <c r="M21" s="272">
        <f t="shared" si="1"/>
        <v>0</v>
      </c>
    </row>
    <row r="22" spans="1:13">
      <c r="A22" s="258">
        <v>18</v>
      </c>
      <c r="B22" s="246" t="s">
        <v>87</v>
      </c>
      <c r="C22" s="267"/>
      <c r="D22" s="290">
        <f>逆行列係数表!D22</f>
        <v>7.8598169616020497E-5</v>
      </c>
      <c r="E22" s="290"/>
      <c r="F22" s="290">
        <f t="shared" si="2"/>
        <v>7.2756883815006064E-5</v>
      </c>
      <c r="G22" s="286">
        <f t="shared" si="3"/>
        <v>0</v>
      </c>
      <c r="H22" s="290">
        <f>分析係数表!F25</f>
        <v>0.33318683873123567</v>
      </c>
      <c r="I22" s="288">
        <f t="shared" si="5"/>
        <v>0</v>
      </c>
      <c r="J22" s="292">
        <f>分析係数表!D25</f>
        <v>4.284059086963312E-2</v>
      </c>
      <c r="K22" s="271">
        <f t="shared" si="4"/>
        <v>0</v>
      </c>
      <c r="L22" s="290">
        <f>分析係数表!E25</f>
        <v>4.249917369780222E-2</v>
      </c>
      <c r="M22" s="272">
        <f t="shared" si="1"/>
        <v>0</v>
      </c>
    </row>
    <row r="23" spans="1:13">
      <c r="A23" s="258">
        <v>19</v>
      </c>
      <c r="B23" s="246" t="s">
        <v>88</v>
      </c>
      <c r="C23" s="267"/>
      <c r="D23" s="290">
        <f>逆行列係数表!D23</f>
        <v>3.32465118861572E-5</v>
      </c>
      <c r="E23" s="290"/>
      <c r="F23" s="290">
        <f t="shared" si="2"/>
        <v>3.0775686181657795E-5</v>
      </c>
      <c r="G23" s="286">
        <f t="shared" si="3"/>
        <v>0</v>
      </c>
      <c r="H23" s="290">
        <f>分析係数表!F26</f>
        <v>0.33811565690794865</v>
      </c>
      <c r="I23" s="288">
        <f t="shared" si="5"/>
        <v>0</v>
      </c>
      <c r="J23" s="292">
        <f>分析係数表!D26</f>
        <v>3.3929737559631502E-2</v>
      </c>
      <c r="K23" s="271">
        <f t="shared" si="4"/>
        <v>0</v>
      </c>
      <c r="L23" s="290">
        <f>分析係数表!E26</f>
        <v>3.3531988342571602E-2</v>
      </c>
      <c r="M23" s="272">
        <f t="shared" si="1"/>
        <v>0</v>
      </c>
    </row>
    <row r="24" spans="1:13">
      <c r="A24" s="258">
        <v>20</v>
      </c>
      <c r="B24" s="246" t="s">
        <v>89</v>
      </c>
      <c r="C24" s="267"/>
      <c r="D24" s="290">
        <f>逆行列係数表!D24</f>
        <v>3.0613996432008078E-5</v>
      </c>
      <c r="E24" s="290"/>
      <c r="F24" s="290">
        <f t="shared" si="2"/>
        <v>2.8338814916405127E-5</v>
      </c>
      <c r="G24" s="286">
        <f t="shared" si="3"/>
        <v>0</v>
      </c>
      <c r="H24" s="290">
        <f>分析係数表!F27</f>
        <v>0.29536956526946395</v>
      </c>
      <c r="I24" s="288">
        <f t="shared" si="5"/>
        <v>0</v>
      </c>
      <c r="J24" s="292">
        <f>分析係数表!D27</f>
        <v>2.042747265118797E-2</v>
      </c>
      <c r="K24" s="271">
        <f t="shared" si="4"/>
        <v>0</v>
      </c>
      <c r="L24" s="290">
        <f>分析係数表!E27</f>
        <v>2.035082172191522E-2</v>
      </c>
      <c r="M24" s="272">
        <f t="shared" si="1"/>
        <v>0</v>
      </c>
    </row>
    <row r="25" spans="1:13">
      <c r="A25" s="258">
        <v>21</v>
      </c>
      <c r="B25" s="246" t="s">
        <v>90</v>
      </c>
      <c r="C25" s="267"/>
      <c r="D25" s="290">
        <f>逆行列係数表!D25</f>
        <v>2.3107886046478638E-4</v>
      </c>
      <c r="E25" s="290"/>
      <c r="F25" s="290">
        <f t="shared" si="2"/>
        <v>2.1390546224009762E-4</v>
      </c>
      <c r="G25" s="286">
        <f t="shared" si="3"/>
        <v>0</v>
      </c>
      <c r="H25" s="290">
        <f>分析係数表!F28</f>
        <v>0.29628808224417325</v>
      </c>
      <c r="I25" s="288">
        <f t="shared" si="5"/>
        <v>0</v>
      </c>
      <c r="J25" s="292">
        <f>分析係数表!D28</f>
        <v>3.0551159487848582E-2</v>
      </c>
      <c r="K25" s="271">
        <f t="shared" si="4"/>
        <v>0</v>
      </c>
      <c r="L25" s="290">
        <f>分析係数表!E28</f>
        <v>3.018459578819983E-2</v>
      </c>
      <c r="M25" s="272">
        <f t="shared" si="1"/>
        <v>0</v>
      </c>
    </row>
    <row r="26" spans="1:13">
      <c r="A26" s="258">
        <v>22</v>
      </c>
      <c r="B26" s="246" t="s">
        <v>64</v>
      </c>
      <c r="C26" s="267"/>
      <c r="D26" s="290">
        <f>逆行列係数表!D26</f>
        <v>1.0694781382398243E-3</v>
      </c>
      <c r="E26" s="290"/>
      <c r="F26" s="290">
        <f t="shared" si="2"/>
        <v>9.8999629414707967E-4</v>
      </c>
      <c r="G26" s="286">
        <f t="shared" si="3"/>
        <v>0</v>
      </c>
      <c r="H26" s="290">
        <f>分析係数表!F29</f>
        <v>0.40202182464221792</v>
      </c>
      <c r="I26" s="288">
        <f t="shared" si="5"/>
        <v>0</v>
      </c>
      <c r="J26" s="292">
        <f>分析係数表!D29</f>
        <v>7.9194780809421356E-2</v>
      </c>
      <c r="K26" s="271">
        <f t="shared" si="4"/>
        <v>0</v>
      </c>
      <c r="L26" s="290">
        <f>分析係数表!E29</f>
        <v>6.5944675090492746E-2</v>
      </c>
      <c r="M26" s="272">
        <f t="shared" si="1"/>
        <v>0</v>
      </c>
    </row>
    <row r="27" spans="1:13">
      <c r="A27" s="258">
        <v>23</v>
      </c>
      <c r="B27" s="246" t="s">
        <v>91</v>
      </c>
      <c r="C27" s="267"/>
      <c r="D27" s="290">
        <f>逆行列係数表!D27</f>
        <v>1.8118561167933002E-3</v>
      </c>
      <c r="E27" s="290"/>
      <c r="F27" s="290">
        <f t="shared" si="2"/>
        <v>1.6772019707717036E-3</v>
      </c>
      <c r="G27" s="286">
        <f t="shared" si="3"/>
        <v>0</v>
      </c>
      <c r="H27" s="290">
        <f>分析係数表!F30</f>
        <v>0.46362091424568164</v>
      </c>
      <c r="I27" s="288">
        <f t="shared" si="5"/>
        <v>0</v>
      </c>
      <c r="J27" s="292">
        <f>分析係数表!D30</f>
        <v>7.3824536053885614E-2</v>
      </c>
      <c r="K27" s="271">
        <f t="shared" si="4"/>
        <v>0</v>
      </c>
      <c r="L27" s="290">
        <f>分析係数表!E30</f>
        <v>5.6949248710145881E-2</v>
      </c>
      <c r="M27" s="272">
        <f t="shared" si="1"/>
        <v>0</v>
      </c>
    </row>
    <row r="28" spans="1:13">
      <c r="A28" s="258">
        <v>24</v>
      </c>
      <c r="B28" s="246" t="s">
        <v>92</v>
      </c>
      <c r="C28" s="267"/>
      <c r="D28" s="290">
        <f>逆行列係数表!D28</f>
        <v>6.2135219415796047E-3</v>
      </c>
      <c r="E28" s="290"/>
      <c r="F28" s="290">
        <f t="shared" si="2"/>
        <v>5.7517432809701518E-3</v>
      </c>
      <c r="G28" s="286">
        <f t="shared" si="3"/>
        <v>0</v>
      </c>
      <c r="H28" s="290">
        <f>分析係数表!F31</f>
        <v>0.39948542779773355</v>
      </c>
      <c r="I28" s="288">
        <f t="shared" si="5"/>
        <v>0</v>
      </c>
      <c r="J28" s="292">
        <f>分析係数表!D31</f>
        <v>2.9145126840892164E-3</v>
      </c>
      <c r="K28" s="271">
        <f t="shared" si="4"/>
        <v>0</v>
      </c>
      <c r="L28" s="290">
        <f>分析係数表!E31</f>
        <v>2.9145126840892164E-3</v>
      </c>
      <c r="M28" s="272">
        <f t="shared" si="1"/>
        <v>0</v>
      </c>
    </row>
    <row r="29" spans="1:13">
      <c r="A29" s="258">
        <v>25</v>
      </c>
      <c r="B29" s="246" t="s">
        <v>1</v>
      </c>
      <c r="C29" s="267"/>
      <c r="D29" s="290">
        <f>逆行列係数表!D29</f>
        <v>4.5104354666049518E-4</v>
      </c>
      <c r="E29" s="290"/>
      <c r="F29" s="290">
        <f t="shared" si="2"/>
        <v>4.1752273723683498E-4</v>
      </c>
      <c r="G29" s="286">
        <f t="shared" si="3"/>
        <v>0</v>
      </c>
      <c r="H29" s="290">
        <f>分析係数表!F32</f>
        <v>0.44272670787830282</v>
      </c>
      <c r="I29" s="288">
        <f t="shared" si="5"/>
        <v>0</v>
      </c>
      <c r="J29" s="292">
        <f>分析係数表!D32</f>
        <v>2.1120085933633119E-2</v>
      </c>
      <c r="K29" s="271">
        <f t="shared" si="4"/>
        <v>0</v>
      </c>
      <c r="L29" s="290">
        <f>分析係数表!E32</f>
        <v>2.1120085933633119E-2</v>
      </c>
      <c r="M29" s="272">
        <f t="shared" si="1"/>
        <v>0</v>
      </c>
    </row>
    <row r="30" spans="1:13">
      <c r="A30" s="258">
        <v>26</v>
      </c>
      <c r="B30" s="246" t="s">
        <v>2</v>
      </c>
      <c r="C30" s="267"/>
      <c r="D30" s="290">
        <f>逆行列係数表!D30</f>
        <v>5.506901718363577E-4</v>
      </c>
      <c r="E30" s="290"/>
      <c r="F30" s="290">
        <f t="shared" si="2"/>
        <v>5.0976379025239964E-4</v>
      </c>
      <c r="G30" s="286">
        <f t="shared" si="3"/>
        <v>0</v>
      </c>
      <c r="H30" s="290">
        <f>分析係数表!F33</f>
        <v>0.63278689994307047</v>
      </c>
      <c r="I30" s="288">
        <f t="shared" si="5"/>
        <v>0</v>
      </c>
      <c r="J30" s="292">
        <f>分析係数表!D33</f>
        <v>8.7702783269007503E-2</v>
      </c>
      <c r="K30" s="271">
        <f t="shared" si="4"/>
        <v>0</v>
      </c>
      <c r="L30" s="290">
        <f>分析係数表!E33</f>
        <v>8.4336323251883824E-2</v>
      </c>
      <c r="M30" s="272">
        <f t="shared" si="1"/>
        <v>0</v>
      </c>
    </row>
    <row r="31" spans="1:13">
      <c r="A31" s="258">
        <v>27</v>
      </c>
      <c r="B31" s="246" t="s">
        <v>65</v>
      </c>
      <c r="C31" s="267"/>
      <c r="D31" s="290">
        <f>逆行列係数表!D31</f>
        <v>4.3537408938911608E-3</v>
      </c>
      <c r="E31" s="290"/>
      <c r="F31" s="290">
        <f t="shared" si="2"/>
        <v>4.0301780807999168E-3</v>
      </c>
      <c r="G31" s="286">
        <f t="shared" si="3"/>
        <v>0</v>
      </c>
      <c r="H31" s="290">
        <f>分析係数表!F34</f>
        <v>0.68044247766447119</v>
      </c>
      <c r="I31" s="288">
        <f t="shared" si="5"/>
        <v>0</v>
      </c>
      <c r="J31" s="292">
        <f>分析係数表!D34</f>
        <v>0.15389009392691583</v>
      </c>
      <c r="K31" s="271">
        <f t="shared" si="4"/>
        <v>0</v>
      </c>
      <c r="L31" s="290">
        <f>分析係数表!E34</f>
        <v>0.1433320704064108</v>
      </c>
      <c r="M31" s="272">
        <f t="shared" si="1"/>
        <v>0</v>
      </c>
    </row>
    <row r="32" spans="1:13">
      <c r="A32" s="258">
        <v>28</v>
      </c>
      <c r="B32" s="246" t="s">
        <v>66</v>
      </c>
      <c r="C32" s="267"/>
      <c r="D32" s="290">
        <f>逆行列係数表!D32</f>
        <v>1.2309848249988126E-2</v>
      </c>
      <c r="E32" s="290"/>
      <c r="F32" s="290">
        <f t="shared" si="2"/>
        <v>1.1395000714141163E-2</v>
      </c>
      <c r="G32" s="286">
        <f t="shared" si="3"/>
        <v>0</v>
      </c>
      <c r="H32" s="290">
        <f>分析係数表!F35</f>
        <v>0.60548890850388704</v>
      </c>
      <c r="I32" s="288">
        <f t="shared" si="5"/>
        <v>0</v>
      </c>
      <c r="J32" s="292">
        <f>分析係数表!D35</f>
        <v>4.0363234612300396E-2</v>
      </c>
      <c r="K32" s="271">
        <f t="shared" si="4"/>
        <v>0</v>
      </c>
      <c r="L32" s="290">
        <f>分析係数表!E35</f>
        <v>3.9154079363329694E-2</v>
      </c>
      <c r="M32" s="272">
        <f t="shared" si="1"/>
        <v>0</v>
      </c>
    </row>
    <row r="33" spans="1:13">
      <c r="A33" s="258">
        <v>29</v>
      </c>
      <c r="B33" s="246" t="s">
        <v>93</v>
      </c>
      <c r="C33" s="267"/>
      <c r="D33" s="290">
        <f>逆行列係数表!D33</f>
        <v>3.8251776626511552E-3</v>
      </c>
      <c r="E33" s="290"/>
      <c r="F33" s="290">
        <f t="shared" si="2"/>
        <v>3.5408967935627298E-3</v>
      </c>
      <c r="G33" s="286">
        <f t="shared" si="3"/>
        <v>0</v>
      </c>
      <c r="H33" s="290">
        <f>分析係数表!F36</f>
        <v>0.81306518983088305</v>
      </c>
      <c r="I33" s="288">
        <f t="shared" si="5"/>
        <v>0</v>
      </c>
      <c r="J33" s="292">
        <f>分析係数表!D36</f>
        <v>1.5774342104513773E-2</v>
      </c>
      <c r="K33" s="271">
        <f t="shared" si="4"/>
        <v>0</v>
      </c>
      <c r="L33" s="290">
        <f>分析係数表!E36</f>
        <v>1.3229670821596217E-2</v>
      </c>
      <c r="M33" s="272">
        <f t="shared" si="1"/>
        <v>0</v>
      </c>
    </row>
    <row r="34" spans="1:13">
      <c r="A34" s="258">
        <v>30</v>
      </c>
      <c r="B34" s="246" t="s">
        <v>94</v>
      </c>
      <c r="C34" s="267"/>
      <c r="D34" s="290">
        <f>逆行列係数表!D34</f>
        <v>2.7204293411599651E-2</v>
      </c>
      <c r="E34" s="290"/>
      <c r="F34" s="290">
        <f t="shared" si="2"/>
        <v>2.5182515377732848E-2</v>
      </c>
      <c r="G34" s="286">
        <f t="shared" si="3"/>
        <v>0</v>
      </c>
      <c r="H34" s="290">
        <f>分析係数表!F37</f>
        <v>0.63403708963374472</v>
      </c>
      <c r="I34" s="288">
        <f t="shared" si="5"/>
        <v>0</v>
      </c>
      <c r="J34" s="292">
        <f>分析係数表!D37</f>
        <v>7.9200513574427991E-2</v>
      </c>
      <c r="K34" s="271">
        <f t="shared" si="4"/>
        <v>0</v>
      </c>
      <c r="L34" s="290">
        <f>分析係数表!E37</f>
        <v>7.3600662533244779E-2</v>
      </c>
      <c r="M34" s="272">
        <f t="shared" si="1"/>
        <v>0</v>
      </c>
    </row>
    <row r="35" spans="1:13">
      <c r="A35" s="258">
        <v>31</v>
      </c>
      <c r="B35" s="246" t="s">
        <v>95</v>
      </c>
      <c r="C35" s="267"/>
      <c r="D35" s="290">
        <f>逆行列係数表!D35</f>
        <v>2.8695051700737572E-3</v>
      </c>
      <c r="E35" s="290"/>
      <c r="F35" s="290">
        <f t="shared" si="2"/>
        <v>2.6562482979636862E-3</v>
      </c>
      <c r="G35" s="286">
        <f t="shared" si="3"/>
        <v>0</v>
      </c>
      <c r="H35" s="290">
        <f>分析係数表!F38</f>
        <v>0.4997199825516766</v>
      </c>
      <c r="I35" s="288">
        <f t="shared" si="5"/>
        <v>0</v>
      </c>
      <c r="J35" s="292">
        <f>分析係数表!D38</f>
        <v>3.5590827435143364E-2</v>
      </c>
      <c r="K35" s="271">
        <f t="shared" si="4"/>
        <v>0</v>
      </c>
      <c r="L35" s="290">
        <f>分析係数表!E38</f>
        <v>3.1059891839156476E-2</v>
      </c>
      <c r="M35" s="272">
        <f t="shared" si="1"/>
        <v>0</v>
      </c>
    </row>
    <row r="36" spans="1:13">
      <c r="A36" s="258">
        <v>32</v>
      </c>
      <c r="B36" s="246" t="s">
        <v>67</v>
      </c>
      <c r="C36" s="267"/>
      <c r="D36" s="290">
        <f>逆行列係数表!D36</f>
        <v>9.2478703530532243E-5</v>
      </c>
      <c r="E36" s="290"/>
      <c r="F36" s="290">
        <f t="shared" si="2"/>
        <v>8.56058394362644E-5</v>
      </c>
      <c r="G36" s="286">
        <f t="shared" si="3"/>
        <v>0</v>
      </c>
      <c r="H36" s="290">
        <f>分析係数表!F39</f>
        <v>0.70859596344355691</v>
      </c>
      <c r="I36" s="288">
        <f t="shared" si="5"/>
        <v>0</v>
      </c>
      <c r="J36" s="292">
        <f>分析係数表!D39</f>
        <v>4.8027598057070089E-2</v>
      </c>
      <c r="K36" s="271">
        <f t="shared" si="4"/>
        <v>0</v>
      </c>
      <c r="L36" s="290">
        <f>分析係数表!E39</f>
        <v>4.8027598057070089E-2</v>
      </c>
      <c r="M36" s="272">
        <f t="shared" si="1"/>
        <v>0</v>
      </c>
    </row>
    <row r="37" spans="1:13">
      <c r="A37" s="258">
        <v>33</v>
      </c>
      <c r="B37" s="246" t="s">
        <v>96</v>
      </c>
      <c r="C37" s="267"/>
      <c r="D37" s="290">
        <f>逆行列係数表!D37</f>
        <v>1.2692320075662579E-3</v>
      </c>
      <c r="E37" s="290"/>
      <c r="F37" s="290">
        <f t="shared" si="2"/>
        <v>1.174904786713539E-3</v>
      </c>
      <c r="G37" s="286">
        <f t="shared" si="3"/>
        <v>0</v>
      </c>
      <c r="H37" s="290">
        <f>分析係数表!F40</f>
        <v>0.70623799726049996</v>
      </c>
      <c r="I37" s="288">
        <f t="shared" si="5"/>
        <v>0</v>
      </c>
      <c r="J37" s="292">
        <f>分析係数表!D40</f>
        <v>9.0697433955161888E-2</v>
      </c>
      <c r="K37" s="271">
        <f t="shared" si="4"/>
        <v>0</v>
      </c>
      <c r="L37" s="290">
        <f>分析係数表!E40</f>
        <v>9.0562666353757981E-2</v>
      </c>
      <c r="M37" s="272">
        <f>ROUND(G37*L37,0)</f>
        <v>0</v>
      </c>
    </row>
    <row r="38" spans="1:13">
      <c r="A38" s="258">
        <v>34</v>
      </c>
      <c r="B38" s="246" t="s">
        <v>97</v>
      </c>
      <c r="C38" s="267"/>
      <c r="D38" s="290">
        <f>逆行列係数表!D38</f>
        <v>3.8527913010951292E-5</v>
      </c>
      <c r="E38" s="290"/>
      <c r="F38" s="290">
        <f t="shared" si="2"/>
        <v>3.5664582321279395E-5</v>
      </c>
      <c r="G38" s="286">
        <f t="shared" si="3"/>
        <v>0</v>
      </c>
      <c r="H38" s="290">
        <f>分析係数表!F41</f>
        <v>0.58132099287543681</v>
      </c>
      <c r="I38" s="288">
        <f t="shared" si="5"/>
        <v>0</v>
      </c>
      <c r="J38" s="292">
        <f>分析係数表!D41</f>
        <v>0.12149342216939719</v>
      </c>
      <c r="K38" s="271">
        <f t="shared" si="4"/>
        <v>0</v>
      </c>
      <c r="L38" s="290">
        <f>分析係数表!E41</f>
        <v>0.11755967401821014</v>
      </c>
      <c r="M38" s="272">
        <f>ROUND(G38*L38,0)</f>
        <v>0</v>
      </c>
    </row>
    <row r="39" spans="1:13">
      <c r="A39" s="258">
        <v>35</v>
      </c>
      <c r="B39" s="246" t="s">
        <v>3</v>
      </c>
      <c r="C39" s="267"/>
      <c r="D39" s="290">
        <f>逆行列係数表!D39</f>
        <v>1.8141875156790035E-3</v>
      </c>
      <c r="E39" s="290"/>
      <c r="F39" s="290">
        <f t="shared" si="2"/>
        <v>1.6793601039532041E-3</v>
      </c>
      <c r="G39" s="286">
        <f t="shared" si="3"/>
        <v>0</v>
      </c>
      <c r="H39" s="290">
        <f>分析係数表!F42</f>
        <v>0.58706867988829459</v>
      </c>
      <c r="I39" s="288">
        <f t="shared" si="5"/>
        <v>0</v>
      </c>
      <c r="J39" s="292">
        <f>分析係数表!D42</f>
        <v>0.12536880137580664</v>
      </c>
      <c r="K39" s="271">
        <f t="shared" si="4"/>
        <v>0</v>
      </c>
      <c r="L39" s="290">
        <f>分析係数表!E42</f>
        <v>0.11770088827882173</v>
      </c>
      <c r="M39" s="272">
        <f t="shared" si="1"/>
        <v>0</v>
      </c>
    </row>
    <row r="40" spans="1:13">
      <c r="A40" s="258">
        <v>36</v>
      </c>
      <c r="B40" s="246" t="s">
        <v>98</v>
      </c>
      <c r="C40" s="267"/>
      <c r="D40" s="290">
        <f>逆行列係数表!D40</f>
        <v>2.8032077860509312E-2</v>
      </c>
      <c r="E40" s="290"/>
      <c r="F40" s="290">
        <f t="shared" si="2"/>
        <v>2.5948780257276722E-2</v>
      </c>
      <c r="G40" s="286">
        <f t="shared" si="3"/>
        <v>0</v>
      </c>
      <c r="H40" s="290">
        <f>分析係数表!F43</f>
        <v>0.62240825035949521</v>
      </c>
      <c r="I40" s="288">
        <f t="shared" si="5"/>
        <v>0</v>
      </c>
      <c r="J40" s="292">
        <f>分析係数表!D43</f>
        <v>0.13048156468325811</v>
      </c>
      <c r="K40" s="271">
        <f t="shared" si="4"/>
        <v>0</v>
      </c>
      <c r="L40" s="290">
        <f>分析係数表!E43</f>
        <v>0.11291103502841897</v>
      </c>
      <c r="M40" s="272">
        <f t="shared" si="1"/>
        <v>0</v>
      </c>
    </row>
    <row r="41" spans="1:13">
      <c r="A41" s="258">
        <v>37</v>
      </c>
      <c r="B41" s="246" t="s">
        <v>99</v>
      </c>
      <c r="C41" s="267"/>
      <c r="D41" s="290">
        <f>逆行列係数表!D41</f>
        <v>1.2992885752534283E-4</v>
      </c>
      <c r="E41" s="290"/>
      <c r="F41" s="290">
        <f t="shared" si="2"/>
        <v>1.2027276000662762E-4</v>
      </c>
      <c r="G41" s="286">
        <f t="shared" si="3"/>
        <v>0</v>
      </c>
      <c r="H41" s="290">
        <f>分析係数表!F44</f>
        <v>0.5344179716450459</v>
      </c>
      <c r="I41" s="288">
        <f t="shared" si="5"/>
        <v>0</v>
      </c>
      <c r="J41" s="292">
        <f>分析係数表!D44</f>
        <v>0.19836337849438287</v>
      </c>
      <c r="K41" s="271">
        <f t="shared" si="4"/>
        <v>0</v>
      </c>
      <c r="L41" s="290">
        <f>分析係数表!E44</f>
        <v>0.16230318686650563</v>
      </c>
      <c r="M41" s="272">
        <f t="shared" si="1"/>
        <v>0</v>
      </c>
    </row>
    <row r="42" spans="1:13">
      <c r="A42" s="258">
        <v>38</v>
      </c>
      <c r="B42" s="246" t="s">
        <v>4</v>
      </c>
      <c r="C42" s="267"/>
      <c r="D42" s="290">
        <f>逆行列係数表!D42</f>
        <v>4.8485947129603135E-3</v>
      </c>
      <c r="E42" s="290"/>
      <c r="F42" s="290">
        <f t="shared" si="2"/>
        <v>4.4882551835533097E-3</v>
      </c>
      <c r="G42" s="286">
        <f t="shared" si="3"/>
        <v>0</v>
      </c>
      <c r="H42" s="290">
        <f>分析係数表!F45</f>
        <v>0</v>
      </c>
      <c r="I42" s="288">
        <f t="shared" si="5"/>
        <v>0</v>
      </c>
      <c r="J42" s="292">
        <f>分析係数表!D45</f>
        <v>0</v>
      </c>
      <c r="K42" s="271">
        <f t="shared" si="4"/>
        <v>0</v>
      </c>
      <c r="L42" s="290">
        <f>分析係数表!E45</f>
        <v>0</v>
      </c>
      <c r="M42" s="272">
        <f t="shared" si="1"/>
        <v>0</v>
      </c>
    </row>
    <row r="43" spans="1:13">
      <c r="A43" s="258">
        <v>39</v>
      </c>
      <c r="B43" s="246" t="s">
        <v>5</v>
      </c>
      <c r="C43" s="267"/>
      <c r="D43" s="290">
        <f>逆行列係数表!D43</f>
        <v>9.1115349284617429E-4</v>
      </c>
      <c r="E43" s="290"/>
      <c r="F43" s="290">
        <f t="shared" si="2"/>
        <v>8.4343807420082426E-4</v>
      </c>
      <c r="G43" s="286">
        <f t="shared" si="3"/>
        <v>0</v>
      </c>
      <c r="H43" s="290">
        <f>分析係数表!F46</f>
        <v>0.64740426293918441</v>
      </c>
      <c r="I43" s="288">
        <f t="shared" si="5"/>
        <v>0</v>
      </c>
      <c r="J43" s="292">
        <f>分析係数表!D46</f>
        <v>3.6867524451068895E-3</v>
      </c>
      <c r="K43" s="271">
        <f t="shared" si="4"/>
        <v>0</v>
      </c>
      <c r="L43" s="290">
        <f>分析係数表!E46</f>
        <v>3.6024838177901608E-3</v>
      </c>
      <c r="M43" s="272">
        <f t="shared" si="1"/>
        <v>0</v>
      </c>
    </row>
    <row r="44" spans="1:13">
      <c r="A44" s="259">
        <v>40</v>
      </c>
      <c r="B44" s="256" t="s">
        <v>253</v>
      </c>
      <c r="C44" s="273">
        <f>SUM(C5:C43)</f>
        <v>0</v>
      </c>
      <c r="D44" s="291">
        <f>逆行列係数表!D44</f>
        <v>1.1927883623754092</v>
      </c>
      <c r="E44" s="291"/>
      <c r="F44" s="291">
        <f t="shared" si="2"/>
        <v>1.1041423066364906</v>
      </c>
      <c r="G44" s="287">
        <f>SUM(G5:G43)</f>
        <v>0</v>
      </c>
      <c r="H44" s="291">
        <f>分析係数表!F47</f>
        <v>0.52032812004185636</v>
      </c>
      <c r="I44" s="289">
        <f>SUM(I5:I43)</f>
        <v>0</v>
      </c>
      <c r="J44" s="293">
        <f>分析係数表!D47</f>
        <v>6.7043132898265148E-2</v>
      </c>
      <c r="K44" s="274">
        <f>SUM(K5:K43)</f>
        <v>0</v>
      </c>
      <c r="L44" s="291">
        <f>分析係数表!E47</f>
        <v>6.0489972943054145E-2</v>
      </c>
      <c r="M44" s="275">
        <f>SUM(M5:M43)</f>
        <v>0</v>
      </c>
    </row>
    <row r="45" spans="1:13">
      <c r="B45" s="276" t="s">
        <v>254</v>
      </c>
      <c r="C45" s="88"/>
      <c r="D45" s="88" t="s">
        <v>255</v>
      </c>
      <c r="E45" s="88"/>
      <c r="F45" s="88"/>
      <c r="G45" s="88"/>
      <c r="H45" s="88" t="s">
        <v>132</v>
      </c>
      <c r="I45" s="88"/>
      <c r="J45" s="88" t="s">
        <v>132</v>
      </c>
      <c r="K45" s="88"/>
      <c r="L45" s="88" t="s">
        <v>132</v>
      </c>
      <c r="M45" s="277"/>
    </row>
    <row r="46" spans="1:13">
      <c r="B46" s="76" t="s">
        <v>256</v>
      </c>
    </row>
    <row r="47" spans="1:13">
      <c r="B47" s="76" t="s">
        <v>289</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60EE80-BC22-4B43-B7DA-39D3738B331C}">
  <dimension ref="A1:M47"/>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76" customWidth="1"/>
    <col min="2" max="2" width="17.5" style="76" customWidth="1"/>
    <col min="3" max="3" width="8.58203125" style="76" customWidth="1"/>
    <col min="4" max="4" width="8.1640625" style="76" customWidth="1"/>
    <col min="5" max="5" width="8.25" style="76" bestFit="1" customWidth="1"/>
    <col min="6" max="6" width="8.1640625" style="76" customWidth="1"/>
    <col min="7" max="16384" width="8.1640625" style="76"/>
  </cols>
  <sheetData>
    <row r="1" spans="1:13" ht="13">
      <c r="B1" s="268" t="s">
        <v>243</v>
      </c>
      <c r="F1" s="269"/>
      <c r="G1" s="76" t="s">
        <v>324</v>
      </c>
      <c r="I1" s="76" t="s">
        <v>324</v>
      </c>
    </row>
    <row r="2" spans="1:13">
      <c r="B2" s="76" t="s">
        <v>257</v>
      </c>
      <c r="C2" s="76" t="s">
        <v>324</v>
      </c>
      <c r="G2" s="76" t="s">
        <v>245</v>
      </c>
      <c r="I2" s="270" t="s">
        <v>236</v>
      </c>
      <c r="K2" s="76" t="s">
        <v>229</v>
      </c>
      <c r="M2" s="76" t="s">
        <v>246</v>
      </c>
    </row>
    <row r="3" spans="1:13" ht="60" customHeight="1">
      <c r="B3" s="39"/>
      <c r="C3" s="40" t="s">
        <v>308</v>
      </c>
      <c r="D3" s="40" t="s">
        <v>328</v>
      </c>
      <c r="E3" s="40" t="s">
        <v>329</v>
      </c>
      <c r="F3" s="40" t="s">
        <v>310</v>
      </c>
      <c r="G3" s="41" t="s">
        <v>330</v>
      </c>
      <c r="H3" s="40" t="s">
        <v>291</v>
      </c>
      <c r="I3" s="42" t="s">
        <v>236</v>
      </c>
      <c r="J3" s="43" t="s">
        <v>247</v>
      </c>
      <c r="K3" s="41" t="s">
        <v>248</v>
      </c>
      <c r="L3" s="40" t="s">
        <v>249</v>
      </c>
      <c r="M3" s="42" t="s">
        <v>250</v>
      </c>
    </row>
    <row r="4" spans="1:13">
      <c r="B4" s="44"/>
      <c r="C4" s="45" t="s">
        <v>41</v>
      </c>
      <c r="D4" s="45" t="s">
        <v>42</v>
      </c>
      <c r="E4" s="45" t="s">
        <v>50</v>
      </c>
      <c r="F4" s="45" t="s">
        <v>313</v>
      </c>
      <c r="G4" s="45" t="s">
        <v>311</v>
      </c>
      <c r="H4" s="47" t="s">
        <v>315</v>
      </c>
      <c r="I4" s="46" t="s">
        <v>316</v>
      </c>
      <c r="J4" s="45" t="s">
        <v>318</v>
      </c>
      <c r="K4" s="45" t="s">
        <v>319</v>
      </c>
      <c r="L4" s="45" t="s">
        <v>321</v>
      </c>
      <c r="M4" s="46" t="s">
        <v>322</v>
      </c>
    </row>
    <row r="5" spans="1:13">
      <c r="A5" s="257">
        <v>1</v>
      </c>
      <c r="B5" s="246" t="s">
        <v>73</v>
      </c>
      <c r="C5" s="267"/>
      <c r="D5" s="290">
        <f>逆行列係数表!E5</f>
        <v>1.0315406988460631E-3</v>
      </c>
      <c r="E5" s="290"/>
      <c r="F5" s="290">
        <f>D5/$E$7</f>
        <v>1.0245126686627491E-3</v>
      </c>
      <c r="G5" s="286">
        <f>C7*F5</f>
        <v>0</v>
      </c>
      <c r="H5" s="290">
        <f>分析係数表!F8</f>
        <v>0.42721038226158625</v>
      </c>
      <c r="I5" s="288">
        <f>G5*H5</f>
        <v>0</v>
      </c>
      <c r="J5" s="292">
        <f>分析係数表!D8</f>
        <v>0.32298797552049696</v>
      </c>
      <c r="K5" s="271">
        <f>ROUND(G5*J5,0)</f>
        <v>0</v>
      </c>
      <c r="L5" s="290">
        <f>分析係数表!E8</f>
        <v>0.12265584155979949</v>
      </c>
      <c r="M5" s="272">
        <f t="shared" ref="M5:M43" si="0">ROUND(G5*L5,0)</f>
        <v>0</v>
      </c>
    </row>
    <row r="6" spans="1:13">
      <c r="A6" s="258">
        <v>2</v>
      </c>
      <c r="B6" s="246" t="s">
        <v>74</v>
      </c>
      <c r="C6" s="267"/>
      <c r="D6" s="290">
        <f>逆行列係数表!E6</f>
        <v>1.8625669934065406E-4</v>
      </c>
      <c r="E6" s="290"/>
      <c r="F6" s="290">
        <f t="shared" ref="F6:F44" si="1">D6/$E$7</f>
        <v>1.8498770655512954E-4</v>
      </c>
      <c r="G6" s="286">
        <f t="shared" ref="G6:G43" si="2">C8*F6</f>
        <v>0</v>
      </c>
      <c r="H6" s="290">
        <f>分析係数表!F9</f>
        <v>0.63987813845992225</v>
      </c>
      <c r="I6" s="288">
        <f>G6*H6</f>
        <v>0</v>
      </c>
      <c r="J6" s="292">
        <f>分析係数表!D9</f>
        <v>0.29572434079210003</v>
      </c>
      <c r="K6" s="271">
        <f>ROUND(G6*J6,0)</f>
        <v>0</v>
      </c>
      <c r="L6" s="290">
        <f>分析係数表!E9</f>
        <v>0.26862065342998215</v>
      </c>
      <c r="M6" s="272">
        <f t="shared" si="0"/>
        <v>0</v>
      </c>
    </row>
    <row r="7" spans="1:13">
      <c r="A7" s="258">
        <v>3</v>
      </c>
      <c r="B7" s="246" t="s">
        <v>75</v>
      </c>
      <c r="C7" s="266">
        <f>データ入力!C8</f>
        <v>0</v>
      </c>
      <c r="D7" s="290">
        <f>逆行列係数表!E7</f>
        <v>1.0068598763083012</v>
      </c>
      <c r="E7" s="290">
        <f>D7</f>
        <v>1.0068598763083012</v>
      </c>
      <c r="F7" s="290">
        <f t="shared" si="1"/>
        <v>1</v>
      </c>
      <c r="G7" s="286">
        <f t="shared" si="2"/>
        <v>0</v>
      </c>
      <c r="H7" s="290">
        <f>分析係数表!F10</f>
        <v>0.47381340455197063</v>
      </c>
      <c r="I7" s="288">
        <f>G7*H7</f>
        <v>0</v>
      </c>
      <c r="J7" s="292">
        <f>分析係数表!D10</f>
        <v>9.5045460793747427E-2</v>
      </c>
      <c r="K7" s="271">
        <f>ROUND(G7*J7,0)</f>
        <v>0</v>
      </c>
      <c r="L7" s="290">
        <f>分析係数表!E10</f>
        <v>4.2279520059697977E-2</v>
      </c>
      <c r="M7" s="272">
        <f t="shared" si="0"/>
        <v>0</v>
      </c>
    </row>
    <row r="8" spans="1:13">
      <c r="A8" s="258">
        <v>4</v>
      </c>
      <c r="B8" s="246" t="s">
        <v>76</v>
      </c>
      <c r="C8" s="267"/>
      <c r="D8" s="290">
        <f>逆行列係数表!E8</f>
        <v>7.2730398041826472E-5</v>
      </c>
      <c r="E8" s="290"/>
      <c r="F8" s="290">
        <f t="shared" si="1"/>
        <v>7.2234875729178802E-5</v>
      </c>
      <c r="G8" s="286">
        <f t="shared" si="2"/>
        <v>0</v>
      </c>
      <c r="H8" s="290">
        <f>分析係数表!F11</f>
        <v>0.54360066960888753</v>
      </c>
      <c r="I8" s="288">
        <f>G8*H8</f>
        <v>0</v>
      </c>
      <c r="J8" s="292">
        <f>分析係数表!D11</f>
        <v>4.0785268604474206E-2</v>
      </c>
      <c r="K8" s="271">
        <f t="shared" ref="K8:K43" si="3">ROUND(G8*J8,0)</f>
        <v>0</v>
      </c>
      <c r="L8" s="290">
        <f>分析係数表!E11</f>
        <v>3.926343022371024E-2</v>
      </c>
      <c r="M8" s="272">
        <f t="shared" si="0"/>
        <v>0</v>
      </c>
    </row>
    <row r="9" spans="1:13">
      <c r="A9" s="258">
        <v>5</v>
      </c>
      <c r="B9" s="246" t="s">
        <v>77</v>
      </c>
      <c r="C9" s="267"/>
      <c r="D9" s="290">
        <f>逆行列係数表!E9</f>
        <v>3.9815232578087195E-2</v>
      </c>
      <c r="E9" s="290"/>
      <c r="F9" s="290">
        <f t="shared" si="1"/>
        <v>3.9543965863523739E-2</v>
      </c>
      <c r="G9" s="286">
        <f t="shared" si="2"/>
        <v>0</v>
      </c>
      <c r="H9" s="290">
        <f>分析係数表!F12</f>
        <v>0.33651535386825859</v>
      </c>
      <c r="I9" s="288">
        <f t="shared" ref="I9:I38" si="4">G9*H9</f>
        <v>0</v>
      </c>
      <c r="J9" s="292">
        <f>分析係数表!D12</f>
        <v>3.4578030097235327E-2</v>
      </c>
      <c r="K9" s="271">
        <f t="shared" si="3"/>
        <v>0</v>
      </c>
      <c r="L9" s="290">
        <f>分析係数表!E12</f>
        <v>3.3355134693599395E-2</v>
      </c>
      <c r="M9" s="272">
        <f t="shared" si="0"/>
        <v>0</v>
      </c>
    </row>
    <row r="10" spans="1:13">
      <c r="A10" s="258">
        <v>6</v>
      </c>
      <c r="B10" s="246" t="s">
        <v>78</v>
      </c>
      <c r="C10" s="267"/>
      <c r="D10" s="290">
        <f>逆行列係数表!E10</f>
        <v>1.5975751625428511E-3</v>
      </c>
      <c r="E10" s="290"/>
      <c r="F10" s="290">
        <f t="shared" si="1"/>
        <v>1.586690660869748E-3</v>
      </c>
      <c r="G10" s="286">
        <f t="shared" si="2"/>
        <v>0</v>
      </c>
      <c r="H10" s="290">
        <f>分析係数表!F13</f>
        <v>0.39077170920544851</v>
      </c>
      <c r="I10" s="288">
        <f t="shared" si="4"/>
        <v>0</v>
      </c>
      <c r="J10" s="292">
        <f>分析係数表!D13</f>
        <v>0.12720758845381647</v>
      </c>
      <c r="K10" s="271">
        <f t="shared" si="3"/>
        <v>0</v>
      </c>
      <c r="L10" s="290">
        <f>分析係数表!E13</f>
        <v>9.5492852763317662E-2</v>
      </c>
      <c r="M10" s="272">
        <f t="shared" si="0"/>
        <v>0</v>
      </c>
    </row>
    <row r="11" spans="1:13">
      <c r="A11" s="258">
        <v>7</v>
      </c>
      <c r="B11" s="246" t="s">
        <v>79</v>
      </c>
      <c r="C11" s="267"/>
      <c r="D11" s="290">
        <f>逆行列係数表!E11</f>
        <v>2.0693899890522997E-3</v>
      </c>
      <c r="E11" s="290"/>
      <c r="F11" s="290">
        <f t="shared" si="1"/>
        <v>2.0552909473757312E-3</v>
      </c>
      <c r="G11" s="286">
        <f t="shared" si="2"/>
        <v>0</v>
      </c>
      <c r="H11" s="290">
        <f>分析係数表!F14</f>
        <v>0.35598651785260127</v>
      </c>
      <c r="I11" s="288">
        <f t="shared" si="4"/>
        <v>0</v>
      </c>
      <c r="J11" s="292">
        <f>分析係数表!D14</f>
        <v>4.3833041969742803E-2</v>
      </c>
      <c r="K11" s="271">
        <f t="shared" si="3"/>
        <v>0</v>
      </c>
      <c r="L11" s="290">
        <f>分析係数表!E14</f>
        <v>3.8757158040430381E-2</v>
      </c>
      <c r="M11" s="272">
        <f>ROUND(G11*L11,0)</f>
        <v>0</v>
      </c>
    </row>
    <row r="12" spans="1:13">
      <c r="A12" s="258">
        <v>8</v>
      </c>
      <c r="B12" s="246" t="s">
        <v>80</v>
      </c>
      <c r="C12" s="267"/>
      <c r="D12" s="290">
        <f>逆行列係数表!E12</f>
        <v>4.2292952951869097E-3</v>
      </c>
      <c r="E12" s="290"/>
      <c r="F12" s="290">
        <f t="shared" si="1"/>
        <v>4.2004805183952889E-3</v>
      </c>
      <c r="G12" s="286">
        <f t="shared" si="2"/>
        <v>0</v>
      </c>
      <c r="H12" s="290">
        <f>分析係数表!F15</f>
        <v>0.35842164855867914</v>
      </c>
      <c r="I12" s="288">
        <f t="shared" si="4"/>
        <v>0</v>
      </c>
      <c r="J12" s="292">
        <f>分析係数表!D15</f>
        <v>1.5678367482667734E-2</v>
      </c>
      <c r="K12" s="271">
        <f t="shared" si="3"/>
        <v>0</v>
      </c>
      <c r="L12" s="290">
        <f>分析係数表!E15</f>
        <v>1.5634458686506418E-2</v>
      </c>
      <c r="M12" s="272">
        <f t="shared" si="0"/>
        <v>0</v>
      </c>
    </row>
    <row r="13" spans="1:13">
      <c r="A13" s="258">
        <v>9</v>
      </c>
      <c r="B13" s="246" t="s">
        <v>81</v>
      </c>
      <c r="C13" s="267"/>
      <c r="D13" s="290">
        <f>逆行列係数表!E13</f>
        <v>8.1888888741857794E-3</v>
      </c>
      <c r="E13" s="290"/>
      <c r="F13" s="290">
        <f t="shared" si="1"/>
        <v>8.1330968358881515E-3</v>
      </c>
      <c r="G13" s="286">
        <f t="shared" si="2"/>
        <v>0</v>
      </c>
      <c r="H13" s="290">
        <f>分析係数表!F16</f>
        <v>0.2627694146106877</v>
      </c>
      <c r="I13" s="288">
        <f t="shared" si="4"/>
        <v>0</v>
      </c>
      <c r="J13" s="292">
        <f>分析係数表!D16</f>
        <v>1.0339400475073228E-2</v>
      </c>
      <c r="K13" s="271">
        <f t="shared" si="3"/>
        <v>0</v>
      </c>
      <c r="L13" s="290">
        <f>分析係数表!E16</f>
        <v>1.0339400475073228E-2</v>
      </c>
      <c r="M13" s="272">
        <f t="shared" si="0"/>
        <v>0</v>
      </c>
    </row>
    <row r="14" spans="1:13">
      <c r="A14" s="258">
        <v>10</v>
      </c>
      <c r="B14" s="246" t="s">
        <v>82</v>
      </c>
      <c r="C14" s="267"/>
      <c r="D14" s="290">
        <f>逆行列係数表!E14</f>
        <v>4.4525001145278133E-3</v>
      </c>
      <c r="E14" s="290"/>
      <c r="F14" s="290">
        <f t="shared" si="1"/>
        <v>4.4221646122726763E-3</v>
      </c>
      <c r="G14" s="286">
        <f t="shared" si="2"/>
        <v>0</v>
      </c>
      <c r="H14" s="290">
        <f>分析係数表!F17</f>
        <v>0.42825667105631338</v>
      </c>
      <c r="I14" s="288">
        <f t="shared" si="4"/>
        <v>0</v>
      </c>
      <c r="J14" s="292">
        <f>分析係数表!D17</f>
        <v>5.1560411778863557E-2</v>
      </c>
      <c r="K14" s="271">
        <f t="shared" si="3"/>
        <v>0</v>
      </c>
      <c r="L14" s="290">
        <f>分析係数表!E17</f>
        <v>4.9008807340167618E-2</v>
      </c>
      <c r="M14" s="272">
        <f t="shared" si="0"/>
        <v>0</v>
      </c>
    </row>
    <row r="15" spans="1:13">
      <c r="A15" s="258">
        <v>11</v>
      </c>
      <c r="B15" s="246" t="s">
        <v>83</v>
      </c>
      <c r="C15" s="267"/>
      <c r="D15" s="290">
        <f>逆行列係数表!E15</f>
        <v>2.2212422651013934E-4</v>
      </c>
      <c r="E15" s="290"/>
      <c r="F15" s="290">
        <f t="shared" si="1"/>
        <v>2.2061086327579982E-4</v>
      </c>
      <c r="G15" s="286">
        <f t="shared" si="2"/>
        <v>0</v>
      </c>
      <c r="H15" s="290">
        <f>分析係数表!F18</f>
        <v>0.48997194925916815</v>
      </c>
      <c r="I15" s="288">
        <f t="shared" si="4"/>
        <v>0</v>
      </c>
      <c r="J15" s="292">
        <f>分析係数表!D18</f>
        <v>3.8565313316438733E-2</v>
      </c>
      <c r="K15" s="271">
        <f t="shared" si="3"/>
        <v>0</v>
      </c>
      <c r="L15" s="290">
        <f>分析係数表!E18</f>
        <v>3.6576455199010559E-2</v>
      </c>
      <c r="M15" s="272">
        <f t="shared" si="0"/>
        <v>0</v>
      </c>
    </row>
    <row r="16" spans="1:13">
      <c r="A16" s="258">
        <v>12</v>
      </c>
      <c r="B16" s="246" t="s">
        <v>84</v>
      </c>
      <c r="C16" s="267"/>
      <c r="D16" s="290">
        <f>逆行列係数表!E16</f>
        <v>1.4149945171044417E-3</v>
      </c>
      <c r="E16" s="290"/>
      <c r="F16" s="290">
        <f t="shared" si="1"/>
        <v>1.4053539627505917E-3</v>
      </c>
      <c r="G16" s="286">
        <f t="shared" si="2"/>
        <v>0</v>
      </c>
      <c r="H16" s="290">
        <f>分析係数表!F19</f>
        <v>0.21331101927013058</v>
      </c>
      <c r="I16" s="288">
        <f t="shared" si="4"/>
        <v>0</v>
      </c>
      <c r="J16" s="292">
        <f>分析係数表!D19</f>
        <v>1.2736199640345095E-2</v>
      </c>
      <c r="K16" s="271">
        <f t="shared" si="3"/>
        <v>0</v>
      </c>
      <c r="L16" s="290">
        <f>分析係数表!E19</f>
        <v>1.2523714081279422E-2</v>
      </c>
      <c r="M16" s="272">
        <f t="shared" si="0"/>
        <v>0</v>
      </c>
    </row>
    <row r="17" spans="1:13">
      <c r="A17" s="258">
        <v>13</v>
      </c>
      <c r="B17" s="246" t="s">
        <v>85</v>
      </c>
      <c r="C17" s="267"/>
      <c r="D17" s="290">
        <f>逆行列係数表!E17</f>
        <v>2.516036685640384E-5</v>
      </c>
      <c r="E17" s="290"/>
      <c r="F17" s="290">
        <f t="shared" si="1"/>
        <v>2.4988945779283112E-5</v>
      </c>
      <c r="G17" s="286">
        <f t="shared" si="2"/>
        <v>0</v>
      </c>
      <c r="H17" s="290">
        <f>分析係数表!F20</f>
        <v>0.2109583665362576</v>
      </c>
      <c r="I17" s="288">
        <f t="shared" si="4"/>
        <v>0</v>
      </c>
      <c r="J17" s="292">
        <f>分析係数表!D20</f>
        <v>3.0797631013066269E-2</v>
      </c>
      <c r="K17" s="271">
        <f t="shared" si="3"/>
        <v>0</v>
      </c>
      <c r="L17" s="290">
        <f>分析係数表!E20</f>
        <v>2.9972730221401771E-2</v>
      </c>
      <c r="M17" s="272">
        <f t="shared" si="0"/>
        <v>0</v>
      </c>
    </row>
    <row r="18" spans="1:13">
      <c r="A18" s="258">
        <v>14</v>
      </c>
      <c r="B18" s="246" t="s">
        <v>86</v>
      </c>
      <c r="C18" s="267"/>
      <c r="D18" s="290">
        <f>逆行列係数表!E18</f>
        <v>9.1966453675448813E-4</v>
      </c>
      <c r="E18" s="290"/>
      <c r="F18" s="290">
        <f t="shared" si="1"/>
        <v>9.1339873441623393E-4</v>
      </c>
      <c r="G18" s="286">
        <f t="shared" si="2"/>
        <v>0</v>
      </c>
      <c r="H18" s="290">
        <f>分析係数表!F21</f>
        <v>0.45791147145628314</v>
      </c>
      <c r="I18" s="288">
        <f t="shared" si="4"/>
        <v>0</v>
      </c>
      <c r="J18" s="292">
        <f>分析係数表!D21</f>
        <v>5.9847590028896828E-2</v>
      </c>
      <c r="K18" s="271">
        <f t="shared" si="3"/>
        <v>0</v>
      </c>
      <c r="L18" s="290">
        <f>分析係数表!E21</f>
        <v>5.4782163530779596E-2</v>
      </c>
      <c r="M18" s="272">
        <f t="shared" si="0"/>
        <v>0</v>
      </c>
    </row>
    <row r="19" spans="1:13">
      <c r="A19" s="258">
        <v>15</v>
      </c>
      <c r="B19" s="246" t="s">
        <v>70</v>
      </c>
      <c r="C19" s="267"/>
      <c r="D19" s="290">
        <f>逆行列係数表!E19</f>
        <v>1.2451131719573002E-4</v>
      </c>
      <c r="E19" s="290"/>
      <c r="F19" s="290">
        <f t="shared" si="1"/>
        <v>1.2366300428243957E-4</v>
      </c>
      <c r="G19" s="286">
        <f t="shared" si="2"/>
        <v>0</v>
      </c>
      <c r="H19" s="290">
        <f>分析係数表!F22</f>
        <v>0.43073258580094059</v>
      </c>
      <c r="I19" s="288">
        <f t="shared" si="4"/>
        <v>0</v>
      </c>
      <c r="J19" s="292">
        <f>分析係数表!D22</f>
        <v>2.2938556731137788E-2</v>
      </c>
      <c r="K19" s="271">
        <f t="shared" si="3"/>
        <v>0</v>
      </c>
      <c r="L19" s="290">
        <f>分析係数表!E22</f>
        <v>2.2183368519679003E-2</v>
      </c>
      <c r="M19" s="272">
        <f t="shared" si="0"/>
        <v>0</v>
      </c>
    </row>
    <row r="20" spans="1:13">
      <c r="A20" s="258">
        <v>16</v>
      </c>
      <c r="B20" s="246" t="s">
        <v>71</v>
      </c>
      <c r="C20" s="267"/>
      <c r="D20" s="290">
        <f>逆行列係数表!E20</f>
        <v>1.2335442659841466E-4</v>
      </c>
      <c r="E20" s="290"/>
      <c r="F20" s="290">
        <f t="shared" si="1"/>
        <v>1.225139957415916E-4</v>
      </c>
      <c r="G20" s="286">
        <f t="shared" si="2"/>
        <v>0</v>
      </c>
      <c r="H20" s="290">
        <f>分析係数表!F23</f>
        <v>0.43764444987651224</v>
      </c>
      <c r="I20" s="288">
        <f t="shared" si="4"/>
        <v>0</v>
      </c>
      <c r="J20" s="292">
        <f>分析係数表!D23</f>
        <v>3.7770855561684982E-2</v>
      </c>
      <c r="K20" s="271">
        <f t="shared" si="3"/>
        <v>0</v>
      </c>
      <c r="L20" s="290">
        <f>分析係数表!E23</f>
        <v>3.6503495425501575E-2</v>
      </c>
      <c r="M20" s="272">
        <f t="shared" si="0"/>
        <v>0</v>
      </c>
    </row>
    <row r="21" spans="1:13">
      <c r="A21" s="258">
        <v>17</v>
      </c>
      <c r="B21" s="246" t="s">
        <v>72</v>
      </c>
      <c r="C21" s="267"/>
      <c r="D21" s="290">
        <f>逆行列係数表!E21</f>
        <v>1.2072914834205471E-5</v>
      </c>
      <c r="E21" s="290"/>
      <c r="F21" s="290">
        <f t="shared" si="1"/>
        <v>1.199066038709515E-5</v>
      </c>
      <c r="G21" s="286">
        <f t="shared" si="2"/>
        <v>0</v>
      </c>
      <c r="H21" s="290">
        <f>分析係数表!F24</f>
        <v>0.36721364788140759</v>
      </c>
      <c r="I21" s="288">
        <f t="shared" si="4"/>
        <v>0</v>
      </c>
      <c r="J21" s="292">
        <f>分析係数表!D24</f>
        <v>3.9309475738153632E-2</v>
      </c>
      <c r="K21" s="271">
        <f t="shared" si="3"/>
        <v>0</v>
      </c>
      <c r="L21" s="290">
        <f>分析係数表!E24</f>
        <v>3.8550657867992791E-2</v>
      </c>
      <c r="M21" s="272">
        <f t="shared" si="0"/>
        <v>0</v>
      </c>
    </row>
    <row r="22" spans="1:13">
      <c r="A22" s="258">
        <v>18</v>
      </c>
      <c r="B22" s="246" t="s">
        <v>87</v>
      </c>
      <c r="C22" s="267"/>
      <c r="D22" s="290">
        <f>逆行列係数表!E22</f>
        <v>6.8944522983956362E-5</v>
      </c>
      <c r="E22" s="290"/>
      <c r="F22" s="290">
        <f t="shared" si="1"/>
        <v>6.8474794364380354E-5</v>
      </c>
      <c r="G22" s="286">
        <f t="shared" si="2"/>
        <v>0</v>
      </c>
      <c r="H22" s="290">
        <f>分析係数表!F25</f>
        <v>0.33318683873123567</v>
      </c>
      <c r="I22" s="288">
        <f t="shared" si="4"/>
        <v>0</v>
      </c>
      <c r="J22" s="292">
        <f>分析係数表!D25</f>
        <v>4.284059086963312E-2</v>
      </c>
      <c r="K22" s="271">
        <f t="shared" si="3"/>
        <v>0</v>
      </c>
      <c r="L22" s="290">
        <f>分析係数表!E25</f>
        <v>4.249917369780222E-2</v>
      </c>
      <c r="M22" s="272">
        <f t="shared" si="0"/>
        <v>0</v>
      </c>
    </row>
    <row r="23" spans="1:13">
      <c r="A23" s="258">
        <v>19</v>
      </c>
      <c r="B23" s="246" t="s">
        <v>88</v>
      </c>
      <c r="C23" s="267"/>
      <c r="D23" s="290">
        <f>逆行列係数表!E23</f>
        <v>2.1722857166145965E-4</v>
      </c>
      <c r="E23" s="290"/>
      <c r="F23" s="290">
        <f t="shared" si="1"/>
        <v>2.1574856320418523E-4</v>
      </c>
      <c r="G23" s="286">
        <f t="shared" si="2"/>
        <v>0</v>
      </c>
      <c r="H23" s="290">
        <f>分析係数表!F26</f>
        <v>0.33811565690794865</v>
      </c>
      <c r="I23" s="288">
        <f t="shared" si="4"/>
        <v>0</v>
      </c>
      <c r="J23" s="292">
        <f>分析係数表!D26</f>
        <v>3.3929737559631502E-2</v>
      </c>
      <c r="K23" s="271">
        <f t="shared" si="3"/>
        <v>0</v>
      </c>
      <c r="L23" s="290">
        <f>分析係数表!E26</f>
        <v>3.3531988342571602E-2</v>
      </c>
      <c r="M23" s="272">
        <f t="shared" si="0"/>
        <v>0</v>
      </c>
    </row>
    <row r="24" spans="1:13">
      <c r="A24" s="258">
        <v>20</v>
      </c>
      <c r="B24" s="246" t="s">
        <v>89</v>
      </c>
      <c r="C24" s="267"/>
      <c r="D24" s="290">
        <f>逆行列係数表!E24</f>
        <v>1.6383943197835582E-5</v>
      </c>
      <c r="E24" s="290"/>
      <c r="F24" s="290">
        <f t="shared" si="1"/>
        <v>1.6272317115176023E-5</v>
      </c>
      <c r="G24" s="286">
        <f t="shared" si="2"/>
        <v>0</v>
      </c>
      <c r="H24" s="290">
        <f>分析係数表!F27</f>
        <v>0.29536956526946395</v>
      </c>
      <c r="I24" s="288">
        <f t="shared" si="4"/>
        <v>0</v>
      </c>
      <c r="J24" s="292">
        <f>分析係数表!D27</f>
        <v>2.042747265118797E-2</v>
      </c>
      <c r="K24" s="271">
        <f t="shared" si="3"/>
        <v>0</v>
      </c>
      <c r="L24" s="290">
        <f>分析係数表!E27</f>
        <v>2.035082172191522E-2</v>
      </c>
      <c r="M24" s="272">
        <f t="shared" si="0"/>
        <v>0</v>
      </c>
    </row>
    <row r="25" spans="1:13">
      <c r="A25" s="258">
        <v>21</v>
      </c>
      <c r="B25" s="246" t="s">
        <v>90</v>
      </c>
      <c r="C25" s="267"/>
      <c r="D25" s="290">
        <f>逆行列係数表!E25</f>
        <v>8.9463482532842978E-3</v>
      </c>
      <c r="E25" s="290"/>
      <c r="F25" s="290">
        <f t="shared" si="1"/>
        <v>8.8853955389368595E-3</v>
      </c>
      <c r="G25" s="286">
        <f t="shared" si="2"/>
        <v>0</v>
      </c>
      <c r="H25" s="290">
        <f>分析係数表!F28</f>
        <v>0.29628808224417325</v>
      </c>
      <c r="I25" s="288">
        <f t="shared" si="4"/>
        <v>0</v>
      </c>
      <c r="J25" s="292">
        <f>分析係数表!D28</f>
        <v>3.0551159487848582E-2</v>
      </c>
      <c r="K25" s="271">
        <f t="shared" si="3"/>
        <v>0</v>
      </c>
      <c r="L25" s="290">
        <f>分析係数表!E28</f>
        <v>3.018459578819983E-2</v>
      </c>
      <c r="M25" s="272">
        <f t="shared" si="0"/>
        <v>0</v>
      </c>
    </row>
    <row r="26" spans="1:13">
      <c r="A26" s="258">
        <v>22</v>
      </c>
      <c r="B26" s="246" t="s">
        <v>64</v>
      </c>
      <c r="C26" s="267"/>
      <c r="D26" s="290">
        <f>逆行列係数表!E26</f>
        <v>2.9114019126837087E-3</v>
      </c>
      <c r="E26" s="290"/>
      <c r="F26" s="290">
        <f t="shared" si="1"/>
        <v>2.8915661267171554E-3</v>
      </c>
      <c r="G26" s="286">
        <f t="shared" si="2"/>
        <v>0</v>
      </c>
      <c r="H26" s="290">
        <f>分析係数表!F29</f>
        <v>0.40202182464221792</v>
      </c>
      <c r="I26" s="288">
        <f t="shared" si="4"/>
        <v>0</v>
      </c>
      <c r="J26" s="292">
        <f>分析係数表!D29</f>
        <v>7.9194780809421356E-2</v>
      </c>
      <c r="K26" s="271">
        <f t="shared" si="3"/>
        <v>0</v>
      </c>
      <c r="L26" s="290">
        <f>分析係数表!E29</f>
        <v>6.5944675090492746E-2</v>
      </c>
      <c r="M26" s="272">
        <f t="shared" si="0"/>
        <v>0</v>
      </c>
    </row>
    <row r="27" spans="1:13">
      <c r="A27" s="258">
        <v>23</v>
      </c>
      <c r="B27" s="246" t="s">
        <v>91</v>
      </c>
      <c r="C27" s="267"/>
      <c r="D27" s="290">
        <f>逆行列係数表!E27</f>
        <v>2.6319947893719826E-3</v>
      </c>
      <c r="E27" s="290"/>
      <c r="F27" s="290">
        <f t="shared" si="1"/>
        <v>2.6140626429789959E-3</v>
      </c>
      <c r="G27" s="286">
        <f t="shared" si="2"/>
        <v>0</v>
      </c>
      <c r="H27" s="290">
        <f>分析係数表!F30</f>
        <v>0.46362091424568164</v>
      </c>
      <c r="I27" s="288">
        <f t="shared" si="4"/>
        <v>0</v>
      </c>
      <c r="J27" s="292">
        <f>分析係数表!D30</f>
        <v>7.3824536053885614E-2</v>
      </c>
      <c r="K27" s="271">
        <f t="shared" si="3"/>
        <v>0</v>
      </c>
      <c r="L27" s="290">
        <f>分析係数表!E30</f>
        <v>5.6949248710145881E-2</v>
      </c>
      <c r="M27" s="272">
        <f t="shared" si="0"/>
        <v>0</v>
      </c>
    </row>
    <row r="28" spans="1:13">
      <c r="A28" s="258">
        <v>24</v>
      </c>
      <c r="B28" s="246" t="s">
        <v>92</v>
      </c>
      <c r="C28" s="267"/>
      <c r="D28" s="290">
        <f>逆行列係数表!E28</f>
        <v>1.2966359148289905E-2</v>
      </c>
      <c r="E28" s="290"/>
      <c r="F28" s="290">
        <f t="shared" si="1"/>
        <v>1.2878017540863448E-2</v>
      </c>
      <c r="G28" s="286">
        <f t="shared" si="2"/>
        <v>0</v>
      </c>
      <c r="H28" s="290">
        <f>分析係数表!F31</f>
        <v>0.39948542779773355</v>
      </c>
      <c r="I28" s="288">
        <f t="shared" si="4"/>
        <v>0</v>
      </c>
      <c r="J28" s="292">
        <f>分析係数表!D31</f>
        <v>2.9145126840892164E-3</v>
      </c>
      <c r="K28" s="271">
        <f t="shared" si="3"/>
        <v>0</v>
      </c>
      <c r="L28" s="290">
        <f>分析係数表!E31</f>
        <v>2.9145126840892164E-3</v>
      </c>
      <c r="M28" s="272">
        <f t="shared" si="0"/>
        <v>0</v>
      </c>
    </row>
    <row r="29" spans="1:13">
      <c r="A29" s="258">
        <v>25</v>
      </c>
      <c r="B29" s="246" t="s">
        <v>1</v>
      </c>
      <c r="C29" s="267"/>
      <c r="D29" s="290">
        <f>逆行列係数表!E29</f>
        <v>8.466807516817309E-4</v>
      </c>
      <c r="E29" s="290"/>
      <c r="F29" s="290">
        <f t="shared" si="1"/>
        <v>8.4091219801719127E-4</v>
      </c>
      <c r="G29" s="286">
        <f t="shared" si="2"/>
        <v>0</v>
      </c>
      <c r="H29" s="290">
        <f>分析係数表!F32</f>
        <v>0.44272670787830282</v>
      </c>
      <c r="I29" s="288">
        <f t="shared" si="4"/>
        <v>0</v>
      </c>
      <c r="J29" s="292">
        <f>分析係数表!D32</f>
        <v>2.1120085933633119E-2</v>
      </c>
      <c r="K29" s="271">
        <f t="shared" si="3"/>
        <v>0</v>
      </c>
      <c r="L29" s="290">
        <f>分析係数表!E32</f>
        <v>2.1120085933633119E-2</v>
      </c>
      <c r="M29" s="272">
        <f t="shared" si="0"/>
        <v>0</v>
      </c>
    </row>
    <row r="30" spans="1:13">
      <c r="A30" s="258">
        <v>26</v>
      </c>
      <c r="B30" s="246" t="s">
        <v>2</v>
      </c>
      <c r="C30" s="267"/>
      <c r="D30" s="290">
        <f>逆行列係数表!E30</f>
        <v>7.841562742652385E-4</v>
      </c>
      <c r="E30" s="290"/>
      <c r="F30" s="290">
        <f t="shared" si="1"/>
        <v>7.7881370855732593E-4</v>
      </c>
      <c r="G30" s="286">
        <f t="shared" si="2"/>
        <v>0</v>
      </c>
      <c r="H30" s="290">
        <f>分析係数表!F33</f>
        <v>0.63278689994307047</v>
      </c>
      <c r="I30" s="288">
        <f t="shared" si="4"/>
        <v>0</v>
      </c>
      <c r="J30" s="292">
        <f>分析係数表!D33</f>
        <v>8.7702783269007503E-2</v>
      </c>
      <c r="K30" s="271">
        <f t="shared" si="3"/>
        <v>0</v>
      </c>
      <c r="L30" s="290">
        <f>分析係数表!E33</f>
        <v>8.4336323251883824E-2</v>
      </c>
      <c r="M30" s="272">
        <f t="shared" si="0"/>
        <v>0</v>
      </c>
    </row>
    <row r="31" spans="1:13">
      <c r="A31" s="258">
        <v>27</v>
      </c>
      <c r="B31" s="246" t="s">
        <v>65</v>
      </c>
      <c r="C31" s="267"/>
      <c r="D31" s="290">
        <f>逆行列係数表!E31</f>
        <v>1.7503770743344922E-2</v>
      </c>
      <c r="E31" s="290"/>
      <c r="F31" s="290">
        <f t="shared" si="1"/>
        <v>1.7384515119942327E-2</v>
      </c>
      <c r="G31" s="286">
        <f t="shared" si="2"/>
        <v>0</v>
      </c>
      <c r="H31" s="290">
        <f>分析係数表!F34</f>
        <v>0.68044247766447119</v>
      </c>
      <c r="I31" s="288">
        <f t="shared" si="4"/>
        <v>0</v>
      </c>
      <c r="J31" s="292">
        <f>分析係数表!D34</f>
        <v>0.15389009392691583</v>
      </c>
      <c r="K31" s="271">
        <f t="shared" si="3"/>
        <v>0</v>
      </c>
      <c r="L31" s="290">
        <f>分析係数表!E34</f>
        <v>0.1433320704064108</v>
      </c>
      <c r="M31" s="272">
        <f t="shared" si="0"/>
        <v>0</v>
      </c>
    </row>
    <row r="32" spans="1:13">
      <c r="A32" s="258">
        <v>28</v>
      </c>
      <c r="B32" s="246" t="s">
        <v>66</v>
      </c>
      <c r="C32" s="267"/>
      <c r="D32" s="290">
        <f>逆行列係数表!E32</f>
        <v>1.1434220598312629E-2</v>
      </c>
      <c r="E32" s="290"/>
      <c r="F32" s="290">
        <f t="shared" si="1"/>
        <v>1.1356317663821041E-2</v>
      </c>
      <c r="G32" s="286">
        <f t="shared" si="2"/>
        <v>0</v>
      </c>
      <c r="H32" s="290">
        <f>分析係数表!F35</f>
        <v>0.60548890850388704</v>
      </c>
      <c r="I32" s="288">
        <f t="shared" si="4"/>
        <v>0</v>
      </c>
      <c r="J32" s="292">
        <f>分析係数表!D35</f>
        <v>4.0363234612300396E-2</v>
      </c>
      <c r="K32" s="271">
        <f t="shared" si="3"/>
        <v>0</v>
      </c>
      <c r="L32" s="290">
        <f>分析係数表!E35</f>
        <v>3.9154079363329694E-2</v>
      </c>
      <c r="M32" s="272">
        <f t="shared" si="0"/>
        <v>0</v>
      </c>
    </row>
    <row r="33" spans="1:13">
      <c r="A33" s="258">
        <v>29</v>
      </c>
      <c r="B33" s="246" t="s">
        <v>93</v>
      </c>
      <c r="C33" s="267"/>
      <c r="D33" s="290">
        <f>逆行列係数表!E33</f>
        <v>4.1776777573061669E-3</v>
      </c>
      <c r="E33" s="290"/>
      <c r="F33" s="290">
        <f t="shared" si="1"/>
        <v>4.1492146579758622E-3</v>
      </c>
      <c r="G33" s="286">
        <f t="shared" si="2"/>
        <v>0</v>
      </c>
      <c r="H33" s="290">
        <f>分析係数表!F36</f>
        <v>0.81306518983088305</v>
      </c>
      <c r="I33" s="288">
        <f t="shared" si="4"/>
        <v>0</v>
      </c>
      <c r="J33" s="292">
        <f>分析係数表!D36</f>
        <v>1.5774342104513773E-2</v>
      </c>
      <c r="K33" s="271">
        <f t="shared" si="3"/>
        <v>0</v>
      </c>
      <c r="L33" s="290">
        <f>分析係数表!E36</f>
        <v>1.3229670821596217E-2</v>
      </c>
      <c r="M33" s="272">
        <f t="shared" si="0"/>
        <v>0</v>
      </c>
    </row>
    <row r="34" spans="1:13">
      <c r="A34" s="258">
        <v>30</v>
      </c>
      <c r="B34" s="246" t="s">
        <v>94</v>
      </c>
      <c r="C34" s="267"/>
      <c r="D34" s="290">
        <f>逆行列係数表!E34</f>
        <v>2.0160530938448031E-2</v>
      </c>
      <c r="E34" s="290"/>
      <c r="F34" s="290">
        <f t="shared" si="1"/>
        <v>2.002317443850038E-2</v>
      </c>
      <c r="G34" s="286">
        <f t="shared" si="2"/>
        <v>0</v>
      </c>
      <c r="H34" s="290">
        <f>分析係数表!F37</f>
        <v>0.63403708963374472</v>
      </c>
      <c r="I34" s="288">
        <f t="shared" si="4"/>
        <v>0</v>
      </c>
      <c r="J34" s="292">
        <f>分析係数表!D37</f>
        <v>7.9200513574427991E-2</v>
      </c>
      <c r="K34" s="271">
        <f t="shared" si="3"/>
        <v>0</v>
      </c>
      <c r="L34" s="290">
        <f>分析係数表!E37</f>
        <v>7.3600662533244779E-2</v>
      </c>
      <c r="M34" s="272">
        <f t="shared" si="0"/>
        <v>0</v>
      </c>
    </row>
    <row r="35" spans="1:13">
      <c r="A35" s="258">
        <v>31</v>
      </c>
      <c r="B35" s="246" t="s">
        <v>95</v>
      </c>
      <c r="C35" s="267"/>
      <c r="D35" s="290">
        <f>逆行列係数表!E35</f>
        <v>4.7119314302402435E-3</v>
      </c>
      <c r="E35" s="290"/>
      <c r="F35" s="290">
        <f t="shared" si="1"/>
        <v>4.6798283863656977E-3</v>
      </c>
      <c r="G35" s="286">
        <f t="shared" si="2"/>
        <v>0</v>
      </c>
      <c r="H35" s="290">
        <f>分析係数表!F38</f>
        <v>0.4997199825516766</v>
      </c>
      <c r="I35" s="288">
        <f t="shared" si="4"/>
        <v>0</v>
      </c>
      <c r="J35" s="292">
        <f>分析係数表!D38</f>
        <v>3.5590827435143364E-2</v>
      </c>
      <c r="K35" s="271">
        <f t="shared" si="3"/>
        <v>0</v>
      </c>
      <c r="L35" s="290">
        <f>分析係数表!E38</f>
        <v>3.1059891839156476E-2</v>
      </c>
      <c r="M35" s="272">
        <f t="shared" si="0"/>
        <v>0</v>
      </c>
    </row>
    <row r="36" spans="1:13">
      <c r="A36" s="258">
        <v>32</v>
      </c>
      <c r="B36" s="246" t="s">
        <v>67</v>
      </c>
      <c r="C36" s="267"/>
      <c r="D36" s="290">
        <f>逆行列係数表!E36</f>
        <v>6.5653911213016359E-4</v>
      </c>
      <c r="E36" s="290"/>
      <c r="F36" s="290">
        <f t="shared" si="1"/>
        <v>6.5206601988887958E-4</v>
      </c>
      <c r="G36" s="286">
        <f t="shared" si="2"/>
        <v>0</v>
      </c>
      <c r="H36" s="290">
        <f>分析係数表!F39</f>
        <v>0.70859596344355691</v>
      </c>
      <c r="I36" s="288">
        <f t="shared" si="4"/>
        <v>0</v>
      </c>
      <c r="J36" s="292">
        <f>分析係数表!D39</f>
        <v>4.8027598057070089E-2</v>
      </c>
      <c r="K36" s="271">
        <f t="shared" si="3"/>
        <v>0</v>
      </c>
      <c r="L36" s="290">
        <f>分析係数表!E39</f>
        <v>4.8027598057070089E-2</v>
      </c>
      <c r="M36" s="272">
        <f t="shared" si="0"/>
        <v>0</v>
      </c>
    </row>
    <row r="37" spans="1:13">
      <c r="A37" s="258">
        <v>33</v>
      </c>
      <c r="B37" s="246" t="s">
        <v>96</v>
      </c>
      <c r="C37" s="267"/>
      <c r="D37" s="290">
        <f>逆行列係数表!E37</f>
        <v>1.6033567212066788E-4</v>
      </c>
      <c r="E37" s="290"/>
      <c r="F37" s="290">
        <f t="shared" si="1"/>
        <v>1.592432828970662E-4</v>
      </c>
      <c r="G37" s="286">
        <f t="shared" si="2"/>
        <v>0</v>
      </c>
      <c r="H37" s="290">
        <f>分析係数表!F40</f>
        <v>0.70623799726049996</v>
      </c>
      <c r="I37" s="288">
        <f t="shared" si="4"/>
        <v>0</v>
      </c>
      <c r="J37" s="292">
        <f>分析係数表!D40</f>
        <v>9.0697433955161888E-2</v>
      </c>
      <c r="K37" s="271">
        <f t="shared" si="3"/>
        <v>0</v>
      </c>
      <c r="L37" s="290">
        <f>分析係数表!E40</f>
        <v>9.0562666353757981E-2</v>
      </c>
      <c r="M37" s="272">
        <f t="shared" si="0"/>
        <v>0</v>
      </c>
    </row>
    <row r="38" spans="1:13">
      <c r="A38" s="258">
        <v>34</v>
      </c>
      <c r="B38" s="246" t="s">
        <v>97</v>
      </c>
      <c r="C38" s="267"/>
      <c r="D38" s="290">
        <f>逆行列係数表!E38</f>
        <v>3.1335647031173042E-5</v>
      </c>
      <c r="E38" s="290"/>
      <c r="F38" s="290">
        <f t="shared" si="1"/>
        <v>3.1122152911750398E-5</v>
      </c>
      <c r="G38" s="286">
        <f t="shared" si="2"/>
        <v>0</v>
      </c>
      <c r="H38" s="290">
        <f>分析係数表!F41</f>
        <v>0.58132099287543681</v>
      </c>
      <c r="I38" s="288">
        <f t="shared" si="4"/>
        <v>0</v>
      </c>
      <c r="J38" s="292">
        <f>分析係数表!D41</f>
        <v>0.12149342216939719</v>
      </c>
      <c r="K38" s="271">
        <f t="shared" si="3"/>
        <v>0</v>
      </c>
      <c r="L38" s="290">
        <f>分析係数表!E41</f>
        <v>0.11755967401821014</v>
      </c>
      <c r="M38" s="272">
        <f t="shared" si="0"/>
        <v>0</v>
      </c>
    </row>
    <row r="39" spans="1:13">
      <c r="A39" s="258">
        <v>35</v>
      </c>
      <c r="B39" s="246" t="s">
        <v>3</v>
      </c>
      <c r="C39" s="267"/>
      <c r="D39" s="290">
        <f>逆行列係数表!E39</f>
        <v>1.2435703278184196E-2</v>
      </c>
      <c r="E39" s="290"/>
      <c r="F39" s="290">
        <f t="shared" si="1"/>
        <v>1.2350977102971153E-2</v>
      </c>
      <c r="G39" s="286">
        <f t="shared" si="2"/>
        <v>0</v>
      </c>
      <c r="H39" s="290">
        <f>分析係数表!F42</f>
        <v>0.58706867988829459</v>
      </c>
      <c r="I39" s="288">
        <f>G39*H39</f>
        <v>0</v>
      </c>
      <c r="J39" s="292">
        <f>分析係数表!D42</f>
        <v>0.12536880137580664</v>
      </c>
      <c r="K39" s="271">
        <f t="shared" si="3"/>
        <v>0</v>
      </c>
      <c r="L39" s="290">
        <f>分析係数表!E42</f>
        <v>0.11770088827882173</v>
      </c>
      <c r="M39" s="272">
        <f t="shared" si="0"/>
        <v>0</v>
      </c>
    </row>
    <row r="40" spans="1:13">
      <c r="A40" s="258">
        <v>36</v>
      </c>
      <c r="B40" s="246" t="s">
        <v>98</v>
      </c>
      <c r="C40" s="267"/>
      <c r="D40" s="290">
        <f>逆行列係数表!E40</f>
        <v>2.4718555690358475E-2</v>
      </c>
      <c r="E40" s="290"/>
      <c r="F40" s="290">
        <f t="shared" si="1"/>
        <v>2.4550144734131443E-2</v>
      </c>
      <c r="G40" s="286">
        <f t="shared" si="2"/>
        <v>0</v>
      </c>
      <c r="H40" s="290">
        <f>分析係数表!F43</f>
        <v>0.62240825035949521</v>
      </c>
      <c r="I40" s="288">
        <f>G40*H40</f>
        <v>0</v>
      </c>
      <c r="J40" s="292">
        <f>分析係数表!D43</f>
        <v>0.13048156468325811</v>
      </c>
      <c r="K40" s="271">
        <f t="shared" si="3"/>
        <v>0</v>
      </c>
      <c r="L40" s="290">
        <f>分析係数表!E43</f>
        <v>0.11291103502841897</v>
      </c>
      <c r="M40" s="272">
        <f t="shared" si="0"/>
        <v>0</v>
      </c>
    </row>
    <row r="41" spans="1:13">
      <c r="A41" s="258">
        <v>37</v>
      </c>
      <c r="B41" s="246" t="s">
        <v>99</v>
      </c>
      <c r="C41" s="267"/>
      <c r="D41" s="290">
        <f>逆行列係数表!E41</f>
        <v>7.2494434481711967E-4</v>
      </c>
      <c r="E41" s="290"/>
      <c r="F41" s="290">
        <f t="shared" si="1"/>
        <v>7.2000519821602391E-4</v>
      </c>
      <c r="G41" s="286">
        <f t="shared" si="2"/>
        <v>0</v>
      </c>
      <c r="H41" s="290">
        <f>分析係数表!F44</f>
        <v>0.5344179716450459</v>
      </c>
      <c r="I41" s="288">
        <f>G41*H41</f>
        <v>0</v>
      </c>
      <c r="J41" s="292">
        <f>分析係数表!D44</f>
        <v>0.19836337849438287</v>
      </c>
      <c r="K41" s="271">
        <f t="shared" si="3"/>
        <v>0</v>
      </c>
      <c r="L41" s="290">
        <f>分析係数表!E44</f>
        <v>0.16230318686650563</v>
      </c>
      <c r="M41" s="272">
        <f t="shared" si="0"/>
        <v>0</v>
      </c>
    </row>
    <row r="42" spans="1:13">
      <c r="A42" s="258">
        <v>38</v>
      </c>
      <c r="B42" s="246" t="s">
        <v>4</v>
      </c>
      <c r="C42" s="267"/>
      <c r="D42" s="290">
        <f>逆行列係数表!E42</f>
        <v>1.3211180088101048E-3</v>
      </c>
      <c r="E42" s="290"/>
      <c r="F42" s="290">
        <f t="shared" si="1"/>
        <v>1.3121170481577296E-3</v>
      </c>
      <c r="G42" s="286">
        <f t="shared" si="2"/>
        <v>0</v>
      </c>
      <c r="H42" s="290">
        <f>分析係数表!F45</f>
        <v>0</v>
      </c>
      <c r="I42" s="288">
        <f>G42*H42</f>
        <v>0</v>
      </c>
      <c r="J42" s="292">
        <f>分析係数表!D45</f>
        <v>0</v>
      </c>
      <c r="K42" s="271">
        <f t="shared" si="3"/>
        <v>0</v>
      </c>
      <c r="L42" s="290">
        <f>分析係数表!E45</f>
        <v>0</v>
      </c>
      <c r="M42" s="272">
        <f t="shared" si="0"/>
        <v>0</v>
      </c>
    </row>
    <row r="43" spans="1:13">
      <c r="A43" s="258">
        <v>39</v>
      </c>
      <c r="B43" s="246" t="s">
        <v>5</v>
      </c>
      <c r="C43" s="267"/>
      <c r="D43" s="290">
        <f>逆行列係数表!E43</f>
        <v>6.4686017685144535E-3</v>
      </c>
      <c r="E43" s="290"/>
      <c r="F43" s="290">
        <f t="shared" si="1"/>
        <v>6.4245302854175537E-3</v>
      </c>
      <c r="G43" s="286">
        <f t="shared" si="2"/>
        <v>0</v>
      </c>
      <c r="H43" s="290">
        <f>分析係数表!F46</f>
        <v>0.64740426293918441</v>
      </c>
      <c r="I43" s="288">
        <f>G43*H43</f>
        <v>0</v>
      </c>
      <c r="J43" s="292">
        <f>分析係数表!D46</f>
        <v>3.6867524451068895E-3</v>
      </c>
      <c r="K43" s="271">
        <f t="shared" si="3"/>
        <v>0</v>
      </c>
      <c r="L43" s="290">
        <f>分析係数表!E46</f>
        <v>3.6024838177901608E-3</v>
      </c>
      <c r="M43" s="272">
        <f t="shared" si="0"/>
        <v>0</v>
      </c>
    </row>
    <row r="44" spans="1:13">
      <c r="A44" s="259">
        <v>40</v>
      </c>
      <c r="B44" s="256" t="s">
        <v>253</v>
      </c>
      <c r="C44" s="273">
        <f>SUM(C5:C43)</f>
        <v>0</v>
      </c>
      <c r="D44" s="291">
        <f>逆行列係数表!E44</f>
        <v>1.2052399315810052</v>
      </c>
      <c r="E44" s="291"/>
      <c r="F44" s="291">
        <f t="shared" si="1"/>
        <v>1.1970284643778573</v>
      </c>
      <c r="G44" s="287">
        <f>SUM(G5:G43)</f>
        <v>0</v>
      </c>
      <c r="H44" s="291">
        <f>分析係数表!F47</f>
        <v>0.52032812004185636</v>
      </c>
      <c r="I44" s="289">
        <f>SUM(I5:I43)</f>
        <v>0</v>
      </c>
      <c r="J44" s="293">
        <f>分析係数表!D47</f>
        <v>6.7043132898265148E-2</v>
      </c>
      <c r="K44" s="274">
        <f>SUM(K5:K43)</f>
        <v>0</v>
      </c>
      <c r="L44" s="291">
        <f>分析係数表!E47</f>
        <v>6.0489972943054145E-2</v>
      </c>
      <c r="M44" s="275">
        <f>SUM(M5:M43)</f>
        <v>0</v>
      </c>
    </row>
    <row r="45" spans="1:13">
      <c r="B45" s="276" t="s">
        <v>254</v>
      </c>
      <c r="C45" s="88"/>
      <c r="D45" s="88" t="s">
        <v>255</v>
      </c>
      <c r="E45" s="88"/>
      <c r="F45" s="88"/>
      <c r="G45" s="88" t="s">
        <v>255</v>
      </c>
      <c r="H45" s="88" t="s">
        <v>132</v>
      </c>
      <c r="I45" s="88"/>
      <c r="J45" s="88" t="s">
        <v>132</v>
      </c>
      <c r="K45" s="88"/>
      <c r="L45" s="88" t="s">
        <v>132</v>
      </c>
      <c r="M45" s="277"/>
    </row>
    <row r="46" spans="1:13">
      <c r="B46" s="76" t="s">
        <v>256</v>
      </c>
    </row>
    <row r="47" spans="1:13">
      <c r="B47" s="76" t="s">
        <v>289</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88B16-068B-4160-95CA-D4B61108369A}">
  <dimension ref="A1:M47"/>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76" customWidth="1"/>
    <col min="2" max="2" width="17.5" style="76" customWidth="1"/>
    <col min="3" max="3" width="8.58203125" style="76" customWidth="1"/>
    <col min="4" max="4" width="8.1640625" style="76" customWidth="1"/>
    <col min="5" max="5" width="8.25" style="76" bestFit="1" customWidth="1"/>
    <col min="6" max="16384" width="8.1640625" style="76"/>
  </cols>
  <sheetData>
    <row r="1" spans="1:13" ht="13">
      <c r="B1" s="268" t="s">
        <v>243</v>
      </c>
      <c r="F1" s="269"/>
      <c r="G1" s="76" t="s">
        <v>324</v>
      </c>
      <c r="I1" s="76" t="s">
        <v>324</v>
      </c>
    </row>
    <row r="2" spans="1:13">
      <c r="B2" s="76" t="s">
        <v>258</v>
      </c>
      <c r="C2" s="76" t="s">
        <v>324</v>
      </c>
      <c r="G2" s="76" t="s">
        <v>245</v>
      </c>
      <c r="I2" s="270" t="s">
        <v>236</v>
      </c>
      <c r="K2" s="76" t="s">
        <v>229</v>
      </c>
      <c r="M2" s="76" t="s">
        <v>246</v>
      </c>
    </row>
    <row r="3" spans="1:13" ht="60" customHeight="1">
      <c r="B3" s="39"/>
      <c r="C3" s="40" t="s">
        <v>308</v>
      </c>
      <c r="D3" s="40" t="s">
        <v>332</v>
      </c>
      <c r="E3" s="40" t="s">
        <v>333</v>
      </c>
      <c r="F3" s="40" t="s">
        <v>310</v>
      </c>
      <c r="G3" s="41" t="s">
        <v>330</v>
      </c>
      <c r="H3" s="40" t="s">
        <v>291</v>
      </c>
      <c r="I3" s="42" t="s">
        <v>236</v>
      </c>
      <c r="J3" s="43" t="s">
        <v>247</v>
      </c>
      <c r="K3" s="41" t="s">
        <v>248</v>
      </c>
      <c r="L3" s="40" t="s">
        <v>249</v>
      </c>
      <c r="M3" s="42" t="s">
        <v>250</v>
      </c>
    </row>
    <row r="4" spans="1:13">
      <c r="B4" s="44"/>
      <c r="C4" s="45" t="s">
        <v>41</v>
      </c>
      <c r="D4" s="45" t="s">
        <v>42</v>
      </c>
      <c r="E4" s="45" t="s">
        <v>50</v>
      </c>
      <c r="F4" s="45" t="s">
        <v>313</v>
      </c>
      <c r="G4" s="45" t="s">
        <v>311</v>
      </c>
      <c r="H4" s="47" t="s">
        <v>315</v>
      </c>
      <c r="I4" s="46" t="s">
        <v>316</v>
      </c>
      <c r="J4" s="45" t="s">
        <v>318</v>
      </c>
      <c r="K4" s="45" t="s">
        <v>319</v>
      </c>
      <c r="L4" s="45" t="s">
        <v>321</v>
      </c>
      <c r="M4" s="46" t="s">
        <v>322</v>
      </c>
    </row>
    <row r="5" spans="1:13">
      <c r="A5" s="257">
        <v>1</v>
      </c>
      <c r="B5" s="246" t="s">
        <v>73</v>
      </c>
      <c r="C5" s="267"/>
      <c r="D5" s="290">
        <f>逆行列係数表!F5</f>
        <v>9.5710100876881704E-6</v>
      </c>
      <c r="E5" s="290"/>
      <c r="F5" s="290">
        <f>D5/$E$8</f>
        <v>9.5693963691140658E-6</v>
      </c>
      <c r="G5" s="286">
        <f>$C$8*F5</f>
        <v>0</v>
      </c>
      <c r="H5" s="290">
        <f>分析係数表!F8</f>
        <v>0.42721038226158625</v>
      </c>
      <c r="I5" s="288">
        <f t="shared" ref="I5:I43" si="0">G5*H5</f>
        <v>0</v>
      </c>
      <c r="J5" s="292">
        <f>分析係数表!D8</f>
        <v>0.32298797552049696</v>
      </c>
      <c r="K5" s="271">
        <f t="shared" ref="K5:K43" si="1">ROUND(G5*J5,0)</f>
        <v>0</v>
      </c>
      <c r="L5" s="290">
        <f>分析係数表!E8</f>
        <v>0.12265584155979949</v>
      </c>
      <c r="M5" s="272">
        <f t="shared" ref="M5:M43" si="2">ROUND(G5*L5,0)</f>
        <v>0</v>
      </c>
    </row>
    <row r="6" spans="1:13">
      <c r="A6" s="258">
        <v>2</v>
      </c>
      <c r="B6" s="246" t="s">
        <v>74</v>
      </c>
      <c r="C6" s="267"/>
      <c r="D6" s="290">
        <f>逆行列係数表!F6</f>
        <v>9.1031461729867844E-6</v>
      </c>
      <c r="E6" s="290"/>
      <c r="F6" s="290">
        <f t="shared" ref="F6:F44" si="3">D6/$E$8</f>
        <v>9.101611338530698E-6</v>
      </c>
      <c r="G6" s="286">
        <f t="shared" ref="G6:G43" si="4">$C$8*F6</f>
        <v>0</v>
      </c>
      <c r="H6" s="290">
        <f>分析係数表!F9</f>
        <v>0.63987813845992225</v>
      </c>
      <c r="I6" s="288">
        <f t="shared" si="0"/>
        <v>0</v>
      </c>
      <c r="J6" s="292">
        <f>分析係数表!D9</f>
        <v>0.29572434079210003</v>
      </c>
      <c r="K6" s="271">
        <f t="shared" si="1"/>
        <v>0</v>
      </c>
      <c r="L6" s="290">
        <f>分析係数表!E9</f>
        <v>0.26862065342998215</v>
      </c>
      <c r="M6" s="272">
        <f t="shared" si="2"/>
        <v>0</v>
      </c>
    </row>
    <row r="7" spans="1:13">
      <c r="A7" s="258">
        <v>3</v>
      </c>
      <c r="B7" s="246" t="s">
        <v>75</v>
      </c>
      <c r="C7" s="267"/>
      <c r="D7" s="290">
        <f>逆行列係数表!F7</f>
        <v>8.2321587738858114E-7</v>
      </c>
      <c r="E7" s="290"/>
      <c r="F7" s="290">
        <f t="shared" si="3"/>
        <v>8.2307707921162078E-7</v>
      </c>
      <c r="G7" s="286">
        <f t="shared" si="4"/>
        <v>0</v>
      </c>
      <c r="H7" s="290">
        <f>分析係数表!F10</f>
        <v>0.47381340455197063</v>
      </c>
      <c r="I7" s="288">
        <f t="shared" si="0"/>
        <v>0</v>
      </c>
      <c r="J7" s="292">
        <f>分析係数表!D10</f>
        <v>9.5045460793747427E-2</v>
      </c>
      <c r="K7" s="271">
        <f t="shared" si="1"/>
        <v>0</v>
      </c>
      <c r="L7" s="290">
        <f>分析係数表!E10</f>
        <v>4.2279520059697977E-2</v>
      </c>
      <c r="M7" s="272">
        <f t="shared" si="2"/>
        <v>0</v>
      </c>
    </row>
    <row r="8" spans="1:13">
      <c r="A8" s="258">
        <v>4</v>
      </c>
      <c r="B8" s="246" t="s">
        <v>76</v>
      </c>
      <c r="C8" s="266">
        <f>データ入力!C9</f>
        <v>0</v>
      </c>
      <c r="D8" s="290">
        <f>逆行列係数表!F8</f>
        <v>1.0001686332671216</v>
      </c>
      <c r="E8" s="290">
        <f>D8</f>
        <v>1.0001686332671216</v>
      </c>
      <c r="F8" s="290">
        <f t="shared" si="3"/>
        <v>1</v>
      </c>
      <c r="G8" s="286">
        <f t="shared" si="4"/>
        <v>0</v>
      </c>
      <c r="H8" s="290">
        <f>分析係数表!F11</f>
        <v>0.54360066960888753</v>
      </c>
      <c r="I8" s="288">
        <f t="shared" si="0"/>
        <v>0</v>
      </c>
      <c r="J8" s="292">
        <f>分析係数表!D11</f>
        <v>4.0785268604474206E-2</v>
      </c>
      <c r="K8" s="271">
        <f t="shared" si="1"/>
        <v>0</v>
      </c>
      <c r="L8" s="290">
        <f>分析係数表!E11</f>
        <v>3.926343022371024E-2</v>
      </c>
      <c r="M8" s="272">
        <f t="shared" si="2"/>
        <v>0</v>
      </c>
    </row>
    <row r="9" spans="1:13">
      <c r="A9" s="258">
        <v>5</v>
      </c>
      <c r="B9" s="246" t="s">
        <v>77</v>
      </c>
      <c r="C9" s="267"/>
      <c r="D9" s="290">
        <f>逆行列係数表!F9</f>
        <v>2.3375859565377022E-5</v>
      </c>
      <c r="E9" s="290"/>
      <c r="F9" s="290">
        <f t="shared" si="3"/>
        <v>2.3371918282438157E-5</v>
      </c>
      <c r="G9" s="286">
        <f t="shared" si="4"/>
        <v>0</v>
      </c>
      <c r="H9" s="290">
        <f>分析係数表!F12</f>
        <v>0.33651535386825859</v>
      </c>
      <c r="I9" s="288">
        <f t="shared" si="0"/>
        <v>0</v>
      </c>
      <c r="J9" s="292">
        <f>分析係数表!D12</f>
        <v>3.4578030097235327E-2</v>
      </c>
      <c r="K9" s="271">
        <f t="shared" si="1"/>
        <v>0</v>
      </c>
      <c r="L9" s="290">
        <f>分析係数表!E12</f>
        <v>3.3355134693599395E-2</v>
      </c>
      <c r="M9" s="272">
        <f t="shared" si="2"/>
        <v>0</v>
      </c>
    </row>
    <row r="10" spans="1:13">
      <c r="A10" s="258">
        <v>6</v>
      </c>
      <c r="B10" s="246" t="s">
        <v>78</v>
      </c>
      <c r="C10" s="267"/>
      <c r="D10" s="290">
        <f>逆行列係数表!F10</f>
        <v>2.6812294257842902E-4</v>
      </c>
      <c r="E10" s="290"/>
      <c r="F10" s="290">
        <f t="shared" si="3"/>
        <v>2.6807773575400625E-4</v>
      </c>
      <c r="G10" s="286">
        <f t="shared" si="4"/>
        <v>0</v>
      </c>
      <c r="H10" s="290">
        <f>分析係数表!F13</f>
        <v>0.39077170920544851</v>
      </c>
      <c r="I10" s="288">
        <f t="shared" si="0"/>
        <v>0</v>
      </c>
      <c r="J10" s="292">
        <f>分析係数表!D13</f>
        <v>0.12720758845381647</v>
      </c>
      <c r="K10" s="271">
        <f t="shared" si="1"/>
        <v>0</v>
      </c>
      <c r="L10" s="290">
        <f>分析係数表!E13</f>
        <v>9.5492852763317662E-2</v>
      </c>
      <c r="M10" s="272">
        <f t="shared" si="2"/>
        <v>0</v>
      </c>
    </row>
    <row r="11" spans="1:13">
      <c r="A11" s="258">
        <v>7</v>
      </c>
      <c r="B11" s="246" t="s">
        <v>79</v>
      </c>
      <c r="C11" s="267"/>
      <c r="D11" s="290">
        <f>逆行列係数表!F11</f>
        <v>1.0383200521866243E-3</v>
      </c>
      <c r="E11" s="290"/>
      <c r="F11" s="290">
        <f t="shared" si="3"/>
        <v>1.0381449864058207E-3</v>
      </c>
      <c r="G11" s="286">
        <f t="shared" si="4"/>
        <v>0</v>
      </c>
      <c r="H11" s="290">
        <f>分析係数表!F14</f>
        <v>0.35598651785260127</v>
      </c>
      <c r="I11" s="288">
        <f>G11*H11</f>
        <v>0</v>
      </c>
      <c r="J11" s="292">
        <f>分析係数表!D14</f>
        <v>4.3833041969742803E-2</v>
      </c>
      <c r="K11" s="271">
        <f t="shared" si="1"/>
        <v>0</v>
      </c>
      <c r="L11" s="290">
        <f>分析係数表!E14</f>
        <v>3.8757158040430381E-2</v>
      </c>
      <c r="M11" s="272">
        <f t="shared" si="2"/>
        <v>0</v>
      </c>
    </row>
    <row r="12" spans="1:13">
      <c r="A12" s="258">
        <v>8</v>
      </c>
      <c r="B12" s="246" t="s">
        <v>80</v>
      </c>
      <c r="C12" s="267"/>
      <c r="D12" s="290">
        <f>逆行列係数表!F12</f>
        <v>1.4931715557307303E-3</v>
      </c>
      <c r="E12" s="290"/>
      <c r="F12" s="290">
        <f t="shared" si="3"/>
        <v>1.4929197997873417E-3</v>
      </c>
      <c r="G12" s="286">
        <f t="shared" si="4"/>
        <v>0</v>
      </c>
      <c r="H12" s="290">
        <f>分析係数表!F15</f>
        <v>0.35842164855867914</v>
      </c>
      <c r="I12" s="288">
        <f t="shared" si="0"/>
        <v>0</v>
      </c>
      <c r="J12" s="292">
        <f>分析係数表!D15</f>
        <v>1.5678367482667734E-2</v>
      </c>
      <c r="K12" s="271">
        <f t="shared" si="1"/>
        <v>0</v>
      </c>
      <c r="L12" s="290">
        <f>分析係数表!E15</f>
        <v>1.5634458686506418E-2</v>
      </c>
      <c r="M12" s="272">
        <f t="shared" si="2"/>
        <v>0</v>
      </c>
    </row>
    <row r="13" spans="1:13">
      <c r="A13" s="258">
        <v>9</v>
      </c>
      <c r="B13" s="246" t="s">
        <v>81</v>
      </c>
      <c r="C13" s="267"/>
      <c r="D13" s="290">
        <f>逆行列係数表!F13</f>
        <v>1.9550597612131539E-2</v>
      </c>
      <c r="E13" s="290"/>
      <c r="F13" s="290">
        <f t="shared" si="3"/>
        <v>1.9547301286852128E-2</v>
      </c>
      <c r="G13" s="286">
        <f t="shared" si="4"/>
        <v>0</v>
      </c>
      <c r="H13" s="290">
        <f>分析係数表!F16</f>
        <v>0.2627694146106877</v>
      </c>
      <c r="I13" s="288">
        <f t="shared" si="0"/>
        <v>0</v>
      </c>
      <c r="J13" s="292">
        <f>分析係数表!D16</f>
        <v>1.0339400475073228E-2</v>
      </c>
      <c r="K13" s="271">
        <f t="shared" si="1"/>
        <v>0</v>
      </c>
      <c r="L13" s="290">
        <f>分析係数表!E16</f>
        <v>1.0339400475073228E-2</v>
      </c>
      <c r="M13" s="272">
        <f t="shared" si="2"/>
        <v>0</v>
      </c>
    </row>
    <row r="14" spans="1:13">
      <c r="A14" s="258">
        <v>10</v>
      </c>
      <c r="B14" s="246" t="s">
        <v>82</v>
      </c>
      <c r="C14" s="267"/>
      <c r="D14" s="290">
        <f>逆行列係数表!F14</f>
        <v>2.3344714476240952E-3</v>
      </c>
      <c r="E14" s="290"/>
      <c r="F14" s="290">
        <f t="shared" si="3"/>
        <v>2.3340778444514692E-3</v>
      </c>
      <c r="G14" s="286">
        <f t="shared" si="4"/>
        <v>0</v>
      </c>
      <c r="H14" s="290">
        <f>分析係数表!F17</f>
        <v>0.42825667105631338</v>
      </c>
      <c r="I14" s="288">
        <f t="shared" si="0"/>
        <v>0</v>
      </c>
      <c r="J14" s="292">
        <f>分析係数表!D17</f>
        <v>5.1560411778863557E-2</v>
      </c>
      <c r="K14" s="271">
        <f t="shared" si="1"/>
        <v>0</v>
      </c>
      <c r="L14" s="290">
        <f>分析係数表!E17</f>
        <v>4.9008807340167618E-2</v>
      </c>
      <c r="M14" s="272">
        <f t="shared" si="2"/>
        <v>0</v>
      </c>
    </row>
    <row r="15" spans="1:13">
      <c r="A15" s="258">
        <v>11</v>
      </c>
      <c r="B15" s="246" t="s">
        <v>83</v>
      </c>
      <c r="C15" s="267"/>
      <c r="D15" s="290">
        <f>逆行列係数表!F15</f>
        <v>4.1010391248623158E-4</v>
      </c>
      <c r="E15" s="290"/>
      <c r="F15" s="290">
        <f t="shared" si="3"/>
        <v>4.1003476698384166E-4</v>
      </c>
      <c r="G15" s="286">
        <f t="shared" si="4"/>
        <v>0</v>
      </c>
      <c r="H15" s="290">
        <f>分析係数表!F18</f>
        <v>0.48997194925916815</v>
      </c>
      <c r="I15" s="288">
        <f t="shared" si="0"/>
        <v>0</v>
      </c>
      <c r="J15" s="292">
        <f>分析係数表!D18</f>
        <v>3.8565313316438733E-2</v>
      </c>
      <c r="K15" s="271">
        <f t="shared" si="1"/>
        <v>0</v>
      </c>
      <c r="L15" s="290">
        <f>分析係数表!E18</f>
        <v>3.6576455199010559E-2</v>
      </c>
      <c r="M15" s="272">
        <f t="shared" si="2"/>
        <v>0</v>
      </c>
    </row>
    <row r="16" spans="1:13">
      <c r="A16" s="258">
        <v>12</v>
      </c>
      <c r="B16" s="246" t="s">
        <v>84</v>
      </c>
      <c r="C16" s="267"/>
      <c r="D16" s="290">
        <f>逆行列係数表!F16</f>
        <v>3.9965743981753704E-3</v>
      </c>
      <c r="E16" s="290"/>
      <c r="F16" s="290">
        <f t="shared" si="3"/>
        <v>3.9959005564094499E-3</v>
      </c>
      <c r="G16" s="286">
        <f t="shared" si="4"/>
        <v>0</v>
      </c>
      <c r="H16" s="290">
        <f>分析係数表!F19</f>
        <v>0.21331101927013058</v>
      </c>
      <c r="I16" s="288">
        <f t="shared" si="0"/>
        <v>0</v>
      </c>
      <c r="J16" s="292">
        <f>分析係数表!D19</f>
        <v>1.2736199640345095E-2</v>
      </c>
      <c r="K16" s="271">
        <f t="shared" si="1"/>
        <v>0</v>
      </c>
      <c r="L16" s="290">
        <f>分析係数表!E19</f>
        <v>1.2523714081279422E-2</v>
      </c>
      <c r="M16" s="272">
        <f t="shared" si="2"/>
        <v>0</v>
      </c>
    </row>
    <row r="17" spans="1:13">
      <c r="A17" s="258">
        <v>13</v>
      </c>
      <c r="B17" s="246" t="s">
        <v>85</v>
      </c>
      <c r="C17" s="267"/>
      <c r="D17" s="290">
        <f>逆行列係数表!F17</f>
        <v>3.6123753159506278E-5</v>
      </c>
      <c r="E17" s="290"/>
      <c r="F17" s="290">
        <f t="shared" si="3"/>
        <v>3.6117662520074724E-5</v>
      </c>
      <c r="G17" s="286">
        <f t="shared" si="4"/>
        <v>0</v>
      </c>
      <c r="H17" s="290">
        <f>分析係数表!F20</f>
        <v>0.2109583665362576</v>
      </c>
      <c r="I17" s="288">
        <f t="shared" si="0"/>
        <v>0</v>
      </c>
      <c r="J17" s="292">
        <f>分析係数表!D20</f>
        <v>3.0797631013066269E-2</v>
      </c>
      <c r="K17" s="271">
        <f t="shared" si="1"/>
        <v>0</v>
      </c>
      <c r="L17" s="290">
        <f>分析係数表!E20</f>
        <v>2.9972730221401771E-2</v>
      </c>
      <c r="M17" s="272">
        <f t="shared" si="2"/>
        <v>0</v>
      </c>
    </row>
    <row r="18" spans="1:13">
      <c r="A18" s="258">
        <v>14</v>
      </c>
      <c r="B18" s="246" t="s">
        <v>86</v>
      </c>
      <c r="C18" s="267"/>
      <c r="D18" s="290">
        <f>逆行列係数表!F18</f>
        <v>2.9323229797282397E-3</v>
      </c>
      <c r="E18" s="290"/>
      <c r="F18" s="290">
        <f t="shared" si="3"/>
        <v>2.9318285758968459E-3</v>
      </c>
      <c r="G18" s="286">
        <f t="shared" si="4"/>
        <v>0</v>
      </c>
      <c r="H18" s="290">
        <f>分析係数表!F21</f>
        <v>0.45791147145628314</v>
      </c>
      <c r="I18" s="288">
        <f t="shared" si="0"/>
        <v>0</v>
      </c>
      <c r="J18" s="292">
        <f>分析係数表!D21</f>
        <v>5.9847590028896828E-2</v>
      </c>
      <c r="K18" s="271">
        <f t="shared" si="1"/>
        <v>0</v>
      </c>
      <c r="L18" s="290">
        <f>分析係数表!E21</f>
        <v>5.4782163530779596E-2</v>
      </c>
      <c r="M18" s="272">
        <f t="shared" si="2"/>
        <v>0</v>
      </c>
    </row>
    <row r="19" spans="1:13">
      <c r="A19" s="258">
        <v>15</v>
      </c>
      <c r="B19" s="246" t="s">
        <v>70</v>
      </c>
      <c r="C19" s="267"/>
      <c r="D19" s="290">
        <f>逆行列係数表!F19</f>
        <v>1.5323590825704466E-3</v>
      </c>
      <c r="E19" s="290"/>
      <c r="F19" s="290">
        <f t="shared" si="3"/>
        <v>1.5321007194205715E-3</v>
      </c>
      <c r="G19" s="286">
        <f t="shared" si="4"/>
        <v>0</v>
      </c>
      <c r="H19" s="290">
        <f>分析係数表!F22</f>
        <v>0.43073258580094059</v>
      </c>
      <c r="I19" s="288">
        <f t="shared" si="0"/>
        <v>0</v>
      </c>
      <c r="J19" s="292">
        <f>分析係数表!D22</f>
        <v>2.2938556731137788E-2</v>
      </c>
      <c r="K19" s="271">
        <f t="shared" si="1"/>
        <v>0</v>
      </c>
      <c r="L19" s="290">
        <f>分析係数表!E22</f>
        <v>2.2183368519679003E-2</v>
      </c>
      <c r="M19" s="272">
        <f t="shared" si="2"/>
        <v>0</v>
      </c>
    </row>
    <row r="20" spans="1:13">
      <c r="A20" s="258">
        <v>16</v>
      </c>
      <c r="B20" s="246" t="s">
        <v>71</v>
      </c>
      <c r="C20" s="267"/>
      <c r="D20" s="290">
        <f>逆行列係数表!F20</f>
        <v>6.9538553677266676E-4</v>
      </c>
      <c r="E20" s="290"/>
      <c r="F20" s="290">
        <f t="shared" si="3"/>
        <v>6.9526829140916045E-4</v>
      </c>
      <c r="G20" s="286">
        <f t="shared" si="4"/>
        <v>0</v>
      </c>
      <c r="H20" s="290">
        <f>分析係数表!F23</f>
        <v>0.43764444987651224</v>
      </c>
      <c r="I20" s="288">
        <f t="shared" si="0"/>
        <v>0</v>
      </c>
      <c r="J20" s="292">
        <f>分析係数表!D23</f>
        <v>3.7770855561684982E-2</v>
      </c>
      <c r="K20" s="271">
        <f t="shared" si="1"/>
        <v>0</v>
      </c>
      <c r="L20" s="290">
        <f>分析係数表!E23</f>
        <v>3.6503495425501575E-2</v>
      </c>
      <c r="M20" s="272">
        <f t="shared" si="2"/>
        <v>0</v>
      </c>
    </row>
    <row r="21" spans="1:13">
      <c r="A21" s="258">
        <v>17</v>
      </c>
      <c r="B21" s="246" t="s">
        <v>72</v>
      </c>
      <c r="C21" s="267"/>
      <c r="D21" s="290">
        <f>逆行列係数表!F21</f>
        <v>3.379646171240566E-5</v>
      </c>
      <c r="E21" s="290"/>
      <c r="F21" s="290">
        <f t="shared" si="3"/>
        <v>3.3790763465563928E-5</v>
      </c>
      <c r="G21" s="286">
        <f t="shared" si="4"/>
        <v>0</v>
      </c>
      <c r="H21" s="290">
        <f>分析係数表!F24</f>
        <v>0.36721364788140759</v>
      </c>
      <c r="I21" s="288">
        <f t="shared" si="0"/>
        <v>0</v>
      </c>
      <c r="J21" s="292">
        <f>分析係数表!D24</f>
        <v>3.9309475738153632E-2</v>
      </c>
      <c r="K21" s="271">
        <f t="shared" si="1"/>
        <v>0</v>
      </c>
      <c r="L21" s="290">
        <f>分析係数表!E24</f>
        <v>3.8550657867992791E-2</v>
      </c>
      <c r="M21" s="272">
        <f t="shared" si="2"/>
        <v>0</v>
      </c>
    </row>
    <row r="22" spans="1:13">
      <c r="A22" s="258">
        <v>18</v>
      </c>
      <c r="B22" s="246" t="s">
        <v>87</v>
      </c>
      <c r="C22" s="267"/>
      <c r="D22" s="290">
        <f>逆行列係数表!F22</f>
        <v>2.1904216004721406E-4</v>
      </c>
      <c r="E22" s="290"/>
      <c r="F22" s="290">
        <f t="shared" si="3"/>
        <v>2.1900522848001877E-4</v>
      </c>
      <c r="G22" s="286">
        <f t="shared" si="4"/>
        <v>0</v>
      </c>
      <c r="H22" s="290">
        <f>分析係数表!F25</f>
        <v>0.33318683873123567</v>
      </c>
      <c r="I22" s="288">
        <f t="shared" si="0"/>
        <v>0</v>
      </c>
      <c r="J22" s="292">
        <f>分析係数表!D25</f>
        <v>4.284059086963312E-2</v>
      </c>
      <c r="K22" s="271">
        <f t="shared" si="1"/>
        <v>0</v>
      </c>
      <c r="L22" s="290">
        <f>分析係数表!E25</f>
        <v>4.249917369780222E-2</v>
      </c>
      <c r="M22" s="272">
        <f t="shared" si="2"/>
        <v>0</v>
      </c>
    </row>
    <row r="23" spans="1:13">
      <c r="A23" s="258">
        <v>19</v>
      </c>
      <c r="B23" s="246" t="s">
        <v>88</v>
      </c>
      <c r="C23" s="267"/>
      <c r="D23" s="290">
        <f>逆行列係数表!F23</f>
        <v>1.3010560815617138E-4</v>
      </c>
      <c r="E23" s="290"/>
      <c r="F23" s="290">
        <f t="shared" si="3"/>
        <v>1.3008367172160981E-4</v>
      </c>
      <c r="G23" s="286">
        <f t="shared" si="4"/>
        <v>0</v>
      </c>
      <c r="H23" s="290">
        <f>分析係数表!F26</f>
        <v>0.33811565690794865</v>
      </c>
      <c r="I23" s="288">
        <f t="shared" si="0"/>
        <v>0</v>
      </c>
      <c r="J23" s="292">
        <f>分析係数表!D26</f>
        <v>3.3929737559631502E-2</v>
      </c>
      <c r="K23" s="271">
        <f t="shared" si="1"/>
        <v>0</v>
      </c>
      <c r="L23" s="290">
        <f>分析係数表!E26</f>
        <v>3.3531988342571602E-2</v>
      </c>
      <c r="M23" s="272">
        <f t="shared" si="2"/>
        <v>0</v>
      </c>
    </row>
    <row r="24" spans="1:13">
      <c r="A24" s="258">
        <v>20</v>
      </c>
      <c r="B24" s="246" t="s">
        <v>89</v>
      </c>
      <c r="C24" s="267"/>
      <c r="D24" s="290">
        <f>逆行列係数表!F24</f>
        <v>3.3904332918142394E-5</v>
      </c>
      <c r="E24" s="290"/>
      <c r="F24" s="290">
        <f t="shared" si="3"/>
        <v>3.3898616483693846E-5</v>
      </c>
      <c r="G24" s="286">
        <f t="shared" si="4"/>
        <v>0</v>
      </c>
      <c r="H24" s="290">
        <f>分析係数表!F27</f>
        <v>0.29536956526946395</v>
      </c>
      <c r="I24" s="288">
        <f t="shared" si="0"/>
        <v>0</v>
      </c>
      <c r="J24" s="292">
        <f>分析係数表!D27</f>
        <v>2.042747265118797E-2</v>
      </c>
      <c r="K24" s="271">
        <f t="shared" si="1"/>
        <v>0</v>
      </c>
      <c r="L24" s="290">
        <f>分析係数表!E27</f>
        <v>2.035082172191522E-2</v>
      </c>
      <c r="M24" s="272">
        <f t="shared" si="2"/>
        <v>0</v>
      </c>
    </row>
    <row r="25" spans="1:13">
      <c r="A25" s="258">
        <v>21</v>
      </c>
      <c r="B25" s="246" t="s">
        <v>90</v>
      </c>
      <c r="C25" s="267"/>
      <c r="D25" s="290">
        <f>逆行列係数表!F25</f>
        <v>5.8460728867746215E-4</v>
      </c>
      <c r="E25" s="290"/>
      <c r="F25" s="290">
        <f t="shared" si="3"/>
        <v>5.8450872106216838E-4</v>
      </c>
      <c r="G25" s="286">
        <f t="shared" si="4"/>
        <v>0</v>
      </c>
      <c r="H25" s="290">
        <f>分析係数表!F28</f>
        <v>0.29628808224417325</v>
      </c>
      <c r="I25" s="288">
        <f t="shared" si="0"/>
        <v>0</v>
      </c>
      <c r="J25" s="292">
        <f>分析係数表!D28</f>
        <v>3.0551159487848582E-2</v>
      </c>
      <c r="K25" s="271">
        <f t="shared" si="1"/>
        <v>0</v>
      </c>
      <c r="L25" s="290">
        <f>分析係数表!E28</f>
        <v>3.018459578819983E-2</v>
      </c>
      <c r="M25" s="272">
        <f t="shared" si="2"/>
        <v>0</v>
      </c>
    </row>
    <row r="26" spans="1:13">
      <c r="A26" s="258">
        <v>22</v>
      </c>
      <c r="B26" s="246" t="s">
        <v>64</v>
      </c>
      <c r="C26" s="267"/>
      <c r="D26" s="290">
        <f>逆行列係数表!F26</f>
        <v>2.3875139042287999E-3</v>
      </c>
      <c r="E26" s="290"/>
      <c r="F26" s="290">
        <f t="shared" si="3"/>
        <v>2.3871113578415441E-3</v>
      </c>
      <c r="G26" s="286">
        <f t="shared" si="4"/>
        <v>0</v>
      </c>
      <c r="H26" s="290">
        <f>分析係数表!F29</f>
        <v>0.40202182464221792</v>
      </c>
      <c r="I26" s="288">
        <f t="shared" si="0"/>
        <v>0</v>
      </c>
      <c r="J26" s="292">
        <f>分析係数表!D29</f>
        <v>7.9194780809421356E-2</v>
      </c>
      <c r="K26" s="271">
        <f t="shared" si="1"/>
        <v>0</v>
      </c>
      <c r="L26" s="290">
        <f>分析係数表!E29</f>
        <v>6.5944675090492746E-2</v>
      </c>
      <c r="M26" s="272">
        <f t="shared" si="2"/>
        <v>0</v>
      </c>
    </row>
    <row r="27" spans="1:13">
      <c r="A27" s="258">
        <v>23</v>
      </c>
      <c r="B27" s="246" t="s">
        <v>91</v>
      </c>
      <c r="C27" s="267"/>
      <c r="D27" s="290">
        <f>逆行列係数表!F27</f>
        <v>1.1324661114665048E-2</v>
      </c>
      <c r="E27" s="290"/>
      <c r="F27" s="290">
        <f t="shared" si="3"/>
        <v>1.1322751722049352E-2</v>
      </c>
      <c r="G27" s="286">
        <f t="shared" si="4"/>
        <v>0</v>
      </c>
      <c r="H27" s="290">
        <f>分析係数表!F30</f>
        <v>0.46362091424568164</v>
      </c>
      <c r="I27" s="288">
        <f t="shared" si="0"/>
        <v>0</v>
      </c>
      <c r="J27" s="292">
        <f>分析係数表!D30</f>
        <v>7.3824536053885614E-2</v>
      </c>
      <c r="K27" s="271">
        <f t="shared" si="1"/>
        <v>0</v>
      </c>
      <c r="L27" s="290">
        <f>分析係数表!E30</f>
        <v>5.6949248710145881E-2</v>
      </c>
      <c r="M27" s="272">
        <f t="shared" si="2"/>
        <v>0</v>
      </c>
    </row>
    <row r="28" spans="1:13">
      <c r="A28" s="258">
        <v>24</v>
      </c>
      <c r="B28" s="246" t="s">
        <v>92</v>
      </c>
      <c r="C28" s="267"/>
      <c r="D28" s="290">
        <f>逆行列係数表!F28</f>
        <v>2.6035684086800522E-2</v>
      </c>
      <c r="E28" s="290"/>
      <c r="F28" s="290">
        <f t="shared" si="3"/>
        <v>2.6031294344587789E-2</v>
      </c>
      <c r="G28" s="286">
        <f t="shared" si="4"/>
        <v>0</v>
      </c>
      <c r="H28" s="290">
        <f>分析係数表!F31</f>
        <v>0.39948542779773355</v>
      </c>
      <c r="I28" s="288">
        <f t="shared" si="0"/>
        <v>0</v>
      </c>
      <c r="J28" s="292">
        <f>分析係数表!D31</f>
        <v>2.9145126840892164E-3</v>
      </c>
      <c r="K28" s="271">
        <f t="shared" si="1"/>
        <v>0</v>
      </c>
      <c r="L28" s="290">
        <f>分析係数表!E31</f>
        <v>2.9145126840892164E-3</v>
      </c>
      <c r="M28" s="272">
        <f t="shared" si="2"/>
        <v>0</v>
      </c>
    </row>
    <row r="29" spans="1:13">
      <c r="A29" s="258">
        <v>25</v>
      </c>
      <c r="B29" s="246" t="s">
        <v>1</v>
      </c>
      <c r="C29" s="267"/>
      <c r="D29" s="290">
        <f>逆行列係数表!F29</f>
        <v>3.3987743787140322E-3</v>
      </c>
      <c r="E29" s="290"/>
      <c r="F29" s="290">
        <f t="shared" si="3"/>
        <v>3.3982013289215992E-3</v>
      </c>
      <c r="G29" s="286">
        <f t="shared" si="4"/>
        <v>0</v>
      </c>
      <c r="H29" s="290">
        <f>分析係数表!F32</f>
        <v>0.44272670787830282</v>
      </c>
      <c r="I29" s="288">
        <f t="shared" si="0"/>
        <v>0</v>
      </c>
      <c r="J29" s="292">
        <f>分析係数表!D32</f>
        <v>2.1120085933633119E-2</v>
      </c>
      <c r="K29" s="271">
        <f t="shared" si="1"/>
        <v>0</v>
      </c>
      <c r="L29" s="290">
        <f>分析係数表!E32</f>
        <v>2.1120085933633119E-2</v>
      </c>
      <c r="M29" s="272">
        <f t="shared" si="2"/>
        <v>0</v>
      </c>
    </row>
    <row r="30" spans="1:13">
      <c r="A30" s="258">
        <v>26</v>
      </c>
      <c r="B30" s="246" t="s">
        <v>2</v>
      </c>
      <c r="C30" s="267"/>
      <c r="D30" s="290">
        <f>逆行列係数表!F30</f>
        <v>2.6114883988233042E-3</v>
      </c>
      <c r="E30" s="290"/>
      <c r="F30" s="290">
        <f t="shared" si="3"/>
        <v>2.6110480892534019E-3</v>
      </c>
      <c r="G30" s="286">
        <f t="shared" si="4"/>
        <v>0</v>
      </c>
      <c r="H30" s="290">
        <f>分析係数表!F33</f>
        <v>0.63278689994307047</v>
      </c>
      <c r="I30" s="288">
        <f t="shared" si="0"/>
        <v>0</v>
      </c>
      <c r="J30" s="292">
        <f>分析係数表!D33</f>
        <v>8.7702783269007503E-2</v>
      </c>
      <c r="K30" s="271">
        <f t="shared" si="1"/>
        <v>0</v>
      </c>
      <c r="L30" s="290">
        <f>分析係数表!E33</f>
        <v>8.4336323251883824E-2</v>
      </c>
      <c r="M30" s="272">
        <f t="shared" si="2"/>
        <v>0</v>
      </c>
    </row>
    <row r="31" spans="1:13">
      <c r="A31" s="258">
        <v>27</v>
      </c>
      <c r="B31" s="246" t="s">
        <v>65</v>
      </c>
      <c r="C31" s="267"/>
      <c r="D31" s="290">
        <f>逆行列係数表!F31</f>
        <v>9.0831555008439348E-3</v>
      </c>
      <c r="E31" s="290"/>
      <c r="F31" s="290">
        <f t="shared" si="3"/>
        <v>9.0816240369118208E-3</v>
      </c>
      <c r="G31" s="286">
        <f t="shared" si="4"/>
        <v>0</v>
      </c>
      <c r="H31" s="290">
        <f>分析係数表!F34</f>
        <v>0.68044247766447119</v>
      </c>
      <c r="I31" s="288">
        <f t="shared" si="0"/>
        <v>0</v>
      </c>
      <c r="J31" s="292">
        <f>分析係数表!D34</f>
        <v>0.15389009392691583</v>
      </c>
      <c r="K31" s="271">
        <f t="shared" si="1"/>
        <v>0</v>
      </c>
      <c r="L31" s="290">
        <f>分析係数表!E34</f>
        <v>0.1433320704064108</v>
      </c>
      <c r="M31" s="272">
        <f t="shared" si="2"/>
        <v>0</v>
      </c>
    </row>
    <row r="32" spans="1:13">
      <c r="A32" s="258">
        <v>28</v>
      </c>
      <c r="B32" s="246" t="s">
        <v>66</v>
      </c>
      <c r="C32" s="267"/>
      <c r="D32" s="290">
        <f>逆行列係数表!F32</f>
        <v>5.7907024334509567E-2</v>
      </c>
      <c r="E32" s="290"/>
      <c r="F32" s="290">
        <f t="shared" si="3"/>
        <v>5.7897260930241508E-2</v>
      </c>
      <c r="G32" s="286">
        <f t="shared" si="4"/>
        <v>0</v>
      </c>
      <c r="H32" s="290">
        <f>分析係数表!F35</f>
        <v>0.60548890850388704</v>
      </c>
      <c r="I32" s="288">
        <f t="shared" si="0"/>
        <v>0</v>
      </c>
      <c r="J32" s="292">
        <f>分析係数表!D35</f>
        <v>4.0363234612300396E-2</v>
      </c>
      <c r="K32" s="271">
        <f t="shared" si="1"/>
        <v>0</v>
      </c>
      <c r="L32" s="290">
        <f>分析係数表!E35</f>
        <v>3.9154079363329694E-2</v>
      </c>
      <c r="M32" s="272">
        <f t="shared" si="2"/>
        <v>0</v>
      </c>
    </row>
    <row r="33" spans="1:13">
      <c r="A33" s="258">
        <v>29</v>
      </c>
      <c r="B33" s="246" t="s">
        <v>93</v>
      </c>
      <c r="C33" s="267"/>
      <c r="D33" s="290">
        <f>逆行列係数表!F33</f>
        <v>1.2122020858848557E-2</v>
      </c>
      <c r="E33" s="290"/>
      <c r="F33" s="290">
        <f t="shared" si="3"/>
        <v>1.2119977027524967E-2</v>
      </c>
      <c r="G33" s="286">
        <f t="shared" si="4"/>
        <v>0</v>
      </c>
      <c r="H33" s="290">
        <f>分析係数表!F36</f>
        <v>0.81306518983088305</v>
      </c>
      <c r="I33" s="288">
        <f t="shared" si="0"/>
        <v>0</v>
      </c>
      <c r="J33" s="292">
        <f>分析係数表!D36</f>
        <v>1.5774342104513773E-2</v>
      </c>
      <c r="K33" s="271">
        <f t="shared" si="1"/>
        <v>0</v>
      </c>
      <c r="L33" s="290">
        <f>分析係数表!E36</f>
        <v>1.3229670821596217E-2</v>
      </c>
      <c r="M33" s="272">
        <f t="shared" si="2"/>
        <v>0</v>
      </c>
    </row>
    <row r="34" spans="1:13">
      <c r="A34" s="258">
        <v>30</v>
      </c>
      <c r="B34" s="246" t="s">
        <v>94</v>
      </c>
      <c r="C34" s="267"/>
      <c r="D34" s="290">
        <f>逆行列係数表!F34</f>
        <v>2.3701054449602025E-2</v>
      </c>
      <c r="E34" s="290"/>
      <c r="F34" s="290">
        <f t="shared" si="3"/>
        <v>2.3697058337233446E-2</v>
      </c>
      <c r="G34" s="286">
        <f t="shared" si="4"/>
        <v>0</v>
      </c>
      <c r="H34" s="290">
        <f>分析係数表!F37</f>
        <v>0.63403708963374472</v>
      </c>
      <c r="I34" s="288">
        <f t="shared" si="0"/>
        <v>0</v>
      </c>
      <c r="J34" s="292">
        <f>分析係数表!D37</f>
        <v>7.9200513574427991E-2</v>
      </c>
      <c r="K34" s="271">
        <f t="shared" si="1"/>
        <v>0</v>
      </c>
      <c r="L34" s="290">
        <f>分析係数表!E37</f>
        <v>7.3600662533244779E-2</v>
      </c>
      <c r="M34" s="272">
        <f t="shared" si="2"/>
        <v>0</v>
      </c>
    </row>
    <row r="35" spans="1:13">
      <c r="A35" s="258">
        <v>31</v>
      </c>
      <c r="B35" s="246" t="s">
        <v>95</v>
      </c>
      <c r="C35" s="267"/>
      <c r="D35" s="290">
        <f>逆行列係数表!F35</f>
        <v>6.8536013840718403E-3</v>
      </c>
      <c r="E35" s="290"/>
      <c r="F35" s="290">
        <f t="shared" si="3"/>
        <v>6.8524458337431227E-3</v>
      </c>
      <c r="G35" s="286">
        <f t="shared" si="4"/>
        <v>0</v>
      </c>
      <c r="H35" s="290">
        <f>分析係数表!F38</f>
        <v>0.4997199825516766</v>
      </c>
      <c r="I35" s="288">
        <f t="shared" si="0"/>
        <v>0</v>
      </c>
      <c r="J35" s="292">
        <f>分析係数表!D38</f>
        <v>3.5590827435143364E-2</v>
      </c>
      <c r="K35" s="271">
        <f t="shared" si="1"/>
        <v>0</v>
      </c>
      <c r="L35" s="290">
        <f>分析係数表!E38</f>
        <v>3.1059891839156476E-2</v>
      </c>
      <c r="M35" s="272">
        <f t="shared" si="2"/>
        <v>0</v>
      </c>
    </row>
    <row r="36" spans="1:13">
      <c r="A36" s="258">
        <v>32</v>
      </c>
      <c r="B36" s="246" t="s">
        <v>67</v>
      </c>
      <c r="C36" s="267"/>
      <c r="D36" s="290">
        <f>逆行列係数表!F36</f>
        <v>4.6907083412531421E-4</v>
      </c>
      <c r="E36" s="290"/>
      <c r="F36" s="290">
        <f t="shared" si="3"/>
        <v>4.6899174651484634E-4</v>
      </c>
      <c r="G36" s="286">
        <f t="shared" si="4"/>
        <v>0</v>
      </c>
      <c r="H36" s="290">
        <f>分析係数表!F39</f>
        <v>0.70859596344355691</v>
      </c>
      <c r="I36" s="288">
        <f t="shared" si="0"/>
        <v>0</v>
      </c>
      <c r="J36" s="292">
        <f>分析係数表!D39</f>
        <v>4.8027598057070089E-2</v>
      </c>
      <c r="K36" s="271">
        <f t="shared" si="1"/>
        <v>0</v>
      </c>
      <c r="L36" s="290">
        <f>分析係数表!E39</f>
        <v>4.8027598057070089E-2</v>
      </c>
      <c r="M36" s="272">
        <f t="shared" si="2"/>
        <v>0</v>
      </c>
    </row>
    <row r="37" spans="1:13">
      <c r="A37" s="258">
        <v>33</v>
      </c>
      <c r="B37" s="246" t="s">
        <v>96</v>
      </c>
      <c r="C37" s="267"/>
      <c r="D37" s="290">
        <f>逆行列係数表!F37</f>
        <v>7.3491771288395073E-4</v>
      </c>
      <c r="E37" s="290"/>
      <c r="F37" s="290">
        <f t="shared" si="3"/>
        <v>7.3479380220442428E-4</v>
      </c>
      <c r="G37" s="286">
        <f t="shared" si="4"/>
        <v>0</v>
      </c>
      <c r="H37" s="290">
        <f>分析係数表!F40</f>
        <v>0.70623799726049996</v>
      </c>
      <c r="I37" s="288">
        <f t="shared" si="0"/>
        <v>0</v>
      </c>
      <c r="J37" s="292">
        <f>分析係数表!D40</f>
        <v>9.0697433955161888E-2</v>
      </c>
      <c r="K37" s="271">
        <f t="shared" si="1"/>
        <v>0</v>
      </c>
      <c r="L37" s="290">
        <f>分析係数表!E40</f>
        <v>9.0562666353757981E-2</v>
      </c>
      <c r="M37" s="272">
        <f t="shared" si="2"/>
        <v>0</v>
      </c>
    </row>
    <row r="38" spans="1:13">
      <c r="A38" s="258">
        <v>34</v>
      </c>
      <c r="B38" s="246" t="s">
        <v>97</v>
      </c>
      <c r="C38" s="267"/>
      <c r="D38" s="290">
        <f>逆行列係数表!F38</f>
        <v>4.3348043393828541E-5</v>
      </c>
      <c r="E38" s="290"/>
      <c r="F38" s="290">
        <f t="shared" si="3"/>
        <v>4.3340734704135931E-5</v>
      </c>
      <c r="G38" s="286">
        <f t="shared" si="4"/>
        <v>0</v>
      </c>
      <c r="H38" s="290">
        <f>分析係数表!F41</f>
        <v>0.58132099287543681</v>
      </c>
      <c r="I38" s="288">
        <f t="shared" si="0"/>
        <v>0</v>
      </c>
      <c r="J38" s="292">
        <f>分析係数表!D41</f>
        <v>0.12149342216939719</v>
      </c>
      <c r="K38" s="271">
        <f t="shared" si="1"/>
        <v>0</v>
      </c>
      <c r="L38" s="290">
        <f>分析係数表!E41</f>
        <v>0.11755967401821014</v>
      </c>
      <c r="M38" s="272">
        <f t="shared" si="2"/>
        <v>0</v>
      </c>
    </row>
    <row r="39" spans="1:13">
      <c r="A39" s="258">
        <v>35</v>
      </c>
      <c r="B39" s="246" t="s">
        <v>3</v>
      </c>
      <c r="C39" s="267"/>
      <c r="D39" s="290">
        <f>逆行列係数表!F39</f>
        <v>2.4405953827863719E-3</v>
      </c>
      <c r="E39" s="290"/>
      <c r="F39" s="290">
        <f t="shared" si="3"/>
        <v>2.4401838866051962E-3</v>
      </c>
      <c r="G39" s="286">
        <f t="shared" si="4"/>
        <v>0</v>
      </c>
      <c r="H39" s="290">
        <f>分析係数表!F42</f>
        <v>0.58706867988829459</v>
      </c>
      <c r="I39" s="288">
        <f t="shared" si="0"/>
        <v>0</v>
      </c>
      <c r="J39" s="292">
        <f>分析係数表!D42</f>
        <v>0.12536880137580664</v>
      </c>
      <c r="K39" s="271">
        <f t="shared" si="1"/>
        <v>0</v>
      </c>
      <c r="L39" s="290">
        <f>分析係数表!E42</f>
        <v>0.11770088827882173</v>
      </c>
      <c r="M39" s="272">
        <f t="shared" si="2"/>
        <v>0</v>
      </c>
    </row>
    <row r="40" spans="1:13">
      <c r="A40" s="258">
        <v>36</v>
      </c>
      <c r="B40" s="246" t="s">
        <v>98</v>
      </c>
      <c r="C40" s="267"/>
      <c r="D40" s="290">
        <f>逆行列係数表!F40</f>
        <v>0.10522063900875514</v>
      </c>
      <c r="E40" s="290"/>
      <c r="F40" s="290">
        <f t="shared" si="3"/>
        <v>0.1052028983003041</v>
      </c>
      <c r="G40" s="286">
        <f t="shared" si="4"/>
        <v>0</v>
      </c>
      <c r="H40" s="290">
        <f>分析係数表!F43</f>
        <v>0.62240825035949521</v>
      </c>
      <c r="I40" s="288">
        <f t="shared" si="0"/>
        <v>0</v>
      </c>
      <c r="J40" s="292">
        <f>分析係数表!D43</f>
        <v>0.13048156468325811</v>
      </c>
      <c r="K40" s="271">
        <f t="shared" si="1"/>
        <v>0</v>
      </c>
      <c r="L40" s="290">
        <f>分析係数表!E43</f>
        <v>0.11291103502841897</v>
      </c>
      <c r="M40" s="272">
        <f t="shared" si="2"/>
        <v>0</v>
      </c>
    </row>
    <row r="41" spans="1:13">
      <c r="A41" s="258">
        <v>37</v>
      </c>
      <c r="B41" s="246" t="s">
        <v>99</v>
      </c>
      <c r="C41" s="267"/>
      <c r="D41" s="290">
        <f>逆行列係数表!F41</f>
        <v>2.5678017972382465E-4</v>
      </c>
      <c r="E41" s="290"/>
      <c r="F41" s="290">
        <f t="shared" si="3"/>
        <v>2.5673688534405846E-4</v>
      </c>
      <c r="G41" s="286">
        <f t="shared" si="4"/>
        <v>0</v>
      </c>
      <c r="H41" s="290">
        <f>分析係数表!F44</f>
        <v>0.5344179716450459</v>
      </c>
      <c r="I41" s="288">
        <f t="shared" si="0"/>
        <v>0</v>
      </c>
      <c r="J41" s="292">
        <f>分析係数表!D44</f>
        <v>0.19836337849438287</v>
      </c>
      <c r="K41" s="271">
        <f t="shared" si="1"/>
        <v>0</v>
      </c>
      <c r="L41" s="290">
        <f>分析係数表!E44</f>
        <v>0.16230318686650563</v>
      </c>
      <c r="M41" s="272">
        <f t="shared" si="2"/>
        <v>0</v>
      </c>
    </row>
    <row r="42" spans="1:13">
      <c r="A42" s="258">
        <v>38</v>
      </c>
      <c r="B42" s="246" t="s">
        <v>4</v>
      </c>
      <c r="C42" s="267"/>
      <c r="D42" s="290">
        <f>逆行列係数表!F42</f>
        <v>1.7218241354889439E-3</v>
      </c>
      <c r="E42" s="290"/>
      <c r="F42" s="290">
        <f t="shared" si="3"/>
        <v>1.7215338276151328E-3</v>
      </c>
      <c r="G42" s="286">
        <f t="shared" si="4"/>
        <v>0</v>
      </c>
      <c r="H42" s="290">
        <f>分析係数表!F45</f>
        <v>0</v>
      </c>
      <c r="I42" s="288">
        <f t="shared" si="0"/>
        <v>0</v>
      </c>
      <c r="J42" s="292">
        <f>分析係数表!D45</f>
        <v>0</v>
      </c>
      <c r="K42" s="271">
        <f t="shared" si="1"/>
        <v>0</v>
      </c>
      <c r="L42" s="290">
        <f>分析係数表!E45</f>
        <v>0</v>
      </c>
      <c r="M42" s="272">
        <f t="shared" si="2"/>
        <v>0</v>
      </c>
    </row>
    <row r="43" spans="1:13">
      <c r="A43" s="258">
        <v>39</v>
      </c>
      <c r="B43" s="246" t="s">
        <v>5</v>
      </c>
      <c r="C43" s="267"/>
      <c r="D43" s="290">
        <f>逆行列係数表!F43</f>
        <v>4.6215562349924385E-3</v>
      </c>
      <c r="E43" s="290"/>
      <c r="F43" s="290">
        <f t="shared" si="3"/>
        <v>4.6207770182672076E-3</v>
      </c>
      <c r="G43" s="286">
        <f t="shared" si="4"/>
        <v>0</v>
      </c>
      <c r="H43" s="290">
        <f>分析係数表!F46</f>
        <v>0.64740426293918441</v>
      </c>
      <c r="I43" s="288">
        <f t="shared" si="0"/>
        <v>0</v>
      </c>
      <c r="J43" s="292">
        <f>分析係数表!D46</f>
        <v>3.6867524451068895E-3</v>
      </c>
      <c r="K43" s="271">
        <f t="shared" si="1"/>
        <v>0</v>
      </c>
      <c r="L43" s="290">
        <f>分析係数表!E46</f>
        <v>3.6024838177901608E-3</v>
      </c>
      <c r="M43" s="272">
        <f t="shared" si="2"/>
        <v>0</v>
      </c>
    </row>
    <row r="44" spans="1:13">
      <c r="A44" s="259">
        <v>40</v>
      </c>
      <c r="B44" s="256" t="s">
        <v>253</v>
      </c>
      <c r="C44" s="273">
        <f>SUM(C5:C43)</f>
        <v>0</v>
      </c>
      <c r="D44" s="291">
        <f>逆行列係数表!F44</f>
        <v>1.306434225566738</v>
      </c>
      <c r="E44" s="291"/>
      <c r="F44" s="291">
        <f t="shared" si="3"/>
        <v>1.3062139544400411</v>
      </c>
      <c r="G44" s="287">
        <f>SUM(G5:G43)</f>
        <v>0</v>
      </c>
      <c r="H44" s="291">
        <f>分析係数表!F47</f>
        <v>0.52032812004185636</v>
      </c>
      <c r="I44" s="289">
        <f>SUM(I5:I43)</f>
        <v>0</v>
      </c>
      <c r="J44" s="293">
        <f>分析係数表!D47</f>
        <v>6.7043132898265148E-2</v>
      </c>
      <c r="K44" s="274">
        <f>SUM(K5:K43)</f>
        <v>0</v>
      </c>
      <c r="L44" s="291">
        <f>分析係数表!E47</f>
        <v>6.0489972943054145E-2</v>
      </c>
      <c r="M44" s="275">
        <f>SUM(M5:M43)</f>
        <v>0</v>
      </c>
    </row>
    <row r="45" spans="1:13">
      <c r="B45" s="276" t="s">
        <v>254</v>
      </c>
      <c r="C45" s="88"/>
      <c r="D45" s="88" t="s">
        <v>255</v>
      </c>
      <c r="E45" s="88"/>
      <c r="F45" s="88"/>
      <c r="G45" s="88"/>
      <c r="H45" s="88" t="s">
        <v>132</v>
      </c>
      <c r="I45" s="88"/>
      <c r="J45" s="88" t="s">
        <v>132</v>
      </c>
      <c r="K45" s="88"/>
      <c r="L45" s="88" t="s">
        <v>132</v>
      </c>
      <c r="M45" s="277"/>
    </row>
    <row r="46" spans="1:13">
      <c r="B46" s="76" t="s">
        <v>256</v>
      </c>
    </row>
    <row r="47" spans="1:13">
      <c r="B47" s="76" t="s">
        <v>289</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A5352-AD90-4277-9DE4-1E0732445BCB}">
  <dimension ref="A1:M47"/>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76" customWidth="1"/>
    <col min="2" max="2" width="17.5" style="76" customWidth="1"/>
    <col min="3" max="3" width="8.58203125" style="76" customWidth="1"/>
    <col min="4" max="4" width="8.1640625" style="76" customWidth="1"/>
    <col min="5" max="5" width="8.25" style="76" bestFit="1" customWidth="1"/>
    <col min="6" max="16384" width="8.1640625" style="76"/>
  </cols>
  <sheetData>
    <row r="1" spans="1:13" ht="13">
      <c r="B1" s="268" t="s">
        <v>243</v>
      </c>
      <c r="F1" s="269"/>
      <c r="G1" s="76" t="s">
        <v>324</v>
      </c>
      <c r="I1" s="76" t="s">
        <v>324</v>
      </c>
    </row>
    <row r="2" spans="1:13">
      <c r="B2" s="76" t="s">
        <v>259</v>
      </c>
      <c r="C2" s="76" t="s">
        <v>324</v>
      </c>
      <c r="G2" s="76" t="s">
        <v>245</v>
      </c>
      <c r="I2" s="270" t="s">
        <v>236</v>
      </c>
      <c r="K2" s="76" t="s">
        <v>229</v>
      </c>
      <c r="M2" s="76" t="s">
        <v>246</v>
      </c>
    </row>
    <row r="3" spans="1:13" ht="60" customHeight="1">
      <c r="B3" s="39"/>
      <c r="C3" s="40" t="s">
        <v>308</v>
      </c>
      <c r="D3" s="40" t="s">
        <v>334</v>
      </c>
      <c r="E3" s="40" t="s">
        <v>335</v>
      </c>
      <c r="F3" s="40" t="s">
        <v>310</v>
      </c>
      <c r="G3" s="41" t="s">
        <v>330</v>
      </c>
      <c r="H3" s="40" t="s">
        <v>291</v>
      </c>
      <c r="I3" s="42" t="s">
        <v>236</v>
      </c>
      <c r="J3" s="43" t="s">
        <v>247</v>
      </c>
      <c r="K3" s="41" t="s">
        <v>248</v>
      </c>
      <c r="L3" s="40" t="s">
        <v>249</v>
      </c>
      <c r="M3" s="42" t="s">
        <v>250</v>
      </c>
    </row>
    <row r="4" spans="1:13">
      <c r="B4" s="44"/>
      <c r="C4" s="45" t="s">
        <v>41</v>
      </c>
      <c r="D4" s="45" t="s">
        <v>42</v>
      </c>
      <c r="E4" s="45" t="s">
        <v>50</v>
      </c>
      <c r="F4" s="45" t="s">
        <v>313</v>
      </c>
      <c r="G4" s="45" t="s">
        <v>311</v>
      </c>
      <c r="H4" s="47" t="s">
        <v>315</v>
      </c>
      <c r="I4" s="46" t="s">
        <v>316</v>
      </c>
      <c r="J4" s="45" t="s">
        <v>318</v>
      </c>
      <c r="K4" s="45" t="s">
        <v>319</v>
      </c>
      <c r="L4" s="45" t="s">
        <v>321</v>
      </c>
      <c r="M4" s="46" t="s">
        <v>322</v>
      </c>
    </row>
    <row r="5" spans="1:13">
      <c r="A5" s="257">
        <v>1</v>
      </c>
      <c r="B5" s="246" t="s">
        <v>73</v>
      </c>
      <c r="C5" s="267"/>
      <c r="D5" s="290">
        <f>逆行列係数表!G5</f>
        <v>2.7094998615681855E-2</v>
      </c>
      <c r="E5" s="290"/>
      <c r="F5" s="290">
        <f>D5/$E$9</f>
        <v>2.5462030773586407E-2</v>
      </c>
      <c r="G5" s="286">
        <f>$C$9*F5</f>
        <v>0</v>
      </c>
      <c r="H5" s="290">
        <f>分析係数表!F8</f>
        <v>0.42721038226158625</v>
      </c>
      <c r="I5" s="288">
        <f>G5*H5</f>
        <v>0</v>
      </c>
      <c r="J5" s="292">
        <f>分析係数表!D8</f>
        <v>0.32298797552049696</v>
      </c>
      <c r="K5" s="271">
        <f t="shared" ref="K5:K43" si="0">ROUND(G5*J5,0)</f>
        <v>0</v>
      </c>
      <c r="L5" s="290">
        <f>分析係数表!E8</f>
        <v>0.12265584155979949</v>
      </c>
      <c r="M5" s="272">
        <f t="shared" ref="M5:M43" si="1">ROUND(G5*L5,0)</f>
        <v>0</v>
      </c>
    </row>
    <row r="6" spans="1:13">
      <c r="A6" s="258">
        <v>2</v>
      </c>
      <c r="B6" s="246" t="s">
        <v>74</v>
      </c>
      <c r="C6" s="267"/>
      <c r="D6" s="290">
        <f>逆行列係数表!G6</f>
        <v>2.847684674313584E-4</v>
      </c>
      <c r="E6" s="290"/>
      <c r="F6" s="290">
        <f t="shared" ref="F6:F44" si="2">D6/$E$9</f>
        <v>2.6760597348352428E-4</v>
      </c>
      <c r="G6" s="286">
        <f t="shared" ref="G6:G43" si="3">$C$9*F6</f>
        <v>0</v>
      </c>
      <c r="H6" s="290">
        <f>分析係数表!F9</f>
        <v>0.63987813845992225</v>
      </c>
      <c r="I6" s="288">
        <f t="shared" ref="I6:I43" si="4">G6*H6</f>
        <v>0</v>
      </c>
      <c r="J6" s="292">
        <f>分析係数表!D9</f>
        <v>0.29572434079210003</v>
      </c>
      <c r="K6" s="271">
        <f t="shared" si="0"/>
        <v>0</v>
      </c>
      <c r="L6" s="290">
        <f>分析係数表!E9</f>
        <v>0.26862065342998215</v>
      </c>
      <c r="M6" s="272">
        <f t="shared" si="1"/>
        <v>0</v>
      </c>
    </row>
    <row r="7" spans="1:13">
      <c r="A7" s="258">
        <v>3</v>
      </c>
      <c r="B7" s="246" t="s">
        <v>75</v>
      </c>
      <c r="C7" s="267"/>
      <c r="D7" s="290">
        <f>逆行列係数表!G7</f>
        <v>1.4536124143814343E-3</v>
      </c>
      <c r="E7" s="290"/>
      <c r="F7" s="290">
        <f t="shared" si="2"/>
        <v>1.3660057545242248E-3</v>
      </c>
      <c r="G7" s="286">
        <f t="shared" si="3"/>
        <v>0</v>
      </c>
      <c r="H7" s="290">
        <f>分析係数表!F10</f>
        <v>0.47381340455197063</v>
      </c>
      <c r="I7" s="288">
        <f t="shared" si="4"/>
        <v>0</v>
      </c>
      <c r="J7" s="292">
        <f>分析係数表!D10</f>
        <v>9.5045460793747427E-2</v>
      </c>
      <c r="K7" s="271">
        <f t="shared" si="0"/>
        <v>0</v>
      </c>
      <c r="L7" s="290">
        <f>分析係数表!E10</f>
        <v>4.2279520059697977E-2</v>
      </c>
      <c r="M7" s="272">
        <f t="shared" si="1"/>
        <v>0</v>
      </c>
    </row>
    <row r="8" spans="1:13">
      <c r="A8" s="258">
        <v>4</v>
      </c>
      <c r="B8" s="246" t="s">
        <v>76</v>
      </c>
      <c r="C8" s="267"/>
      <c r="D8" s="290">
        <f>逆行列係数表!G8</f>
        <v>6.1801806303383083E-5</v>
      </c>
      <c r="E8" s="290"/>
      <c r="F8" s="290">
        <f t="shared" si="2"/>
        <v>5.8077120293676983E-5</v>
      </c>
      <c r="G8" s="286">
        <f t="shared" si="3"/>
        <v>0</v>
      </c>
      <c r="H8" s="290">
        <f>分析係数表!F11</f>
        <v>0.54360066960888753</v>
      </c>
      <c r="I8" s="288">
        <f t="shared" si="4"/>
        <v>0</v>
      </c>
      <c r="J8" s="292">
        <f>分析係数表!D11</f>
        <v>4.0785268604474206E-2</v>
      </c>
      <c r="K8" s="271">
        <f t="shared" si="0"/>
        <v>0</v>
      </c>
      <c r="L8" s="290">
        <f>分析係数表!E11</f>
        <v>3.926343022371024E-2</v>
      </c>
      <c r="M8" s="272">
        <f t="shared" si="1"/>
        <v>0</v>
      </c>
    </row>
    <row r="9" spans="1:13">
      <c r="A9" s="258">
        <v>5</v>
      </c>
      <c r="B9" s="246" t="s">
        <v>77</v>
      </c>
      <c r="C9" s="266">
        <f>データ入力!C10</f>
        <v>0</v>
      </c>
      <c r="D9" s="290">
        <f>逆行列係数表!G9</f>
        <v>1.0641334486088769</v>
      </c>
      <c r="E9" s="290">
        <f>D9</f>
        <v>1.0641334486088769</v>
      </c>
      <c r="F9" s="290">
        <f t="shared" si="2"/>
        <v>1</v>
      </c>
      <c r="G9" s="286">
        <f t="shared" si="3"/>
        <v>0</v>
      </c>
      <c r="H9" s="290">
        <f>分析係数表!F12</f>
        <v>0.33651535386825859</v>
      </c>
      <c r="I9" s="288">
        <f t="shared" si="4"/>
        <v>0</v>
      </c>
      <c r="J9" s="292">
        <f>分析係数表!D12</f>
        <v>3.4578030097235327E-2</v>
      </c>
      <c r="K9" s="271">
        <f t="shared" si="0"/>
        <v>0</v>
      </c>
      <c r="L9" s="290">
        <f>分析係数表!E12</f>
        <v>3.3355134693599395E-2</v>
      </c>
      <c r="M9" s="272">
        <f t="shared" si="1"/>
        <v>0</v>
      </c>
    </row>
    <row r="10" spans="1:13">
      <c r="A10" s="258">
        <v>6</v>
      </c>
      <c r="B10" s="246" t="s">
        <v>78</v>
      </c>
      <c r="C10" s="267"/>
      <c r="D10" s="290">
        <f>逆行列係数表!G10</f>
        <v>1.3652231022384027E-4</v>
      </c>
      <c r="E10" s="290"/>
      <c r="F10" s="290">
        <f t="shared" si="2"/>
        <v>1.2829435105372687E-4</v>
      </c>
      <c r="G10" s="286">
        <f t="shared" si="3"/>
        <v>0</v>
      </c>
      <c r="H10" s="290">
        <f>分析係数表!F13</f>
        <v>0.39077170920544851</v>
      </c>
      <c r="I10" s="288">
        <f t="shared" si="4"/>
        <v>0</v>
      </c>
      <c r="J10" s="292">
        <f>分析係数表!D13</f>
        <v>0.12720758845381647</v>
      </c>
      <c r="K10" s="271">
        <f t="shared" si="0"/>
        <v>0</v>
      </c>
      <c r="L10" s="290">
        <f>分析係数表!E13</f>
        <v>9.5492852763317662E-2</v>
      </c>
      <c r="M10" s="272">
        <f t="shared" si="1"/>
        <v>0</v>
      </c>
    </row>
    <row r="11" spans="1:13">
      <c r="A11" s="258">
        <v>7</v>
      </c>
      <c r="B11" s="246" t="s">
        <v>79</v>
      </c>
      <c r="C11" s="267"/>
      <c r="D11" s="290">
        <f>逆行列係数表!G11</f>
        <v>6.4155590683496449E-3</v>
      </c>
      <c r="E11" s="290"/>
      <c r="F11" s="290">
        <f t="shared" si="2"/>
        <v>6.0289046235099493E-3</v>
      </c>
      <c r="G11" s="286">
        <f t="shared" si="3"/>
        <v>0</v>
      </c>
      <c r="H11" s="290">
        <f>分析係数表!F14</f>
        <v>0.35598651785260127</v>
      </c>
      <c r="I11" s="288">
        <f t="shared" si="4"/>
        <v>0</v>
      </c>
      <c r="J11" s="292">
        <f>分析係数表!D14</f>
        <v>4.3833041969742803E-2</v>
      </c>
      <c r="K11" s="271">
        <f t="shared" si="0"/>
        <v>0</v>
      </c>
      <c r="L11" s="290">
        <f>分析係数表!E14</f>
        <v>3.8757158040430381E-2</v>
      </c>
      <c r="M11" s="272">
        <f t="shared" si="1"/>
        <v>0</v>
      </c>
    </row>
    <row r="12" spans="1:13">
      <c r="A12" s="258">
        <v>8</v>
      </c>
      <c r="B12" s="246" t="s">
        <v>80</v>
      </c>
      <c r="C12" s="267"/>
      <c r="D12" s="290">
        <f>逆行列係数表!G12</f>
        <v>3.4880073930277857E-3</v>
      </c>
      <c r="E12" s="290"/>
      <c r="F12" s="290">
        <f t="shared" si="2"/>
        <v>3.2777913311414059E-3</v>
      </c>
      <c r="G12" s="286">
        <f t="shared" si="3"/>
        <v>0</v>
      </c>
      <c r="H12" s="290">
        <f>分析係数表!F15</f>
        <v>0.35842164855867914</v>
      </c>
      <c r="I12" s="288">
        <f t="shared" si="4"/>
        <v>0</v>
      </c>
      <c r="J12" s="292">
        <f>分析係数表!D15</f>
        <v>1.5678367482667734E-2</v>
      </c>
      <c r="K12" s="271">
        <f t="shared" si="0"/>
        <v>0</v>
      </c>
      <c r="L12" s="290">
        <f>分析係数表!E15</f>
        <v>1.5634458686506418E-2</v>
      </c>
      <c r="M12" s="272">
        <f t="shared" si="1"/>
        <v>0</v>
      </c>
    </row>
    <row r="13" spans="1:13">
      <c r="A13" s="258">
        <v>9</v>
      </c>
      <c r="B13" s="246" t="s">
        <v>81</v>
      </c>
      <c r="C13" s="267"/>
      <c r="D13" s="290">
        <f>逆行列係数表!G13</f>
        <v>1.5701241168212636E-3</v>
      </c>
      <c r="E13" s="290"/>
      <c r="F13" s="290">
        <f t="shared" si="2"/>
        <v>1.4754955018788851E-3</v>
      </c>
      <c r="G13" s="286">
        <f t="shared" si="3"/>
        <v>0</v>
      </c>
      <c r="H13" s="290">
        <f>分析係数表!F16</f>
        <v>0.2627694146106877</v>
      </c>
      <c r="I13" s="288">
        <f t="shared" si="4"/>
        <v>0</v>
      </c>
      <c r="J13" s="292">
        <f>分析係数表!D16</f>
        <v>1.0339400475073228E-2</v>
      </c>
      <c r="K13" s="271">
        <f t="shared" si="0"/>
        <v>0</v>
      </c>
      <c r="L13" s="290">
        <f>分析係数表!E16</f>
        <v>1.0339400475073228E-2</v>
      </c>
      <c r="M13" s="272">
        <f t="shared" si="1"/>
        <v>0</v>
      </c>
    </row>
    <row r="14" spans="1:13">
      <c r="A14" s="258">
        <v>10</v>
      </c>
      <c r="B14" s="246" t="s">
        <v>82</v>
      </c>
      <c r="C14" s="267"/>
      <c r="D14" s="290">
        <f>逆行列係数表!G14</f>
        <v>6.5785911577996821E-3</v>
      </c>
      <c r="E14" s="290"/>
      <c r="F14" s="290">
        <f t="shared" si="2"/>
        <v>6.1821110560895901E-3</v>
      </c>
      <c r="G14" s="286">
        <f t="shared" si="3"/>
        <v>0</v>
      </c>
      <c r="H14" s="290">
        <f>分析係数表!F17</f>
        <v>0.42825667105631338</v>
      </c>
      <c r="I14" s="288">
        <f t="shared" si="4"/>
        <v>0</v>
      </c>
      <c r="J14" s="292">
        <f>分析係数表!D17</f>
        <v>5.1560411778863557E-2</v>
      </c>
      <c r="K14" s="271">
        <f t="shared" si="0"/>
        <v>0</v>
      </c>
      <c r="L14" s="290">
        <f>分析係数表!E17</f>
        <v>4.9008807340167618E-2</v>
      </c>
      <c r="M14" s="272">
        <f t="shared" si="1"/>
        <v>0</v>
      </c>
    </row>
    <row r="15" spans="1:13">
      <c r="A15" s="258">
        <v>11</v>
      </c>
      <c r="B15" s="246" t="s">
        <v>83</v>
      </c>
      <c r="C15" s="267"/>
      <c r="D15" s="290">
        <f>逆行列係数表!G15</f>
        <v>1.2837545641291204E-3</v>
      </c>
      <c r="E15" s="290"/>
      <c r="F15" s="290">
        <f t="shared" si="2"/>
        <v>1.2063849377231307E-3</v>
      </c>
      <c r="G15" s="286">
        <f t="shared" si="3"/>
        <v>0</v>
      </c>
      <c r="H15" s="290">
        <f>分析係数表!F18</f>
        <v>0.48997194925916815</v>
      </c>
      <c r="I15" s="288">
        <f t="shared" si="4"/>
        <v>0</v>
      </c>
      <c r="J15" s="292">
        <f>分析係数表!D18</f>
        <v>3.8565313316438733E-2</v>
      </c>
      <c r="K15" s="271">
        <f t="shared" si="0"/>
        <v>0</v>
      </c>
      <c r="L15" s="290">
        <f>分析係数表!E18</f>
        <v>3.6576455199010559E-2</v>
      </c>
      <c r="M15" s="272">
        <f t="shared" si="1"/>
        <v>0</v>
      </c>
    </row>
    <row r="16" spans="1:13">
      <c r="A16" s="258">
        <v>12</v>
      </c>
      <c r="B16" s="246" t="s">
        <v>84</v>
      </c>
      <c r="C16" s="267"/>
      <c r="D16" s="290">
        <f>逆行列係数表!G16</f>
        <v>1.1260632581458097E-3</v>
      </c>
      <c r="E16" s="290"/>
      <c r="F16" s="290">
        <f t="shared" si="2"/>
        <v>1.0581974089978025E-3</v>
      </c>
      <c r="G16" s="286">
        <f t="shared" si="3"/>
        <v>0</v>
      </c>
      <c r="H16" s="290">
        <f>分析係数表!F19</f>
        <v>0.21331101927013058</v>
      </c>
      <c r="I16" s="288">
        <f t="shared" si="4"/>
        <v>0</v>
      </c>
      <c r="J16" s="292">
        <f>分析係数表!D19</f>
        <v>1.2736199640345095E-2</v>
      </c>
      <c r="K16" s="271">
        <f t="shared" si="0"/>
        <v>0</v>
      </c>
      <c r="L16" s="290">
        <f>分析係数表!E19</f>
        <v>1.2523714081279422E-2</v>
      </c>
      <c r="M16" s="272">
        <f t="shared" si="1"/>
        <v>0</v>
      </c>
    </row>
    <row r="17" spans="1:13">
      <c r="A17" s="258">
        <v>13</v>
      </c>
      <c r="B17" s="246" t="s">
        <v>85</v>
      </c>
      <c r="C17" s="267"/>
      <c r="D17" s="290">
        <f>逆行列係数表!G17</f>
        <v>9.9035578281127739E-5</v>
      </c>
      <c r="E17" s="290"/>
      <c r="F17" s="290">
        <f t="shared" si="2"/>
        <v>9.3066878416983527E-5</v>
      </c>
      <c r="G17" s="286">
        <f t="shared" si="3"/>
        <v>0</v>
      </c>
      <c r="H17" s="290">
        <f>分析係数表!F20</f>
        <v>0.2109583665362576</v>
      </c>
      <c r="I17" s="288">
        <f t="shared" si="4"/>
        <v>0</v>
      </c>
      <c r="J17" s="292">
        <f>分析係数表!D20</f>
        <v>3.0797631013066269E-2</v>
      </c>
      <c r="K17" s="271">
        <f t="shared" si="0"/>
        <v>0</v>
      </c>
      <c r="L17" s="290">
        <f>分析係数表!E20</f>
        <v>2.9972730221401771E-2</v>
      </c>
      <c r="M17" s="272">
        <f t="shared" si="1"/>
        <v>0</v>
      </c>
    </row>
    <row r="18" spans="1:13">
      <c r="A18" s="258">
        <v>14</v>
      </c>
      <c r="B18" s="246" t="s">
        <v>86</v>
      </c>
      <c r="C18" s="267"/>
      <c r="D18" s="290">
        <f>逆行列係数表!G18</f>
        <v>4.2505850891177413E-3</v>
      </c>
      <c r="E18" s="290"/>
      <c r="F18" s="290">
        <f t="shared" si="2"/>
        <v>3.9944098126738301E-3</v>
      </c>
      <c r="G18" s="286">
        <f t="shared" si="3"/>
        <v>0</v>
      </c>
      <c r="H18" s="290">
        <f>分析係数表!F21</f>
        <v>0.45791147145628314</v>
      </c>
      <c r="I18" s="288">
        <f t="shared" si="4"/>
        <v>0</v>
      </c>
      <c r="J18" s="292">
        <f>分析係数表!D21</f>
        <v>5.9847590028896828E-2</v>
      </c>
      <c r="K18" s="271">
        <f t="shared" si="0"/>
        <v>0</v>
      </c>
      <c r="L18" s="290">
        <f>分析係数表!E21</f>
        <v>5.4782163530779596E-2</v>
      </c>
      <c r="M18" s="272">
        <f t="shared" si="1"/>
        <v>0</v>
      </c>
    </row>
    <row r="19" spans="1:13">
      <c r="A19" s="258">
        <v>15</v>
      </c>
      <c r="B19" s="246" t="s">
        <v>70</v>
      </c>
      <c r="C19" s="267"/>
      <c r="D19" s="290">
        <f>逆行列係数表!G19</f>
        <v>1.6298703136043979E-4</v>
      </c>
      <c r="E19" s="290"/>
      <c r="F19" s="290">
        <f t="shared" si="2"/>
        <v>1.5316409006173979E-4</v>
      </c>
      <c r="G19" s="286">
        <f t="shared" si="3"/>
        <v>0</v>
      </c>
      <c r="H19" s="290">
        <f>分析係数表!F22</f>
        <v>0.43073258580094059</v>
      </c>
      <c r="I19" s="288">
        <f t="shared" si="4"/>
        <v>0</v>
      </c>
      <c r="J19" s="292">
        <f>分析係数表!D22</f>
        <v>2.2938556731137788E-2</v>
      </c>
      <c r="K19" s="271">
        <f t="shared" si="0"/>
        <v>0</v>
      </c>
      <c r="L19" s="290">
        <f>分析係数表!E22</f>
        <v>2.2183368519679003E-2</v>
      </c>
      <c r="M19" s="272">
        <f t="shared" si="1"/>
        <v>0</v>
      </c>
    </row>
    <row r="20" spans="1:13">
      <c r="A20" s="258">
        <v>16</v>
      </c>
      <c r="B20" s="246" t="s">
        <v>71</v>
      </c>
      <c r="C20" s="267"/>
      <c r="D20" s="290">
        <f>逆行列係数表!G20</f>
        <v>2.302018889468523E-4</v>
      </c>
      <c r="E20" s="290"/>
      <c r="F20" s="290">
        <f t="shared" si="2"/>
        <v>2.1632802657203494E-4</v>
      </c>
      <c r="G20" s="286">
        <f t="shared" si="3"/>
        <v>0</v>
      </c>
      <c r="H20" s="290">
        <f>分析係数表!F23</f>
        <v>0.43764444987651224</v>
      </c>
      <c r="I20" s="288">
        <f t="shared" si="4"/>
        <v>0</v>
      </c>
      <c r="J20" s="292">
        <f>分析係数表!D23</f>
        <v>3.7770855561684982E-2</v>
      </c>
      <c r="K20" s="271">
        <f t="shared" si="0"/>
        <v>0</v>
      </c>
      <c r="L20" s="290">
        <f>分析係数表!E23</f>
        <v>3.6503495425501575E-2</v>
      </c>
      <c r="M20" s="272">
        <f t="shared" si="1"/>
        <v>0</v>
      </c>
    </row>
    <row r="21" spans="1:13">
      <c r="A21" s="258">
        <v>17</v>
      </c>
      <c r="B21" s="246" t="s">
        <v>72</v>
      </c>
      <c r="C21" s="267"/>
      <c r="D21" s="290">
        <f>逆行列係数表!G21</f>
        <v>1.6963515649438564E-5</v>
      </c>
      <c r="E21" s="290"/>
      <c r="F21" s="290">
        <f t="shared" si="2"/>
        <v>1.5941154440370867E-5</v>
      </c>
      <c r="G21" s="286">
        <f t="shared" si="3"/>
        <v>0</v>
      </c>
      <c r="H21" s="290">
        <f>分析係数表!F24</f>
        <v>0.36721364788140759</v>
      </c>
      <c r="I21" s="288">
        <f t="shared" si="4"/>
        <v>0</v>
      </c>
      <c r="J21" s="292">
        <f>分析係数表!D24</f>
        <v>3.9309475738153632E-2</v>
      </c>
      <c r="K21" s="271">
        <f t="shared" si="0"/>
        <v>0</v>
      </c>
      <c r="L21" s="290">
        <f>分析係数表!E24</f>
        <v>3.8550657867992791E-2</v>
      </c>
      <c r="M21" s="272">
        <f t="shared" si="1"/>
        <v>0</v>
      </c>
    </row>
    <row r="22" spans="1:13">
      <c r="A22" s="258">
        <v>18</v>
      </c>
      <c r="B22" s="246" t="s">
        <v>87</v>
      </c>
      <c r="C22" s="267"/>
      <c r="D22" s="290">
        <f>逆行列係数表!G22</f>
        <v>1.0559501505586998E-4</v>
      </c>
      <c r="E22" s="290"/>
      <c r="F22" s="290">
        <f t="shared" si="2"/>
        <v>9.9230989490944486E-5</v>
      </c>
      <c r="G22" s="286">
        <f t="shared" si="3"/>
        <v>0</v>
      </c>
      <c r="H22" s="290">
        <f>分析係数表!F25</f>
        <v>0.33318683873123567</v>
      </c>
      <c r="I22" s="288">
        <f t="shared" si="4"/>
        <v>0</v>
      </c>
      <c r="J22" s="292">
        <f>分析係数表!D25</f>
        <v>4.284059086963312E-2</v>
      </c>
      <c r="K22" s="271">
        <f t="shared" si="0"/>
        <v>0</v>
      </c>
      <c r="L22" s="290">
        <f>分析係数表!E25</f>
        <v>4.249917369780222E-2</v>
      </c>
      <c r="M22" s="272">
        <f t="shared" si="1"/>
        <v>0</v>
      </c>
    </row>
    <row r="23" spans="1:13">
      <c r="A23" s="258">
        <v>19</v>
      </c>
      <c r="B23" s="246" t="s">
        <v>88</v>
      </c>
      <c r="C23" s="267"/>
      <c r="D23" s="290">
        <f>逆行列係数表!G23</f>
        <v>5.6426998171437207E-5</v>
      </c>
      <c r="E23" s="290"/>
      <c r="F23" s="290">
        <f t="shared" si="2"/>
        <v>5.3026242380787143E-5</v>
      </c>
      <c r="G23" s="286">
        <f t="shared" si="3"/>
        <v>0</v>
      </c>
      <c r="H23" s="290">
        <f>分析係数表!F26</f>
        <v>0.33811565690794865</v>
      </c>
      <c r="I23" s="288">
        <f t="shared" si="4"/>
        <v>0</v>
      </c>
      <c r="J23" s="292">
        <f>分析係数表!D26</f>
        <v>3.3929737559631502E-2</v>
      </c>
      <c r="K23" s="271">
        <f t="shared" si="0"/>
        <v>0</v>
      </c>
      <c r="L23" s="290">
        <f>分析係数表!E26</f>
        <v>3.3531988342571602E-2</v>
      </c>
      <c r="M23" s="272">
        <f t="shared" si="1"/>
        <v>0</v>
      </c>
    </row>
    <row r="24" spans="1:13">
      <c r="A24" s="258">
        <v>20</v>
      </c>
      <c r="B24" s="246" t="s">
        <v>89</v>
      </c>
      <c r="C24" s="267"/>
      <c r="D24" s="290">
        <f>逆行列係数表!G24</f>
        <v>1.814078312098662E-5</v>
      </c>
      <c r="E24" s="290"/>
      <c r="F24" s="290">
        <f t="shared" si="2"/>
        <v>1.7047470075019018E-5</v>
      </c>
      <c r="G24" s="286">
        <f t="shared" si="3"/>
        <v>0</v>
      </c>
      <c r="H24" s="290">
        <f>分析係数表!F27</f>
        <v>0.29536956526946395</v>
      </c>
      <c r="I24" s="288">
        <f t="shared" si="4"/>
        <v>0</v>
      </c>
      <c r="J24" s="292">
        <f>分析係数表!D27</f>
        <v>2.042747265118797E-2</v>
      </c>
      <c r="K24" s="271">
        <f t="shared" si="0"/>
        <v>0</v>
      </c>
      <c r="L24" s="290">
        <f>分析係数表!E27</f>
        <v>2.035082172191522E-2</v>
      </c>
      <c r="M24" s="272">
        <f t="shared" si="1"/>
        <v>0</v>
      </c>
    </row>
    <row r="25" spans="1:13">
      <c r="A25" s="258">
        <v>21</v>
      </c>
      <c r="B25" s="246" t="s">
        <v>90</v>
      </c>
      <c r="C25" s="267"/>
      <c r="D25" s="290">
        <f>逆行列係数表!G25</f>
        <v>3.3380147645959438E-4</v>
      </c>
      <c r="E25" s="290"/>
      <c r="F25" s="290">
        <f t="shared" si="2"/>
        <v>3.1368384942317826E-4</v>
      </c>
      <c r="G25" s="286">
        <f t="shared" si="3"/>
        <v>0</v>
      </c>
      <c r="H25" s="290">
        <f>分析係数表!F28</f>
        <v>0.29628808224417325</v>
      </c>
      <c r="I25" s="288">
        <f t="shared" si="4"/>
        <v>0</v>
      </c>
      <c r="J25" s="292">
        <f>分析係数表!D28</f>
        <v>3.0551159487848582E-2</v>
      </c>
      <c r="K25" s="271">
        <f t="shared" si="0"/>
        <v>0</v>
      </c>
      <c r="L25" s="290">
        <f>分析係数表!E28</f>
        <v>3.018459578819983E-2</v>
      </c>
      <c r="M25" s="272">
        <f t="shared" si="1"/>
        <v>0</v>
      </c>
    </row>
    <row r="26" spans="1:13">
      <c r="A26" s="258">
        <v>22</v>
      </c>
      <c r="B26" s="246" t="s">
        <v>64</v>
      </c>
      <c r="C26" s="267"/>
      <c r="D26" s="290">
        <f>逆行列係数表!G26</f>
        <v>3.2877671972691234E-3</v>
      </c>
      <c r="E26" s="290"/>
      <c r="F26" s="290">
        <f t="shared" si="2"/>
        <v>3.0896192592829068E-3</v>
      </c>
      <c r="G26" s="286">
        <f t="shared" si="3"/>
        <v>0</v>
      </c>
      <c r="H26" s="290">
        <f>分析係数表!F29</f>
        <v>0.40202182464221792</v>
      </c>
      <c r="I26" s="288">
        <f t="shared" si="4"/>
        <v>0</v>
      </c>
      <c r="J26" s="292">
        <f>分析係数表!D29</f>
        <v>7.9194780809421356E-2</v>
      </c>
      <c r="K26" s="271">
        <f t="shared" si="0"/>
        <v>0</v>
      </c>
      <c r="L26" s="290">
        <f>分析係数表!E29</f>
        <v>6.5944675090492746E-2</v>
      </c>
      <c r="M26" s="272">
        <f t="shared" si="1"/>
        <v>0</v>
      </c>
    </row>
    <row r="27" spans="1:13">
      <c r="A27" s="258">
        <v>23</v>
      </c>
      <c r="B27" s="246" t="s">
        <v>91</v>
      </c>
      <c r="C27" s="267"/>
      <c r="D27" s="290">
        <f>逆行列係数表!G27</f>
        <v>2.519958720252386E-3</v>
      </c>
      <c r="E27" s="290"/>
      <c r="F27" s="290">
        <f t="shared" si="2"/>
        <v>2.3680852467767872E-3</v>
      </c>
      <c r="G27" s="286">
        <f t="shared" si="3"/>
        <v>0</v>
      </c>
      <c r="H27" s="290">
        <f>分析係数表!F30</f>
        <v>0.46362091424568164</v>
      </c>
      <c r="I27" s="288">
        <f t="shared" si="4"/>
        <v>0</v>
      </c>
      <c r="J27" s="292">
        <f>分析係数表!D30</f>
        <v>7.3824536053885614E-2</v>
      </c>
      <c r="K27" s="271">
        <f t="shared" si="0"/>
        <v>0</v>
      </c>
      <c r="L27" s="290">
        <f>分析係数表!E30</f>
        <v>5.6949248710145881E-2</v>
      </c>
      <c r="M27" s="272">
        <f t="shared" si="1"/>
        <v>0</v>
      </c>
    </row>
    <row r="28" spans="1:13">
      <c r="A28" s="258">
        <v>24</v>
      </c>
      <c r="B28" s="246" t="s">
        <v>92</v>
      </c>
      <c r="C28" s="267"/>
      <c r="D28" s="290">
        <f>逆行列係数表!G28</f>
        <v>2.1034294715121169E-2</v>
      </c>
      <c r="E28" s="290"/>
      <c r="F28" s="290">
        <f t="shared" si="2"/>
        <v>1.9766594821936042E-2</v>
      </c>
      <c r="G28" s="286">
        <f t="shared" si="3"/>
        <v>0</v>
      </c>
      <c r="H28" s="290">
        <f>分析係数表!F31</f>
        <v>0.39948542779773355</v>
      </c>
      <c r="I28" s="288">
        <f t="shared" si="4"/>
        <v>0</v>
      </c>
      <c r="J28" s="292">
        <f>分析係数表!D31</f>
        <v>2.9145126840892164E-3</v>
      </c>
      <c r="K28" s="271">
        <f t="shared" si="0"/>
        <v>0</v>
      </c>
      <c r="L28" s="290">
        <f>分析係数表!E31</f>
        <v>2.9145126840892164E-3</v>
      </c>
      <c r="M28" s="272">
        <f t="shared" si="1"/>
        <v>0</v>
      </c>
    </row>
    <row r="29" spans="1:13">
      <c r="A29" s="258">
        <v>25</v>
      </c>
      <c r="B29" s="246" t="s">
        <v>1</v>
      </c>
      <c r="C29" s="267"/>
      <c r="D29" s="290">
        <f>逆行列係数表!G29</f>
        <v>2.6247576560047589E-3</v>
      </c>
      <c r="E29" s="290"/>
      <c r="F29" s="290">
        <f t="shared" si="2"/>
        <v>2.4665681352616618E-3</v>
      </c>
      <c r="G29" s="286">
        <f t="shared" si="3"/>
        <v>0</v>
      </c>
      <c r="H29" s="290">
        <f>分析係数表!F32</f>
        <v>0.44272670787830282</v>
      </c>
      <c r="I29" s="288">
        <f t="shared" si="4"/>
        <v>0</v>
      </c>
      <c r="J29" s="292">
        <f>分析係数表!D32</f>
        <v>2.1120085933633119E-2</v>
      </c>
      <c r="K29" s="271">
        <f t="shared" si="0"/>
        <v>0</v>
      </c>
      <c r="L29" s="290">
        <f>分析係数表!E32</f>
        <v>2.1120085933633119E-2</v>
      </c>
      <c r="M29" s="272">
        <f t="shared" si="1"/>
        <v>0</v>
      </c>
    </row>
    <row r="30" spans="1:13">
      <c r="A30" s="258">
        <v>26</v>
      </c>
      <c r="B30" s="246" t="s">
        <v>2</v>
      </c>
      <c r="C30" s="267"/>
      <c r="D30" s="290">
        <f>逆行列係数表!G30</f>
        <v>2.4199015256325044E-3</v>
      </c>
      <c r="E30" s="290"/>
      <c r="F30" s="290">
        <f t="shared" si="2"/>
        <v>2.2740583230383363E-3</v>
      </c>
      <c r="G30" s="286">
        <f t="shared" si="3"/>
        <v>0</v>
      </c>
      <c r="H30" s="290">
        <f>分析係数表!F33</f>
        <v>0.63278689994307047</v>
      </c>
      <c r="I30" s="288">
        <f t="shared" si="4"/>
        <v>0</v>
      </c>
      <c r="J30" s="292">
        <f>分析係数表!D33</f>
        <v>8.7702783269007503E-2</v>
      </c>
      <c r="K30" s="271">
        <f t="shared" si="0"/>
        <v>0</v>
      </c>
      <c r="L30" s="290">
        <f>分析係数表!E33</f>
        <v>8.4336323251883824E-2</v>
      </c>
      <c r="M30" s="272">
        <f t="shared" si="1"/>
        <v>0</v>
      </c>
    </row>
    <row r="31" spans="1:13">
      <c r="A31" s="258">
        <v>27</v>
      </c>
      <c r="B31" s="246" t="s">
        <v>65</v>
      </c>
      <c r="C31" s="267"/>
      <c r="D31" s="290">
        <f>逆行列係数表!G31</f>
        <v>1.9197272859655796E-2</v>
      </c>
      <c r="E31" s="290"/>
      <c r="F31" s="290">
        <f t="shared" si="2"/>
        <v>1.8040287038013941E-2</v>
      </c>
      <c r="G31" s="286">
        <f t="shared" si="3"/>
        <v>0</v>
      </c>
      <c r="H31" s="290">
        <f>分析係数表!F34</f>
        <v>0.68044247766447119</v>
      </c>
      <c r="I31" s="288">
        <f t="shared" si="4"/>
        <v>0</v>
      </c>
      <c r="J31" s="292">
        <f>分析係数表!D34</f>
        <v>0.15389009392691583</v>
      </c>
      <c r="K31" s="271">
        <f t="shared" si="0"/>
        <v>0</v>
      </c>
      <c r="L31" s="290">
        <f>分析係数表!E34</f>
        <v>0.1433320704064108</v>
      </c>
      <c r="M31" s="272">
        <f t="shared" si="1"/>
        <v>0</v>
      </c>
    </row>
    <row r="32" spans="1:13">
      <c r="A32" s="258">
        <v>28</v>
      </c>
      <c r="B32" s="246" t="s">
        <v>66</v>
      </c>
      <c r="C32" s="267"/>
      <c r="D32" s="290">
        <f>逆行列係数表!G32</f>
        <v>8.9795219294675366E-3</v>
      </c>
      <c r="E32" s="290"/>
      <c r="F32" s="290">
        <f t="shared" si="2"/>
        <v>8.438341959090101E-3</v>
      </c>
      <c r="G32" s="286">
        <f t="shared" si="3"/>
        <v>0</v>
      </c>
      <c r="H32" s="290">
        <f>分析係数表!F35</f>
        <v>0.60548890850388704</v>
      </c>
      <c r="I32" s="288">
        <f t="shared" si="4"/>
        <v>0</v>
      </c>
      <c r="J32" s="292">
        <f>分析係数表!D35</f>
        <v>4.0363234612300396E-2</v>
      </c>
      <c r="K32" s="271">
        <f t="shared" si="0"/>
        <v>0</v>
      </c>
      <c r="L32" s="290">
        <f>分析係数表!E35</f>
        <v>3.9154079363329694E-2</v>
      </c>
      <c r="M32" s="272">
        <f t="shared" si="1"/>
        <v>0</v>
      </c>
    </row>
    <row r="33" spans="1:13">
      <c r="A33" s="258">
        <v>29</v>
      </c>
      <c r="B33" s="246" t="s">
        <v>93</v>
      </c>
      <c r="C33" s="267"/>
      <c r="D33" s="290">
        <f>逆行列係数表!G33</f>
        <v>7.3787561414133665E-3</v>
      </c>
      <c r="E33" s="290"/>
      <c r="F33" s="290">
        <f t="shared" si="2"/>
        <v>6.9340515055320226E-3</v>
      </c>
      <c r="G33" s="286">
        <f t="shared" si="3"/>
        <v>0</v>
      </c>
      <c r="H33" s="290">
        <f>分析係数表!F36</f>
        <v>0.81306518983088305</v>
      </c>
      <c r="I33" s="288">
        <f t="shared" si="4"/>
        <v>0</v>
      </c>
      <c r="J33" s="292">
        <f>分析係数表!D36</f>
        <v>1.5774342104513773E-2</v>
      </c>
      <c r="K33" s="271">
        <f t="shared" si="0"/>
        <v>0</v>
      </c>
      <c r="L33" s="290">
        <f>分析係数表!E36</f>
        <v>1.3229670821596217E-2</v>
      </c>
      <c r="M33" s="272">
        <f t="shared" si="1"/>
        <v>0</v>
      </c>
    </row>
    <row r="34" spans="1:13">
      <c r="A34" s="258">
        <v>30</v>
      </c>
      <c r="B34" s="246" t="s">
        <v>94</v>
      </c>
      <c r="C34" s="267"/>
      <c r="D34" s="290">
        <f>逆行列係数表!G34</f>
        <v>2.7885124797206763E-2</v>
      </c>
      <c r="E34" s="290"/>
      <c r="F34" s="290">
        <f t="shared" si="2"/>
        <v>2.6204537441859854E-2</v>
      </c>
      <c r="G34" s="286">
        <f t="shared" si="3"/>
        <v>0</v>
      </c>
      <c r="H34" s="290">
        <f>分析係数表!F37</f>
        <v>0.63403708963374472</v>
      </c>
      <c r="I34" s="288">
        <f t="shared" si="4"/>
        <v>0</v>
      </c>
      <c r="J34" s="292">
        <f>分析係数表!D37</f>
        <v>7.9200513574427991E-2</v>
      </c>
      <c r="K34" s="271">
        <f t="shared" si="0"/>
        <v>0</v>
      </c>
      <c r="L34" s="290">
        <f>分析係数表!E37</f>
        <v>7.3600662533244779E-2</v>
      </c>
      <c r="M34" s="272">
        <f t="shared" si="1"/>
        <v>0</v>
      </c>
    </row>
    <row r="35" spans="1:13">
      <c r="A35" s="258">
        <v>31</v>
      </c>
      <c r="B35" s="246" t="s">
        <v>95</v>
      </c>
      <c r="C35" s="267"/>
      <c r="D35" s="290">
        <f>逆行列係数表!G35</f>
        <v>4.985468184185415E-3</v>
      </c>
      <c r="E35" s="290"/>
      <c r="F35" s="290">
        <f t="shared" si="2"/>
        <v>4.6850027980069892E-3</v>
      </c>
      <c r="G35" s="286">
        <f t="shared" si="3"/>
        <v>0</v>
      </c>
      <c r="H35" s="290">
        <f>分析係数表!F38</f>
        <v>0.4997199825516766</v>
      </c>
      <c r="I35" s="288">
        <f t="shared" si="4"/>
        <v>0</v>
      </c>
      <c r="J35" s="292">
        <f>分析係数表!D38</f>
        <v>3.5590827435143364E-2</v>
      </c>
      <c r="K35" s="271">
        <f t="shared" si="0"/>
        <v>0</v>
      </c>
      <c r="L35" s="290">
        <f>分析係数表!E38</f>
        <v>3.1059891839156476E-2</v>
      </c>
      <c r="M35" s="272">
        <f t="shared" si="1"/>
        <v>0</v>
      </c>
    </row>
    <row r="36" spans="1:13">
      <c r="A36" s="258">
        <v>32</v>
      </c>
      <c r="B36" s="246" t="s">
        <v>67</v>
      </c>
      <c r="C36" s="267"/>
      <c r="D36" s="290">
        <f>逆行列係数表!G36</f>
        <v>3.4175016195953643E-4</v>
      </c>
      <c r="E36" s="290"/>
      <c r="F36" s="290">
        <f t="shared" si="2"/>
        <v>3.2115348164866016E-4</v>
      </c>
      <c r="G36" s="286">
        <f t="shared" si="3"/>
        <v>0</v>
      </c>
      <c r="H36" s="290">
        <f>分析係数表!F39</f>
        <v>0.70859596344355691</v>
      </c>
      <c r="I36" s="288">
        <f t="shared" si="4"/>
        <v>0</v>
      </c>
      <c r="J36" s="292">
        <f>分析係数表!D39</f>
        <v>4.8027598057070089E-2</v>
      </c>
      <c r="K36" s="271">
        <f t="shared" si="0"/>
        <v>0</v>
      </c>
      <c r="L36" s="290">
        <f>分析係数表!E39</f>
        <v>4.8027598057070089E-2</v>
      </c>
      <c r="M36" s="272">
        <f t="shared" si="1"/>
        <v>0</v>
      </c>
    </row>
    <row r="37" spans="1:13">
      <c r="A37" s="258">
        <v>33</v>
      </c>
      <c r="B37" s="246" t="s">
        <v>96</v>
      </c>
      <c r="C37" s="267"/>
      <c r="D37" s="290">
        <f>逆行列係数表!G37</f>
        <v>5.5935522559213524E-4</v>
      </c>
      <c r="E37" s="290"/>
      <c r="F37" s="290">
        <f t="shared" si="2"/>
        <v>5.2564387138038984E-4</v>
      </c>
      <c r="G37" s="286">
        <f t="shared" si="3"/>
        <v>0</v>
      </c>
      <c r="H37" s="290">
        <f>分析係数表!F40</f>
        <v>0.70623799726049996</v>
      </c>
      <c r="I37" s="288">
        <f t="shared" si="4"/>
        <v>0</v>
      </c>
      <c r="J37" s="292">
        <f>分析係数表!D40</f>
        <v>9.0697433955161888E-2</v>
      </c>
      <c r="K37" s="271">
        <f t="shared" si="0"/>
        <v>0</v>
      </c>
      <c r="L37" s="290">
        <f>分析係数表!E40</f>
        <v>9.0562666353757981E-2</v>
      </c>
      <c r="M37" s="272">
        <f t="shared" si="1"/>
        <v>0</v>
      </c>
    </row>
    <row r="38" spans="1:13">
      <c r="A38" s="258">
        <v>34</v>
      </c>
      <c r="B38" s="246" t="s">
        <v>97</v>
      </c>
      <c r="C38" s="267"/>
      <c r="D38" s="290">
        <f>逆行列係数表!G38</f>
        <v>4.1332546007481798E-5</v>
      </c>
      <c r="E38" s="290"/>
      <c r="F38" s="290">
        <f t="shared" si="2"/>
        <v>3.8841506261752331E-5</v>
      </c>
      <c r="G38" s="286">
        <f t="shared" si="3"/>
        <v>0</v>
      </c>
      <c r="H38" s="290">
        <f>分析係数表!F41</f>
        <v>0.58132099287543681</v>
      </c>
      <c r="I38" s="288">
        <f t="shared" si="4"/>
        <v>0</v>
      </c>
      <c r="J38" s="292">
        <f>分析係数表!D41</f>
        <v>0.12149342216939719</v>
      </c>
      <c r="K38" s="271">
        <f t="shared" si="0"/>
        <v>0</v>
      </c>
      <c r="L38" s="290">
        <f>分析係数表!E41</f>
        <v>0.11755967401821014</v>
      </c>
      <c r="M38" s="272">
        <f t="shared" si="1"/>
        <v>0</v>
      </c>
    </row>
    <row r="39" spans="1:13">
      <c r="A39" s="258">
        <v>35</v>
      </c>
      <c r="B39" s="246" t="s">
        <v>3</v>
      </c>
      <c r="C39" s="267"/>
      <c r="D39" s="290">
        <f>逆行列係数表!G39</f>
        <v>1.6093691182112976E-3</v>
      </c>
      <c r="E39" s="290"/>
      <c r="F39" s="290">
        <f t="shared" si="2"/>
        <v>1.5123752761603327E-3</v>
      </c>
      <c r="G39" s="286">
        <f t="shared" si="3"/>
        <v>0</v>
      </c>
      <c r="H39" s="290">
        <f>分析係数表!F42</f>
        <v>0.58706867988829459</v>
      </c>
      <c r="I39" s="288">
        <f t="shared" si="4"/>
        <v>0</v>
      </c>
      <c r="J39" s="292">
        <f>分析係数表!D42</f>
        <v>0.12536880137580664</v>
      </c>
      <c r="K39" s="271">
        <f t="shared" si="0"/>
        <v>0</v>
      </c>
      <c r="L39" s="290">
        <f>分析係数表!E42</f>
        <v>0.11770088827882173</v>
      </c>
      <c r="M39" s="272">
        <f t="shared" si="1"/>
        <v>0</v>
      </c>
    </row>
    <row r="40" spans="1:13">
      <c r="A40" s="258">
        <v>36</v>
      </c>
      <c r="B40" s="246" t="s">
        <v>98</v>
      </c>
      <c r="C40" s="267"/>
      <c r="D40" s="290">
        <f>逆行列係数表!G40</f>
        <v>4.8218746993558263E-2</v>
      </c>
      <c r="E40" s="290"/>
      <c r="F40" s="290">
        <f t="shared" si="2"/>
        <v>4.5312688043584938E-2</v>
      </c>
      <c r="G40" s="286">
        <f t="shared" si="3"/>
        <v>0</v>
      </c>
      <c r="H40" s="290">
        <f>分析係数表!F43</f>
        <v>0.62240825035949521</v>
      </c>
      <c r="I40" s="288">
        <f t="shared" si="4"/>
        <v>0</v>
      </c>
      <c r="J40" s="292">
        <f>分析係数表!D43</f>
        <v>0.13048156468325811</v>
      </c>
      <c r="K40" s="271">
        <f t="shared" si="0"/>
        <v>0</v>
      </c>
      <c r="L40" s="290">
        <f>分析係数表!E43</f>
        <v>0.11291103502841897</v>
      </c>
      <c r="M40" s="272">
        <f t="shared" si="1"/>
        <v>0</v>
      </c>
    </row>
    <row r="41" spans="1:13">
      <c r="A41" s="258">
        <v>37</v>
      </c>
      <c r="B41" s="246" t="s">
        <v>99</v>
      </c>
      <c r="C41" s="267"/>
      <c r="D41" s="290">
        <f>逆行列係数表!G41</f>
        <v>3.2263184944947683E-4</v>
      </c>
      <c r="E41" s="290"/>
      <c r="F41" s="290">
        <f t="shared" si="2"/>
        <v>3.031873961590511E-4</v>
      </c>
      <c r="G41" s="286">
        <f t="shared" si="3"/>
        <v>0</v>
      </c>
      <c r="H41" s="290">
        <f>分析係数表!F44</f>
        <v>0.5344179716450459</v>
      </c>
      <c r="I41" s="288">
        <f t="shared" si="4"/>
        <v>0</v>
      </c>
      <c r="J41" s="292">
        <f>分析係数表!D44</f>
        <v>0.19836337849438287</v>
      </c>
      <c r="K41" s="271">
        <f t="shared" si="0"/>
        <v>0</v>
      </c>
      <c r="L41" s="290">
        <f>分析係数表!E44</f>
        <v>0.16230318686650563</v>
      </c>
      <c r="M41" s="272">
        <f t="shared" si="1"/>
        <v>0</v>
      </c>
    </row>
    <row r="42" spans="1:13">
      <c r="A42" s="258">
        <v>38</v>
      </c>
      <c r="B42" s="246" t="s">
        <v>4</v>
      </c>
      <c r="C42" s="267"/>
      <c r="D42" s="290">
        <f>逆行列係数表!G42</f>
        <v>1.1394363118673637E-3</v>
      </c>
      <c r="E42" s="290"/>
      <c r="F42" s="290">
        <f t="shared" si="2"/>
        <v>1.0707644923265301E-3</v>
      </c>
      <c r="G42" s="286">
        <f t="shared" si="3"/>
        <v>0</v>
      </c>
      <c r="H42" s="290">
        <f>分析係数表!F45</f>
        <v>0</v>
      </c>
      <c r="I42" s="288">
        <f t="shared" si="4"/>
        <v>0</v>
      </c>
      <c r="J42" s="292">
        <f>分析係数表!D45</f>
        <v>0</v>
      </c>
      <c r="K42" s="271">
        <f t="shared" si="0"/>
        <v>0</v>
      </c>
      <c r="L42" s="290">
        <f>分析係数表!E45</f>
        <v>0</v>
      </c>
      <c r="M42" s="272">
        <f t="shared" si="1"/>
        <v>0</v>
      </c>
    </row>
    <row r="43" spans="1:13">
      <c r="A43" s="258">
        <v>39</v>
      </c>
      <c r="B43" s="246" t="s">
        <v>5</v>
      </c>
      <c r="C43" s="267"/>
      <c r="D43" s="290">
        <f>逆行列係数表!G43</f>
        <v>3.3671195838874588E-3</v>
      </c>
      <c r="E43" s="290"/>
      <c r="F43" s="290">
        <f t="shared" si="2"/>
        <v>3.1641892173291191E-3</v>
      </c>
      <c r="G43" s="286">
        <f t="shared" si="3"/>
        <v>0</v>
      </c>
      <c r="H43" s="290">
        <f>分析係数表!F46</f>
        <v>0.64740426293918441</v>
      </c>
      <c r="I43" s="288">
        <f t="shared" si="4"/>
        <v>0</v>
      </c>
      <c r="J43" s="292">
        <f>分析係数表!D46</f>
        <v>3.6867524451068895E-3</v>
      </c>
      <c r="K43" s="271">
        <f t="shared" si="0"/>
        <v>0</v>
      </c>
      <c r="L43" s="290">
        <f>分析係数表!E46</f>
        <v>3.6024838177901608E-3</v>
      </c>
      <c r="M43" s="272">
        <f t="shared" si="1"/>
        <v>0</v>
      </c>
    </row>
    <row r="44" spans="1:13">
      <c r="A44" s="259">
        <v>40</v>
      </c>
      <c r="B44" s="256" t="s">
        <v>253</v>
      </c>
      <c r="C44" s="273">
        <f>SUM(C5:C43)</f>
        <v>0</v>
      </c>
      <c r="D44" s="291">
        <f>逆行列係数表!G44</f>
        <v>1.2748135546740775</v>
      </c>
      <c r="E44" s="291"/>
      <c r="F44" s="291">
        <f t="shared" si="2"/>
        <v>1.1979827871594668</v>
      </c>
      <c r="G44" s="287">
        <f>SUM(G5:G43)</f>
        <v>0</v>
      </c>
      <c r="H44" s="291">
        <f>分析係数表!F47</f>
        <v>0.52032812004185636</v>
      </c>
      <c r="I44" s="289">
        <f>SUM(I5:I43)</f>
        <v>0</v>
      </c>
      <c r="J44" s="293">
        <f>分析係数表!D47</f>
        <v>6.7043132898265148E-2</v>
      </c>
      <c r="K44" s="274">
        <f>SUM(K5:K43)</f>
        <v>0</v>
      </c>
      <c r="L44" s="291">
        <f>分析係数表!E47</f>
        <v>6.0489972943054145E-2</v>
      </c>
      <c r="M44" s="275">
        <f>SUM(M5:M43)</f>
        <v>0</v>
      </c>
    </row>
    <row r="45" spans="1:13">
      <c r="B45" s="276" t="s">
        <v>254</v>
      </c>
      <c r="C45" s="88"/>
      <c r="D45" s="88" t="s">
        <v>255</v>
      </c>
      <c r="E45" s="88"/>
      <c r="F45" s="88"/>
      <c r="G45" s="88"/>
      <c r="H45" s="88" t="s">
        <v>132</v>
      </c>
      <c r="I45" s="88"/>
      <c r="J45" s="88" t="s">
        <v>132</v>
      </c>
      <c r="K45" s="88"/>
      <c r="L45" s="88" t="s">
        <v>132</v>
      </c>
      <c r="M45" s="277"/>
    </row>
    <row r="46" spans="1:13">
      <c r="B46" s="76" t="s">
        <v>256</v>
      </c>
    </row>
    <row r="47" spans="1:13">
      <c r="B47" s="76" t="s">
        <v>289</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48</vt:i4>
      </vt:variant>
    </vt:vector>
  </HeadingPairs>
  <TitlesOfParts>
    <vt:vector size="48" baseType="lpstr">
      <vt:lpstr>WS目次</vt:lpstr>
      <vt:lpstr>利用上の注意</vt:lpstr>
      <vt:lpstr>データ入力</vt:lpstr>
      <vt:lpstr>波及効果まとめ</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分析係数表</vt:lpstr>
      <vt:lpstr>取引基本表</vt:lpstr>
      <vt:lpstr>投入係数表</vt:lpstr>
      <vt:lpstr>逆行列係数表</vt:lpstr>
      <vt:lpstr>雇用表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2025-03-03T00:36:19Z</cp:lastPrinted>
  <dcterms:created xsi:type="dcterms:W3CDTF">2025-02-19T02:19:23Z</dcterms:created>
  <dcterms:modified xsi:type="dcterms:W3CDTF">2025-04-03T06:42:24Z</dcterms:modified>
</cp:coreProperties>
</file>