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lb22z0045\bunseki\産業連関表\令和2年表\05_R2年表（共通）\08_★R2年表報告書★\11_R2分析ワークシート\事例04建設投資（工事種類別）\"/>
    </mc:Choice>
  </mc:AlternateContent>
  <xr:revisionPtr revIDLastSave="0" documentId="13_ncr:1_{5EF0643C-83BF-43BB-9F21-13F0AE6951FA}" xr6:coauthVersionLast="47" xr6:coauthVersionMax="47" xr10:uidLastSave="{00000000-0000-0000-0000-000000000000}"/>
  <bookViews>
    <workbookView xWindow="-60" yWindow="-16320" windowWidth="29040" windowHeight="15720" tabRatio="721" xr2:uid="{A12EF6F0-8489-46EE-A5E4-0141D379E373}"/>
  </bookViews>
  <sheets>
    <sheet name="WS目次" sheetId="14" r:id="rId1"/>
    <sheet name="利用上の注意" sheetId="16" r:id="rId2"/>
    <sheet name="データ入力" sheetId="59" r:id="rId3"/>
    <sheet name="波及効果まとめ" sheetId="18" r:id="rId4"/>
    <sheet name="経済効果WS" sheetId="60" r:id="rId5"/>
    <sheet name="経済効果(建設投入)" sheetId="65" r:id="rId6"/>
    <sheet name="H27建設IO" sheetId="62" r:id="rId7"/>
    <sheet name="H27建設IO(組替)" sheetId="63" r:id="rId8"/>
    <sheet name="H27建設IO(構成比)" sheetId="64" r:id="rId9"/>
    <sheet name="分析係数表" sheetId="17" r:id="rId10"/>
    <sheet name="取引基本表" sheetId="8" r:id="rId11"/>
    <sheet name="投入係数表" sheetId="1" r:id="rId12"/>
    <sheet name="逆行列係数表" sheetId="4" r:id="rId13"/>
    <sheet name="雇用表" sheetId="6" r:id="rId14"/>
  </sheets>
  <definedNames>
    <definedName name="_Fill" hidden="1">#REF!</definedName>
    <definedName name="_Order1" hidden="1">255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1" i="59" l="1"/>
  <c r="I75" i="59" s="1"/>
  <c r="I63" i="59"/>
  <c r="I62" i="59" s="1"/>
  <c r="I58" i="59"/>
  <c r="I53" i="59"/>
  <c r="I44" i="59"/>
  <c r="I30" i="59"/>
  <c r="I27" i="59"/>
  <c r="I22" i="59"/>
  <c r="I19" i="59"/>
  <c r="I17" i="59" s="1"/>
  <c r="I14" i="59"/>
  <c r="BU51" i="64"/>
  <c r="BT51" i="64"/>
  <c r="BS51" i="64"/>
  <c r="BR51" i="64"/>
  <c r="BQ51" i="64"/>
  <c r="BP51" i="64"/>
  <c r="BO51" i="64"/>
  <c r="BN51" i="64"/>
  <c r="BM51" i="64"/>
  <c r="BL51" i="64"/>
  <c r="BK51" i="64"/>
  <c r="BJ51" i="64"/>
  <c r="BI51" i="64"/>
  <c r="BH51" i="64"/>
  <c r="BG51" i="64"/>
  <c r="BF51" i="64"/>
  <c r="BE51" i="64"/>
  <c r="BD51" i="64"/>
  <c r="BC51" i="64"/>
  <c r="BB51" i="64"/>
  <c r="BA51" i="64"/>
  <c r="AZ51" i="64"/>
  <c r="AY51" i="64"/>
  <c r="AX51" i="64"/>
  <c r="AW51" i="64"/>
  <c r="AV51" i="64"/>
  <c r="AU51" i="64"/>
  <c r="AT51" i="64"/>
  <c r="AS51" i="64"/>
  <c r="AR51" i="64"/>
  <c r="AQ51" i="64"/>
  <c r="AP51" i="64"/>
  <c r="AO51" i="64"/>
  <c r="AN51" i="64"/>
  <c r="AM51" i="64"/>
  <c r="AL51" i="64"/>
  <c r="AK51" i="64"/>
  <c r="AJ51" i="64"/>
  <c r="AI51" i="64"/>
  <c r="AH51" i="64"/>
  <c r="AG51" i="64"/>
  <c r="AF51" i="64"/>
  <c r="AE51" i="64"/>
  <c r="AD51" i="64"/>
  <c r="AC51" i="64"/>
  <c r="AB51" i="64"/>
  <c r="AA51" i="64"/>
  <c r="Z51" i="64"/>
  <c r="Y51" i="64"/>
  <c r="X51" i="64"/>
  <c r="W51" i="64"/>
  <c r="V51" i="64"/>
  <c r="U51" i="64"/>
  <c r="T51" i="64"/>
  <c r="S51" i="64"/>
  <c r="R51" i="64"/>
  <c r="Q51" i="64"/>
  <c r="P51" i="64"/>
  <c r="O51" i="64"/>
  <c r="N51" i="64"/>
  <c r="M51" i="64"/>
  <c r="L51" i="64"/>
  <c r="K51" i="64"/>
  <c r="J51" i="64"/>
  <c r="I51" i="64"/>
  <c r="H51" i="64"/>
  <c r="G51" i="64"/>
  <c r="F51" i="64"/>
  <c r="E51" i="64"/>
  <c r="D51" i="64"/>
  <c r="BU50" i="64"/>
  <c r="BT50" i="64"/>
  <c r="BS50" i="64"/>
  <c r="BR50" i="64"/>
  <c r="BQ50" i="64"/>
  <c r="BP50" i="64"/>
  <c r="BO50" i="64"/>
  <c r="BN50" i="64"/>
  <c r="BM50" i="64"/>
  <c r="BL50" i="64"/>
  <c r="BK50" i="64"/>
  <c r="BJ50" i="64"/>
  <c r="BI50" i="64"/>
  <c r="BH50" i="64"/>
  <c r="BG50" i="64"/>
  <c r="BF50" i="64"/>
  <c r="BE50" i="64"/>
  <c r="BD50" i="64"/>
  <c r="BC50" i="64"/>
  <c r="BB50" i="64"/>
  <c r="BA50" i="64"/>
  <c r="AZ50" i="64"/>
  <c r="AY50" i="64"/>
  <c r="AX50" i="64"/>
  <c r="AW50" i="64"/>
  <c r="AV50" i="64"/>
  <c r="AU50" i="64"/>
  <c r="AT50" i="64"/>
  <c r="AS50" i="64"/>
  <c r="AR50" i="64"/>
  <c r="AQ50" i="64"/>
  <c r="AP50" i="64"/>
  <c r="AO50" i="64"/>
  <c r="AN50" i="64"/>
  <c r="AM50" i="64"/>
  <c r="AL50" i="64"/>
  <c r="AK50" i="64"/>
  <c r="AJ50" i="64"/>
  <c r="AI50" i="64"/>
  <c r="AH50" i="64"/>
  <c r="AG50" i="64"/>
  <c r="AF50" i="64"/>
  <c r="AE50" i="64"/>
  <c r="AD50" i="64"/>
  <c r="AC50" i="64"/>
  <c r="AB50" i="64"/>
  <c r="AA50" i="64"/>
  <c r="Z50" i="64"/>
  <c r="Y50" i="64"/>
  <c r="X50" i="64"/>
  <c r="W50" i="64"/>
  <c r="V50" i="64"/>
  <c r="U50" i="64"/>
  <c r="T50" i="64"/>
  <c r="S50" i="64"/>
  <c r="R50" i="64"/>
  <c r="Q50" i="64"/>
  <c r="P50" i="64"/>
  <c r="O50" i="64"/>
  <c r="N50" i="64"/>
  <c r="M50" i="64"/>
  <c r="L50" i="64"/>
  <c r="K50" i="64"/>
  <c r="J50" i="64"/>
  <c r="I50" i="64"/>
  <c r="H50" i="64"/>
  <c r="G50" i="64"/>
  <c r="F50" i="64"/>
  <c r="E50" i="64"/>
  <c r="D50" i="64"/>
  <c r="BU49" i="64"/>
  <c r="BT49" i="64"/>
  <c r="BS49" i="64"/>
  <c r="BR49" i="64"/>
  <c r="BQ49" i="64"/>
  <c r="BP49" i="64"/>
  <c r="BO49" i="64"/>
  <c r="BN49" i="64"/>
  <c r="BM49" i="64"/>
  <c r="BL49" i="64"/>
  <c r="BK49" i="64"/>
  <c r="BJ49" i="64"/>
  <c r="BI49" i="64"/>
  <c r="BH49" i="64"/>
  <c r="BG49" i="64"/>
  <c r="BF49" i="64"/>
  <c r="BE49" i="64"/>
  <c r="BD49" i="64"/>
  <c r="BC49" i="64"/>
  <c r="BB49" i="64"/>
  <c r="BA49" i="64"/>
  <c r="AZ49" i="64"/>
  <c r="AY49" i="64"/>
  <c r="AX49" i="64"/>
  <c r="AW49" i="64"/>
  <c r="AV49" i="64"/>
  <c r="AU49" i="64"/>
  <c r="AT49" i="64"/>
  <c r="AS49" i="64"/>
  <c r="AR49" i="64"/>
  <c r="AQ49" i="64"/>
  <c r="AP49" i="64"/>
  <c r="AO49" i="64"/>
  <c r="AN49" i="64"/>
  <c r="AM49" i="64"/>
  <c r="AL49" i="64"/>
  <c r="AK49" i="64"/>
  <c r="AJ49" i="64"/>
  <c r="AI49" i="64"/>
  <c r="AH49" i="64"/>
  <c r="AG49" i="64"/>
  <c r="AF49" i="64"/>
  <c r="AE49" i="64"/>
  <c r="AD49" i="64"/>
  <c r="AC49" i="64"/>
  <c r="AB49" i="64"/>
  <c r="AA49" i="64"/>
  <c r="Z49" i="64"/>
  <c r="Y49" i="64"/>
  <c r="X49" i="64"/>
  <c r="W49" i="64"/>
  <c r="V49" i="64"/>
  <c r="U49" i="64"/>
  <c r="T49" i="64"/>
  <c r="S49" i="64"/>
  <c r="R49" i="64"/>
  <c r="Q49" i="64"/>
  <c r="P49" i="64"/>
  <c r="O49" i="64"/>
  <c r="N49" i="64"/>
  <c r="M49" i="64"/>
  <c r="L49" i="64"/>
  <c r="K49" i="64"/>
  <c r="J49" i="64"/>
  <c r="I49" i="64"/>
  <c r="H49" i="64"/>
  <c r="G49" i="64"/>
  <c r="F49" i="64"/>
  <c r="E49" i="64"/>
  <c r="D49" i="64"/>
  <c r="BU48" i="64"/>
  <c r="BT48" i="64"/>
  <c r="BS48" i="64"/>
  <c r="BR48" i="64"/>
  <c r="BQ48" i="64"/>
  <c r="BP48" i="64"/>
  <c r="BO48" i="64"/>
  <c r="BN48" i="64"/>
  <c r="BM48" i="64"/>
  <c r="BL48" i="64"/>
  <c r="BK48" i="64"/>
  <c r="BJ48" i="64"/>
  <c r="BI48" i="64"/>
  <c r="BH48" i="64"/>
  <c r="BG48" i="64"/>
  <c r="BF48" i="64"/>
  <c r="BE48" i="64"/>
  <c r="BD48" i="64"/>
  <c r="BC48" i="64"/>
  <c r="BB48" i="64"/>
  <c r="BA48" i="64"/>
  <c r="AZ48" i="64"/>
  <c r="AY48" i="64"/>
  <c r="AX48" i="64"/>
  <c r="AW48" i="64"/>
  <c r="AV48" i="64"/>
  <c r="AU48" i="64"/>
  <c r="AT48" i="64"/>
  <c r="AS48" i="64"/>
  <c r="AR48" i="64"/>
  <c r="AQ48" i="64"/>
  <c r="AP48" i="64"/>
  <c r="AO48" i="64"/>
  <c r="AN48" i="64"/>
  <c r="AM48" i="64"/>
  <c r="AL48" i="64"/>
  <c r="AK48" i="64"/>
  <c r="AJ48" i="64"/>
  <c r="AI48" i="64"/>
  <c r="AH48" i="64"/>
  <c r="AG48" i="64"/>
  <c r="AF48" i="64"/>
  <c r="AE48" i="64"/>
  <c r="AD48" i="64"/>
  <c r="AC48" i="64"/>
  <c r="AB48" i="64"/>
  <c r="AA48" i="64"/>
  <c r="Z48" i="64"/>
  <c r="Y48" i="64"/>
  <c r="X48" i="64"/>
  <c r="W48" i="64"/>
  <c r="V48" i="64"/>
  <c r="U48" i="64"/>
  <c r="T48" i="64"/>
  <c r="S48" i="64"/>
  <c r="R48" i="64"/>
  <c r="Q48" i="64"/>
  <c r="P48" i="64"/>
  <c r="O48" i="64"/>
  <c r="N48" i="64"/>
  <c r="M48" i="64"/>
  <c r="L48" i="64"/>
  <c r="K48" i="64"/>
  <c r="J48" i="64"/>
  <c r="I48" i="64"/>
  <c r="H48" i="64"/>
  <c r="G48" i="64"/>
  <c r="F48" i="64"/>
  <c r="E48" i="64"/>
  <c r="D48" i="64"/>
  <c r="BU47" i="64"/>
  <c r="BT47" i="64"/>
  <c r="BS47" i="64"/>
  <c r="BR47" i="64"/>
  <c r="BQ47" i="64"/>
  <c r="BP47" i="64"/>
  <c r="BO47" i="64"/>
  <c r="BN47" i="64"/>
  <c r="BM47" i="64"/>
  <c r="BL47" i="64"/>
  <c r="BK47" i="64"/>
  <c r="BJ47" i="64"/>
  <c r="BI47" i="64"/>
  <c r="BH47" i="64"/>
  <c r="BG47" i="64"/>
  <c r="BF47" i="64"/>
  <c r="BE47" i="64"/>
  <c r="BD47" i="64"/>
  <c r="BC47" i="64"/>
  <c r="BB47" i="64"/>
  <c r="BA47" i="64"/>
  <c r="AZ47" i="64"/>
  <c r="AY47" i="64"/>
  <c r="AX47" i="64"/>
  <c r="AW47" i="64"/>
  <c r="AV47" i="64"/>
  <c r="AU47" i="64"/>
  <c r="AT47" i="64"/>
  <c r="AS47" i="64"/>
  <c r="AR47" i="64"/>
  <c r="AQ47" i="64"/>
  <c r="AP47" i="64"/>
  <c r="AO47" i="64"/>
  <c r="AN47" i="64"/>
  <c r="AM47" i="64"/>
  <c r="AL47" i="64"/>
  <c r="AK47" i="64"/>
  <c r="AJ47" i="64"/>
  <c r="AI47" i="64"/>
  <c r="AH47" i="64"/>
  <c r="AG47" i="64"/>
  <c r="AF47" i="64"/>
  <c r="AE47" i="64"/>
  <c r="AD47" i="64"/>
  <c r="AC47" i="64"/>
  <c r="AB47" i="64"/>
  <c r="AA47" i="64"/>
  <c r="Z47" i="64"/>
  <c r="Y47" i="64"/>
  <c r="X47" i="64"/>
  <c r="W47" i="64"/>
  <c r="V47" i="64"/>
  <c r="U47" i="64"/>
  <c r="T47" i="64"/>
  <c r="S47" i="64"/>
  <c r="R47" i="64"/>
  <c r="Q47" i="64"/>
  <c r="P47" i="64"/>
  <c r="O47" i="64"/>
  <c r="N47" i="64"/>
  <c r="M47" i="64"/>
  <c r="L47" i="64"/>
  <c r="K47" i="64"/>
  <c r="J47" i="64"/>
  <c r="I47" i="64"/>
  <c r="H47" i="64"/>
  <c r="G47" i="64"/>
  <c r="F47" i="64"/>
  <c r="E47" i="64"/>
  <c r="D47" i="64"/>
  <c r="BU46" i="64"/>
  <c r="BT46" i="64"/>
  <c r="BS46" i="64"/>
  <c r="BR46" i="64"/>
  <c r="BQ46" i="64"/>
  <c r="BP46" i="64"/>
  <c r="BO46" i="64"/>
  <c r="BN46" i="64"/>
  <c r="BM46" i="64"/>
  <c r="BL46" i="64"/>
  <c r="BK46" i="64"/>
  <c r="BJ46" i="64"/>
  <c r="BI46" i="64"/>
  <c r="BH46" i="64"/>
  <c r="BG46" i="64"/>
  <c r="BF46" i="64"/>
  <c r="BE46" i="64"/>
  <c r="BD46" i="64"/>
  <c r="BC46" i="64"/>
  <c r="BB46" i="64"/>
  <c r="BA46" i="64"/>
  <c r="AZ46" i="64"/>
  <c r="AY46" i="64"/>
  <c r="AX46" i="64"/>
  <c r="AW46" i="64"/>
  <c r="AV46" i="64"/>
  <c r="AU46" i="64"/>
  <c r="AT46" i="64"/>
  <c r="AS46" i="64"/>
  <c r="AR46" i="64"/>
  <c r="AQ46" i="64"/>
  <c r="AP46" i="64"/>
  <c r="AO46" i="64"/>
  <c r="AN46" i="64"/>
  <c r="AM46" i="64"/>
  <c r="AL46" i="64"/>
  <c r="AK46" i="64"/>
  <c r="AJ46" i="64"/>
  <c r="AI46" i="64"/>
  <c r="AH46" i="64"/>
  <c r="AG46" i="64"/>
  <c r="AF46" i="64"/>
  <c r="AE46" i="64"/>
  <c r="AD46" i="64"/>
  <c r="AC46" i="64"/>
  <c r="AB46" i="64"/>
  <c r="AA46" i="64"/>
  <c r="Z46" i="64"/>
  <c r="Y46" i="64"/>
  <c r="X46" i="64"/>
  <c r="W46" i="64"/>
  <c r="V46" i="64"/>
  <c r="U46" i="64"/>
  <c r="T46" i="64"/>
  <c r="S46" i="64"/>
  <c r="R46" i="64"/>
  <c r="Q46" i="64"/>
  <c r="P46" i="64"/>
  <c r="O46" i="64"/>
  <c r="N46" i="64"/>
  <c r="M46" i="64"/>
  <c r="L46" i="64"/>
  <c r="K46" i="64"/>
  <c r="J46" i="64"/>
  <c r="I46" i="64"/>
  <c r="H46" i="64"/>
  <c r="G46" i="64"/>
  <c r="F46" i="64"/>
  <c r="E46" i="64"/>
  <c r="D46" i="64"/>
  <c r="BU45" i="64"/>
  <c r="BT45" i="64"/>
  <c r="BS45" i="64"/>
  <c r="BR45" i="64"/>
  <c r="BQ45" i="64"/>
  <c r="BP45" i="64"/>
  <c r="BO45" i="64"/>
  <c r="BN45" i="64"/>
  <c r="BM45" i="64"/>
  <c r="BL45" i="64"/>
  <c r="BK45" i="64"/>
  <c r="BJ45" i="64"/>
  <c r="BI45" i="64"/>
  <c r="BH45" i="64"/>
  <c r="BG45" i="64"/>
  <c r="BF45" i="64"/>
  <c r="BE45" i="64"/>
  <c r="BD45" i="64"/>
  <c r="BC45" i="64"/>
  <c r="BB45" i="64"/>
  <c r="BA45" i="64"/>
  <c r="AZ45" i="64"/>
  <c r="AY45" i="64"/>
  <c r="AX45" i="64"/>
  <c r="AW45" i="64"/>
  <c r="AV45" i="64"/>
  <c r="AU45" i="64"/>
  <c r="AT45" i="64"/>
  <c r="AS45" i="64"/>
  <c r="AR45" i="64"/>
  <c r="AQ45" i="64"/>
  <c r="AP45" i="64"/>
  <c r="AO45" i="64"/>
  <c r="AN45" i="64"/>
  <c r="AM45" i="64"/>
  <c r="AL45" i="64"/>
  <c r="AK45" i="64"/>
  <c r="AJ45" i="64"/>
  <c r="AI45" i="64"/>
  <c r="AH45" i="64"/>
  <c r="AG45" i="64"/>
  <c r="AF45" i="64"/>
  <c r="AE45" i="64"/>
  <c r="AD45" i="64"/>
  <c r="AC45" i="64"/>
  <c r="AB45" i="64"/>
  <c r="AA45" i="64"/>
  <c r="Z45" i="64"/>
  <c r="Y45" i="64"/>
  <c r="X45" i="64"/>
  <c r="W45" i="64"/>
  <c r="V45" i="64"/>
  <c r="U45" i="64"/>
  <c r="T45" i="64"/>
  <c r="S45" i="64"/>
  <c r="R45" i="64"/>
  <c r="Q45" i="64"/>
  <c r="P45" i="64"/>
  <c r="O45" i="64"/>
  <c r="N45" i="64"/>
  <c r="M45" i="64"/>
  <c r="L45" i="64"/>
  <c r="K45" i="64"/>
  <c r="J45" i="64"/>
  <c r="I45" i="64"/>
  <c r="H45" i="64"/>
  <c r="G45" i="64"/>
  <c r="F45" i="64"/>
  <c r="E45" i="64"/>
  <c r="D45" i="64"/>
  <c r="BU44" i="64"/>
  <c r="BT44" i="64"/>
  <c r="BS44" i="64"/>
  <c r="BR44" i="64"/>
  <c r="BQ44" i="64"/>
  <c r="BP44" i="64"/>
  <c r="BO44" i="64"/>
  <c r="BN44" i="64"/>
  <c r="BM44" i="64"/>
  <c r="BL44" i="64"/>
  <c r="BK44" i="64"/>
  <c r="BJ44" i="64"/>
  <c r="BI44" i="64"/>
  <c r="BH44" i="64"/>
  <c r="BG44" i="64"/>
  <c r="BF44" i="64"/>
  <c r="BE44" i="64"/>
  <c r="BD44" i="64"/>
  <c r="BC44" i="64"/>
  <c r="BB44" i="64"/>
  <c r="BA44" i="64"/>
  <c r="AZ44" i="64"/>
  <c r="AY44" i="64"/>
  <c r="AX44" i="64"/>
  <c r="AW44" i="64"/>
  <c r="AV44" i="64"/>
  <c r="AU44" i="64"/>
  <c r="AT44" i="64"/>
  <c r="AS44" i="64"/>
  <c r="AR44" i="64"/>
  <c r="AQ44" i="64"/>
  <c r="AP44" i="64"/>
  <c r="AO44" i="64"/>
  <c r="AN44" i="64"/>
  <c r="AM44" i="64"/>
  <c r="AL44" i="64"/>
  <c r="AK44" i="64"/>
  <c r="AJ44" i="64"/>
  <c r="AI44" i="64"/>
  <c r="AH44" i="64"/>
  <c r="AG44" i="64"/>
  <c r="AF44" i="64"/>
  <c r="AE44" i="64"/>
  <c r="AD44" i="64"/>
  <c r="AC44" i="64"/>
  <c r="AB44" i="64"/>
  <c r="AA44" i="64"/>
  <c r="Z44" i="64"/>
  <c r="Y44" i="64"/>
  <c r="X44" i="64"/>
  <c r="W44" i="64"/>
  <c r="V44" i="64"/>
  <c r="U44" i="64"/>
  <c r="T44" i="64"/>
  <c r="S44" i="64"/>
  <c r="R44" i="64"/>
  <c r="Q44" i="64"/>
  <c r="P44" i="64"/>
  <c r="O44" i="64"/>
  <c r="N44" i="64"/>
  <c r="M44" i="64"/>
  <c r="L44" i="64"/>
  <c r="K44" i="64"/>
  <c r="J44" i="64"/>
  <c r="I44" i="64"/>
  <c r="H44" i="64"/>
  <c r="G44" i="64"/>
  <c r="F44" i="64"/>
  <c r="E44" i="64"/>
  <c r="D44" i="64"/>
  <c r="BU43" i="64"/>
  <c r="BT43" i="64"/>
  <c r="BS43" i="64"/>
  <c r="BR43" i="64"/>
  <c r="BQ43" i="64"/>
  <c r="BP43" i="64"/>
  <c r="BO43" i="64"/>
  <c r="BN43" i="64"/>
  <c r="BM43" i="64"/>
  <c r="BL43" i="64"/>
  <c r="BK43" i="64"/>
  <c r="BJ43" i="64"/>
  <c r="BI43" i="64"/>
  <c r="BH43" i="64"/>
  <c r="BG43" i="64"/>
  <c r="BF43" i="64"/>
  <c r="BE43" i="64"/>
  <c r="BD43" i="64"/>
  <c r="BC43" i="64"/>
  <c r="BB43" i="64"/>
  <c r="BA43" i="64"/>
  <c r="AZ43" i="64"/>
  <c r="AY43" i="64"/>
  <c r="AX43" i="64"/>
  <c r="AW43" i="64"/>
  <c r="AV43" i="64"/>
  <c r="AU43" i="64"/>
  <c r="AT43" i="64"/>
  <c r="AS43" i="64"/>
  <c r="AR43" i="64"/>
  <c r="AQ43" i="64"/>
  <c r="AP43" i="64"/>
  <c r="AO43" i="64"/>
  <c r="AN43" i="64"/>
  <c r="AM43" i="64"/>
  <c r="AL43" i="64"/>
  <c r="AK43" i="64"/>
  <c r="AJ43" i="64"/>
  <c r="AI43" i="64"/>
  <c r="AH43" i="64"/>
  <c r="AG43" i="64"/>
  <c r="AF43" i="64"/>
  <c r="AE43" i="64"/>
  <c r="AD43" i="64"/>
  <c r="AC43" i="64"/>
  <c r="AB43" i="64"/>
  <c r="AA43" i="64"/>
  <c r="Z43" i="64"/>
  <c r="Y43" i="64"/>
  <c r="X43" i="64"/>
  <c r="W43" i="64"/>
  <c r="V43" i="64"/>
  <c r="U43" i="64"/>
  <c r="T43" i="64"/>
  <c r="S43" i="64"/>
  <c r="R43" i="64"/>
  <c r="Q43" i="64"/>
  <c r="P43" i="64"/>
  <c r="O43" i="64"/>
  <c r="N43" i="64"/>
  <c r="M43" i="64"/>
  <c r="L43" i="64"/>
  <c r="K43" i="64"/>
  <c r="J43" i="64"/>
  <c r="I43" i="64"/>
  <c r="H43" i="64"/>
  <c r="G43" i="64"/>
  <c r="F43" i="64"/>
  <c r="E43" i="64"/>
  <c r="D43" i="64"/>
  <c r="BU42" i="64"/>
  <c r="BT42" i="64"/>
  <c r="BS42" i="64"/>
  <c r="BR42" i="64"/>
  <c r="BQ42" i="64"/>
  <c r="BP42" i="64"/>
  <c r="BO42" i="64"/>
  <c r="BN42" i="64"/>
  <c r="BM42" i="64"/>
  <c r="BL42" i="64"/>
  <c r="BK42" i="64"/>
  <c r="BJ42" i="64"/>
  <c r="BI42" i="64"/>
  <c r="BH42" i="64"/>
  <c r="BG42" i="64"/>
  <c r="BF42" i="64"/>
  <c r="BE42" i="64"/>
  <c r="BD42" i="64"/>
  <c r="BC42" i="64"/>
  <c r="BB42" i="64"/>
  <c r="BA42" i="64"/>
  <c r="AZ42" i="64"/>
  <c r="AY42" i="64"/>
  <c r="AX42" i="64"/>
  <c r="AW42" i="64"/>
  <c r="AV42" i="64"/>
  <c r="AU42" i="64"/>
  <c r="AT42" i="64"/>
  <c r="AS42" i="64"/>
  <c r="AR42" i="64"/>
  <c r="AQ42" i="64"/>
  <c r="AP42" i="64"/>
  <c r="AO42" i="64"/>
  <c r="AN42" i="64"/>
  <c r="AM42" i="64"/>
  <c r="AL42" i="64"/>
  <c r="AK42" i="64"/>
  <c r="AJ42" i="64"/>
  <c r="AI42" i="64"/>
  <c r="AH42" i="64"/>
  <c r="AG42" i="64"/>
  <c r="AF42" i="64"/>
  <c r="AE42" i="64"/>
  <c r="AD42" i="64"/>
  <c r="AC42" i="64"/>
  <c r="AB42" i="64"/>
  <c r="AA42" i="64"/>
  <c r="Z42" i="64"/>
  <c r="Y42" i="64"/>
  <c r="X42" i="64"/>
  <c r="W42" i="64"/>
  <c r="V42" i="64"/>
  <c r="U42" i="64"/>
  <c r="T42" i="64"/>
  <c r="S42" i="64"/>
  <c r="R42" i="64"/>
  <c r="Q42" i="64"/>
  <c r="P42" i="64"/>
  <c r="O42" i="64"/>
  <c r="N42" i="64"/>
  <c r="M42" i="64"/>
  <c r="L42" i="64"/>
  <c r="K42" i="64"/>
  <c r="J42" i="64"/>
  <c r="I42" i="64"/>
  <c r="H42" i="64"/>
  <c r="G42" i="64"/>
  <c r="F42" i="64"/>
  <c r="E42" i="64"/>
  <c r="D42" i="64"/>
  <c r="BU41" i="64"/>
  <c r="BT41" i="64"/>
  <c r="BS41" i="64"/>
  <c r="BR41" i="64"/>
  <c r="BQ41" i="64"/>
  <c r="BP41" i="64"/>
  <c r="BO41" i="64"/>
  <c r="BN41" i="64"/>
  <c r="BM41" i="64"/>
  <c r="BL41" i="64"/>
  <c r="BK41" i="64"/>
  <c r="BJ41" i="64"/>
  <c r="BI41" i="64"/>
  <c r="BH41" i="64"/>
  <c r="BG41" i="64"/>
  <c r="BF41" i="64"/>
  <c r="BE41" i="64"/>
  <c r="BD41" i="64"/>
  <c r="BC41" i="64"/>
  <c r="BB41" i="64"/>
  <c r="BA41" i="64"/>
  <c r="AZ41" i="64"/>
  <c r="AY41" i="64"/>
  <c r="AX41" i="64"/>
  <c r="AW41" i="64"/>
  <c r="AV41" i="64"/>
  <c r="AU41" i="64"/>
  <c r="AT41" i="64"/>
  <c r="AS41" i="64"/>
  <c r="AR41" i="64"/>
  <c r="AQ41" i="64"/>
  <c r="AP41" i="64"/>
  <c r="AO41" i="64"/>
  <c r="AN41" i="64"/>
  <c r="AM41" i="64"/>
  <c r="AL41" i="64"/>
  <c r="AK41" i="64"/>
  <c r="AJ41" i="64"/>
  <c r="AI41" i="64"/>
  <c r="AH41" i="64"/>
  <c r="AG41" i="64"/>
  <c r="AF41" i="64"/>
  <c r="AE41" i="64"/>
  <c r="AD41" i="64"/>
  <c r="AC41" i="64"/>
  <c r="AB41" i="64"/>
  <c r="AA41" i="64"/>
  <c r="Z41" i="64"/>
  <c r="Y41" i="64"/>
  <c r="X41" i="64"/>
  <c r="W41" i="64"/>
  <c r="V41" i="64"/>
  <c r="U41" i="64"/>
  <c r="T41" i="64"/>
  <c r="S41" i="64"/>
  <c r="R41" i="64"/>
  <c r="Q41" i="64"/>
  <c r="P41" i="64"/>
  <c r="O41" i="64"/>
  <c r="N41" i="64"/>
  <c r="M41" i="64"/>
  <c r="L41" i="64"/>
  <c r="K41" i="64"/>
  <c r="J41" i="64"/>
  <c r="I41" i="64"/>
  <c r="H41" i="64"/>
  <c r="G41" i="64"/>
  <c r="F41" i="64"/>
  <c r="E41" i="64"/>
  <c r="D41" i="64"/>
  <c r="BU40" i="64"/>
  <c r="BT40" i="64"/>
  <c r="BS40" i="64"/>
  <c r="BR40" i="64"/>
  <c r="BQ40" i="64"/>
  <c r="BP40" i="64"/>
  <c r="BO40" i="64"/>
  <c r="BN40" i="64"/>
  <c r="BM40" i="64"/>
  <c r="BL40" i="64"/>
  <c r="BK40" i="64"/>
  <c r="BJ40" i="64"/>
  <c r="BI40" i="64"/>
  <c r="BH40" i="64"/>
  <c r="BG40" i="64"/>
  <c r="BF40" i="64"/>
  <c r="BE40" i="64"/>
  <c r="BD40" i="64"/>
  <c r="BC40" i="64"/>
  <c r="BB40" i="64"/>
  <c r="BA40" i="64"/>
  <c r="AZ40" i="64"/>
  <c r="AY40" i="64"/>
  <c r="AX40" i="64"/>
  <c r="AW40" i="64"/>
  <c r="AV40" i="64"/>
  <c r="AU40" i="64"/>
  <c r="AT40" i="64"/>
  <c r="AS40" i="64"/>
  <c r="AR40" i="64"/>
  <c r="AQ40" i="64"/>
  <c r="AP40" i="64"/>
  <c r="AO40" i="64"/>
  <c r="AN40" i="64"/>
  <c r="AM40" i="64"/>
  <c r="AL40" i="64"/>
  <c r="AK40" i="64"/>
  <c r="AJ40" i="64"/>
  <c r="AI40" i="64"/>
  <c r="AH40" i="64"/>
  <c r="AG40" i="64"/>
  <c r="AF40" i="64"/>
  <c r="AE40" i="64"/>
  <c r="AD40" i="64"/>
  <c r="AC40" i="64"/>
  <c r="AB40" i="64"/>
  <c r="AA40" i="64"/>
  <c r="Z40" i="64"/>
  <c r="Y40" i="64"/>
  <c r="X40" i="64"/>
  <c r="W40" i="64"/>
  <c r="V40" i="64"/>
  <c r="U40" i="64"/>
  <c r="T40" i="64"/>
  <c r="S40" i="64"/>
  <c r="R40" i="64"/>
  <c r="Q40" i="64"/>
  <c r="P40" i="64"/>
  <c r="O40" i="64"/>
  <c r="N40" i="64"/>
  <c r="M40" i="64"/>
  <c r="L40" i="64"/>
  <c r="K40" i="64"/>
  <c r="J40" i="64"/>
  <c r="I40" i="64"/>
  <c r="H40" i="64"/>
  <c r="G40" i="64"/>
  <c r="F40" i="64"/>
  <c r="E40" i="64"/>
  <c r="D40" i="64"/>
  <c r="BU39" i="64"/>
  <c r="BT39" i="64"/>
  <c r="BS39" i="64"/>
  <c r="BR39" i="64"/>
  <c r="BQ39" i="64"/>
  <c r="BP39" i="64"/>
  <c r="BO39" i="64"/>
  <c r="BN39" i="64"/>
  <c r="BM39" i="64"/>
  <c r="BL39" i="64"/>
  <c r="BK39" i="64"/>
  <c r="BJ39" i="64"/>
  <c r="BI39" i="64"/>
  <c r="BH39" i="64"/>
  <c r="BG39" i="64"/>
  <c r="BF39" i="64"/>
  <c r="BE39" i="64"/>
  <c r="BD39" i="64"/>
  <c r="BC39" i="64"/>
  <c r="BB39" i="64"/>
  <c r="BA39" i="64"/>
  <c r="AZ39" i="64"/>
  <c r="AY39" i="64"/>
  <c r="AX39" i="64"/>
  <c r="AW39" i="64"/>
  <c r="AV39" i="64"/>
  <c r="AU39" i="64"/>
  <c r="AT39" i="64"/>
  <c r="AS39" i="64"/>
  <c r="AR39" i="64"/>
  <c r="AQ39" i="64"/>
  <c r="AP39" i="64"/>
  <c r="AO39" i="64"/>
  <c r="AN39" i="64"/>
  <c r="AM39" i="64"/>
  <c r="AL39" i="64"/>
  <c r="AK39" i="64"/>
  <c r="AJ39" i="64"/>
  <c r="AI39" i="64"/>
  <c r="AH39" i="64"/>
  <c r="AG39" i="64"/>
  <c r="AF39" i="64"/>
  <c r="AE39" i="64"/>
  <c r="AD39" i="64"/>
  <c r="AC39" i="64"/>
  <c r="AB39" i="64"/>
  <c r="AA39" i="64"/>
  <c r="Z39" i="64"/>
  <c r="Y39" i="64"/>
  <c r="X39" i="64"/>
  <c r="W39" i="64"/>
  <c r="V39" i="64"/>
  <c r="U39" i="64"/>
  <c r="T39" i="64"/>
  <c r="S39" i="64"/>
  <c r="R39" i="64"/>
  <c r="Q39" i="64"/>
  <c r="P39" i="64"/>
  <c r="O39" i="64"/>
  <c r="N39" i="64"/>
  <c r="M39" i="64"/>
  <c r="L39" i="64"/>
  <c r="K39" i="64"/>
  <c r="J39" i="64"/>
  <c r="I39" i="64"/>
  <c r="H39" i="64"/>
  <c r="G39" i="64"/>
  <c r="F39" i="64"/>
  <c r="E39" i="64"/>
  <c r="D39" i="64"/>
  <c r="BU38" i="64"/>
  <c r="BT38" i="64"/>
  <c r="BS38" i="64"/>
  <c r="BR38" i="64"/>
  <c r="BQ38" i="64"/>
  <c r="BP38" i="64"/>
  <c r="BO38" i="64"/>
  <c r="BN38" i="64"/>
  <c r="BM38" i="64"/>
  <c r="BL38" i="64"/>
  <c r="BK38" i="64"/>
  <c r="BJ38" i="64"/>
  <c r="BI38" i="64"/>
  <c r="BH38" i="64"/>
  <c r="BG38" i="64"/>
  <c r="BF38" i="64"/>
  <c r="BE38" i="64"/>
  <c r="BD38" i="64"/>
  <c r="BC38" i="64"/>
  <c r="BB38" i="64"/>
  <c r="BA38" i="64"/>
  <c r="AZ38" i="64"/>
  <c r="AY38" i="64"/>
  <c r="AX38" i="64"/>
  <c r="AW38" i="64"/>
  <c r="AV38" i="64"/>
  <c r="AU38" i="64"/>
  <c r="AT38" i="64"/>
  <c r="AS38" i="64"/>
  <c r="AR38" i="64"/>
  <c r="AQ38" i="64"/>
  <c r="AP38" i="64"/>
  <c r="AO38" i="64"/>
  <c r="AN38" i="64"/>
  <c r="AM38" i="64"/>
  <c r="AL38" i="64"/>
  <c r="AK38" i="64"/>
  <c r="AJ38" i="64"/>
  <c r="AI38" i="64"/>
  <c r="AH38" i="64"/>
  <c r="AG38" i="64"/>
  <c r="AF38" i="64"/>
  <c r="AE38" i="64"/>
  <c r="AD38" i="64"/>
  <c r="AC38" i="64"/>
  <c r="AB38" i="64"/>
  <c r="AA38" i="64"/>
  <c r="Z38" i="64"/>
  <c r="Y38" i="64"/>
  <c r="X38" i="64"/>
  <c r="W38" i="64"/>
  <c r="V38" i="64"/>
  <c r="U38" i="64"/>
  <c r="T38" i="64"/>
  <c r="S38" i="64"/>
  <c r="R38" i="64"/>
  <c r="Q38" i="64"/>
  <c r="P38" i="64"/>
  <c r="O38" i="64"/>
  <c r="N38" i="64"/>
  <c r="M38" i="64"/>
  <c r="L38" i="64"/>
  <c r="K38" i="64"/>
  <c r="J38" i="64"/>
  <c r="I38" i="64"/>
  <c r="H38" i="64"/>
  <c r="G38" i="64"/>
  <c r="F38" i="64"/>
  <c r="E38" i="64"/>
  <c r="D38" i="64"/>
  <c r="BU37" i="64"/>
  <c r="BT37" i="64"/>
  <c r="BS37" i="64"/>
  <c r="BR37" i="64"/>
  <c r="BQ37" i="64"/>
  <c r="BP37" i="64"/>
  <c r="BO37" i="64"/>
  <c r="BN37" i="64"/>
  <c r="BM37" i="64"/>
  <c r="BL37" i="64"/>
  <c r="BK37" i="64"/>
  <c r="BJ37" i="64"/>
  <c r="BI37" i="64"/>
  <c r="BH37" i="64"/>
  <c r="BG37" i="64"/>
  <c r="BF37" i="64"/>
  <c r="BE37" i="64"/>
  <c r="BD37" i="64"/>
  <c r="BC37" i="64"/>
  <c r="BB37" i="64"/>
  <c r="BA37" i="64"/>
  <c r="AZ37" i="64"/>
  <c r="AY37" i="64"/>
  <c r="AX37" i="64"/>
  <c r="AW37" i="64"/>
  <c r="AV37" i="64"/>
  <c r="AU37" i="64"/>
  <c r="AT37" i="64"/>
  <c r="AS37" i="64"/>
  <c r="AR37" i="64"/>
  <c r="AQ37" i="64"/>
  <c r="AP37" i="64"/>
  <c r="AO37" i="64"/>
  <c r="AN37" i="64"/>
  <c r="AM37" i="64"/>
  <c r="AL37" i="64"/>
  <c r="AK37" i="64"/>
  <c r="AJ37" i="64"/>
  <c r="AI37" i="64"/>
  <c r="AH37" i="64"/>
  <c r="AG37" i="64"/>
  <c r="AF37" i="64"/>
  <c r="AE37" i="64"/>
  <c r="AD37" i="64"/>
  <c r="AC37" i="64"/>
  <c r="AB37" i="64"/>
  <c r="AA37" i="64"/>
  <c r="Z37" i="64"/>
  <c r="Y37" i="64"/>
  <c r="X37" i="64"/>
  <c r="W37" i="64"/>
  <c r="V37" i="64"/>
  <c r="U37" i="64"/>
  <c r="T37" i="64"/>
  <c r="S37" i="64"/>
  <c r="R37" i="64"/>
  <c r="Q37" i="64"/>
  <c r="P37" i="64"/>
  <c r="O37" i="64"/>
  <c r="N37" i="64"/>
  <c r="M37" i="64"/>
  <c r="L37" i="64"/>
  <c r="K37" i="64"/>
  <c r="J37" i="64"/>
  <c r="I37" i="64"/>
  <c r="H37" i="64"/>
  <c r="G37" i="64"/>
  <c r="F37" i="64"/>
  <c r="E37" i="64"/>
  <c r="D37" i="64"/>
  <c r="BU36" i="64"/>
  <c r="BT36" i="64"/>
  <c r="BS36" i="64"/>
  <c r="BR36" i="64"/>
  <c r="BQ36" i="64"/>
  <c r="BP36" i="64"/>
  <c r="BO36" i="64"/>
  <c r="BN36" i="64"/>
  <c r="BM36" i="64"/>
  <c r="BL36" i="64"/>
  <c r="BK36" i="64"/>
  <c r="BJ36" i="64"/>
  <c r="BI36" i="64"/>
  <c r="BH36" i="64"/>
  <c r="BG36" i="64"/>
  <c r="BF36" i="64"/>
  <c r="BE36" i="64"/>
  <c r="BD36" i="64"/>
  <c r="BC36" i="64"/>
  <c r="BB36" i="64"/>
  <c r="BA36" i="64"/>
  <c r="AZ36" i="64"/>
  <c r="AY36" i="64"/>
  <c r="AX36" i="64"/>
  <c r="AW36" i="64"/>
  <c r="AV36" i="64"/>
  <c r="AU36" i="64"/>
  <c r="AT36" i="64"/>
  <c r="AS36" i="64"/>
  <c r="AR36" i="64"/>
  <c r="AQ36" i="64"/>
  <c r="AP36" i="64"/>
  <c r="AO36" i="64"/>
  <c r="AN36" i="64"/>
  <c r="AM36" i="64"/>
  <c r="AL36" i="64"/>
  <c r="AK36" i="64"/>
  <c r="AJ36" i="64"/>
  <c r="AI36" i="64"/>
  <c r="AH36" i="64"/>
  <c r="AG36" i="64"/>
  <c r="AF36" i="64"/>
  <c r="AE36" i="64"/>
  <c r="AD36" i="64"/>
  <c r="AC36" i="64"/>
  <c r="AB36" i="64"/>
  <c r="AA36" i="64"/>
  <c r="Z36" i="64"/>
  <c r="Y36" i="64"/>
  <c r="X36" i="64"/>
  <c r="W36" i="64"/>
  <c r="V36" i="64"/>
  <c r="U36" i="64"/>
  <c r="T36" i="64"/>
  <c r="S36" i="64"/>
  <c r="R36" i="64"/>
  <c r="Q36" i="64"/>
  <c r="P36" i="64"/>
  <c r="O36" i="64"/>
  <c r="N36" i="64"/>
  <c r="M36" i="64"/>
  <c r="L36" i="64"/>
  <c r="K36" i="64"/>
  <c r="J36" i="64"/>
  <c r="I36" i="64"/>
  <c r="H36" i="64"/>
  <c r="G36" i="64"/>
  <c r="F36" i="64"/>
  <c r="E36" i="64"/>
  <c r="D36" i="64"/>
  <c r="BU35" i="64"/>
  <c r="BT35" i="64"/>
  <c r="BS35" i="64"/>
  <c r="BR35" i="64"/>
  <c r="BQ35" i="64"/>
  <c r="BP35" i="64"/>
  <c r="BO35" i="64"/>
  <c r="BN35" i="64"/>
  <c r="BM35" i="64"/>
  <c r="BL35" i="64"/>
  <c r="BK35" i="64"/>
  <c r="BJ35" i="64"/>
  <c r="BI35" i="64"/>
  <c r="BH35" i="64"/>
  <c r="BG35" i="64"/>
  <c r="BF35" i="64"/>
  <c r="BE35" i="64"/>
  <c r="BD35" i="64"/>
  <c r="BC35" i="64"/>
  <c r="BB35" i="64"/>
  <c r="BA35" i="64"/>
  <c r="AZ35" i="64"/>
  <c r="AY35" i="64"/>
  <c r="AX35" i="64"/>
  <c r="AW35" i="64"/>
  <c r="AV35" i="64"/>
  <c r="AU35" i="64"/>
  <c r="AT35" i="64"/>
  <c r="AS35" i="64"/>
  <c r="AR35" i="64"/>
  <c r="AQ35" i="64"/>
  <c r="AP35" i="64"/>
  <c r="AO35" i="64"/>
  <c r="AN35" i="64"/>
  <c r="AM35" i="64"/>
  <c r="AL35" i="64"/>
  <c r="AK35" i="64"/>
  <c r="AJ35" i="64"/>
  <c r="AI35" i="64"/>
  <c r="AH35" i="64"/>
  <c r="AG35" i="64"/>
  <c r="AF35" i="64"/>
  <c r="AE35" i="64"/>
  <c r="AD35" i="64"/>
  <c r="AC35" i="64"/>
  <c r="AB35" i="64"/>
  <c r="AA35" i="64"/>
  <c r="Z35" i="64"/>
  <c r="Y35" i="64"/>
  <c r="X35" i="64"/>
  <c r="W35" i="64"/>
  <c r="V35" i="64"/>
  <c r="U35" i="64"/>
  <c r="T35" i="64"/>
  <c r="S35" i="64"/>
  <c r="R35" i="64"/>
  <c r="Q35" i="64"/>
  <c r="P35" i="64"/>
  <c r="O35" i="64"/>
  <c r="N35" i="64"/>
  <c r="M35" i="64"/>
  <c r="L35" i="64"/>
  <c r="K35" i="64"/>
  <c r="J35" i="64"/>
  <c r="I35" i="64"/>
  <c r="H35" i="64"/>
  <c r="G35" i="64"/>
  <c r="F35" i="64"/>
  <c r="E35" i="64"/>
  <c r="D35" i="64"/>
  <c r="BU34" i="64"/>
  <c r="BT34" i="64"/>
  <c r="BS34" i="64"/>
  <c r="BR34" i="64"/>
  <c r="BQ34" i="64"/>
  <c r="BP34" i="64"/>
  <c r="BO34" i="64"/>
  <c r="BN34" i="64"/>
  <c r="BM34" i="64"/>
  <c r="BL34" i="64"/>
  <c r="BK34" i="64"/>
  <c r="BJ34" i="64"/>
  <c r="BI34" i="64"/>
  <c r="BH34" i="64"/>
  <c r="BG34" i="64"/>
  <c r="BF34" i="64"/>
  <c r="BE34" i="64"/>
  <c r="BD34" i="64"/>
  <c r="BC34" i="64"/>
  <c r="BB34" i="64"/>
  <c r="BA34" i="64"/>
  <c r="AZ34" i="64"/>
  <c r="AY34" i="64"/>
  <c r="AX34" i="64"/>
  <c r="AW34" i="64"/>
  <c r="AV34" i="64"/>
  <c r="AU34" i="64"/>
  <c r="AT34" i="64"/>
  <c r="AS34" i="64"/>
  <c r="AR34" i="64"/>
  <c r="AQ34" i="64"/>
  <c r="AP34" i="64"/>
  <c r="AO34" i="64"/>
  <c r="AN34" i="64"/>
  <c r="AM34" i="64"/>
  <c r="AL34" i="64"/>
  <c r="AK34" i="64"/>
  <c r="AJ34" i="64"/>
  <c r="AI34" i="64"/>
  <c r="AH34" i="64"/>
  <c r="AG34" i="64"/>
  <c r="AF34" i="64"/>
  <c r="AE34" i="64"/>
  <c r="AD34" i="64"/>
  <c r="AC34" i="64"/>
  <c r="AB34" i="64"/>
  <c r="AA34" i="64"/>
  <c r="Z34" i="64"/>
  <c r="Y34" i="64"/>
  <c r="X34" i="64"/>
  <c r="W34" i="64"/>
  <c r="V34" i="64"/>
  <c r="U34" i="64"/>
  <c r="T34" i="64"/>
  <c r="S34" i="64"/>
  <c r="R34" i="64"/>
  <c r="Q34" i="64"/>
  <c r="P34" i="64"/>
  <c r="O34" i="64"/>
  <c r="N34" i="64"/>
  <c r="M34" i="64"/>
  <c r="L34" i="64"/>
  <c r="K34" i="64"/>
  <c r="J34" i="64"/>
  <c r="I34" i="64"/>
  <c r="H34" i="64"/>
  <c r="G34" i="64"/>
  <c r="F34" i="64"/>
  <c r="E34" i="64"/>
  <c r="D34" i="64"/>
  <c r="BU33" i="64"/>
  <c r="BT33" i="64"/>
  <c r="BS33" i="64"/>
  <c r="BR33" i="64"/>
  <c r="BQ33" i="64"/>
  <c r="BP33" i="64"/>
  <c r="BO33" i="64"/>
  <c r="BN33" i="64"/>
  <c r="BM33" i="64"/>
  <c r="BL33" i="64"/>
  <c r="BK33" i="64"/>
  <c r="BJ33" i="64"/>
  <c r="BI33" i="64"/>
  <c r="BH33" i="64"/>
  <c r="BG33" i="64"/>
  <c r="BF33" i="64"/>
  <c r="BE33" i="64"/>
  <c r="BD33" i="64"/>
  <c r="BC33" i="64"/>
  <c r="BB33" i="64"/>
  <c r="BA33" i="64"/>
  <c r="AZ33" i="64"/>
  <c r="AY33" i="64"/>
  <c r="AX33" i="64"/>
  <c r="AW33" i="64"/>
  <c r="AV33" i="64"/>
  <c r="AU33" i="64"/>
  <c r="AT33" i="64"/>
  <c r="AS33" i="64"/>
  <c r="AR33" i="64"/>
  <c r="AQ33" i="64"/>
  <c r="AP33" i="64"/>
  <c r="AO33" i="64"/>
  <c r="AN33" i="64"/>
  <c r="AM33" i="64"/>
  <c r="AL33" i="64"/>
  <c r="AK33" i="64"/>
  <c r="AJ33" i="64"/>
  <c r="AI33" i="64"/>
  <c r="AH33" i="64"/>
  <c r="AG33" i="64"/>
  <c r="AF33" i="64"/>
  <c r="AE33" i="64"/>
  <c r="AD33" i="64"/>
  <c r="AC33" i="64"/>
  <c r="AB33" i="64"/>
  <c r="AA33" i="64"/>
  <c r="Z33" i="64"/>
  <c r="Y33" i="64"/>
  <c r="X33" i="64"/>
  <c r="W33" i="64"/>
  <c r="V33" i="64"/>
  <c r="U33" i="64"/>
  <c r="T33" i="64"/>
  <c r="S33" i="64"/>
  <c r="R33" i="64"/>
  <c r="Q33" i="64"/>
  <c r="P33" i="64"/>
  <c r="O33" i="64"/>
  <c r="N33" i="64"/>
  <c r="M33" i="64"/>
  <c r="L33" i="64"/>
  <c r="K33" i="64"/>
  <c r="J33" i="64"/>
  <c r="I33" i="64"/>
  <c r="H33" i="64"/>
  <c r="G33" i="64"/>
  <c r="F33" i="64"/>
  <c r="E33" i="64"/>
  <c r="D33" i="64"/>
  <c r="BU32" i="64"/>
  <c r="BT32" i="64"/>
  <c r="BS32" i="64"/>
  <c r="BR32" i="64"/>
  <c r="BQ32" i="64"/>
  <c r="BP32" i="64"/>
  <c r="BO32" i="64"/>
  <c r="BN32" i="64"/>
  <c r="BM32" i="64"/>
  <c r="BL32" i="64"/>
  <c r="BK32" i="64"/>
  <c r="BJ32" i="64"/>
  <c r="BI32" i="64"/>
  <c r="BH32" i="64"/>
  <c r="BG32" i="64"/>
  <c r="BF32" i="64"/>
  <c r="BE32" i="64"/>
  <c r="BD32" i="64"/>
  <c r="BC32" i="64"/>
  <c r="BB32" i="64"/>
  <c r="BA32" i="64"/>
  <c r="AZ32" i="64"/>
  <c r="AY32" i="64"/>
  <c r="AX32" i="64"/>
  <c r="AW32" i="64"/>
  <c r="AV32" i="64"/>
  <c r="AU32" i="64"/>
  <c r="AT32" i="64"/>
  <c r="AS32" i="64"/>
  <c r="AR32" i="64"/>
  <c r="AQ32" i="64"/>
  <c r="AP32" i="64"/>
  <c r="AO32" i="64"/>
  <c r="AN32" i="64"/>
  <c r="AM32" i="64"/>
  <c r="AL32" i="64"/>
  <c r="AK32" i="64"/>
  <c r="AJ32" i="64"/>
  <c r="AI32" i="64"/>
  <c r="AH32" i="64"/>
  <c r="AG32" i="64"/>
  <c r="AF32" i="64"/>
  <c r="AE32" i="64"/>
  <c r="AD32" i="64"/>
  <c r="AC32" i="64"/>
  <c r="AB32" i="64"/>
  <c r="AA32" i="64"/>
  <c r="Z32" i="64"/>
  <c r="Y32" i="64"/>
  <c r="X32" i="64"/>
  <c r="W32" i="64"/>
  <c r="V32" i="64"/>
  <c r="U32" i="64"/>
  <c r="T32" i="64"/>
  <c r="S32" i="64"/>
  <c r="R32" i="64"/>
  <c r="Q32" i="64"/>
  <c r="P32" i="64"/>
  <c r="O32" i="64"/>
  <c r="N32" i="64"/>
  <c r="M32" i="64"/>
  <c r="L32" i="64"/>
  <c r="K32" i="64"/>
  <c r="J32" i="64"/>
  <c r="I32" i="64"/>
  <c r="H32" i="64"/>
  <c r="G32" i="64"/>
  <c r="F32" i="64"/>
  <c r="E32" i="64"/>
  <c r="D32" i="64"/>
  <c r="BU31" i="64"/>
  <c r="BT31" i="64"/>
  <c r="BS31" i="64"/>
  <c r="BR31" i="64"/>
  <c r="BQ31" i="64"/>
  <c r="BP31" i="64"/>
  <c r="BO31" i="64"/>
  <c r="BN31" i="64"/>
  <c r="BM31" i="64"/>
  <c r="BL31" i="64"/>
  <c r="BK31" i="64"/>
  <c r="BJ31" i="64"/>
  <c r="BI31" i="64"/>
  <c r="BH31" i="64"/>
  <c r="BG31" i="64"/>
  <c r="BF31" i="64"/>
  <c r="BE31" i="64"/>
  <c r="BD31" i="64"/>
  <c r="BC31" i="64"/>
  <c r="BB31" i="64"/>
  <c r="BA31" i="64"/>
  <c r="AZ31" i="64"/>
  <c r="AY31" i="64"/>
  <c r="AX31" i="64"/>
  <c r="AW31" i="64"/>
  <c r="AV31" i="64"/>
  <c r="AU31" i="64"/>
  <c r="AT31" i="64"/>
  <c r="AS31" i="64"/>
  <c r="AR31" i="64"/>
  <c r="AQ31" i="64"/>
  <c r="AP31" i="64"/>
  <c r="AO31" i="64"/>
  <c r="AN31" i="64"/>
  <c r="AM31" i="64"/>
  <c r="AL31" i="64"/>
  <c r="AK31" i="64"/>
  <c r="AJ31" i="64"/>
  <c r="AI31" i="64"/>
  <c r="AH31" i="64"/>
  <c r="AG31" i="64"/>
  <c r="AF31" i="64"/>
  <c r="AE31" i="64"/>
  <c r="AD31" i="64"/>
  <c r="AC31" i="64"/>
  <c r="AB31" i="64"/>
  <c r="AA31" i="64"/>
  <c r="Z31" i="64"/>
  <c r="Y31" i="64"/>
  <c r="X31" i="64"/>
  <c r="W31" i="64"/>
  <c r="V31" i="64"/>
  <c r="U31" i="64"/>
  <c r="T31" i="64"/>
  <c r="S31" i="64"/>
  <c r="R31" i="64"/>
  <c r="Q31" i="64"/>
  <c r="P31" i="64"/>
  <c r="O31" i="64"/>
  <c r="N31" i="64"/>
  <c r="M31" i="64"/>
  <c r="L31" i="64"/>
  <c r="K31" i="64"/>
  <c r="J31" i="64"/>
  <c r="I31" i="64"/>
  <c r="H31" i="64"/>
  <c r="G31" i="64"/>
  <c r="F31" i="64"/>
  <c r="E31" i="64"/>
  <c r="D31" i="64"/>
  <c r="BU30" i="64"/>
  <c r="BT30" i="64"/>
  <c r="BS30" i="64"/>
  <c r="BR30" i="64"/>
  <c r="BQ30" i="64"/>
  <c r="BP30" i="64"/>
  <c r="BO30" i="64"/>
  <c r="BN30" i="64"/>
  <c r="BM30" i="64"/>
  <c r="BL30" i="64"/>
  <c r="BK30" i="64"/>
  <c r="BJ30" i="64"/>
  <c r="BI30" i="64"/>
  <c r="BH30" i="64"/>
  <c r="BG30" i="64"/>
  <c r="BF30" i="64"/>
  <c r="BE30" i="64"/>
  <c r="BD30" i="64"/>
  <c r="BC30" i="64"/>
  <c r="BB30" i="64"/>
  <c r="BA30" i="64"/>
  <c r="AZ30" i="64"/>
  <c r="AY30" i="64"/>
  <c r="AX30" i="64"/>
  <c r="AW30" i="64"/>
  <c r="AV30" i="64"/>
  <c r="AU30" i="64"/>
  <c r="AT30" i="64"/>
  <c r="AS30" i="64"/>
  <c r="AR30" i="64"/>
  <c r="AQ30" i="64"/>
  <c r="AP30" i="64"/>
  <c r="AO30" i="64"/>
  <c r="AN30" i="64"/>
  <c r="AM30" i="64"/>
  <c r="AL30" i="64"/>
  <c r="AK30" i="64"/>
  <c r="AJ30" i="64"/>
  <c r="AI30" i="64"/>
  <c r="AH30" i="64"/>
  <c r="AG30" i="64"/>
  <c r="AF30" i="64"/>
  <c r="AE30" i="64"/>
  <c r="AD30" i="64"/>
  <c r="AC30" i="64"/>
  <c r="AB30" i="64"/>
  <c r="AA30" i="64"/>
  <c r="Z30" i="64"/>
  <c r="Y30" i="64"/>
  <c r="X30" i="64"/>
  <c r="W30" i="64"/>
  <c r="V30" i="64"/>
  <c r="U30" i="64"/>
  <c r="T30" i="64"/>
  <c r="S30" i="64"/>
  <c r="R30" i="64"/>
  <c r="Q30" i="64"/>
  <c r="P30" i="64"/>
  <c r="O30" i="64"/>
  <c r="N30" i="64"/>
  <c r="M30" i="64"/>
  <c r="L30" i="64"/>
  <c r="K30" i="64"/>
  <c r="J30" i="64"/>
  <c r="I30" i="64"/>
  <c r="H30" i="64"/>
  <c r="G30" i="64"/>
  <c r="F30" i="64"/>
  <c r="E30" i="64"/>
  <c r="D30" i="64"/>
  <c r="BU29" i="64"/>
  <c r="BT29" i="64"/>
  <c r="BS29" i="64"/>
  <c r="BR29" i="64"/>
  <c r="BQ29" i="64"/>
  <c r="BP29" i="64"/>
  <c r="BO29" i="64"/>
  <c r="BN29" i="64"/>
  <c r="BM29" i="64"/>
  <c r="BL29" i="64"/>
  <c r="BK29" i="64"/>
  <c r="BJ29" i="64"/>
  <c r="BI29" i="64"/>
  <c r="BH29" i="64"/>
  <c r="BG29" i="64"/>
  <c r="BF29" i="64"/>
  <c r="BE29" i="64"/>
  <c r="BD29" i="64"/>
  <c r="BC29" i="64"/>
  <c r="BB29" i="64"/>
  <c r="BA29" i="64"/>
  <c r="AZ29" i="64"/>
  <c r="AY29" i="64"/>
  <c r="AX29" i="64"/>
  <c r="AW29" i="64"/>
  <c r="AV29" i="64"/>
  <c r="AU29" i="64"/>
  <c r="AT29" i="64"/>
  <c r="AS29" i="64"/>
  <c r="AR29" i="64"/>
  <c r="AQ29" i="64"/>
  <c r="AP29" i="64"/>
  <c r="AO29" i="64"/>
  <c r="AN29" i="64"/>
  <c r="AM29" i="64"/>
  <c r="AL29" i="64"/>
  <c r="AK29" i="64"/>
  <c r="AJ29" i="64"/>
  <c r="AI29" i="64"/>
  <c r="AH29" i="64"/>
  <c r="AG29" i="64"/>
  <c r="AF29" i="64"/>
  <c r="AE29" i="64"/>
  <c r="AD29" i="64"/>
  <c r="AC29" i="64"/>
  <c r="AB29" i="64"/>
  <c r="AA29" i="64"/>
  <c r="Z29" i="64"/>
  <c r="Y29" i="64"/>
  <c r="X29" i="64"/>
  <c r="W29" i="64"/>
  <c r="V29" i="64"/>
  <c r="U29" i="64"/>
  <c r="T29" i="64"/>
  <c r="S29" i="64"/>
  <c r="R29" i="64"/>
  <c r="Q29" i="64"/>
  <c r="P29" i="64"/>
  <c r="O29" i="64"/>
  <c r="N29" i="64"/>
  <c r="M29" i="64"/>
  <c r="L29" i="64"/>
  <c r="K29" i="64"/>
  <c r="J29" i="64"/>
  <c r="I29" i="64"/>
  <c r="H29" i="64"/>
  <c r="G29" i="64"/>
  <c r="F29" i="64"/>
  <c r="E29" i="64"/>
  <c r="D29" i="64"/>
  <c r="BU28" i="64"/>
  <c r="BT28" i="64"/>
  <c r="BS28" i="64"/>
  <c r="BR28" i="64"/>
  <c r="BQ28" i="64"/>
  <c r="BP28" i="64"/>
  <c r="BO28" i="64"/>
  <c r="BN28" i="64"/>
  <c r="BM28" i="64"/>
  <c r="BL28" i="64"/>
  <c r="BK28" i="64"/>
  <c r="BJ28" i="64"/>
  <c r="BI28" i="64"/>
  <c r="BH28" i="64"/>
  <c r="BG28" i="64"/>
  <c r="BF28" i="64"/>
  <c r="BE28" i="64"/>
  <c r="BD28" i="64"/>
  <c r="BC28" i="64"/>
  <c r="BB28" i="64"/>
  <c r="BA28" i="64"/>
  <c r="AZ28" i="64"/>
  <c r="AY28" i="64"/>
  <c r="AX28" i="64"/>
  <c r="AW28" i="64"/>
  <c r="AV28" i="64"/>
  <c r="AU28" i="64"/>
  <c r="AT28" i="64"/>
  <c r="AS28" i="64"/>
  <c r="AR28" i="64"/>
  <c r="AQ28" i="64"/>
  <c r="AP28" i="64"/>
  <c r="AO28" i="64"/>
  <c r="AN28" i="64"/>
  <c r="AM28" i="64"/>
  <c r="AL28" i="64"/>
  <c r="AK28" i="64"/>
  <c r="AJ28" i="64"/>
  <c r="AI28" i="64"/>
  <c r="AH28" i="64"/>
  <c r="AG28" i="64"/>
  <c r="AF28" i="64"/>
  <c r="AE28" i="64"/>
  <c r="AD28" i="64"/>
  <c r="AC28" i="64"/>
  <c r="AB28" i="64"/>
  <c r="AA28" i="64"/>
  <c r="Z28" i="64"/>
  <c r="Y28" i="64"/>
  <c r="X28" i="64"/>
  <c r="W28" i="64"/>
  <c r="V28" i="64"/>
  <c r="U28" i="64"/>
  <c r="T28" i="64"/>
  <c r="S28" i="64"/>
  <c r="R28" i="64"/>
  <c r="Q28" i="64"/>
  <c r="P28" i="64"/>
  <c r="O28" i="64"/>
  <c r="N28" i="64"/>
  <c r="M28" i="64"/>
  <c r="L28" i="64"/>
  <c r="K28" i="64"/>
  <c r="J28" i="64"/>
  <c r="I28" i="64"/>
  <c r="H28" i="64"/>
  <c r="G28" i="64"/>
  <c r="F28" i="64"/>
  <c r="E28" i="64"/>
  <c r="D28" i="64"/>
  <c r="BU27" i="64"/>
  <c r="BT27" i="64"/>
  <c r="BS27" i="64"/>
  <c r="BR27" i="64"/>
  <c r="BQ27" i="64"/>
  <c r="BP27" i="64"/>
  <c r="BO27" i="64"/>
  <c r="BN27" i="64"/>
  <c r="BM27" i="64"/>
  <c r="BL27" i="64"/>
  <c r="BK27" i="64"/>
  <c r="BJ27" i="64"/>
  <c r="BI27" i="64"/>
  <c r="BH27" i="64"/>
  <c r="BG27" i="64"/>
  <c r="BF27" i="64"/>
  <c r="BE27" i="64"/>
  <c r="BD27" i="64"/>
  <c r="BC27" i="64"/>
  <c r="BB27" i="64"/>
  <c r="BA27" i="64"/>
  <c r="AZ27" i="64"/>
  <c r="AY27" i="64"/>
  <c r="AX27" i="64"/>
  <c r="AW27" i="64"/>
  <c r="AV27" i="64"/>
  <c r="AU27" i="64"/>
  <c r="AT27" i="64"/>
  <c r="AS27" i="64"/>
  <c r="AR27" i="64"/>
  <c r="AQ27" i="64"/>
  <c r="AP27" i="64"/>
  <c r="AO27" i="64"/>
  <c r="AN27" i="64"/>
  <c r="AM27" i="64"/>
  <c r="AL27" i="64"/>
  <c r="AK27" i="64"/>
  <c r="AJ27" i="64"/>
  <c r="AI27" i="64"/>
  <c r="AH27" i="64"/>
  <c r="AG27" i="64"/>
  <c r="AF27" i="64"/>
  <c r="AE27" i="64"/>
  <c r="AD27" i="64"/>
  <c r="AC27" i="64"/>
  <c r="AB27" i="64"/>
  <c r="AA27" i="64"/>
  <c r="Z27" i="64"/>
  <c r="Y27" i="64"/>
  <c r="X27" i="64"/>
  <c r="W27" i="64"/>
  <c r="V27" i="64"/>
  <c r="U27" i="64"/>
  <c r="T27" i="64"/>
  <c r="S27" i="64"/>
  <c r="R27" i="64"/>
  <c r="Q27" i="64"/>
  <c r="P27" i="64"/>
  <c r="O27" i="64"/>
  <c r="N27" i="64"/>
  <c r="M27" i="64"/>
  <c r="L27" i="64"/>
  <c r="K27" i="64"/>
  <c r="J27" i="64"/>
  <c r="I27" i="64"/>
  <c r="H27" i="64"/>
  <c r="G27" i="64"/>
  <c r="F27" i="64"/>
  <c r="E27" i="64"/>
  <c r="D27" i="64"/>
  <c r="BU26" i="64"/>
  <c r="BT26" i="64"/>
  <c r="BS26" i="64"/>
  <c r="BR26" i="64"/>
  <c r="BQ26" i="64"/>
  <c r="BP26" i="64"/>
  <c r="BO26" i="64"/>
  <c r="BN26" i="64"/>
  <c r="BM26" i="64"/>
  <c r="BL26" i="64"/>
  <c r="BK26" i="64"/>
  <c r="BJ26" i="64"/>
  <c r="BI26" i="64"/>
  <c r="BH26" i="64"/>
  <c r="BG26" i="64"/>
  <c r="BF26" i="64"/>
  <c r="BE26" i="64"/>
  <c r="BD26" i="64"/>
  <c r="BC26" i="64"/>
  <c r="BB26" i="64"/>
  <c r="BA26" i="64"/>
  <c r="AZ26" i="64"/>
  <c r="AY26" i="64"/>
  <c r="AX26" i="64"/>
  <c r="AW26" i="64"/>
  <c r="AV26" i="64"/>
  <c r="AU26" i="64"/>
  <c r="AT26" i="64"/>
  <c r="AS26" i="64"/>
  <c r="AR26" i="64"/>
  <c r="AQ26" i="64"/>
  <c r="AP26" i="64"/>
  <c r="AO26" i="64"/>
  <c r="AN26" i="64"/>
  <c r="AM26" i="64"/>
  <c r="AL26" i="64"/>
  <c r="AK26" i="64"/>
  <c r="AJ26" i="64"/>
  <c r="AI26" i="64"/>
  <c r="AH26" i="64"/>
  <c r="AG26" i="64"/>
  <c r="AF26" i="64"/>
  <c r="AE26" i="64"/>
  <c r="AD26" i="64"/>
  <c r="AC26" i="64"/>
  <c r="AB26" i="64"/>
  <c r="AA26" i="64"/>
  <c r="Z26" i="64"/>
  <c r="Y26" i="64"/>
  <c r="X26" i="64"/>
  <c r="W26" i="64"/>
  <c r="V26" i="64"/>
  <c r="U26" i="64"/>
  <c r="T26" i="64"/>
  <c r="S26" i="64"/>
  <c r="R26" i="64"/>
  <c r="Q26" i="64"/>
  <c r="P26" i="64"/>
  <c r="O26" i="64"/>
  <c r="N26" i="64"/>
  <c r="M26" i="64"/>
  <c r="L26" i="64"/>
  <c r="K26" i="64"/>
  <c r="J26" i="64"/>
  <c r="I26" i="64"/>
  <c r="H26" i="64"/>
  <c r="G26" i="64"/>
  <c r="F26" i="64"/>
  <c r="E26" i="64"/>
  <c r="D26" i="64"/>
  <c r="BU25" i="64"/>
  <c r="BT25" i="64"/>
  <c r="BS25" i="64"/>
  <c r="BR25" i="64"/>
  <c r="BQ25" i="64"/>
  <c r="BP25" i="64"/>
  <c r="BO25" i="64"/>
  <c r="BN25" i="64"/>
  <c r="BM25" i="64"/>
  <c r="BL25" i="64"/>
  <c r="BK25" i="64"/>
  <c r="BJ25" i="64"/>
  <c r="BI25" i="64"/>
  <c r="BH25" i="64"/>
  <c r="BG25" i="64"/>
  <c r="BF25" i="64"/>
  <c r="BE25" i="64"/>
  <c r="BD25" i="64"/>
  <c r="BC25" i="64"/>
  <c r="BB25" i="64"/>
  <c r="BA25" i="64"/>
  <c r="AZ25" i="64"/>
  <c r="AY25" i="64"/>
  <c r="AX25" i="64"/>
  <c r="AW25" i="64"/>
  <c r="AV25" i="64"/>
  <c r="AU25" i="64"/>
  <c r="AT25" i="64"/>
  <c r="AS25" i="64"/>
  <c r="AR25" i="64"/>
  <c r="AQ25" i="64"/>
  <c r="AP25" i="64"/>
  <c r="AO25" i="64"/>
  <c r="AN25" i="64"/>
  <c r="AM25" i="64"/>
  <c r="AL25" i="64"/>
  <c r="AK25" i="64"/>
  <c r="AJ25" i="64"/>
  <c r="AI25" i="64"/>
  <c r="AH25" i="64"/>
  <c r="AG25" i="64"/>
  <c r="AF25" i="64"/>
  <c r="AE25" i="64"/>
  <c r="AD25" i="64"/>
  <c r="AC25" i="64"/>
  <c r="AB25" i="64"/>
  <c r="AA25" i="64"/>
  <c r="Z25" i="64"/>
  <c r="Y25" i="64"/>
  <c r="X25" i="64"/>
  <c r="W25" i="64"/>
  <c r="V25" i="64"/>
  <c r="U25" i="64"/>
  <c r="T25" i="64"/>
  <c r="S25" i="64"/>
  <c r="R25" i="64"/>
  <c r="Q25" i="64"/>
  <c r="P25" i="64"/>
  <c r="O25" i="64"/>
  <c r="N25" i="64"/>
  <c r="M25" i="64"/>
  <c r="L25" i="64"/>
  <c r="K25" i="64"/>
  <c r="J25" i="64"/>
  <c r="I25" i="64"/>
  <c r="H25" i="64"/>
  <c r="G25" i="64"/>
  <c r="F25" i="64"/>
  <c r="E25" i="64"/>
  <c r="D25" i="64"/>
  <c r="BU24" i="64"/>
  <c r="BT24" i="64"/>
  <c r="BS24" i="64"/>
  <c r="BR24" i="64"/>
  <c r="BQ24" i="64"/>
  <c r="BP24" i="64"/>
  <c r="BO24" i="64"/>
  <c r="BN24" i="64"/>
  <c r="BM24" i="64"/>
  <c r="BL24" i="64"/>
  <c r="BK24" i="64"/>
  <c r="BJ24" i="64"/>
  <c r="BI24" i="64"/>
  <c r="BH24" i="64"/>
  <c r="BG24" i="64"/>
  <c r="BF24" i="64"/>
  <c r="BE24" i="64"/>
  <c r="BD24" i="64"/>
  <c r="BC24" i="64"/>
  <c r="BB24" i="64"/>
  <c r="BA24" i="64"/>
  <c r="AZ24" i="64"/>
  <c r="AY24" i="64"/>
  <c r="AX24" i="64"/>
  <c r="AW24" i="64"/>
  <c r="AV24" i="64"/>
  <c r="AU24" i="64"/>
  <c r="AT24" i="64"/>
  <c r="AS24" i="64"/>
  <c r="AR24" i="64"/>
  <c r="AQ24" i="64"/>
  <c r="AP24" i="64"/>
  <c r="AO24" i="64"/>
  <c r="AN24" i="64"/>
  <c r="AM24" i="64"/>
  <c r="AL24" i="64"/>
  <c r="AK24" i="64"/>
  <c r="AJ24" i="64"/>
  <c r="AI24" i="64"/>
  <c r="AH24" i="64"/>
  <c r="AG24" i="64"/>
  <c r="AF24" i="64"/>
  <c r="AE24" i="64"/>
  <c r="AD24" i="64"/>
  <c r="AC24" i="64"/>
  <c r="AB24" i="64"/>
  <c r="AA24" i="64"/>
  <c r="Z24" i="64"/>
  <c r="Y24" i="64"/>
  <c r="X24" i="64"/>
  <c r="W24" i="64"/>
  <c r="V24" i="64"/>
  <c r="U24" i="64"/>
  <c r="T24" i="64"/>
  <c r="S24" i="64"/>
  <c r="R24" i="64"/>
  <c r="Q24" i="64"/>
  <c r="P24" i="64"/>
  <c r="O24" i="64"/>
  <c r="N24" i="64"/>
  <c r="M24" i="64"/>
  <c r="L24" i="64"/>
  <c r="K24" i="64"/>
  <c r="J24" i="64"/>
  <c r="I24" i="64"/>
  <c r="H24" i="64"/>
  <c r="G24" i="64"/>
  <c r="F24" i="64"/>
  <c r="E24" i="64"/>
  <c r="D24" i="64"/>
  <c r="BU23" i="64"/>
  <c r="BT23" i="64"/>
  <c r="BS23" i="64"/>
  <c r="BR23" i="64"/>
  <c r="BQ23" i="64"/>
  <c r="BP23" i="64"/>
  <c r="BO23" i="64"/>
  <c r="BN23" i="64"/>
  <c r="BM23" i="64"/>
  <c r="BL23" i="64"/>
  <c r="BK23" i="64"/>
  <c r="BJ23" i="64"/>
  <c r="BI23" i="64"/>
  <c r="BH23" i="64"/>
  <c r="BG23" i="64"/>
  <c r="BF23" i="64"/>
  <c r="BE23" i="64"/>
  <c r="BD23" i="64"/>
  <c r="BC23" i="64"/>
  <c r="BB23" i="64"/>
  <c r="BA23" i="64"/>
  <c r="AZ23" i="64"/>
  <c r="AY23" i="64"/>
  <c r="AX23" i="64"/>
  <c r="AW23" i="64"/>
  <c r="AV23" i="64"/>
  <c r="AU23" i="64"/>
  <c r="AT23" i="64"/>
  <c r="AS23" i="64"/>
  <c r="AR23" i="64"/>
  <c r="AQ23" i="64"/>
  <c r="AP23" i="64"/>
  <c r="AO23" i="64"/>
  <c r="AN23" i="64"/>
  <c r="AM23" i="64"/>
  <c r="AL23" i="64"/>
  <c r="AK23" i="64"/>
  <c r="AJ23" i="64"/>
  <c r="AI23" i="64"/>
  <c r="AH23" i="64"/>
  <c r="AG23" i="64"/>
  <c r="AF23" i="64"/>
  <c r="AE23" i="64"/>
  <c r="AD23" i="64"/>
  <c r="AC23" i="64"/>
  <c r="AB23" i="64"/>
  <c r="AA23" i="64"/>
  <c r="Z23" i="64"/>
  <c r="Y23" i="64"/>
  <c r="X23" i="64"/>
  <c r="W23" i="64"/>
  <c r="V23" i="64"/>
  <c r="U23" i="64"/>
  <c r="T23" i="64"/>
  <c r="S23" i="64"/>
  <c r="R23" i="64"/>
  <c r="Q23" i="64"/>
  <c r="P23" i="64"/>
  <c r="O23" i="64"/>
  <c r="N23" i="64"/>
  <c r="M23" i="64"/>
  <c r="L23" i="64"/>
  <c r="K23" i="64"/>
  <c r="J23" i="64"/>
  <c r="I23" i="64"/>
  <c r="H23" i="64"/>
  <c r="G23" i="64"/>
  <c r="F23" i="64"/>
  <c r="E23" i="64"/>
  <c r="D23" i="64"/>
  <c r="BU22" i="64"/>
  <c r="BT22" i="64"/>
  <c r="BS22" i="64"/>
  <c r="BR22" i="64"/>
  <c r="BQ22" i="64"/>
  <c r="BP22" i="64"/>
  <c r="BO22" i="64"/>
  <c r="BN22" i="64"/>
  <c r="BM22" i="64"/>
  <c r="BL22" i="64"/>
  <c r="BK22" i="64"/>
  <c r="BJ22" i="64"/>
  <c r="BI22" i="64"/>
  <c r="BH22" i="64"/>
  <c r="BG22" i="64"/>
  <c r="BF22" i="64"/>
  <c r="BE22" i="64"/>
  <c r="BD22" i="64"/>
  <c r="BC22" i="64"/>
  <c r="BB22" i="64"/>
  <c r="BA22" i="64"/>
  <c r="AZ22" i="64"/>
  <c r="AY22" i="64"/>
  <c r="AX22" i="64"/>
  <c r="AW22" i="64"/>
  <c r="AV22" i="64"/>
  <c r="AU22" i="64"/>
  <c r="AT22" i="64"/>
  <c r="AS22" i="64"/>
  <c r="AR22" i="64"/>
  <c r="AQ22" i="64"/>
  <c r="AP22" i="64"/>
  <c r="AO22" i="64"/>
  <c r="AN22" i="64"/>
  <c r="AM22" i="64"/>
  <c r="AL22" i="64"/>
  <c r="AK22" i="64"/>
  <c r="AJ22" i="64"/>
  <c r="AI22" i="64"/>
  <c r="AH22" i="64"/>
  <c r="AG22" i="64"/>
  <c r="AF22" i="64"/>
  <c r="AE22" i="64"/>
  <c r="AD22" i="64"/>
  <c r="AC22" i="64"/>
  <c r="AB22" i="64"/>
  <c r="AA22" i="64"/>
  <c r="Z22" i="64"/>
  <c r="Y22" i="64"/>
  <c r="X22" i="64"/>
  <c r="W22" i="64"/>
  <c r="V22" i="64"/>
  <c r="U22" i="64"/>
  <c r="T22" i="64"/>
  <c r="S22" i="64"/>
  <c r="R22" i="64"/>
  <c r="Q22" i="64"/>
  <c r="P22" i="64"/>
  <c r="O22" i="64"/>
  <c r="N22" i="64"/>
  <c r="M22" i="64"/>
  <c r="L22" i="64"/>
  <c r="K22" i="64"/>
  <c r="J22" i="64"/>
  <c r="I22" i="64"/>
  <c r="H22" i="64"/>
  <c r="G22" i="64"/>
  <c r="F22" i="64"/>
  <c r="E22" i="64"/>
  <c r="D22" i="64"/>
  <c r="BU21" i="64"/>
  <c r="BT21" i="64"/>
  <c r="BS21" i="64"/>
  <c r="BR21" i="64"/>
  <c r="BQ21" i="64"/>
  <c r="BP21" i="64"/>
  <c r="BO21" i="64"/>
  <c r="BN21" i="64"/>
  <c r="BM21" i="64"/>
  <c r="BL21" i="64"/>
  <c r="BK21" i="64"/>
  <c r="BJ21" i="64"/>
  <c r="BI21" i="64"/>
  <c r="BH21" i="64"/>
  <c r="BG21" i="64"/>
  <c r="BF21" i="64"/>
  <c r="BE21" i="64"/>
  <c r="BD21" i="64"/>
  <c r="BC21" i="64"/>
  <c r="BB21" i="64"/>
  <c r="BA21" i="64"/>
  <c r="AZ21" i="64"/>
  <c r="AY21" i="64"/>
  <c r="AX21" i="64"/>
  <c r="AW21" i="64"/>
  <c r="AV21" i="64"/>
  <c r="AU21" i="64"/>
  <c r="AT21" i="64"/>
  <c r="AS21" i="64"/>
  <c r="AR21" i="64"/>
  <c r="AQ21" i="64"/>
  <c r="AP21" i="64"/>
  <c r="AO21" i="64"/>
  <c r="AN21" i="64"/>
  <c r="AM21" i="64"/>
  <c r="AL21" i="64"/>
  <c r="AK21" i="64"/>
  <c r="AJ21" i="64"/>
  <c r="AI21" i="64"/>
  <c r="AH21" i="64"/>
  <c r="AG21" i="64"/>
  <c r="AF21" i="64"/>
  <c r="AE21" i="64"/>
  <c r="AD21" i="64"/>
  <c r="AC21" i="64"/>
  <c r="AB21" i="64"/>
  <c r="AA21" i="64"/>
  <c r="Z21" i="64"/>
  <c r="Y21" i="64"/>
  <c r="X21" i="64"/>
  <c r="W21" i="64"/>
  <c r="V21" i="64"/>
  <c r="U21" i="64"/>
  <c r="T21" i="64"/>
  <c r="S21" i="64"/>
  <c r="R21" i="64"/>
  <c r="Q21" i="64"/>
  <c r="P21" i="64"/>
  <c r="O21" i="64"/>
  <c r="N21" i="64"/>
  <c r="M21" i="64"/>
  <c r="L21" i="64"/>
  <c r="K21" i="64"/>
  <c r="J21" i="64"/>
  <c r="I21" i="64"/>
  <c r="H21" i="64"/>
  <c r="G21" i="64"/>
  <c r="F21" i="64"/>
  <c r="E21" i="64"/>
  <c r="D21" i="64"/>
  <c r="BU20" i="64"/>
  <c r="BT20" i="64"/>
  <c r="BS20" i="64"/>
  <c r="BR20" i="64"/>
  <c r="BQ20" i="64"/>
  <c r="BP20" i="64"/>
  <c r="BO20" i="64"/>
  <c r="BN20" i="64"/>
  <c r="BM20" i="64"/>
  <c r="BL20" i="64"/>
  <c r="BK20" i="64"/>
  <c r="BJ20" i="64"/>
  <c r="BI20" i="64"/>
  <c r="BH20" i="64"/>
  <c r="BG20" i="64"/>
  <c r="BF20" i="64"/>
  <c r="BE20" i="64"/>
  <c r="BD20" i="64"/>
  <c r="BC20" i="64"/>
  <c r="BB20" i="64"/>
  <c r="BA20" i="64"/>
  <c r="AZ20" i="64"/>
  <c r="AY20" i="64"/>
  <c r="AX20" i="64"/>
  <c r="AW20" i="64"/>
  <c r="AV20" i="64"/>
  <c r="AU20" i="64"/>
  <c r="AT20" i="64"/>
  <c r="AS20" i="64"/>
  <c r="AR20" i="64"/>
  <c r="AQ20" i="64"/>
  <c r="AP20" i="64"/>
  <c r="AO20" i="64"/>
  <c r="AN20" i="64"/>
  <c r="AM20" i="64"/>
  <c r="AL20" i="64"/>
  <c r="AK20" i="64"/>
  <c r="AJ20" i="64"/>
  <c r="AI20" i="64"/>
  <c r="AH20" i="64"/>
  <c r="AG20" i="64"/>
  <c r="AF20" i="64"/>
  <c r="AE20" i="64"/>
  <c r="AD20" i="64"/>
  <c r="AC20" i="64"/>
  <c r="AB20" i="64"/>
  <c r="AA20" i="64"/>
  <c r="Z20" i="64"/>
  <c r="Y20" i="64"/>
  <c r="X20" i="64"/>
  <c r="W20" i="64"/>
  <c r="V20" i="64"/>
  <c r="U20" i="64"/>
  <c r="T20" i="64"/>
  <c r="S20" i="64"/>
  <c r="R20" i="64"/>
  <c r="Q20" i="64"/>
  <c r="P20" i="64"/>
  <c r="O20" i="64"/>
  <c r="N20" i="64"/>
  <c r="M20" i="64"/>
  <c r="L20" i="64"/>
  <c r="K20" i="64"/>
  <c r="J20" i="64"/>
  <c r="I20" i="64"/>
  <c r="H20" i="64"/>
  <c r="G20" i="64"/>
  <c r="F20" i="64"/>
  <c r="E20" i="64"/>
  <c r="D20" i="64"/>
  <c r="BU19" i="64"/>
  <c r="BT19" i="64"/>
  <c r="BS19" i="64"/>
  <c r="BR19" i="64"/>
  <c r="BQ19" i="64"/>
  <c r="BP19" i="64"/>
  <c r="BO19" i="64"/>
  <c r="BN19" i="64"/>
  <c r="BM19" i="64"/>
  <c r="BL19" i="64"/>
  <c r="BK19" i="64"/>
  <c r="BJ19" i="64"/>
  <c r="BI19" i="64"/>
  <c r="BH19" i="64"/>
  <c r="BG19" i="64"/>
  <c r="BF19" i="64"/>
  <c r="BE19" i="64"/>
  <c r="BD19" i="64"/>
  <c r="BC19" i="64"/>
  <c r="BB19" i="64"/>
  <c r="BA19" i="64"/>
  <c r="AZ19" i="64"/>
  <c r="AY19" i="64"/>
  <c r="AX19" i="64"/>
  <c r="AW19" i="64"/>
  <c r="AV19" i="64"/>
  <c r="AU19" i="64"/>
  <c r="AT19" i="64"/>
  <c r="AS19" i="64"/>
  <c r="AR19" i="64"/>
  <c r="AQ19" i="64"/>
  <c r="AP19" i="64"/>
  <c r="AO19" i="64"/>
  <c r="AN19" i="64"/>
  <c r="AM19" i="64"/>
  <c r="AL19" i="64"/>
  <c r="AK19" i="64"/>
  <c r="AJ19" i="64"/>
  <c r="AI19" i="64"/>
  <c r="AH19" i="64"/>
  <c r="AG19" i="64"/>
  <c r="AF19" i="64"/>
  <c r="AE19" i="64"/>
  <c r="AD19" i="64"/>
  <c r="AC19" i="64"/>
  <c r="AB19" i="64"/>
  <c r="AA19" i="64"/>
  <c r="Z19" i="64"/>
  <c r="Y19" i="64"/>
  <c r="X19" i="64"/>
  <c r="W19" i="64"/>
  <c r="V19" i="64"/>
  <c r="U19" i="64"/>
  <c r="T19" i="64"/>
  <c r="S19" i="64"/>
  <c r="R19" i="64"/>
  <c r="Q19" i="64"/>
  <c r="P19" i="64"/>
  <c r="O19" i="64"/>
  <c r="N19" i="64"/>
  <c r="M19" i="64"/>
  <c r="L19" i="64"/>
  <c r="K19" i="64"/>
  <c r="J19" i="64"/>
  <c r="I19" i="64"/>
  <c r="H19" i="64"/>
  <c r="G19" i="64"/>
  <c r="F19" i="64"/>
  <c r="E19" i="64"/>
  <c r="D19" i="64"/>
  <c r="BU18" i="64"/>
  <c r="BT18" i="64"/>
  <c r="BS18" i="64"/>
  <c r="BR18" i="64"/>
  <c r="BQ18" i="64"/>
  <c r="BP18" i="64"/>
  <c r="BO18" i="64"/>
  <c r="BN18" i="64"/>
  <c r="BM18" i="64"/>
  <c r="BL18" i="64"/>
  <c r="BK18" i="64"/>
  <c r="BJ18" i="64"/>
  <c r="BI18" i="64"/>
  <c r="BH18" i="64"/>
  <c r="BG18" i="64"/>
  <c r="BF18" i="64"/>
  <c r="BE18" i="64"/>
  <c r="BD18" i="64"/>
  <c r="BC18" i="64"/>
  <c r="BB18" i="64"/>
  <c r="BA18" i="64"/>
  <c r="AZ18" i="64"/>
  <c r="AY18" i="64"/>
  <c r="AX18" i="64"/>
  <c r="AW18" i="64"/>
  <c r="AV18" i="64"/>
  <c r="AU18" i="64"/>
  <c r="AT18" i="64"/>
  <c r="AS18" i="64"/>
  <c r="AR18" i="64"/>
  <c r="AQ18" i="64"/>
  <c r="AP18" i="64"/>
  <c r="AO18" i="64"/>
  <c r="AN18" i="64"/>
  <c r="AM18" i="64"/>
  <c r="AL18" i="64"/>
  <c r="AK18" i="64"/>
  <c r="AJ18" i="64"/>
  <c r="AI18" i="64"/>
  <c r="AH18" i="64"/>
  <c r="AG18" i="64"/>
  <c r="AF18" i="64"/>
  <c r="AE18" i="64"/>
  <c r="AD18" i="64"/>
  <c r="AC18" i="64"/>
  <c r="AB18" i="64"/>
  <c r="AA18" i="64"/>
  <c r="Z18" i="64"/>
  <c r="Y18" i="64"/>
  <c r="X18" i="64"/>
  <c r="W18" i="64"/>
  <c r="V18" i="64"/>
  <c r="U18" i="64"/>
  <c r="T18" i="64"/>
  <c r="S18" i="64"/>
  <c r="R18" i="64"/>
  <c r="Q18" i="64"/>
  <c r="P18" i="64"/>
  <c r="O18" i="64"/>
  <c r="N18" i="64"/>
  <c r="M18" i="64"/>
  <c r="L18" i="64"/>
  <c r="K18" i="64"/>
  <c r="J18" i="64"/>
  <c r="I18" i="64"/>
  <c r="H18" i="64"/>
  <c r="G18" i="64"/>
  <c r="F18" i="64"/>
  <c r="E18" i="64"/>
  <c r="D18" i="64"/>
  <c r="BU17" i="64"/>
  <c r="BT17" i="64"/>
  <c r="BS17" i="64"/>
  <c r="BR17" i="64"/>
  <c r="BQ17" i="64"/>
  <c r="BP17" i="64"/>
  <c r="BO17" i="64"/>
  <c r="BN17" i="64"/>
  <c r="BM17" i="64"/>
  <c r="BL17" i="64"/>
  <c r="BK17" i="64"/>
  <c r="BJ17" i="64"/>
  <c r="BI17" i="64"/>
  <c r="BH17" i="64"/>
  <c r="BG17" i="64"/>
  <c r="BF17" i="64"/>
  <c r="BE17" i="64"/>
  <c r="BD17" i="64"/>
  <c r="BC17" i="64"/>
  <c r="BB17" i="64"/>
  <c r="BA17" i="64"/>
  <c r="AZ17" i="64"/>
  <c r="AY17" i="64"/>
  <c r="AX17" i="64"/>
  <c r="AW17" i="64"/>
  <c r="AV17" i="64"/>
  <c r="AU17" i="64"/>
  <c r="AT17" i="64"/>
  <c r="AS17" i="64"/>
  <c r="AR17" i="64"/>
  <c r="AQ17" i="64"/>
  <c r="AP17" i="64"/>
  <c r="AO17" i="64"/>
  <c r="AN17" i="64"/>
  <c r="AM17" i="64"/>
  <c r="AL17" i="64"/>
  <c r="AK17" i="64"/>
  <c r="AJ17" i="64"/>
  <c r="AI17" i="64"/>
  <c r="AH17" i="64"/>
  <c r="AG17" i="64"/>
  <c r="AF17" i="64"/>
  <c r="AE17" i="64"/>
  <c r="AD17" i="64"/>
  <c r="AC17" i="64"/>
  <c r="AB17" i="64"/>
  <c r="AA17" i="64"/>
  <c r="Z17" i="64"/>
  <c r="Y17" i="64"/>
  <c r="X17" i="64"/>
  <c r="W17" i="64"/>
  <c r="V17" i="64"/>
  <c r="U17" i="64"/>
  <c r="T17" i="64"/>
  <c r="S17" i="64"/>
  <c r="R17" i="64"/>
  <c r="Q17" i="64"/>
  <c r="P17" i="64"/>
  <c r="O17" i="64"/>
  <c r="N17" i="64"/>
  <c r="M17" i="64"/>
  <c r="L17" i="64"/>
  <c r="K17" i="64"/>
  <c r="J17" i="64"/>
  <c r="I17" i="64"/>
  <c r="H17" i="64"/>
  <c r="G17" i="64"/>
  <c r="F17" i="64"/>
  <c r="E17" i="64"/>
  <c r="D17" i="64"/>
  <c r="BU16" i="64"/>
  <c r="BT16" i="64"/>
  <c r="BS16" i="64"/>
  <c r="BR16" i="64"/>
  <c r="BQ16" i="64"/>
  <c r="BP16" i="64"/>
  <c r="BO16" i="64"/>
  <c r="BN16" i="64"/>
  <c r="BM16" i="64"/>
  <c r="BL16" i="64"/>
  <c r="BK16" i="64"/>
  <c r="BJ16" i="64"/>
  <c r="BI16" i="64"/>
  <c r="BH16" i="64"/>
  <c r="BG16" i="64"/>
  <c r="BF16" i="64"/>
  <c r="BE16" i="64"/>
  <c r="BD16" i="64"/>
  <c r="BC16" i="64"/>
  <c r="BB16" i="64"/>
  <c r="BA16" i="64"/>
  <c r="AZ16" i="64"/>
  <c r="AY16" i="64"/>
  <c r="AX16" i="64"/>
  <c r="AW16" i="64"/>
  <c r="AV16" i="64"/>
  <c r="AU16" i="64"/>
  <c r="AT16" i="64"/>
  <c r="AS16" i="64"/>
  <c r="AR16" i="64"/>
  <c r="AQ16" i="64"/>
  <c r="AP16" i="64"/>
  <c r="AO16" i="64"/>
  <c r="AN16" i="64"/>
  <c r="AM16" i="64"/>
  <c r="AL16" i="64"/>
  <c r="AK16" i="64"/>
  <c r="AJ16" i="64"/>
  <c r="AI16" i="64"/>
  <c r="AH16" i="64"/>
  <c r="AG16" i="64"/>
  <c r="AF16" i="64"/>
  <c r="AE16" i="64"/>
  <c r="AD16" i="64"/>
  <c r="AC16" i="64"/>
  <c r="AB16" i="64"/>
  <c r="AA16" i="64"/>
  <c r="Z16" i="64"/>
  <c r="Y16" i="64"/>
  <c r="X16" i="64"/>
  <c r="W16" i="64"/>
  <c r="V16" i="64"/>
  <c r="U16" i="64"/>
  <c r="T16" i="64"/>
  <c r="S16" i="64"/>
  <c r="R16" i="64"/>
  <c r="Q16" i="64"/>
  <c r="P16" i="64"/>
  <c r="O16" i="64"/>
  <c r="N16" i="64"/>
  <c r="M16" i="64"/>
  <c r="L16" i="64"/>
  <c r="K16" i="64"/>
  <c r="J16" i="64"/>
  <c r="I16" i="64"/>
  <c r="H16" i="64"/>
  <c r="G16" i="64"/>
  <c r="F16" i="64"/>
  <c r="E16" i="64"/>
  <c r="D16" i="64"/>
  <c r="BU15" i="64"/>
  <c r="BT15" i="64"/>
  <c r="BS15" i="64"/>
  <c r="BR15" i="64"/>
  <c r="BQ15" i="64"/>
  <c r="BP15" i="64"/>
  <c r="BO15" i="64"/>
  <c r="BN15" i="64"/>
  <c r="BM15" i="64"/>
  <c r="BL15" i="64"/>
  <c r="BK15" i="64"/>
  <c r="BJ15" i="64"/>
  <c r="BI15" i="64"/>
  <c r="BH15" i="64"/>
  <c r="BG15" i="64"/>
  <c r="BF15" i="64"/>
  <c r="BE15" i="64"/>
  <c r="BD15" i="64"/>
  <c r="BC15" i="64"/>
  <c r="BB15" i="64"/>
  <c r="BA15" i="64"/>
  <c r="AZ15" i="64"/>
  <c r="AY15" i="64"/>
  <c r="AX15" i="64"/>
  <c r="AW15" i="64"/>
  <c r="AV15" i="64"/>
  <c r="AU15" i="64"/>
  <c r="AT15" i="64"/>
  <c r="AS15" i="64"/>
  <c r="AR15" i="64"/>
  <c r="AQ15" i="64"/>
  <c r="AP15" i="64"/>
  <c r="AO15" i="64"/>
  <c r="AN15" i="64"/>
  <c r="AM15" i="64"/>
  <c r="AL15" i="64"/>
  <c r="AK15" i="64"/>
  <c r="AJ15" i="64"/>
  <c r="AI15" i="64"/>
  <c r="AH15" i="64"/>
  <c r="AG15" i="64"/>
  <c r="AF15" i="64"/>
  <c r="AE15" i="64"/>
  <c r="AD15" i="64"/>
  <c r="AC15" i="64"/>
  <c r="AB15" i="64"/>
  <c r="AA15" i="64"/>
  <c r="Z15" i="64"/>
  <c r="Y15" i="64"/>
  <c r="X15" i="64"/>
  <c r="W15" i="64"/>
  <c r="V15" i="64"/>
  <c r="U15" i="64"/>
  <c r="T15" i="64"/>
  <c r="S15" i="64"/>
  <c r="R15" i="64"/>
  <c r="Q15" i="64"/>
  <c r="P15" i="64"/>
  <c r="O15" i="64"/>
  <c r="N15" i="64"/>
  <c r="M15" i="64"/>
  <c r="L15" i="64"/>
  <c r="K15" i="64"/>
  <c r="J15" i="64"/>
  <c r="I15" i="64"/>
  <c r="H15" i="64"/>
  <c r="G15" i="64"/>
  <c r="F15" i="64"/>
  <c r="E15" i="64"/>
  <c r="D15" i="64"/>
  <c r="BU14" i="64"/>
  <c r="BT14" i="64"/>
  <c r="BS14" i="64"/>
  <c r="BR14" i="64"/>
  <c r="BQ14" i="64"/>
  <c r="BP14" i="64"/>
  <c r="BO14" i="64"/>
  <c r="BN14" i="64"/>
  <c r="BM14" i="64"/>
  <c r="BL14" i="64"/>
  <c r="BK14" i="64"/>
  <c r="BJ14" i="64"/>
  <c r="BI14" i="64"/>
  <c r="BH14" i="64"/>
  <c r="BG14" i="64"/>
  <c r="BF14" i="64"/>
  <c r="BE14" i="64"/>
  <c r="BD14" i="64"/>
  <c r="BC14" i="64"/>
  <c r="BB14" i="64"/>
  <c r="BA14" i="64"/>
  <c r="AZ14" i="64"/>
  <c r="AY14" i="64"/>
  <c r="AX14" i="64"/>
  <c r="AW14" i="64"/>
  <c r="AV14" i="64"/>
  <c r="AU14" i="64"/>
  <c r="AT14" i="64"/>
  <c r="AS14" i="64"/>
  <c r="AR14" i="64"/>
  <c r="AQ14" i="64"/>
  <c r="AP14" i="64"/>
  <c r="AO14" i="64"/>
  <c r="AN14" i="64"/>
  <c r="AM14" i="64"/>
  <c r="AL14" i="64"/>
  <c r="AK14" i="64"/>
  <c r="AJ14" i="64"/>
  <c r="AI14" i="64"/>
  <c r="AH14" i="64"/>
  <c r="AG14" i="64"/>
  <c r="AF14" i="64"/>
  <c r="AE14" i="64"/>
  <c r="AD14" i="64"/>
  <c r="AC14" i="64"/>
  <c r="AB14" i="64"/>
  <c r="AA14" i="64"/>
  <c r="Z14" i="64"/>
  <c r="Y14" i="64"/>
  <c r="X14" i="64"/>
  <c r="W14" i="64"/>
  <c r="V14" i="64"/>
  <c r="U14" i="64"/>
  <c r="T14" i="64"/>
  <c r="S14" i="64"/>
  <c r="R14" i="64"/>
  <c r="Q14" i="64"/>
  <c r="P14" i="64"/>
  <c r="O14" i="64"/>
  <c r="N14" i="64"/>
  <c r="M14" i="64"/>
  <c r="L14" i="64"/>
  <c r="K14" i="64"/>
  <c r="J14" i="64"/>
  <c r="I14" i="64"/>
  <c r="H14" i="64"/>
  <c r="G14" i="64"/>
  <c r="F14" i="64"/>
  <c r="E14" i="64"/>
  <c r="D14" i="64"/>
  <c r="BU13" i="64"/>
  <c r="BT13" i="64"/>
  <c r="BS13" i="64"/>
  <c r="BR13" i="64"/>
  <c r="BQ13" i="64"/>
  <c r="BP13" i="64"/>
  <c r="BO13" i="64"/>
  <c r="BN13" i="64"/>
  <c r="BM13" i="64"/>
  <c r="BL13" i="64"/>
  <c r="BK13" i="64"/>
  <c r="BJ13" i="64"/>
  <c r="BI13" i="64"/>
  <c r="BH13" i="64"/>
  <c r="BG13" i="64"/>
  <c r="BF13" i="64"/>
  <c r="BE13" i="64"/>
  <c r="BD13" i="64"/>
  <c r="BC13" i="64"/>
  <c r="BB13" i="64"/>
  <c r="BA13" i="64"/>
  <c r="AZ13" i="64"/>
  <c r="AY13" i="64"/>
  <c r="AX13" i="64"/>
  <c r="AW13" i="64"/>
  <c r="AV13" i="64"/>
  <c r="AU13" i="64"/>
  <c r="AT13" i="64"/>
  <c r="AS13" i="64"/>
  <c r="AR13" i="64"/>
  <c r="AQ13" i="64"/>
  <c r="AP13" i="64"/>
  <c r="AO13" i="64"/>
  <c r="AN13" i="64"/>
  <c r="AM13" i="64"/>
  <c r="AL13" i="64"/>
  <c r="AK13" i="64"/>
  <c r="AJ13" i="64"/>
  <c r="AI13" i="64"/>
  <c r="AH13" i="64"/>
  <c r="AG13" i="64"/>
  <c r="AF13" i="64"/>
  <c r="AE13" i="64"/>
  <c r="AD13" i="64"/>
  <c r="AC13" i="64"/>
  <c r="AB13" i="64"/>
  <c r="AA13" i="64"/>
  <c r="Z13" i="64"/>
  <c r="Y13" i="64"/>
  <c r="X13" i="64"/>
  <c r="W13" i="64"/>
  <c r="V13" i="64"/>
  <c r="U13" i="64"/>
  <c r="T13" i="64"/>
  <c r="S13" i="64"/>
  <c r="R13" i="64"/>
  <c r="Q13" i="64"/>
  <c r="P13" i="64"/>
  <c r="O13" i="64"/>
  <c r="N13" i="64"/>
  <c r="M13" i="64"/>
  <c r="L13" i="64"/>
  <c r="K13" i="64"/>
  <c r="J13" i="64"/>
  <c r="I13" i="64"/>
  <c r="H13" i="64"/>
  <c r="G13" i="64"/>
  <c r="F13" i="64"/>
  <c r="E13" i="64"/>
  <c r="D13" i="64"/>
  <c r="BU12" i="64"/>
  <c r="BT12" i="64"/>
  <c r="BS12" i="64"/>
  <c r="BR12" i="64"/>
  <c r="BQ12" i="64"/>
  <c r="BP12" i="64"/>
  <c r="BO12" i="64"/>
  <c r="BN12" i="64"/>
  <c r="BM12" i="64"/>
  <c r="BL12" i="64"/>
  <c r="BK12" i="64"/>
  <c r="BJ12" i="64"/>
  <c r="BI12" i="64"/>
  <c r="BH12" i="64"/>
  <c r="BG12" i="64"/>
  <c r="BF12" i="64"/>
  <c r="BE12" i="64"/>
  <c r="BD12" i="64"/>
  <c r="BC12" i="64"/>
  <c r="BB12" i="64"/>
  <c r="BA12" i="64"/>
  <c r="AZ12" i="64"/>
  <c r="AY12" i="64"/>
  <c r="AX12" i="64"/>
  <c r="AW12" i="64"/>
  <c r="AV12" i="64"/>
  <c r="AU12" i="64"/>
  <c r="AT12" i="64"/>
  <c r="AS12" i="64"/>
  <c r="AR12" i="64"/>
  <c r="AQ12" i="64"/>
  <c r="AP12" i="64"/>
  <c r="AO12" i="64"/>
  <c r="AN12" i="64"/>
  <c r="AM12" i="64"/>
  <c r="AL12" i="64"/>
  <c r="AK12" i="64"/>
  <c r="AJ12" i="64"/>
  <c r="AI12" i="64"/>
  <c r="AH12" i="64"/>
  <c r="AG12" i="64"/>
  <c r="AF12" i="64"/>
  <c r="AE12" i="64"/>
  <c r="AD12" i="64"/>
  <c r="AC12" i="64"/>
  <c r="AB12" i="64"/>
  <c r="AA12" i="64"/>
  <c r="Z12" i="64"/>
  <c r="Y12" i="64"/>
  <c r="X12" i="64"/>
  <c r="W12" i="64"/>
  <c r="V12" i="64"/>
  <c r="U12" i="64"/>
  <c r="T12" i="64"/>
  <c r="S12" i="64"/>
  <c r="R12" i="64"/>
  <c r="Q12" i="64"/>
  <c r="P12" i="64"/>
  <c r="O12" i="64"/>
  <c r="N12" i="64"/>
  <c r="M12" i="64"/>
  <c r="L12" i="64"/>
  <c r="K12" i="64"/>
  <c r="J12" i="64"/>
  <c r="I12" i="64"/>
  <c r="H12" i="64"/>
  <c r="G12" i="64"/>
  <c r="F12" i="64"/>
  <c r="E12" i="64"/>
  <c r="D12" i="64"/>
  <c r="BU11" i="64"/>
  <c r="BT11" i="64"/>
  <c r="BS11" i="64"/>
  <c r="BR11" i="64"/>
  <c r="BQ11" i="64"/>
  <c r="BP11" i="64"/>
  <c r="BO11" i="64"/>
  <c r="BN11" i="64"/>
  <c r="BM11" i="64"/>
  <c r="BL11" i="64"/>
  <c r="BK11" i="64"/>
  <c r="BJ11" i="64"/>
  <c r="BI11" i="64"/>
  <c r="BH11" i="64"/>
  <c r="BG11" i="64"/>
  <c r="BF11" i="64"/>
  <c r="BE11" i="64"/>
  <c r="BD11" i="64"/>
  <c r="BC11" i="64"/>
  <c r="BB11" i="64"/>
  <c r="BA11" i="64"/>
  <c r="AZ11" i="64"/>
  <c r="AY11" i="64"/>
  <c r="AX11" i="64"/>
  <c r="AW11" i="64"/>
  <c r="AV11" i="64"/>
  <c r="AU11" i="64"/>
  <c r="AT11" i="64"/>
  <c r="AS11" i="64"/>
  <c r="AR11" i="64"/>
  <c r="AQ11" i="64"/>
  <c r="AP11" i="64"/>
  <c r="AO11" i="64"/>
  <c r="AN11" i="64"/>
  <c r="AM11" i="64"/>
  <c r="AL11" i="64"/>
  <c r="AK11" i="64"/>
  <c r="AJ11" i="64"/>
  <c r="AI11" i="64"/>
  <c r="AH11" i="64"/>
  <c r="AG11" i="64"/>
  <c r="AF11" i="64"/>
  <c r="AE11" i="64"/>
  <c r="AD11" i="64"/>
  <c r="AC11" i="64"/>
  <c r="AB11" i="64"/>
  <c r="AA11" i="64"/>
  <c r="Z11" i="64"/>
  <c r="Y11" i="64"/>
  <c r="X11" i="64"/>
  <c r="W11" i="64"/>
  <c r="V11" i="64"/>
  <c r="U11" i="64"/>
  <c r="T11" i="64"/>
  <c r="S11" i="64"/>
  <c r="R11" i="64"/>
  <c r="Q11" i="64"/>
  <c r="P11" i="64"/>
  <c r="O11" i="64"/>
  <c r="N11" i="64"/>
  <c r="M11" i="64"/>
  <c r="L11" i="64"/>
  <c r="K11" i="64"/>
  <c r="J11" i="64"/>
  <c r="I11" i="64"/>
  <c r="H11" i="64"/>
  <c r="G11" i="64"/>
  <c r="F11" i="64"/>
  <c r="E11" i="64"/>
  <c r="D11" i="64"/>
  <c r="BU10" i="64"/>
  <c r="BT10" i="64"/>
  <c r="BS10" i="64"/>
  <c r="BR10" i="64"/>
  <c r="BQ10" i="64"/>
  <c r="BP10" i="64"/>
  <c r="BO10" i="64"/>
  <c r="BN10" i="64"/>
  <c r="BM10" i="64"/>
  <c r="BL10" i="64"/>
  <c r="BK10" i="64"/>
  <c r="BJ10" i="64"/>
  <c r="BI10" i="64"/>
  <c r="BH10" i="64"/>
  <c r="BG10" i="64"/>
  <c r="BF10" i="64"/>
  <c r="BE10" i="64"/>
  <c r="BD10" i="64"/>
  <c r="BC10" i="64"/>
  <c r="BB10" i="64"/>
  <c r="BA10" i="64"/>
  <c r="AZ10" i="64"/>
  <c r="AY10" i="64"/>
  <c r="AX10" i="64"/>
  <c r="AW10" i="64"/>
  <c r="AV10" i="64"/>
  <c r="AU10" i="64"/>
  <c r="AT10" i="64"/>
  <c r="AS10" i="64"/>
  <c r="AR10" i="64"/>
  <c r="AQ10" i="64"/>
  <c r="AP10" i="64"/>
  <c r="AO10" i="64"/>
  <c r="AN10" i="64"/>
  <c r="AM10" i="64"/>
  <c r="AL10" i="64"/>
  <c r="AK10" i="64"/>
  <c r="AJ10" i="64"/>
  <c r="AI10" i="64"/>
  <c r="AH10" i="64"/>
  <c r="AG10" i="64"/>
  <c r="AF10" i="64"/>
  <c r="AE10" i="64"/>
  <c r="AD10" i="64"/>
  <c r="AC10" i="64"/>
  <c r="AB10" i="64"/>
  <c r="AA10" i="64"/>
  <c r="Z10" i="64"/>
  <c r="Y10" i="64"/>
  <c r="X10" i="64"/>
  <c r="W10" i="64"/>
  <c r="V10" i="64"/>
  <c r="U10" i="64"/>
  <c r="T10" i="64"/>
  <c r="S10" i="64"/>
  <c r="R10" i="64"/>
  <c r="Q10" i="64"/>
  <c r="P10" i="64"/>
  <c r="O10" i="64"/>
  <c r="N10" i="64"/>
  <c r="M10" i="64"/>
  <c r="L10" i="64"/>
  <c r="K10" i="64"/>
  <c r="J10" i="64"/>
  <c r="I10" i="64"/>
  <c r="H10" i="64"/>
  <c r="G10" i="64"/>
  <c r="F10" i="64"/>
  <c r="E10" i="64"/>
  <c r="D10" i="64"/>
  <c r="BU9" i="64"/>
  <c r="BT9" i="64"/>
  <c r="BS9" i="64"/>
  <c r="BR9" i="64"/>
  <c r="BQ9" i="64"/>
  <c r="BP9" i="64"/>
  <c r="BO9" i="64"/>
  <c r="BN9" i="64"/>
  <c r="BM9" i="64"/>
  <c r="BL9" i="64"/>
  <c r="BK9" i="64"/>
  <c r="BJ9" i="64"/>
  <c r="BI9" i="64"/>
  <c r="BH9" i="64"/>
  <c r="BG9" i="64"/>
  <c r="BF9" i="64"/>
  <c r="BE9" i="64"/>
  <c r="BD9" i="64"/>
  <c r="BC9" i="64"/>
  <c r="BB9" i="64"/>
  <c r="BA9" i="64"/>
  <c r="AZ9" i="64"/>
  <c r="AY9" i="64"/>
  <c r="AX9" i="64"/>
  <c r="AW9" i="64"/>
  <c r="AV9" i="64"/>
  <c r="AU9" i="64"/>
  <c r="AT9" i="64"/>
  <c r="AS9" i="64"/>
  <c r="AR9" i="64"/>
  <c r="AQ9" i="64"/>
  <c r="AP9" i="64"/>
  <c r="AO9" i="64"/>
  <c r="AN9" i="64"/>
  <c r="AM9" i="64"/>
  <c r="AL9" i="64"/>
  <c r="AK9" i="64"/>
  <c r="AJ9" i="64"/>
  <c r="AI9" i="64"/>
  <c r="AH9" i="64"/>
  <c r="AG9" i="64"/>
  <c r="AF9" i="64"/>
  <c r="AE9" i="64"/>
  <c r="AD9" i="64"/>
  <c r="AC9" i="64"/>
  <c r="AB9" i="64"/>
  <c r="AA9" i="64"/>
  <c r="Z9" i="64"/>
  <c r="Y9" i="64"/>
  <c r="X9" i="64"/>
  <c r="W9" i="64"/>
  <c r="V9" i="64"/>
  <c r="U9" i="64"/>
  <c r="T9" i="64"/>
  <c r="S9" i="64"/>
  <c r="R9" i="64"/>
  <c r="Q9" i="64"/>
  <c r="P9" i="64"/>
  <c r="O9" i="64"/>
  <c r="N9" i="64"/>
  <c r="M9" i="64"/>
  <c r="L9" i="64"/>
  <c r="K9" i="64"/>
  <c r="J9" i="64"/>
  <c r="I9" i="64"/>
  <c r="H9" i="64"/>
  <c r="G9" i="64"/>
  <c r="F9" i="64"/>
  <c r="E9" i="64"/>
  <c r="D9" i="64"/>
  <c r="BU8" i="64"/>
  <c r="BT8" i="64"/>
  <c r="BS8" i="64"/>
  <c r="BR8" i="64"/>
  <c r="BQ8" i="64"/>
  <c r="BP8" i="64"/>
  <c r="BO8" i="64"/>
  <c r="BN8" i="64"/>
  <c r="BM8" i="64"/>
  <c r="BL8" i="64"/>
  <c r="BK8" i="64"/>
  <c r="BJ8" i="64"/>
  <c r="BI8" i="64"/>
  <c r="BH8" i="64"/>
  <c r="BG8" i="64"/>
  <c r="BF8" i="64"/>
  <c r="BE8" i="64"/>
  <c r="BD8" i="64"/>
  <c r="BC8" i="64"/>
  <c r="BB8" i="64"/>
  <c r="BA8" i="64"/>
  <c r="AZ8" i="64"/>
  <c r="AY8" i="64"/>
  <c r="AX8" i="64"/>
  <c r="AW8" i="64"/>
  <c r="AV8" i="64"/>
  <c r="AU8" i="64"/>
  <c r="AT8" i="64"/>
  <c r="AS8" i="64"/>
  <c r="AR8" i="64"/>
  <c r="AQ8" i="64"/>
  <c r="AP8" i="64"/>
  <c r="AO8" i="64"/>
  <c r="AN8" i="64"/>
  <c r="AM8" i="64"/>
  <c r="AL8" i="64"/>
  <c r="AK8" i="64"/>
  <c r="AJ8" i="64"/>
  <c r="AI8" i="64"/>
  <c r="AH8" i="64"/>
  <c r="AG8" i="64"/>
  <c r="AF8" i="64"/>
  <c r="AE8" i="64"/>
  <c r="AD8" i="64"/>
  <c r="AC8" i="64"/>
  <c r="AB8" i="64"/>
  <c r="AA8" i="64"/>
  <c r="Z8" i="64"/>
  <c r="Y8" i="64"/>
  <c r="X8" i="64"/>
  <c r="W8" i="64"/>
  <c r="V8" i="64"/>
  <c r="U8" i="64"/>
  <c r="T8" i="64"/>
  <c r="S8" i="64"/>
  <c r="R8" i="64"/>
  <c r="Q8" i="64"/>
  <c r="P8" i="64"/>
  <c r="O8" i="64"/>
  <c r="N8" i="64"/>
  <c r="M8" i="64"/>
  <c r="L8" i="64"/>
  <c r="K8" i="64"/>
  <c r="J8" i="64"/>
  <c r="I8" i="64"/>
  <c r="H8" i="64"/>
  <c r="G8" i="64"/>
  <c r="F8" i="64"/>
  <c r="E8" i="64"/>
  <c r="D8" i="64"/>
  <c r="BU7" i="64"/>
  <c r="BT7" i="64"/>
  <c r="BS7" i="64"/>
  <c r="BR7" i="64"/>
  <c r="BQ7" i="64"/>
  <c r="BP7" i="64"/>
  <c r="BO7" i="64"/>
  <c r="BN7" i="64"/>
  <c r="BM7" i="64"/>
  <c r="BL7" i="64"/>
  <c r="BK7" i="64"/>
  <c r="BJ7" i="64"/>
  <c r="BI7" i="64"/>
  <c r="BH7" i="64"/>
  <c r="BG7" i="64"/>
  <c r="BF7" i="64"/>
  <c r="BE7" i="64"/>
  <c r="BD7" i="64"/>
  <c r="BC7" i="64"/>
  <c r="BB7" i="64"/>
  <c r="BA7" i="64"/>
  <c r="AZ7" i="64"/>
  <c r="AY7" i="64"/>
  <c r="AX7" i="64"/>
  <c r="AW7" i="64"/>
  <c r="AV7" i="64"/>
  <c r="AU7" i="64"/>
  <c r="AT7" i="64"/>
  <c r="AS7" i="64"/>
  <c r="AR7" i="64"/>
  <c r="AQ7" i="64"/>
  <c r="AP7" i="64"/>
  <c r="AO7" i="64"/>
  <c r="AN7" i="64"/>
  <c r="AM7" i="64"/>
  <c r="AL7" i="64"/>
  <c r="AK7" i="64"/>
  <c r="AJ7" i="64"/>
  <c r="AI7" i="64"/>
  <c r="AH7" i="64"/>
  <c r="AG7" i="64"/>
  <c r="AF7" i="64"/>
  <c r="AE7" i="64"/>
  <c r="AD7" i="64"/>
  <c r="AC7" i="64"/>
  <c r="AB7" i="64"/>
  <c r="AA7" i="64"/>
  <c r="Z7" i="64"/>
  <c r="Y7" i="64"/>
  <c r="X7" i="64"/>
  <c r="W7" i="64"/>
  <c r="V7" i="64"/>
  <c r="U7" i="64"/>
  <c r="T7" i="64"/>
  <c r="S7" i="64"/>
  <c r="R7" i="64"/>
  <c r="Q7" i="64"/>
  <c r="P7" i="64"/>
  <c r="O7" i="64"/>
  <c r="N7" i="64"/>
  <c r="M7" i="64"/>
  <c r="L7" i="64"/>
  <c r="K7" i="64"/>
  <c r="J7" i="64"/>
  <c r="I7" i="64"/>
  <c r="H7" i="64"/>
  <c r="G7" i="64"/>
  <c r="F7" i="64"/>
  <c r="E7" i="64"/>
  <c r="D7" i="64"/>
  <c r="BU6" i="64"/>
  <c r="BT6" i="64"/>
  <c r="BS6" i="64"/>
  <c r="BR6" i="64"/>
  <c r="BQ6" i="64"/>
  <c r="BP6" i="64"/>
  <c r="BO6" i="64"/>
  <c r="BN6" i="64"/>
  <c r="BM6" i="64"/>
  <c r="BL6" i="64"/>
  <c r="BK6" i="64"/>
  <c r="BJ6" i="64"/>
  <c r="BI6" i="64"/>
  <c r="BH6" i="64"/>
  <c r="BG6" i="64"/>
  <c r="BF6" i="64"/>
  <c r="BE6" i="64"/>
  <c r="BD6" i="64"/>
  <c r="BC6" i="64"/>
  <c r="BB6" i="64"/>
  <c r="BA6" i="64"/>
  <c r="AZ6" i="64"/>
  <c r="AY6" i="64"/>
  <c r="AX6" i="64"/>
  <c r="AW6" i="64"/>
  <c r="AV6" i="64"/>
  <c r="AU6" i="64"/>
  <c r="AT6" i="64"/>
  <c r="AS6" i="64"/>
  <c r="AR6" i="64"/>
  <c r="AQ6" i="64"/>
  <c r="AP6" i="64"/>
  <c r="AO6" i="64"/>
  <c r="AN6" i="64"/>
  <c r="AM6" i="64"/>
  <c r="AL6" i="64"/>
  <c r="AK6" i="64"/>
  <c r="AJ6" i="64"/>
  <c r="AI6" i="64"/>
  <c r="AH6" i="64"/>
  <c r="AG6" i="64"/>
  <c r="AF6" i="64"/>
  <c r="AE6" i="64"/>
  <c r="AD6" i="64"/>
  <c r="AC6" i="64"/>
  <c r="AB6" i="64"/>
  <c r="AA6" i="64"/>
  <c r="Z6" i="64"/>
  <c r="Y6" i="64"/>
  <c r="X6" i="64"/>
  <c r="W6" i="64"/>
  <c r="V6" i="64"/>
  <c r="U6" i="64"/>
  <c r="T6" i="64"/>
  <c r="S6" i="64"/>
  <c r="R6" i="64"/>
  <c r="Q6" i="64"/>
  <c r="P6" i="64"/>
  <c r="O6" i="64"/>
  <c r="N6" i="64"/>
  <c r="M6" i="64"/>
  <c r="L6" i="64"/>
  <c r="K6" i="64"/>
  <c r="J6" i="64"/>
  <c r="I6" i="64"/>
  <c r="H6" i="64"/>
  <c r="G6" i="64"/>
  <c r="F6" i="64"/>
  <c r="E6" i="64"/>
  <c r="D6" i="64"/>
  <c r="BU5" i="64"/>
  <c r="BT5" i="64"/>
  <c r="BS5" i="64"/>
  <c r="BR5" i="64"/>
  <c r="BQ5" i="64"/>
  <c r="BP5" i="64"/>
  <c r="BO5" i="64"/>
  <c r="BN5" i="64"/>
  <c r="BM5" i="64"/>
  <c r="BL5" i="64"/>
  <c r="BK5" i="64"/>
  <c r="BJ5" i="64"/>
  <c r="BI5" i="64"/>
  <c r="BH5" i="64"/>
  <c r="BG5" i="64"/>
  <c r="BF5" i="64"/>
  <c r="BE5" i="64"/>
  <c r="BD5" i="64"/>
  <c r="BC5" i="64"/>
  <c r="BB5" i="64"/>
  <c r="BA5" i="64"/>
  <c r="AZ5" i="64"/>
  <c r="AY5" i="64"/>
  <c r="AX5" i="64"/>
  <c r="AW5" i="64"/>
  <c r="AV5" i="64"/>
  <c r="AU5" i="64"/>
  <c r="AT5" i="64"/>
  <c r="AS5" i="64"/>
  <c r="AR5" i="64"/>
  <c r="AQ5" i="64"/>
  <c r="AP5" i="64"/>
  <c r="AO5" i="64"/>
  <c r="AN5" i="64"/>
  <c r="AM5" i="64"/>
  <c r="AL5" i="64"/>
  <c r="AK5" i="64"/>
  <c r="AJ5" i="64"/>
  <c r="AI5" i="64"/>
  <c r="AH5" i="64"/>
  <c r="AG5" i="64"/>
  <c r="AF5" i="64"/>
  <c r="AE5" i="64"/>
  <c r="AD5" i="64"/>
  <c r="AC5" i="64"/>
  <c r="AB5" i="64"/>
  <c r="AA5" i="64"/>
  <c r="Z5" i="64"/>
  <c r="Y5" i="64"/>
  <c r="X5" i="64"/>
  <c r="W5" i="64"/>
  <c r="V5" i="64"/>
  <c r="U5" i="64"/>
  <c r="T5" i="64"/>
  <c r="S5" i="64"/>
  <c r="R5" i="64"/>
  <c r="Q5" i="64"/>
  <c r="P5" i="64"/>
  <c r="O5" i="64"/>
  <c r="N5" i="64"/>
  <c r="M5" i="64"/>
  <c r="L5" i="64"/>
  <c r="K5" i="64"/>
  <c r="J5" i="64"/>
  <c r="I5" i="64"/>
  <c r="H5" i="64"/>
  <c r="G5" i="64"/>
  <c r="F5" i="64"/>
  <c r="E5" i="64"/>
  <c r="D5" i="64"/>
  <c r="BU4" i="64"/>
  <c r="BT4" i="64"/>
  <c r="BS4" i="64"/>
  <c r="BR4" i="64"/>
  <c r="BQ4" i="64"/>
  <c r="BP4" i="64"/>
  <c r="BO4" i="64"/>
  <c r="BN4" i="64"/>
  <c r="BM4" i="64"/>
  <c r="BL4" i="64"/>
  <c r="BK4" i="64"/>
  <c r="BJ4" i="64"/>
  <c r="BI4" i="64"/>
  <c r="BH4" i="64"/>
  <c r="BG4" i="64"/>
  <c r="BF4" i="64"/>
  <c r="BE4" i="64"/>
  <c r="BD4" i="64"/>
  <c r="BC4" i="64"/>
  <c r="BB4" i="64"/>
  <c r="BA4" i="64"/>
  <c r="AZ4" i="64"/>
  <c r="AY4" i="64"/>
  <c r="AX4" i="64"/>
  <c r="AW4" i="64"/>
  <c r="AV4" i="64"/>
  <c r="AU4" i="64"/>
  <c r="AT4" i="64"/>
  <c r="AS4" i="64"/>
  <c r="AR4" i="64"/>
  <c r="AQ4" i="64"/>
  <c r="AP4" i="64"/>
  <c r="AO4" i="64"/>
  <c r="AN4" i="64"/>
  <c r="AM4" i="64"/>
  <c r="AL4" i="64"/>
  <c r="AK4" i="64"/>
  <c r="AJ4" i="64"/>
  <c r="AI4" i="64"/>
  <c r="AH4" i="64"/>
  <c r="AG4" i="64"/>
  <c r="AF4" i="64"/>
  <c r="AE4" i="64"/>
  <c r="AD4" i="64"/>
  <c r="AC4" i="64"/>
  <c r="AB4" i="64"/>
  <c r="AA4" i="64"/>
  <c r="Z4" i="64"/>
  <c r="Y4" i="64"/>
  <c r="X4" i="64"/>
  <c r="W4" i="64"/>
  <c r="V4" i="64"/>
  <c r="U4" i="64"/>
  <c r="T4" i="64"/>
  <c r="S4" i="64"/>
  <c r="R4" i="64"/>
  <c r="Q4" i="64"/>
  <c r="P4" i="64"/>
  <c r="O4" i="64"/>
  <c r="N4" i="64"/>
  <c r="M4" i="64"/>
  <c r="L4" i="64"/>
  <c r="K4" i="64"/>
  <c r="J4" i="64"/>
  <c r="I4" i="64"/>
  <c r="H4" i="64"/>
  <c r="G4" i="64"/>
  <c r="F4" i="64"/>
  <c r="E4" i="64"/>
  <c r="D4" i="64"/>
  <c r="C51" i="64"/>
  <c r="C50" i="64"/>
  <c r="C49" i="64"/>
  <c r="C48" i="64"/>
  <c r="C47" i="64"/>
  <c r="C46" i="64"/>
  <c r="C45" i="64"/>
  <c r="C44" i="64"/>
  <c r="C43" i="64"/>
  <c r="C42" i="64"/>
  <c r="C41" i="64"/>
  <c r="C40" i="64"/>
  <c r="C39" i="64"/>
  <c r="C38" i="64"/>
  <c r="C37" i="64"/>
  <c r="C36" i="64"/>
  <c r="C35" i="64"/>
  <c r="C34" i="64"/>
  <c r="C33" i="64"/>
  <c r="C32" i="64"/>
  <c r="C31" i="64"/>
  <c r="C30" i="64"/>
  <c r="C29" i="64"/>
  <c r="C28" i="64"/>
  <c r="C27" i="64"/>
  <c r="C26" i="64"/>
  <c r="C25" i="64"/>
  <c r="C24" i="64"/>
  <c r="C23" i="64"/>
  <c r="C22" i="64"/>
  <c r="C21" i="64"/>
  <c r="C20" i="64"/>
  <c r="C19" i="64"/>
  <c r="C18" i="64"/>
  <c r="C17" i="64"/>
  <c r="C16" i="64"/>
  <c r="C15" i="64"/>
  <c r="C14" i="64"/>
  <c r="C13" i="64"/>
  <c r="C12" i="64"/>
  <c r="C11" i="64"/>
  <c r="C10" i="64"/>
  <c r="C9" i="64"/>
  <c r="C8" i="64"/>
  <c r="C7" i="64"/>
  <c r="C6" i="64"/>
  <c r="C5" i="64"/>
  <c r="C4" i="64"/>
  <c r="I52" i="59" l="1"/>
  <c r="I43" i="59" s="1"/>
  <c r="I42" i="59" s="1"/>
  <c r="I41" i="59" s="1"/>
  <c r="I40" i="59" s="1"/>
  <c r="I13" i="59"/>
  <c r="I26" i="59"/>
  <c r="J5" i="60"/>
  <c r="X44" i="60"/>
  <c r="V44" i="60"/>
  <c r="T44" i="60"/>
  <c r="P44" i="60"/>
  <c r="N44" i="60"/>
  <c r="J44" i="60"/>
  <c r="F44" i="60"/>
  <c r="X43" i="60"/>
  <c r="V43" i="60"/>
  <c r="T43" i="60"/>
  <c r="P43" i="60"/>
  <c r="N43" i="60"/>
  <c r="J43" i="60"/>
  <c r="F43" i="60"/>
  <c r="X42" i="60"/>
  <c r="V42" i="60"/>
  <c r="T42" i="60"/>
  <c r="P42" i="60"/>
  <c r="N42" i="60"/>
  <c r="J42" i="60"/>
  <c r="F42" i="60"/>
  <c r="X41" i="60"/>
  <c r="V41" i="60"/>
  <c r="T41" i="60"/>
  <c r="P41" i="60"/>
  <c r="N41" i="60"/>
  <c r="J41" i="60"/>
  <c r="F41" i="60"/>
  <c r="X40" i="60"/>
  <c r="V40" i="60"/>
  <c r="T40" i="60"/>
  <c r="P40" i="60"/>
  <c r="N40" i="60"/>
  <c r="J40" i="60"/>
  <c r="F40" i="60"/>
  <c r="X39" i="60"/>
  <c r="V39" i="60"/>
  <c r="T39" i="60"/>
  <c r="P39" i="60"/>
  <c r="N39" i="60"/>
  <c r="J39" i="60"/>
  <c r="F39" i="60"/>
  <c r="X38" i="60"/>
  <c r="V38" i="60"/>
  <c r="T38" i="60"/>
  <c r="P38" i="60"/>
  <c r="N38" i="60"/>
  <c r="J38" i="60"/>
  <c r="F38" i="60"/>
  <c r="X37" i="60"/>
  <c r="V37" i="60"/>
  <c r="T37" i="60"/>
  <c r="P37" i="60"/>
  <c r="N37" i="60"/>
  <c r="J37" i="60"/>
  <c r="F37" i="60"/>
  <c r="X36" i="60"/>
  <c r="V36" i="60"/>
  <c r="T36" i="60"/>
  <c r="P36" i="60"/>
  <c r="N36" i="60"/>
  <c r="J36" i="60"/>
  <c r="F36" i="60"/>
  <c r="X35" i="60"/>
  <c r="V35" i="60"/>
  <c r="T35" i="60"/>
  <c r="P35" i="60"/>
  <c r="N35" i="60"/>
  <c r="J35" i="60"/>
  <c r="F35" i="60"/>
  <c r="X34" i="60"/>
  <c r="V34" i="60"/>
  <c r="T34" i="60"/>
  <c r="P34" i="60"/>
  <c r="N34" i="60"/>
  <c r="J34" i="60"/>
  <c r="F34" i="60"/>
  <c r="X33" i="60"/>
  <c r="V33" i="60"/>
  <c r="T33" i="60"/>
  <c r="P33" i="60"/>
  <c r="N33" i="60"/>
  <c r="J33" i="60"/>
  <c r="F33" i="60"/>
  <c r="X32" i="60"/>
  <c r="V32" i="60"/>
  <c r="T32" i="60"/>
  <c r="P32" i="60"/>
  <c r="N32" i="60"/>
  <c r="J32" i="60"/>
  <c r="F32" i="60"/>
  <c r="X31" i="60"/>
  <c r="V31" i="60"/>
  <c r="T31" i="60"/>
  <c r="P31" i="60"/>
  <c r="N31" i="60"/>
  <c r="J31" i="60"/>
  <c r="F31" i="60"/>
  <c r="X30" i="60"/>
  <c r="V30" i="60"/>
  <c r="T30" i="60"/>
  <c r="P30" i="60"/>
  <c r="N30" i="60"/>
  <c r="J30" i="60"/>
  <c r="F30" i="60"/>
  <c r="X29" i="60"/>
  <c r="V29" i="60"/>
  <c r="T29" i="60"/>
  <c r="P29" i="60"/>
  <c r="N29" i="60"/>
  <c r="J29" i="60"/>
  <c r="F29" i="60"/>
  <c r="X28" i="60"/>
  <c r="V28" i="60"/>
  <c r="T28" i="60"/>
  <c r="P28" i="60"/>
  <c r="N28" i="60"/>
  <c r="J28" i="60"/>
  <c r="F28" i="60"/>
  <c r="X27" i="60"/>
  <c r="V27" i="60"/>
  <c r="T27" i="60"/>
  <c r="P27" i="60"/>
  <c r="N27" i="60"/>
  <c r="J27" i="60"/>
  <c r="F27" i="60"/>
  <c r="X26" i="60"/>
  <c r="V26" i="60"/>
  <c r="T26" i="60"/>
  <c r="P26" i="60"/>
  <c r="N26" i="60"/>
  <c r="J26" i="60"/>
  <c r="F26" i="60"/>
  <c r="X25" i="60"/>
  <c r="V25" i="60"/>
  <c r="T25" i="60"/>
  <c r="P25" i="60"/>
  <c r="N25" i="60"/>
  <c r="J25" i="60"/>
  <c r="F25" i="60"/>
  <c r="X24" i="60"/>
  <c r="V24" i="60"/>
  <c r="T24" i="60"/>
  <c r="P24" i="60"/>
  <c r="N24" i="60"/>
  <c r="J24" i="60"/>
  <c r="F24" i="60"/>
  <c r="X23" i="60"/>
  <c r="V23" i="60"/>
  <c r="T23" i="60"/>
  <c r="P23" i="60"/>
  <c r="N23" i="60"/>
  <c r="J23" i="60"/>
  <c r="F23" i="60"/>
  <c r="X22" i="60"/>
  <c r="V22" i="60"/>
  <c r="T22" i="60"/>
  <c r="P22" i="60"/>
  <c r="N22" i="60"/>
  <c r="J22" i="60"/>
  <c r="F22" i="60"/>
  <c r="X21" i="60"/>
  <c r="V21" i="60"/>
  <c r="T21" i="60"/>
  <c r="P21" i="60"/>
  <c r="N21" i="60"/>
  <c r="J21" i="60"/>
  <c r="F21" i="60"/>
  <c r="X20" i="60"/>
  <c r="V20" i="60"/>
  <c r="T20" i="60"/>
  <c r="P20" i="60"/>
  <c r="N20" i="60"/>
  <c r="J20" i="60"/>
  <c r="F20" i="60"/>
  <c r="X19" i="60"/>
  <c r="V19" i="60"/>
  <c r="T19" i="60"/>
  <c r="P19" i="60"/>
  <c r="N19" i="60"/>
  <c r="J19" i="60"/>
  <c r="F19" i="60"/>
  <c r="X18" i="60"/>
  <c r="V18" i="60"/>
  <c r="T18" i="60"/>
  <c r="P18" i="60"/>
  <c r="N18" i="60"/>
  <c r="J18" i="60"/>
  <c r="F18" i="60"/>
  <c r="X17" i="60"/>
  <c r="V17" i="60"/>
  <c r="T17" i="60"/>
  <c r="P17" i="60"/>
  <c r="N17" i="60"/>
  <c r="J17" i="60"/>
  <c r="F17" i="60"/>
  <c r="X16" i="60"/>
  <c r="V16" i="60"/>
  <c r="T16" i="60"/>
  <c r="P16" i="60"/>
  <c r="N16" i="60"/>
  <c r="J16" i="60"/>
  <c r="F16" i="60"/>
  <c r="X15" i="60"/>
  <c r="V15" i="60"/>
  <c r="T15" i="60"/>
  <c r="P15" i="60"/>
  <c r="N15" i="60"/>
  <c r="J15" i="60"/>
  <c r="F15" i="60"/>
  <c r="X14" i="60"/>
  <c r="V14" i="60"/>
  <c r="T14" i="60"/>
  <c r="P14" i="60"/>
  <c r="N14" i="60"/>
  <c r="J14" i="60"/>
  <c r="F14" i="60"/>
  <c r="X13" i="60"/>
  <c r="V13" i="60"/>
  <c r="T13" i="60"/>
  <c r="P13" i="60"/>
  <c r="N13" i="60"/>
  <c r="J13" i="60"/>
  <c r="F13" i="60"/>
  <c r="X12" i="60"/>
  <c r="V12" i="60"/>
  <c r="T12" i="60"/>
  <c r="P12" i="60"/>
  <c r="N12" i="60"/>
  <c r="J12" i="60"/>
  <c r="F12" i="60"/>
  <c r="X11" i="60"/>
  <c r="V11" i="60"/>
  <c r="T11" i="60"/>
  <c r="P11" i="60"/>
  <c r="N11" i="60"/>
  <c r="J11" i="60"/>
  <c r="F11" i="60"/>
  <c r="X10" i="60"/>
  <c r="V10" i="60"/>
  <c r="T10" i="60"/>
  <c r="P10" i="60"/>
  <c r="N10" i="60"/>
  <c r="J10" i="60"/>
  <c r="F10" i="60"/>
  <c r="X9" i="60"/>
  <c r="V9" i="60"/>
  <c r="T9" i="60"/>
  <c r="P9" i="60"/>
  <c r="N9" i="60"/>
  <c r="J9" i="60"/>
  <c r="F9" i="60"/>
  <c r="X8" i="60"/>
  <c r="V8" i="60"/>
  <c r="T8" i="60"/>
  <c r="P8" i="60"/>
  <c r="N8" i="60"/>
  <c r="J8" i="60"/>
  <c r="F8" i="60"/>
  <c r="X7" i="60"/>
  <c r="V7" i="60"/>
  <c r="T7" i="60"/>
  <c r="P7" i="60"/>
  <c r="N7" i="60"/>
  <c r="J7" i="60"/>
  <c r="F7" i="60"/>
  <c r="X6" i="60"/>
  <c r="V6" i="60"/>
  <c r="T6" i="60"/>
  <c r="P6" i="60"/>
  <c r="N6" i="60"/>
  <c r="J6" i="60"/>
  <c r="F6" i="60"/>
  <c r="X5" i="60"/>
  <c r="V5" i="60"/>
  <c r="T5" i="60"/>
  <c r="P5" i="60"/>
  <c r="N5" i="60"/>
  <c r="F5" i="60"/>
  <c r="S8" i="59"/>
  <c r="I12" i="59" l="1"/>
  <c r="I11" i="59" s="1"/>
  <c r="C5" i="65" s="1" a="1"/>
  <c r="L7" i="18"/>
  <c r="O32" i="59"/>
  <c r="L44" i="60" s="1"/>
  <c r="I85" i="59" l="1"/>
  <c r="C28" i="18" s="1"/>
  <c r="C27" i="60"/>
  <c r="I5" i="65"/>
  <c r="AQ5" i="65"/>
  <c r="L5" i="65"/>
  <c r="AS5" i="65"/>
  <c r="Y5" i="65"/>
  <c r="AC5" i="65"/>
  <c r="AO5" i="65"/>
  <c r="AR5" i="65"/>
  <c r="BL5" i="65"/>
  <c r="M5" i="65"/>
  <c r="AT5" i="65"/>
  <c r="O5" i="65"/>
  <c r="AW5" i="65"/>
  <c r="P5" i="65"/>
  <c r="AX5" i="65"/>
  <c r="Q5" i="65"/>
  <c r="AZ5" i="65"/>
  <c r="W5" i="65"/>
  <c r="BG5" i="65"/>
  <c r="AF5" i="65"/>
  <c r="BS5" i="65"/>
  <c r="BT5" i="65"/>
  <c r="BU5" i="65"/>
  <c r="R5" i="65"/>
  <c r="BE5" i="65"/>
  <c r="X5" i="65"/>
  <c r="BH5" i="65"/>
  <c r="BM5" i="65"/>
  <c r="AG5" i="65"/>
  <c r="AP5" i="65"/>
  <c r="K5" i="65"/>
  <c r="BF5" i="65"/>
  <c r="BK5" i="65"/>
  <c r="T5" i="65"/>
  <c r="AM5" i="65"/>
  <c r="D5" i="65"/>
  <c r="AD5" i="65"/>
  <c r="C5" i="65"/>
  <c r="F5" i="65"/>
  <c r="BI5" i="65"/>
  <c r="AA5" i="65"/>
  <c r="BC5" i="65"/>
  <c r="G5" i="65"/>
  <c r="BQ5" i="65"/>
  <c r="Z5" i="65"/>
  <c r="AN5" i="65"/>
  <c r="AU5" i="65"/>
  <c r="AK5" i="65"/>
  <c r="N5" i="65"/>
  <c r="BN5" i="65"/>
  <c r="U5" i="65"/>
  <c r="BJ5" i="65"/>
  <c r="AB5" i="65"/>
  <c r="AJ5" i="65"/>
  <c r="AH5" i="65"/>
  <c r="AI5" i="65"/>
  <c r="AY5" i="65"/>
  <c r="S5" i="65"/>
  <c r="BB5" i="65"/>
  <c r="BA5" i="65"/>
  <c r="E5" i="65"/>
  <c r="BO5" i="65"/>
  <c r="BR5" i="65"/>
  <c r="H5" i="65"/>
  <c r="AV5" i="65"/>
  <c r="AL5" i="65"/>
  <c r="BP5" i="65"/>
  <c r="J5" i="65"/>
  <c r="V5" i="65"/>
  <c r="BD5" i="65"/>
  <c r="AE5" i="65"/>
  <c r="P22" i="65" l="1"/>
  <c r="P8" i="65"/>
  <c r="P25" i="65"/>
  <c r="P52" i="65"/>
  <c r="P17" i="65"/>
  <c r="P21" i="65"/>
  <c r="P27" i="65"/>
  <c r="P45" i="65"/>
  <c r="P33" i="65"/>
  <c r="P6" i="65"/>
  <c r="P44" i="65"/>
  <c r="P47" i="65"/>
  <c r="P26" i="65"/>
  <c r="P13" i="65"/>
  <c r="P38" i="65"/>
  <c r="P41" i="65"/>
  <c r="P15" i="65"/>
  <c r="P12" i="65"/>
  <c r="P24" i="65"/>
  <c r="P9" i="65"/>
  <c r="P53" i="65"/>
  <c r="P16" i="65"/>
  <c r="P36" i="65"/>
  <c r="P18" i="65"/>
  <c r="P50" i="65"/>
  <c r="P30" i="65"/>
  <c r="P23" i="65"/>
  <c r="P40" i="65"/>
  <c r="P39" i="65"/>
  <c r="P35" i="65"/>
  <c r="P14" i="65"/>
  <c r="P49" i="65"/>
  <c r="P20" i="65"/>
  <c r="P46" i="65"/>
  <c r="P32" i="65"/>
  <c r="P48" i="65"/>
  <c r="P28" i="65"/>
  <c r="P10" i="65"/>
  <c r="P19" i="65"/>
  <c r="P29" i="65"/>
  <c r="P43" i="65"/>
  <c r="P7" i="65"/>
  <c r="P51" i="65"/>
  <c r="P34" i="65"/>
  <c r="P11" i="65"/>
  <c r="P37" i="65"/>
  <c r="P42" i="65"/>
  <c r="P31" i="65"/>
  <c r="BQ50" i="65"/>
  <c r="BQ18" i="65"/>
  <c r="BQ22" i="65"/>
  <c r="BQ26" i="65"/>
  <c r="BQ27" i="65"/>
  <c r="BQ43" i="65"/>
  <c r="BQ24" i="65"/>
  <c r="BQ35" i="65"/>
  <c r="BQ30" i="65"/>
  <c r="BQ20" i="65"/>
  <c r="BQ10" i="65"/>
  <c r="BQ14" i="65"/>
  <c r="BQ15" i="65"/>
  <c r="BQ23" i="65"/>
  <c r="BQ32" i="65"/>
  <c r="BQ12" i="65"/>
  <c r="BQ8" i="65"/>
  <c r="BQ49" i="65"/>
  <c r="BQ25" i="65"/>
  <c r="BQ52" i="65"/>
  <c r="BQ42" i="65"/>
  <c r="BQ51" i="65"/>
  <c r="BQ40" i="65"/>
  <c r="BQ41" i="65"/>
  <c r="BQ29" i="65"/>
  <c r="BQ38" i="65"/>
  <c r="BQ16" i="65"/>
  <c r="BQ21" i="65"/>
  <c r="BQ7" i="65"/>
  <c r="BQ45" i="65"/>
  <c r="BQ46" i="65"/>
  <c r="BQ9" i="65"/>
  <c r="BQ37" i="65"/>
  <c r="BQ28" i="65"/>
  <c r="BQ11" i="65"/>
  <c r="BQ19" i="65"/>
  <c r="BQ39" i="65"/>
  <c r="BQ48" i="65"/>
  <c r="BQ34" i="65"/>
  <c r="BQ13" i="65"/>
  <c r="BQ44" i="65"/>
  <c r="BQ47" i="65"/>
  <c r="BQ36" i="65"/>
  <c r="BQ33" i="65"/>
  <c r="BQ53" i="65"/>
  <c r="BQ17" i="65"/>
  <c r="BQ31" i="65"/>
  <c r="BQ6" i="65"/>
  <c r="BH8" i="65"/>
  <c r="BH30" i="65"/>
  <c r="BH47" i="65"/>
  <c r="BH10" i="65"/>
  <c r="BH11" i="65"/>
  <c r="BH20" i="65"/>
  <c r="BH27" i="65"/>
  <c r="BH29" i="65"/>
  <c r="BH15" i="65"/>
  <c r="BH19" i="65"/>
  <c r="BH38" i="65"/>
  <c r="BH22" i="65"/>
  <c r="BH40" i="65"/>
  <c r="BH51" i="65"/>
  <c r="BH33" i="65"/>
  <c r="BH9" i="65"/>
  <c r="BH36" i="65"/>
  <c r="BH18" i="65"/>
  <c r="BH49" i="65"/>
  <c r="BH34" i="65"/>
  <c r="BH14" i="65"/>
  <c r="BH46" i="65"/>
  <c r="BH31" i="65"/>
  <c r="BH45" i="65"/>
  <c r="BH17" i="65"/>
  <c r="BH13" i="65"/>
  <c r="BH25" i="65"/>
  <c r="BH26" i="65"/>
  <c r="BH7" i="65"/>
  <c r="BH12" i="65"/>
  <c r="BH32" i="65"/>
  <c r="BH6" i="65"/>
  <c r="BH16" i="65"/>
  <c r="BH44" i="65"/>
  <c r="BH48" i="65"/>
  <c r="BH28" i="65"/>
  <c r="BH23" i="65"/>
  <c r="BH41" i="65"/>
  <c r="BH43" i="65"/>
  <c r="BH21" i="65"/>
  <c r="BH52" i="65"/>
  <c r="BH24" i="65"/>
  <c r="BH35" i="65"/>
  <c r="BH42" i="65"/>
  <c r="BH37" i="65"/>
  <c r="BH53" i="65"/>
  <c r="BH50" i="65"/>
  <c r="BH39" i="65"/>
  <c r="M25" i="65"/>
  <c r="M8" i="65"/>
  <c r="M20" i="65"/>
  <c r="M19" i="65"/>
  <c r="M46" i="65"/>
  <c r="M17" i="65"/>
  <c r="M12" i="65"/>
  <c r="M14" i="65"/>
  <c r="M39" i="65"/>
  <c r="M34" i="65"/>
  <c r="M15" i="65"/>
  <c r="M51" i="65"/>
  <c r="M42" i="65"/>
  <c r="M38" i="65"/>
  <c r="M44" i="65"/>
  <c r="M33" i="65"/>
  <c r="M26" i="65"/>
  <c r="M40" i="65"/>
  <c r="M53" i="65"/>
  <c r="M49" i="65"/>
  <c r="M36" i="65"/>
  <c r="M35" i="65"/>
  <c r="M18" i="65"/>
  <c r="M9" i="65"/>
  <c r="M37" i="65"/>
  <c r="M27" i="65"/>
  <c r="M13" i="65"/>
  <c r="M28" i="65"/>
  <c r="M21" i="65"/>
  <c r="M29" i="65"/>
  <c r="M22" i="65"/>
  <c r="M6" i="65"/>
  <c r="M50" i="65"/>
  <c r="M10" i="65"/>
  <c r="M43" i="65"/>
  <c r="M32" i="65"/>
  <c r="M48" i="65"/>
  <c r="M31" i="65"/>
  <c r="M16" i="65"/>
  <c r="M7" i="65"/>
  <c r="M24" i="65"/>
  <c r="M23" i="65"/>
  <c r="M30" i="65"/>
  <c r="M11" i="65"/>
  <c r="M41" i="65"/>
  <c r="M52" i="65"/>
  <c r="M47" i="65"/>
  <c r="M45" i="65"/>
  <c r="BE24" i="65"/>
  <c r="BE20" i="65"/>
  <c r="BE14" i="65"/>
  <c r="BE6" i="65"/>
  <c r="BE26" i="65"/>
  <c r="BE45" i="65"/>
  <c r="BE36" i="65"/>
  <c r="BE32" i="65"/>
  <c r="BE51" i="65"/>
  <c r="BE28" i="65"/>
  <c r="BE40" i="65"/>
  <c r="BE22" i="65"/>
  <c r="BE49" i="65"/>
  <c r="BE38" i="65"/>
  <c r="BE7" i="65"/>
  <c r="BE9" i="65"/>
  <c r="BE8" i="65"/>
  <c r="BE53" i="65"/>
  <c r="BE29" i="65"/>
  <c r="BE37" i="65"/>
  <c r="BE39" i="65"/>
  <c r="BE46" i="65"/>
  <c r="BE12" i="65"/>
  <c r="BE43" i="65"/>
  <c r="BE13" i="65"/>
  <c r="BE52" i="65"/>
  <c r="BE30" i="65"/>
  <c r="BE47" i="65"/>
  <c r="BE25" i="65"/>
  <c r="BE18" i="65"/>
  <c r="BE41" i="65"/>
  <c r="BE27" i="65"/>
  <c r="BE42" i="65"/>
  <c r="BE35" i="65"/>
  <c r="BE21" i="65"/>
  <c r="BE23" i="65"/>
  <c r="BE16" i="65"/>
  <c r="BE17" i="65"/>
  <c r="BE34" i="65"/>
  <c r="BE33" i="65"/>
  <c r="BE19" i="65"/>
  <c r="BE44" i="65"/>
  <c r="BE10" i="65"/>
  <c r="BE48" i="65"/>
  <c r="BE50" i="65"/>
  <c r="BE15" i="65"/>
  <c r="BE31" i="65"/>
  <c r="BE11" i="65"/>
  <c r="R21" i="65"/>
  <c r="R29" i="65"/>
  <c r="R44" i="65"/>
  <c r="R30" i="65"/>
  <c r="R37" i="65"/>
  <c r="R35" i="65"/>
  <c r="R50" i="65"/>
  <c r="R43" i="65"/>
  <c r="R51" i="65"/>
  <c r="R9" i="65"/>
  <c r="R42" i="65"/>
  <c r="R11" i="65"/>
  <c r="R18" i="65"/>
  <c r="R34" i="65"/>
  <c r="R52" i="65"/>
  <c r="R14" i="65"/>
  <c r="R38" i="65"/>
  <c r="R32" i="65"/>
  <c r="R47" i="65"/>
  <c r="R17" i="65"/>
  <c r="R20" i="65"/>
  <c r="R49" i="65"/>
  <c r="R13" i="65"/>
  <c r="R23" i="65"/>
  <c r="R6" i="65"/>
  <c r="R33" i="65"/>
  <c r="R8" i="65"/>
  <c r="R45" i="65"/>
  <c r="R31" i="65"/>
  <c r="R27" i="65"/>
  <c r="R16" i="65"/>
  <c r="R15" i="65"/>
  <c r="R12" i="65"/>
  <c r="R48" i="65"/>
  <c r="R26" i="65"/>
  <c r="R53" i="65"/>
  <c r="R46" i="65"/>
  <c r="R7" i="65"/>
  <c r="R39" i="65"/>
  <c r="R22" i="65"/>
  <c r="R41" i="65"/>
  <c r="R28" i="65"/>
  <c r="R25" i="65"/>
  <c r="R10" i="65"/>
  <c r="R40" i="65"/>
  <c r="R36" i="65"/>
  <c r="R19" i="65"/>
  <c r="R24" i="65"/>
  <c r="F44" i="65"/>
  <c r="F49" i="65"/>
  <c r="F13" i="65"/>
  <c r="F47" i="65"/>
  <c r="F24" i="65"/>
  <c r="F10" i="65"/>
  <c r="F36" i="65"/>
  <c r="F28" i="65"/>
  <c r="F6" i="65"/>
  <c r="F46" i="65"/>
  <c r="F29" i="65"/>
  <c r="F43" i="65"/>
  <c r="F30" i="65"/>
  <c r="F20" i="65"/>
  <c r="F32" i="65"/>
  <c r="F14" i="65"/>
  <c r="F12" i="65"/>
  <c r="F15" i="65"/>
  <c r="F35" i="65"/>
  <c r="F21" i="65"/>
  <c r="F8" i="65"/>
  <c r="F42" i="65"/>
  <c r="F34" i="65"/>
  <c r="F9" i="65"/>
  <c r="F45" i="65"/>
  <c r="F19" i="65"/>
  <c r="F37" i="65"/>
  <c r="F16" i="65"/>
  <c r="F41" i="65"/>
  <c r="F31" i="65"/>
  <c r="F50" i="65"/>
  <c r="F17" i="65"/>
  <c r="F23" i="65"/>
  <c r="F25" i="65"/>
  <c r="F39" i="65"/>
  <c r="F27" i="65"/>
  <c r="F22" i="65"/>
  <c r="F26" i="65"/>
  <c r="F33" i="65"/>
  <c r="F7" i="65"/>
  <c r="F40" i="65"/>
  <c r="F52" i="65"/>
  <c r="F38" i="65"/>
  <c r="F11" i="65"/>
  <c r="F51" i="65"/>
  <c r="F53" i="65"/>
  <c r="F48" i="65"/>
  <c r="F18" i="65"/>
  <c r="BD43" i="65"/>
  <c r="BD32" i="65"/>
  <c r="BD12" i="65"/>
  <c r="BD40" i="65"/>
  <c r="BD46" i="65"/>
  <c r="BD28" i="65"/>
  <c r="BD14" i="65"/>
  <c r="BD31" i="65"/>
  <c r="BD19" i="65"/>
  <c r="BD45" i="65"/>
  <c r="BD52" i="65"/>
  <c r="BD11" i="65"/>
  <c r="BD34" i="65"/>
  <c r="BD16" i="65"/>
  <c r="BD48" i="65"/>
  <c r="BD10" i="65"/>
  <c r="BD44" i="65"/>
  <c r="BD25" i="65"/>
  <c r="BD18" i="65"/>
  <c r="BD9" i="65"/>
  <c r="BD6" i="65"/>
  <c r="BD41" i="65"/>
  <c r="BD15" i="65"/>
  <c r="BD42" i="65"/>
  <c r="BD24" i="65"/>
  <c r="BD35" i="65"/>
  <c r="BD29" i="65"/>
  <c r="BD47" i="65"/>
  <c r="BD7" i="65"/>
  <c r="BD38" i="65"/>
  <c r="BD51" i="65"/>
  <c r="BD49" i="65"/>
  <c r="BD27" i="65"/>
  <c r="BD53" i="65"/>
  <c r="BD37" i="65"/>
  <c r="BD39" i="65"/>
  <c r="BD50" i="65"/>
  <c r="BD36" i="65"/>
  <c r="BD20" i="65"/>
  <c r="BD17" i="65"/>
  <c r="BD23" i="65"/>
  <c r="BD33" i="65"/>
  <c r="BD22" i="65"/>
  <c r="BD26" i="65"/>
  <c r="BD13" i="65"/>
  <c r="BD30" i="65"/>
  <c r="BD21" i="65"/>
  <c r="BD8" i="65"/>
  <c r="AJ36" i="65"/>
  <c r="AJ11" i="65"/>
  <c r="AJ6" i="65"/>
  <c r="AJ33" i="65"/>
  <c r="AJ20" i="65"/>
  <c r="AJ17" i="65"/>
  <c r="AJ44" i="65"/>
  <c r="AJ25" i="65"/>
  <c r="AJ32" i="65"/>
  <c r="AJ35" i="65"/>
  <c r="AJ41" i="65"/>
  <c r="AJ9" i="65"/>
  <c r="AJ21" i="65"/>
  <c r="AJ22" i="65"/>
  <c r="AJ15" i="65"/>
  <c r="AJ45" i="65"/>
  <c r="AJ18" i="65"/>
  <c r="AJ8" i="65"/>
  <c r="AJ10" i="65"/>
  <c r="AJ51" i="65"/>
  <c r="AJ42" i="65"/>
  <c r="AJ52" i="65"/>
  <c r="AJ46" i="65"/>
  <c r="AJ29" i="65"/>
  <c r="AJ48" i="65"/>
  <c r="AJ34" i="65"/>
  <c r="AJ14" i="65"/>
  <c r="AJ28" i="65"/>
  <c r="AJ38" i="65"/>
  <c r="AJ30" i="65"/>
  <c r="AJ39" i="65"/>
  <c r="AJ37" i="65"/>
  <c r="AJ12" i="65"/>
  <c r="AJ53" i="65"/>
  <c r="AJ50" i="65"/>
  <c r="AJ7" i="65"/>
  <c r="AJ31" i="65"/>
  <c r="AJ19" i="65"/>
  <c r="AJ13" i="65"/>
  <c r="AJ26" i="65"/>
  <c r="AJ40" i="65"/>
  <c r="AJ49" i="65"/>
  <c r="AJ43" i="65"/>
  <c r="AJ16" i="65"/>
  <c r="AJ24" i="65"/>
  <c r="AJ23" i="65"/>
  <c r="AJ27" i="65"/>
  <c r="AJ47" i="65"/>
  <c r="C34" i="65"/>
  <c r="C22" i="65"/>
  <c r="C13" i="65"/>
  <c r="C52" i="65"/>
  <c r="C23" i="65"/>
  <c r="C33" i="65"/>
  <c r="C19" i="65"/>
  <c r="C10" i="65"/>
  <c r="C25" i="65"/>
  <c r="C28" i="65"/>
  <c r="C7" i="65"/>
  <c r="C43" i="65"/>
  <c r="C12" i="65"/>
  <c r="C14" i="65"/>
  <c r="C18" i="65"/>
  <c r="C46" i="65"/>
  <c r="C24" i="65"/>
  <c r="C16" i="65"/>
  <c r="C40" i="65"/>
  <c r="C50" i="65"/>
  <c r="C53" i="65"/>
  <c r="C9" i="65"/>
  <c r="C48" i="65"/>
  <c r="C37" i="65"/>
  <c r="C32" i="65"/>
  <c r="C17" i="65"/>
  <c r="C49" i="65"/>
  <c r="C29" i="65"/>
  <c r="C47" i="65"/>
  <c r="C8" i="65"/>
  <c r="C42" i="65"/>
  <c r="C6" i="65"/>
  <c r="C51" i="65"/>
  <c r="C20" i="65"/>
  <c r="C35" i="65"/>
  <c r="C39" i="65"/>
  <c r="C38" i="65"/>
  <c r="C45" i="65"/>
  <c r="C27" i="65"/>
  <c r="C21" i="65"/>
  <c r="C31" i="65"/>
  <c r="C15" i="65"/>
  <c r="C36" i="65"/>
  <c r="C11" i="65"/>
  <c r="C26" i="65"/>
  <c r="C44" i="65"/>
  <c r="C41" i="65"/>
  <c r="C30" i="65"/>
  <c r="BT22" i="65"/>
  <c r="BT36" i="65"/>
  <c r="BT20" i="65"/>
  <c r="BT31" i="65"/>
  <c r="BT30" i="65"/>
  <c r="BT8" i="65"/>
  <c r="BT12" i="65"/>
  <c r="BT16" i="65"/>
  <c r="BT49" i="65"/>
  <c r="BT48" i="65"/>
  <c r="BT35" i="65"/>
  <c r="BT25" i="65"/>
  <c r="BT21" i="65"/>
  <c r="BT7" i="65"/>
  <c r="BT27" i="65"/>
  <c r="BT32" i="65"/>
  <c r="BT29" i="65"/>
  <c r="BT17" i="65"/>
  <c r="BT44" i="65"/>
  <c r="BT10" i="65"/>
  <c r="BT53" i="65"/>
  <c r="BT19" i="65"/>
  <c r="BT50" i="65"/>
  <c r="BT42" i="65"/>
  <c r="BT33" i="65"/>
  <c r="BT51" i="65"/>
  <c r="BT46" i="65"/>
  <c r="BT23" i="65"/>
  <c r="BT45" i="65"/>
  <c r="BT34" i="65"/>
  <c r="BT26" i="65"/>
  <c r="BT40" i="65"/>
  <c r="BT37" i="65"/>
  <c r="BT43" i="65"/>
  <c r="BT24" i="65"/>
  <c r="BT9" i="65"/>
  <c r="BT11" i="65"/>
  <c r="BT28" i="65"/>
  <c r="BT18" i="65"/>
  <c r="BT13" i="65"/>
  <c r="BT47" i="65"/>
  <c r="BT52" i="65"/>
  <c r="BT14" i="65"/>
  <c r="BT6" i="65"/>
  <c r="BT39" i="65"/>
  <c r="BT41" i="65"/>
  <c r="BT15" i="65"/>
  <c r="BT38" i="65"/>
  <c r="AC49" i="65"/>
  <c r="AC12" i="65"/>
  <c r="AC10" i="65"/>
  <c r="AC44" i="65"/>
  <c r="AC34" i="65"/>
  <c r="AC11" i="65"/>
  <c r="AC51" i="65"/>
  <c r="AC7" i="65"/>
  <c r="AC33" i="65"/>
  <c r="AC30" i="65"/>
  <c r="AC35" i="65"/>
  <c r="AC36" i="65"/>
  <c r="AC17" i="65"/>
  <c r="AC38" i="65"/>
  <c r="AC16" i="65"/>
  <c r="AC29" i="65"/>
  <c r="AC28" i="65"/>
  <c r="AC42" i="65"/>
  <c r="AC21" i="65"/>
  <c r="AC13" i="65"/>
  <c r="AC19" i="65"/>
  <c r="AC22" i="65"/>
  <c r="AC9" i="65"/>
  <c r="AC24" i="65"/>
  <c r="AC39" i="65"/>
  <c r="AC32" i="65"/>
  <c r="AC43" i="65"/>
  <c r="AC6" i="65"/>
  <c r="AC31" i="65"/>
  <c r="AC26" i="65"/>
  <c r="AC45" i="65"/>
  <c r="AC46" i="65"/>
  <c r="AC8" i="65"/>
  <c r="AC27" i="65"/>
  <c r="AC41" i="65"/>
  <c r="AC18" i="65"/>
  <c r="AC52" i="65"/>
  <c r="AC15" i="65"/>
  <c r="AC48" i="65"/>
  <c r="AC50" i="65"/>
  <c r="AC47" i="65"/>
  <c r="AC37" i="65"/>
  <c r="AC53" i="65"/>
  <c r="AC40" i="65"/>
  <c r="AC23" i="65"/>
  <c r="AC20" i="65"/>
  <c r="AC14" i="65"/>
  <c r="AC25" i="65"/>
  <c r="V40" i="65"/>
  <c r="V26" i="65"/>
  <c r="V24" i="65"/>
  <c r="V14" i="65"/>
  <c r="V47" i="65"/>
  <c r="V16" i="65"/>
  <c r="V30" i="65"/>
  <c r="V22" i="65"/>
  <c r="V18" i="65"/>
  <c r="V23" i="65"/>
  <c r="V7" i="65"/>
  <c r="V32" i="65"/>
  <c r="V35" i="65"/>
  <c r="V50" i="65"/>
  <c r="V15" i="65"/>
  <c r="V6" i="65"/>
  <c r="V25" i="65"/>
  <c r="V38" i="65"/>
  <c r="V11" i="65"/>
  <c r="V42" i="65"/>
  <c r="V44" i="65"/>
  <c r="V10" i="65"/>
  <c r="V49" i="65"/>
  <c r="V9" i="65"/>
  <c r="V39" i="65"/>
  <c r="V29" i="65"/>
  <c r="V37" i="65"/>
  <c r="V17" i="65"/>
  <c r="V43" i="65"/>
  <c r="V31" i="65"/>
  <c r="V36" i="65"/>
  <c r="V41" i="65"/>
  <c r="V34" i="65"/>
  <c r="V27" i="65"/>
  <c r="V52" i="65"/>
  <c r="V33" i="65"/>
  <c r="V21" i="65"/>
  <c r="V13" i="65"/>
  <c r="V46" i="65"/>
  <c r="V20" i="65"/>
  <c r="V51" i="65"/>
  <c r="V8" i="65"/>
  <c r="V53" i="65"/>
  <c r="V48" i="65"/>
  <c r="V45" i="65"/>
  <c r="V12" i="65"/>
  <c r="V28" i="65"/>
  <c r="V19" i="65"/>
  <c r="AB53" i="65"/>
  <c r="AB45" i="65"/>
  <c r="AB26" i="65"/>
  <c r="AB44" i="65"/>
  <c r="AB36" i="65"/>
  <c r="AB25" i="65"/>
  <c r="AB50" i="65"/>
  <c r="AB23" i="65"/>
  <c r="AB30" i="65"/>
  <c r="AB34" i="65"/>
  <c r="AB21" i="65"/>
  <c r="AB15" i="65"/>
  <c r="AB20" i="65"/>
  <c r="AB19" i="65"/>
  <c r="AB6" i="65"/>
  <c r="AB42" i="65"/>
  <c r="AB9" i="65"/>
  <c r="AB14" i="65"/>
  <c r="AB13" i="65"/>
  <c r="AB10" i="65"/>
  <c r="AB49" i="65"/>
  <c r="AB37" i="65"/>
  <c r="AB46" i="65"/>
  <c r="AB24" i="65"/>
  <c r="AB28" i="65"/>
  <c r="AB18" i="65"/>
  <c r="AB41" i="65"/>
  <c r="AB22" i="65"/>
  <c r="AB43" i="65"/>
  <c r="AB11" i="65"/>
  <c r="AB52" i="65"/>
  <c r="AB8" i="65"/>
  <c r="AB31" i="65"/>
  <c r="AB7" i="65"/>
  <c r="AB27" i="65"/>
  <c r="AB29" i="65"/>
  <c r="AB40" i="65"/>
  <c r="AB12" i="65"/>
  <c r="AB33" i="65"/>
  <c r="AB51" i="65"/>
  <c r="AB35" i="65"/>
  <c r="AB17" i="65"/>
  <c r="AB16" i="65"/>
  <c r="AB48" i="65"/>
  <c r="AB38" i="65"/>
  <c r="AB39" i="65"/>
  <c r="AB47" i="65"/>
  <c r="AB32" i="65"/>
  <c r="AD39" i="65"/>
  <c r="AD24" i="65"/>
  <c r="AD50" i="65"/>
  <c r="AD16" i="65"/>
  <c r="AD9" i="65"/>
  <c r="AD47" i="65"/>
  <c r="AD52" i="65"/>
  <c r="AD44" i="65"/>
  <c r="AD51" i="65"/>
  <c r="AD41" i="65"/>
  <c r="AD38" i="65"/>
  <c r="AD18" i="65"/>
  <c r="AD33" i="65"/>
  <c r="AD21" i="65"/>
  <c r="AD27" i="65"/>
  <c r="AD48" i="65"/>
  <c r="AD25" i="65"/>
  <c r="AD34" i="65"/>
  <c r="AD17" i="65"/>
  <c r="AD35" i="65"/>
  <c r="AD31" i="65"/>
  <c r="AD28" i="65"/>
  <c r="AD53" i="65"/>
  <c r="AD42" i="65"/>
  <c r="AD36" i="65"/>
  <c r="AD8" i="65"/>
  <c r="AD45" i="65"/>
  <c r="AD40" i="65"/>
  <c r="AD11" i="65"/>
  <c r="AD46" i="65"/>
  <c r="AD6" i="65"/>
  <c r="AD13" i="65"/>
  <c r="AD23" i="65"/>
  <c r="AD20" i="65"/>
  <c r="AD12" i="65"/>
  <c r="AD10" i="65"/>
  <c r="AD30" i="65"/>
  <c r="AD49" i="65"/>
  <c r="AD22" i="65"/>
  <c r="AD26" i="65"/>
  <c r="AD15" i="65"/>
  <c r="AD43" i="65"/>
  <c r="AD14" i="65"/>
  <c r="AD37" i="65"/>
  <c r="AD32" i="65"/>
  <c r="AD29" i="65"/>
  <c r="AD7" i="65"/>
  <c r="AD19" i="65"/>
  <c r="BS22" i="65"/>
  <c r="BS12" i="65"/>
  <c r="BS6" i="65"/>
  <c r="BS28" i="65"/>
  <c r="BS34" i="65"/>
  <c r="BS38" i="65"/>
  <c r="BS10" i="65"/>
  <c r="BS20" i="65"/>
  <c r="BS53" i="65"/>
  <c r="BS31" i="65"/>
  <c r="BS40" i="65"/>
  <c r="BS46" i="65"/>
  <c r="BS26" i="65"/>
  <c r="BS41" i="65"/>
  <c r="BS30" i="65"/>
  <c r="BS15" i="65"/>
  <c r="BS35" i="65"/>
  <c r="BS11" i="65"/>
  <c r="BS39" i="65"/>
  <c r="BS36" i="65"/>
  <c r="BS43" i="65"/>
  <c r="BS17" i="65"/>
  <c r="BS37" i="65"/>
  <c r="BS9" i="65"/>
  <c r="BS24" i="65"/>
  <c r="BS18" i="65"/>
  <c r="BS51" i="65"/>
  <c r="BS49" i="65"/>
  <c r="BS44" i="65"/>
  <c r="BS14" i="65"/>
  <c r="BS47" i="65"/>
  <c r="BS21" i="65"/>
  <c r="BS23" i="65"/>
  <c r="BS50" i="65"/>
  <c r="BS19" i="65"/>
  <c r="BS25" i="65"/>
  <c r="BS27" i="65"/>
  <c r="BS48" i="65"/>
  <c r="BS42" i="65"/>
  <c r="BS52" i="65"/>
  <c r="BS32" i="65"/>
  <c r="BS8" i="65"/>
  <c r="BS7" i="65"/>
  <c r="BS13" i="65"/>
  <c r="BS16" i="65"/>
  <c r="BS33" i="65"/>
  <c r="BS45" i="65"/>
  <c r="BS29" i="65"/>
  <c r="Y13" i="65"/>
  <c r="Y43" i="65"/>
  <c r="Y35" i="65"/>
  <c r="Y22" i="65"/>
  <c r="Y26" i="65"/>
  <c r="Y42" i="65"/>
  <c r="Y51" i="65"/>
  <c r="Y8" i="65"/>
  <c r="Y36" i="65"/>
  <c r="Y32" i="65"/>
  <c r="Y6" i="65"/>
  <c r="Y11" i="65"/>
  <c r="Y52" i="65"/>
  <c r="Y14" i="65"/>
  <c r="Y33" i="65"/>
  <c r="Y24" i="65"/>
  <c r="Y17" i="65"/>
  <c r="Y34" i="65"/>
  <c r="Y44" i="65"/>
  <c r="Y29" i="65"/>
  <c r="Y30" i="65"/>
  <c r="Y53" i="65"/>
  <c r="Y45" i="65"/>
  <c r="Y37" i="65"/>
  <c r="Y31" i="65"/>
  <c r="Y48" i="65"/>
  <c r="Y19" i="65"/>
  <c r="Y47" i="65"/>
  <c r="Y10" i="65"/>
  <c r="Y41" i="65"/>
  <c r="Y40" i="65"/>
  <c r="Y50" i="65"/>
  <c r="Y49" i="65"/>
  <c r="Y25" i="65"/>
  <c r="Y9" i="65"/>
  <c r="Y18" i="65"/>
  <c r="Y23" i="65"/>
  <c r="Y7" i="65"/>
  <c r="Y38" i="65"/>
  <c r="Y20" i="65"/>
  <c r="Y12" i="65"/>
  <c r="Y39" i="65"/>
  <c r="Y28" i="65"/>
  <c r="Y15" i="65"/>
  <c r="Y46" i="65"/>
  <c r="Y27" i="65"/>
  <c r="Y16" i="65"/>
  <c r="Y21" i="65"/>
  <c r="AW7" i="65"/>
  <c r="AW25" i="65"/>
  <c r="AW16" i="65"/>
  <c r="AW43" i="65"/>
  <c r="AW37" i="65"/>
  <c r="AW20" i="65"/>
  <c r="AW31" i="65"/>
  <c r="AW14" i="65"/>
  <c r="AW46" i="65"/>
  <c r="AW26" i="65"/>
  <c r="AW23" i="65"/>
  <c r="AW45" i="65"/>
  <c r="AW10" i="65"/>
  <c r="AW11" i="65"/>
  <c r="AW22" i="65"/>
  <c r="AW51" i="65"/>
  <c r="AW49" i="65"/>
  <c r="AW50" i="65"/>
  <c r="AW38" i="65"/>
  <c r="AW35" i="65"/>
  <c r="AW40" i="65"/>
  <c r="AW8" i="65"/>
  <c r="AW12" i="65"/>
  <c r="AW13" i="65"/>
  <c r="AW48" i="65"/>
  <c r="AW24" i="65"/>
  <c r="AW15" i="65"/>
  <c r="AW53" i="65"/>
  <c r="AW29" i="65"/>
  <c r="AW47" i="65"/>
  <c r="AW9" i="65"/>
  <c r="AW44" i="65"/>
  <c r="AW34" i="65"/>
  <c r="AW41" i="65"/>
  <c r="AW32" i="65"/>
  <c r="AW36" i="65"/>
  <c r="AW19" i="65"/>
  <c r="AW17" i="65"/>
  <c r="AW39" i="65"/>
  <c r="AW28" i="65"/>
  <c r="AW33" i="65"/>
  <c r="AW52" i="65"/>
  <c r="AW6" i="65"/>
  <c r="AW30" i="65"/>
  <c r="AW21" i="65"/>
  <c r="AW42" i="65"/>
  <c r="AW27" i="65"/>
  <c r="AW18" i="65"/>
  <c r="BA47" i="65"/>
  <c r="BA41" i="65"/>
  <c r="BA7" i="65"/>
  <c r="BA38" i="65"/>
  <c r="BA25" i="65"/>
  <c r="BA9" i="65"/>
  <c r="BA51" i="65"/>
  <c r="BA23" i="65"/>
  <c r="BA20" i="65"/>
  <c r="BA36" i="65"/>
  <c r="BA11" i="65"/>
  <c r="BA17" i="65"/>
  <c r="BA34" i="65"/>
  <c r="BA37" i="65"/>
  <c r="BA43" i="65"/>
  <c r="BA28" i="65"/>
  <c r="BA40" i="65"/>
  <c r="BA22" i="65"/>
  <c r="BA49" i="65"/>
  <c r="BA19" i="65"/>
  <c r="BA42" i="65"/>
  <c r="BA45" i="65"/>
  <c r="BA53" i="65"/>
  <c r="BA13" i="65"/>
  <c r="BA39" i="65"/>
  <c r="BA8" i="65"/>
  <c r="BA21" i="65"/>
  <c r="BA26" i="65"/>
  <c r="BA48" i="65"/>
  <c r="BA30" i="65"/>
  <c r="BA6" i="65"/>
  <c r="BA44" i="65"/>
  <c r="BA52" i="65"/>
  <c r="BA50" i="65"/>
  <c r="BA46" i="65"/>
  <c r="BA14" i="65"/>
  <c r="BA33" i="65"/>
  <c r="BA27" i="65"/>
  <c r="BA16" i="65"/>
  <c r="BA15" i="65"/>
  <c r="BA29" i="65"/>
  <c r="BA10" i="65"/>
  <c r="BA18" i="65"/>
  <c r="BA31" i="65"/>
  <c r="BA24" i="65"/>
  <c r="BA35" i="65"/>
  <c r="BA32" i="65"/>
  <c r="BA12" i="65"/>
  <c r="BM23" i="65"/>
  <c r="BM22" i="65"/>
  <c r="BM53" i="65"/>
  <c r="BM52" i="65"/>
  <c r="BM6" i="65"/>
  <c r="BM19" i="65"/>
  <c r="BM41" i="65"/>
  <c r="BM38" i="65"/>
  <c r="BM43" i="65"/>
  <c r="BM14" i="65"/>
  <c r="BM40" i="65"/>
  <c r="BM30" i="65"/>
  <c r="BM21" i="65"/>
  <c r="BM47" i="65"/>
  <c r="BM20" i="65"/>
  <c r="BM45" i="65"/>
  <c r="BM15" i="65"/>
  <c r="BM8" i="65"/>
  <c r="BM37" i="65"/>
  <c r="BM51" i="65"/>
  <c r="BM7" i="65"/>
  <c r="BM16" i="65"/>
  <c r="BM42" i="65"/>
  <c r="BM29" i="65"/>
  <c r="BM39" i="65"/>
  <c r="BM25" i="65"/>
  <c r="BM33" i="65"/>
  <c r="BM32" i="65"/>
  <c r="BM18" i="65"/>
  <c r="BM11" i="65"/>
  <c r="BM26" i="65"/>
  <c r="BM46" i="65"/>
  <c r="BM28" i="65"/>
  <c r="BM13" i="65"/>
  <c r="BM17" i="65"/>
  <c r="BM10" i="65"/>
  <c r="BM50" i="65"/>
  <c r="BM34" i="65"/>
  <c r="BM48" i="65"/>
  <c r="BM35" i="65"/>
  <c r="BM31" i="65"/>
  <c r="BM36" i="65"/>
  <c r="BM27" i="65"/>
  <c r="BM12" i="65"/>
  <c r="BM44" i="65"/>
  <c r="BM49" i="65"/>
  <c r="BM9" i="65"/>
  <c r="BM24" i="65"/>
  <c r="AT10" i="65"/>
  <c r="AT8" i="65"/>
  <c r="AT35" i="65"/>
  <c r="AT30" i="65"/>
  <c r="AT47" i="65"/>
  <c r="AT42" i="65"/>
  <c r="AT18" i="65"/>
  <c r="AT44" i="65"/>
  <c r="AT7" i="65"/>
  <c r="AT22" i="65"/>
  <c r="AT24" i="65"/>
  <c r="AT23" i="65"/>
  <c r="AT15" i="65"/>
  <c r="AT12" i="65"/>
  <c r="AT34" i="65"/>
  <c r="AT16" i="65"/>
  <c r="AT36" i="65"/>
  <c r="AT31" i="65"/>
  <c r="AT17" i="65"/>
  <c r="AT32" i="65"/>
  <c r="AT43" i="65"/>
  <c r="AT9" i="65"/>
  <c r="AT38" i="65"/>
  <c r="AT40" i="65"/>
  <c r="AT45" i="65"/>
  <c r="AT20" i="65"/>
  <c r="AT19" i="65"/>
  <c r="AT39" i="65"/>
  <c r="AT14" i="65"/>
  <c r="AT13" i="65"/>
  <c r="AT27" i="65"/>
  <c r="AT37" i="65"/>
  <c r="AT21" i="65"/>
  <c r="AT6" i="65"/>
  <c r="AT11" i="65"/>
  <c r="AT46" i="65"/>
  <c r="AT26" i="65"/>
  <c r="AT53" i="65"/>
  <c r="AT33" i="65"/>
  <c r="AT29" i="65"/>
  <c r="AT48" i="65"/>
  <c r="AT41" i="65"/>
  <c r="AT49" i="65"/>
  <c r="AT28" i="65"/>
  <c r="AT25" i="65"/>
  <c r="AT51" i="65"/>
  <c r="AT50" i="65"/>
  <c r="AT52" i="65"/>
  <c r="X6" i="65"/>
  <c r="X20" i="65"/>
  <c r="X12" i="65"/>
  <c r="X15" i="65"/>
  <c r="X53" i="65"/>
  <c r="X27" i="65"/>
  <c r="X19" i="65"/>
  <c r="X37" i="65"/>
  <c r="X34" i="65"/>
  <c r="X33" i="65"/>
  <c r="X39" i="65"/>
  <c r="X29" i="65"/>
  <c r="X38" i="65"/>
  <c r="X50" i="65"/>
  <c r="X35" i="65"/>
  <c r="X42" i="65"/>
  <c r="X22" i="65"/>
  <c r="X45" i="65"/>
  <c r="X24" i="65"/>
  <c r="X36" i="65"/>
  <c r="X7" i="65"/>
  <c r="X31" i="65"/>
  <c r="X28" i="65"/>
  <c r="X41" i="65"/>
  <c r="X21" i="65"/>
  <c r="X16" i="65"/>
  <c r="X11" i="65"/>
  <c r="X26" i="65"/>
  <c r="X13" i="65"/>
  <c r="X47" i="65"/>
  <c r="X51" i="65"/>
  <c r="X8" i="65"/>
  <c r="X32" i="65"/>
  <c r="X46" i="65"/>
  <c r="X23" i="65"/>
  <c r="X18" i="65"/>
  <c r="X40" i="65"/>
  <c r="X48" i="65"/>
  <c r="X14" i="65"/>
  <c r="X17" i="65"/>
  <c r="X10" i="65"/>
  <c r="X44" i="65"/>
  <c r="X52" i="65"/>
  <c r="X49" i="65"/>
  <c r="X25" i="65"/>
  <c r="X9" i="65"/>
  <c r="X43" i="65"/>
  <c r="X30" i="65"/>
  <c r="BL47" i="65"/>
  <c r="BL28" i="65"/>
  <c r="BL42" i="65"/>
  <c r="BL50" i="65"/>
  <c r="BL10" i="65"/>
  <c r="BL43" i="65"/>
  <c r="BL30" i="65"/>
  <c r="BL35" i="65"/>
  <c r="BL40" i="65"/>
  <c r="BL41" i="65"/>
  <c r="BL21" i="65"/>
  <c r="BL48" i="65"/>
  <c r="BL7" i="65"/>
  <c r="BL23" i="65"/>
  <c r="BL17" i="65"/>
  <c r="BL34" i="65"/>
  <c r="BL19" i="65"/>
  <c r="BL26" i="65"/>
  <c r="BL51" i="65"/>
  <c r="BL44" i="65"/>
  <c r="BL6" i="65"/>
  <c r="BL15" i="65"/>
  <c r="BL16" i="65"/>
  <c r="BL27" i="65"/>
  <c r="BL46" i="65"/>
  <c r="BL52" i="65"/>
  <c r="BL22" i="65"/>
  <c r="BL20" i="65"/>
  <c r="BL14" i="65"/>
  <c r="BL36" i="65"/>
  <c r="BL9" i="65"/>
  <c r="BL45" i="65"/>
  <c r="BL37" i="65"/>
  <c r="BL39" i="65"/>
  <c r="BL18" i="65"/>
  <c r="BL53" i="65"/>
  <c r="BL33" i="65"/>
  <c r="BL8" i="65"/>
  <c r="BL31" i="65"/>
  <c r="BL25" i="65"/>
  <c r="BL12" i="65"/>
  <c r="BL38" i="65"/>
  <c r="BL32" i="65"/>
  <c r="BL13" i="65"/>
  <c r="BL49" i="65"/>
  <c r="BL11" i="65"/>
  <c r="BL24" i="65"/>
  <c r="BL29" i="65"/>
  <c r="BI35" i="65"/>
  <c r="BI38" i="65"/>
  <c r="BI19" i="65"/>
  <c r="BI45" i="65"/>
  <c r="BI14" i="65"/>
  <c r="BI17" i="65"/>
  <c r="BI39" i="65"/>
  <c r="BI23" i="65"/>
  <c r="BI25" i="65"/>
  <c r="BI13" i="65"/>
  <c r="BI51" i="65"/>
  <c r="BI30" i="65"/>
  <c r="BI47" i="65"/>
  <c r="BI31" i="65"/>
  <c r="BI9" i="65"/>
  <c r="BI42" i="65"/>
  <c r="BI27" i="65"/>
  <c r="BI37" i="65"/>
  <c r="BI15" i="65"/>
  <c r="BI6" i="65"/>
  <c r="BI18" i="65"/>
  <c r="BI53" i="65"/>
  <c r="BI28" i="65"/>
  <c r="BI43" i="65"/>
  <c r="BI48" i="65"/>
  <c r="BI26" i="65"/>
  <c r="BI21" i="65"/>
  <c r="BI44" i="65"/>
  <c r="BI33" i="65"/>
  <c r="BI34" i="65"/>
  <c r="BI20" i="65"/>
  <c r="BI22" i="65"/>
  <c r="BI16" i="65"/>
  <c r="BI10" i="65"/>
  <c r="BI7" i="65"/>
  <c r="BI40" i="65"/>
  <c r="BI29" i="65"/>
  <c r="BI12" i="65"/>
  <c r="BI41" i="65"/>
  <c r="BI36" i="65"/>
  <c r="BI50" i="65"/>
  <c r="BI11" i="65"/>
  <c r="BI52" i="65"/>
  <c r="BI8" i="65"/>
  <c r="BI32" i="65"/>
  <c r="BI46" i="65"/>
  <c r="BI49" i="65"/>
  <c r="BI24" i="65"/>
  <c r="BU7" i="65"/>
  <c r="BU42" i="65"/>
  <c r="BU34" i="65"/>
  <c r="BU19" i="65"/>
  <c r="BU35" i="65"/>
  <c r="BU10" i="65"/>
  <c r="BU41" i="65"/>
  <c r="BU11" i="65"/>
  <c r="BU47" i="65"/>
  <c r="BU20" i="65"/>
  <c r="BU36" i="65"/>
  <c r="BU22" i="65"/>
  <c r="BU44" i="65"/>
  <c r="BU14" i="65"/>
  <c r="BU52" i="65"/>
  <c r="BU28" i="65"/>
  <c r="BU50" i="65"/>
  <c r="BU24" i="65"/>
  <c r="BU39" i="65"/>
  <c r="BU31" i="65"/>
  <c r="BU9" i="65"/>
  <c r="BU23" i="65"/>
  <c r="BU26" i="65"/>
  <c r="BU16" i="65"/>
  <c r="BU49" i="65"/>
  <c r="BU30" i="65"/>
  <c r="BU6" i="65"/>
  <c r="BU53" i="65"/>
  <c r="BU40" i="65"/>
  <c r="BU37" i="65"/>
  <c r="BU32" i="65"/>
  <c r="BU48" i="65"/>
  <c r="BU13" i="65"/>
  <c r="BU33" i="65"/>
  <c r="BU46" i="65"/>
  <c r="BU15" i="65"/>
  <c r="BU38" i="65"/>
  <c r="BU43" i="65"/>
  <c r="BU17" i="65"/>
  <c r="BU8" i="65"/>
  <c r="BU25" i="65"/>
  <c r="BU18" i="65"/>
  <c r="BU27" i="65"/>
  <c r="BU51" i="65"/>
  <c r="BU45" i="65"/>
  <c r="BU29" i="65"/>
  <c r="BU21" i="65"/>
  <c r="BU12" i="65"/>
  <c r="J23" i="65"/>
  <c r="J38" i="65"/>
  <c r="J26" i="65"/>
  <c r="J33" i="65"/>
  <c r="J25" i="65"/>
  <c r="J34" i="65"/>
  <c r="J21" i="65"/>
  <c r="J40" i="65"/>
  <c r="J9" i="65"/>
  <c r="J20" i="65"/>
  <c r="J46" i="65"/>
  <c r="J11" i="65"/>
  <c r="J17" i="65"/>
  <c r="J47" i="65"/>
  <c r="J14" i="65"/>
  <c r="J51" i="65"/>
  <c r="J30" i="65"/>
  <c r="J44" i="65"/>
  <c r="J42" i="65"/>
  <c r="J27" i="65"/>
  <c r="J13" i="65"/>
  <c r="J16" i="65"/>
  <c r="J12" i="65"/>
  <c r="J28" i="65"/>
  <c r="J24" i="65"/>
  <c r="J7" i="65"/>
  <c r="J10" i="65"/>
  <c r="J6" i="65"/>
  <c r="J39" i="65"/>
  <c r="J36" i="65"/>
  <c r="J19" i="65"/>
  <c r="J41" i="65"/>
  <c r="J22" i="65"/>
  <c r="J52" i="65"/>
  <c r="J45" i="65"/>
  <c r="J43" i="65"/>
  <c r="J48" i="65"/>
  <c r="J31" i="65"/>
  <c r="J50" i="65"/>
  <c r="J49" i="65"/>
  <c r="J32" i="65"/>
  <c r="J8" i="65"/>
  <c r="J37" i="65"/>
  <c r="J53" i="65"/>
  <c r="J18" i="65"/>
  <c r="J29" i="65"/>
  <c r="J15" i="65"/>
  <c r="J35" i="65"/>
  <c r="BJ19" i="65"/>
  <c r="BJ9" i="65"/>
  <c r="BJ15" i="65"/>
  <c r="BJ16" i="65"/>
  <c r="BJ53" i="65"/>
  <c r="BJ46" i="65"/>
  <c r="BJ11" i="65"/>
  <c r="BJ27" i="65"/>
  <c r="BJ50" i="65"/>
  <c r="BJ26" i="65"/>
  <c r="BJ12" i="65"/>
  <c r="BJ43" i="65"/>
  <c r="BJ44" i="65"/>
  <c r="BJ28" i="65"/>
  <c r="BJ49" i="65"/>
  <c r="BJ14" i="65"/>
  <c r="BJ24" i="65"/>
  <c r="BJ23" i="65"/>
  <c r="BJ29" i="65"/>
  <c r="BJ45" i="65"/>
  <c r="BJ25" i="65"/>
  <c r="BJ7" i="65"/>
  <c r="BJ35" i="65"/>
  <c r="BJ13" i="65"/>
  <c r="BJ32" i="65"/>
  <c r="BJ47" i="65"/>
  <c r="BJ40" i="65"/>
  <c r="BJ52" i="65"/>
  <c r="BJ33" i="65"/>
  <c r="BJ18" i="65"/>
  <c r="BJ20" i="65"/>
  <c r="BJ42" i="65"/>
  <c r="BJ21" i="65"/>
  <c r="BJ37" i="65"/>
  <c r="BJ36" i="65"/>
  <c r="BJ48" i="65"/>
  <c r="BJ8" i="65"/>
  <c r="BJ41" i="65"/>
  <c r="BJ6" i="65"/>
  <c r="BJ38" i="65"/>
  <c r="BJ39" i="65"/>
  <c r="BJ22" i="65"/>
  <c r="BJ31" i="65"/>
  <c r="BJ34" i="65"/>
  <c r="BJ30" i="65"/>
  <c r="BJ17" i="65"/>
  <c r="BJ51" i="65"/>
  <c r="BJ10" i="65"/>
  <c r="D34" i="65"/>
  <c r="D23" i="65"/>
  <c r="D42" i="65"/>
  <c r="D52" i="65"/>
  <c r="D48" i="65"/>
  <c r="D33" i="65"/>
  <c r="D50" i="65"/>
  <c r="D20" i="65"/>
  <c r="D29" i="65"/>
  <c r="D36" i="65"/>
  <c r="D24" i="65"/>
  <c r="D16" i="65"/>
  <c r="D28" i="65"/>
  <c r="D9" i="65"/>
  <c r="D17" i="65"/>
  <c r="D12" i="65"/>
  <c r="D32" i="65"/>
  <c r="D43" i="65"/>
  <c r="D35" i="65"/>
  <c r="D6" i="65"/>
  <c r="D38" i="65"/>
  <c r="D40" i="65"/>
  <c r="D13" i="65"/>
  <c r="D51" i="65"/>
  <c r="D49" i="65"/>
  <c r="D22" i="65"/>
  <c r="D7" i="65"/>
  <c r="D47" i="65"/>
  <c r="D31" i="65"/>
  <c r="D19" i="65"/>
  <c r="D26" i="65"/>
  <c r="D18" i="65"/>
  <c r="D37" i="65"/>
  <c r="D44" i="65"/>
  <c r="D41" i="65"/>
  <c r="D11" i="65"/>
  <c r="D39" i="65"/>
  <c r="D45" i="65"/>
  <c r="D53" i="65"/>
  <c r="D21" i="65"/>
  <c r="D30" i="65"/>
  <c r="D25" i="65"/>
  <c r="D46" i="65"/>
  <c r="D27" i="65"/>
  <c r="D15" i="65"/>
  <c r="D14" i="65"/>
  <c r="D8" i="65"/>
  <c r="D10" i="65"/>
  <c r="AF6" i="65"/>
  <c r="AF16" i="65"/>
  <c r="AF27" i="65"/>
  <c r="AF34" i="65"/>
  <c r="AF14" i="65"/>
  <c r="AF49" i="65"/>
  <c r="AF18" i="65"/>
  <c r="AF46" i="65"/>
  <c r="AF11" i="65"/>
  <c r="AF41" i="65"/>
  <c r="AF53" i="65"/>
  <c r="AF35" i="65"/>
  <c r="AF43" i="65"/>
  <c r="AF38" i="65"/>
  <c r="AF39" i="65"/>
  <c r="AF50" i="65"/>
  <c r="AF25" i="65"/>
  <c r="AF21" i="65"/>
  <c r="AF15" i="65"/>
  <c r="AF40" i="65"/>
  <c r="AF22" i="65"/>
  <c r="AF24" i="65"/>
  <c r="AF36" i="65"/>
  <c r="AF17" i="65"/>
  <c r="AF9" i="65"/>
  <c r="AF13" i="65"/>
  <c r="AF8" i="65"/>
  <c r="AF31" i="65"/>
  <c r="AF44" i="65"/>
  <c r="AF33" i="65"/>
  <c r="AF28" i="65"/>
  <c r="AF48" i="65"/>
  <c r="AF29" i="65"/>
  <c r="AF26" i="65"/>
  <c r="AF52" i="65"/>
  <c r="AF23" i="65"/>
  <c r="AF10" i="65"/>
  <c r="AF45" i="65"/>
  <c r="AF7" i="65"/>
  <c r="AF47" i="65"/>
  <c r="AF12" i="65"/>
  <c r="AF19" i="65"/>
  <c r="AF42" i="65"/>
  <c r="AF20" i="65"/>
  <c r="AF51" i="65"/>
  <c r="AF37" i="65"/>
  <c r="AF32" i="65"/>
  <c r="AF30" i="65"/>
  <c r="BP45" i="65"/>
  <c r="BP17" i="65"/>
  <c r="BP6" i="65"/>
  <c r="BP34" i="65"/>
  <c r="BP9" i="65"/>
  <c r="BP18" i="65"/>
  <c r="BP38" i="65"/>
  <c r="BP19" i="65"/>
  <c r="BP16" i="65"/>
  <c r="BP31" i="65"/>
  <c r="BP7" i="65"/>
  <c r="BP33" i="65"/>
  <c r="BP41" i="65"/>
  <c r="BP20" i="65"/>
  <c r="BP12" i="65"/>
  <c r="BP29" i="65"/>
  <c r="BP50" i="65"/>
  <c r="BP23" i="65"/>
  <c r="BP30" i="65"/>
  <c r="BP26" i="65"/>
  <c r="BP32" i="65"/>
  <c r="BP27" i="65"/>
  <c r="BP8" i="65"/>
  <c r="BP36" i="65"/>
  <c r="BP40" i="65"/>
  <c r="BP47" i="65"/>
  <c r="BP49" i="65"/>
  <c r="BP11" i="65"/>
  <c r="BP51" i="65"/>
  <c r="BP35" i="65"/>
  <c r="BP21" i="65"/>
  <c r="BP22" i="65"/>
  <c r="BP15" i="65"/>
  <c r="BP46" i="65"/>
  <c r="BP10" i="65"/>
  <c r="BP39" i="65"/>
  <c r="BP14" i="65"/>
  <c r="BP37" i="65"/>
  <c r="BP53" i="65"/>
  <c r="BP25" i="65"/>
  <c r="BP24" i="65"/>
  <c r="BP44" i="65"/>
  <c r="BP13" i="65"/>
  <c r="BP42" i="65"/>
  <c r="BP48" i="65"/>
  <c r="BP28" i="65"/>
  <c r="BP43" i="65"/>
  <c r="BP52" i="65"/>
  <c r="U45" i="65"/>
  <c r="U47" i="65"/>
  <c r="U9" i="65"/>
  <c r="U37" i="65"/>
  <c r="U27" i="65"/>
  <c r="U24" i="65"/>
  <c r="U30" i="65"/>
  <c r="U32" i="65"/>
  <c r="U41" i="65"/>
  <c r="U14" i="65"/>
  <c r="U38" i="65"/>
  <c r="U6" i="65"/>
  <c r="U50" i="65"/>
  <c r="U15" i="65"/>
  <c r="U19" i="65"/>
  <c r="U25" i="65"/>
  <c r="U10" i="65"/>
  <c r="U17" i="65"/>
  <c r="U21" i="65"/>
  <c r="U8" i="65"/>
  <c r="U51" i="65"/>
  <c r="U29" i="65"/>
  <c r="U11" i="65"/>
  <c r="U12" i="65"/>
  <c r="U28" i="65"/>
  <c r="U52" i="65"/>
  <c r="U39" i="65"/>
  <c r="U13" i="65"/>
  <c r="U40" i="65"/>
  <c r="U7" i="65"/>
  <c r="U36" i="65"/>
  <c r="U43" i="65"/>
  <c r="U34" i="65"/>
  <c r="U22" i="65"/>
  <c r="U23" i="65"/>
  <c r="U46" i="65"/>
  <c r="U44" i="65"/>
  <c r="U53" i="65"/>
  <c r="U35" i="65"/>
  <c r="U31" i="65"/>
  <c r="U20" i="65"/>
  <c r="U42" i="65"/>
  <c r="U26" i="65"/>
  <c r="U18" i="65"/>
  <c r="U16" i="65"/>
  <c r="U49" i="65"/>
  <c r="U48" i="65"/>
  <c r="U33" i="65"/>
  <c r="AM33" i="65"/>
  <c r="AM39" i="65"/>
  <c r="AM22" i="65"/>
  <c r="AM48" i="65"/>
  <c r="AM43" i="65"/>
  <c r="AM19" i="65"/>
  <c r="AM45" i="65"/>
  <c r="AM35" i="65"/>
  <c r="AM11" i="65"/>
  <c r="AM20" i="65"/>
  <c r="AM37" i="65"/>
  <c r="AM50" i="65"/>
  <c r="AM16" i="65"/>
  <c r="AM8" i="65"/>
  <c r="AM9" i="65"/>
  <c r="AM38" i="65"/>
  <c r="AM52" i="65"/>
  <c r="AM18" i="65"/>
  <c r="AM47" i="65"/>
  <c r="AM51" i="65"/>
  <c r="AM12" i="65"/>
  <c r="AM44" i="65"/>
  <c r="AM42" i="65"/>
  <c r="AM21" i="65"/>
  <c r="AM6" i="65"/>
  <c r="AM31" i="65"/>
  <c r="AM13" i="65"/>
  <c r="AM32" i="65"/>
  <c r="AM17" i="65"/>
  <c r="AM28" i="65"/>
  <c r="AM53" i="65"/>
  <c r="AM14" i="65"/>
  <c r="AM46" i="65"/>
  <c r="AM15" i="65"/>
  <c r="AM41" i="65"/>
  <c r="AM10" i="65"/>
  <c r="AM40" i="65"/>
  <c r="AM26" i="65"/>
  <c r="AM24" i="65"/>
  <c r="AM49" i="65"/>
  <c r="AM30" i="65"/>
  <c r="AM34" i="65"/>
  <c r="AM36" i="65"/>
  <c r="AM23" i="65"/>
  <c r="AM7" i="65"/>
  <c r="AM25" i="65"/>
  <c r="AM27" i="65"/>
  <c r="AM29" i="65"/>
  <c r="BG19" i="65"/>
  <c r="BG26" i="65"/>
  <c r="BG12" i="65"/>
  <c r="BG35" i="65"/>
  <c r="BG23" i="65"/>
  <c r="BG24" i="65"/>
  <c r="BG27" i="65"/>
  <c r="BG36" i="65"/>
  <c r="BG7" i="65"/>
  <c r="BG11" i="65"/>
  <c r="BG30" i="65"/>
  <c r="BG42" i="65"/>
  <c r="BG18" i="65"/>
  <c r="BG52" i="65"/>
  <c r="BG39" i="65"/>
  <c r="BG29" i="65"/>
  <c r="BG51" i="65"/>
  <c r="BG33" i="65"/>
  <c r="BG15" i="65"/>
  <c r="BG47" i="65"/>
  <c r="BG41" i="65"/>
  <c r="BG25" i="65"/>
  <c r="BG44" i="65"/>
  <c r="BG20" i="65"/>
  <c r="BG13" i="65"/>
  <c r="BG32" i="65"/>
  <c r="BG38" i="65"/>
  <c r="BG37" i="65"/>
  <c r="BG34" i="65"/>
  <c r="BG31" i="65"/>
  <c r="BG8" i="65"/>
  <c r="BG6" i="65"/>
  <c r="BG48" i="65"/>
  <c r="BG17" i="65"/>
  <c r="BG50" i="65"/>
  <c r="BG16" i="65"/>
  <c r="BG45" i="65"/>
  <c r="BG10" i="65"/>
  <c r="BG43" i="65"/>
  <c r="BG14" i="65"/>
  <c r="BG9" i="65"/>
  <c r="BG53" i="65"/>
  <c r="BG40" i="65"/>
  <c r="BG49" i="65"/>
  <c r="BG46" i="65"/>
  <c r="BG21" i="65"/>
  <c r="BG28" i="65"/>
  <c r="BG22" i="65"/>
  <c r="L48" i="65"/>
  <c r="L37" i="65"/>
  <c r="L45" i="65"/>
  <c r="L26" i="65"/>
  <c r="L7" i="65"/>
  <c r="L41" i="65"/>
  <c r="L32" i="65"/>
  <c r="L34" i="65"/>
  <c r="L15" i="65"/>
  <c r="L43" i="65"/>
  <c r="L31" i="65"/>
  <c r="L23" i="65"/>
  <c r="L52" i="65"/>
  <c r="L42" i="65"/>
  <c r="L14" i="65"/>
  <c r="L47" i="65"/>
  <c r="L8" i="65"/>
  <c r="L9" i="65"/>
  <c r="L22" i="65"/>
  <c r="L10" i="65"/>
  <c r="L33" i="65"/>
  <c r="L27" i="65"/>
  <c r="L16" i="65"/>
  <c r="L28" i="65"/>
  <c r="L17" i="65"/>
  <c r="L51" i="65"/>
  <c r="L38" i="65"/>
  <c r="L19" i="65"/>
  <c r="L44" i="65"/>
  <c r="L18" i="65"/>
  <c r="L24" i="65"/>
  <c r="L11" i="65"/>
  <c r="L53" i="65"/>
  <c r="L50" i="65"/>
  <c r="L40" i="65"/>
  <c r="L49" i="65"/>
  <c r="L46" i="65"/>
  <c r="L6" i="65"/>
  <c r="L20" i="65"/>
  <c r="L36" i="65"/>
  <c r="L21" i="65"/>
  <c r="L35" i="65"/>
  <c r="L12" i="65"/>
  <c r="L39" i="65"/>
  <c r="L29" i="65"/>
  <c r="L13" i="65"/>
  <c r="L25" i="65"/>
  <c r="L30" i="65"/>
  <c r="AP7" i="65"/>
  <c r="AP14" i="65"/>
  <c r="AP20" i="65"/>
  <c r="AP8" i="65"/>
  <c r="AP32" i="65"/>
  <c r="AP31" i="65"/>
  <c r="AP19" i="65"/>
  <c r="AP11" i="65"/>
  <c r="AP16" i="65"/>
  <c r="AP38" i="65"/>
  <c r="AP10" i="65"/>
  <c r="AP50" i="65"/>
  <c r="AP35" i="65"/>
  <c r="AP49" i="65"/>
  <c r="AP6" i="65"/>
  <c r="AP52" i="65"/>
  <c r="AP44" i="65"/>
  <c r="AP43" i="65"/>
  <c r="AP17" i="65"/>
  <c r="AP45" i="65"/>
  <c r="AP40" i="65"/>
  <c r="AP48" i="65"/>
  <c r="AP25" i="65"/>
  <c r="AP9" i="65"/>
  <c r="AP37" i="65"/>
  <c r="AP30" i="65"/>
  <c r="AP51" i="65"/>
  <c r="AP53" i="65"/>
  <c r="AP47" i="65"/>
  <c r="AP36" i="65"/>
  <c r="AP28" i="65"/>
  <c r="AP29" i="65"/>
  <c r="AP23" i="65"/>
  <c r="AP12" i="65"/>
  <c r="AP33" i="65"/>
  <c r="AP34" i="65"/>
  <c r="AP22" i="65"/>
  <c r="AP13" i="65"/>
  <c r="AP39" i="65"/>
  <c r="AP41" i="65"/>
  <c r="AP42" i="65"/>
  <c r="AP27" i="65"/>
  <c r="AP26" i="65"/>
  <c r="AP24" i="65"/>
  <c r="AP21" i="65"/>
  <c r="AP15" i="65"/>
  <c r="AP46" i="65"/>
  <c r="AP18" i="65"/>
  <c r="AG37" i="65"/>
  <c r="AG17" i="65"/>
  <c r="AG48" i="65"/>
  <c r="AG26" i="65"/>
  <c r="AG36" i="65"/>
  <c r="AG10" i="65"/>
  <c r="AG13" i="65"/>
  <c r="AG23" i="65"/>
  <c r="AG45" i="65"/>
  <c r="AG35" i="65"/>
  <c r="AG8" i="65"/>
  <c r="AG51" i="65"/>
  <c r="AG30" i="65"/>
  <c r="AG41" i="65"/>
  <c r="AG38" i="65"/>
  <c r="AG42" i="65"/>
  <c r="AG40" i="65"/>
  <c r="AG39" i="65"/>
  <c r="AG53" i="65"/>
  <c r="AG20" i="65"/>
  <c r="AG27" i="65"/>
  <c r="AG52" i="65"/>
  <c r="AG34" i="65"/>
  <c r="AG50" i="65"/>
  <c r="AG29" i="65"/>
  <c r="AG7" i="65"/>
  <c r="AG9" i="65"/>
  <c r="AG18" i="65"/>
  <c r="AG25" i="65"/>
  <c r="AG11" i="65"/>
  <c r="AG24" i="65"/>
  <c r="AG6" i="65"/>
  <c r="AG44" i="65"/>
  <c r="AG15" i="65"/>
  <c r="AG46" i="65"/>
  <c r="AG14" i="65"/>
  <c r="AG33" i="65"/>
  <c r="AG22" i="65"/>
  <c r="AG32" i="65"/>
  <c r="AG28" i="65"/>
  <c r="AG19" i="65"/>
  <c r="AG47" i="65"/>
  <c r="AG12" i="65"/>
  <c r="AG43" i="65"/>
  <c r="AG16" i="65"/>
  <c r="AG21" i="65"/>
  <c r="AG49" i="65"/>
  <c r="AG31" i="65"/>
  <c r="O22" i="65"/>
  <c r="O44" i="65"/>
  <c r="O11" i="65"/>
  <c r="O19" i="65"/>
  <c r="O35" i="65"/>
  <c r="O28" i="65"/>
  <c r="O39" i="65"/>
  <c r="O14" i="65"/>
  <c r="O46" i="65"/>
  <c r="O9" i="65"/>
  <c r="O23" i="65"/>
  <c r="O15" i="65"/>
  <c r="O50" i="65"/>
  <c r="O42" i="65"/>
  <c r="O17" i="65"/>
  <c r="O16" i="65"/>
  <c r="O33" i="65"/>
  <c r="O27" i="65"/>
  <c r="O26" i="65"/>
  <c r="O53" i="65"/>
  <c r="O21" i="65"/>
  <c r="O36" i="65"/>
  <c r="O6" i="65"/>
  <c r="O52" i="65"/>
  <c r="O37" i="65"/>
  <c r="O47" i="65"/>
  <c r="O29" i="65"/>
  <c r="O49" i="65"/>
  <c r="O20" i="65"/>
  <c r="O38" i="65"/>
  <c r="O18" i="65"/>
  <c r="O10" i="65"/>
  <c r="O51" i="65"/>
  <c r="O34" i="65"/>
  <c r="O45" i="65"/>
  <c r="O40" i="65"/>
  <c r="O7" i="65"/>
  <c r="O30" i="65"/>
  <c r="O25" i="65"/>
  <c r="O32" i="65"/>
  <c r="O31" i="65"/>
  <c r="O12" i="65"/>
  <c r="O48" i="65"/>
  <c r="O13" i="65"/>
  <c r="O24" i="65"/>
  <c r="O8" i="65"/>
  <c r="O41" i="65"/>
  <c r="O43" i="65"/>
  <c r="G52" i="65"/>
  <c r="G49" i="65"/>
  <c r="G13" i="65"/>
  <c r="G50" i="65"/>
  <c r="G28" i="65"/>
  <c r="G26" i="65"/>
  <c r="G45" i="65"/>
  <c r="G12" i="65"/>
  <c r="G6" i="65"/>
  <c r="G23" i="65"/>
  <c r="G21" i="65"/>
  <c r="G22" i="65"/>
  <c r="G7" i="65"/>
  <c r="G9" i="65"/>
  <c r="G43" i="65"/>
  <c r="G16" i="65"/>
  <c r="G8" i="65"/>
  <c r="G37" i="65"/>
  <c r="BV5" i="65"/>
  <c r="BW5" i="65" s="1"/>
  <c r="G27" i="65"/>
  <c r="G15" i="65"/>
  <c r="G48" i="65"/>
  <c r="G14" i="65"/>
  <c r="G51" i="65"/>
  <c r="G29" i="65"/>
  <c r="G44" i="65"/>
  <c r="G25" i="65"/>
  <c r="G46" i="65"/>
  <c r="G32" i="65"/>
  <c r="G35" i="65"/>
  <c r="G38" i="65"/>
  <c r="G39" i="65"/>
  <c r="G20" i="65"/>
  <c r="G10" i="65"/>
  <c r="G31" i="65"/>
  <c r="G36" i="65"/>
  <c r="G40" i="65"/>
  <c r="G24" i="65"/>
  <c r="G19" i="65"/>
  <c r="G41" i="65"/>
  <c r="G42" i="65"/>
  <c r="G34" i="65"/>
  <c r="G53" i="65"/>
  <c r="G30" i="65"/>
  <c r="G11" i="65"/>
  <c r="G17" i="65"/>
  <c r="G33" i="65"/>
  <c r="G18" i="65"/>
  <c r="G47" i="65"/>
  <c r="BC41" i="65"/>
  <c r="BC38" i="65"/>
  <c r="BC6" i="65"/>
  <c r="BC53" i="65"/>
  <c r="BC50" i="65"/>
  <c r="BC36" i="65"/>
  <c r="BC43" i="65"/>
  <c r="BC40" i="65"/>
  <c r="BC49" i="65"/>
  <c r="BC17" i="65"/>
  <c r="BC25" i="65"/>
  <c r="BC19" i="65"/>
  <c r="BC46" i="65"/>
  <c r="BC34" i="65"/>
  <c r="BC16" i="65"/>
  <c r="BC27" i="65"/>
  <c r="BC35" i="65"/>
  <c r="BC11" i="65"/>
  <c r="BC30" i="65"/>
  <c r="BC20" i="65"/>
  <c r="BC39" i="65"/>
  <c r="BC21" i="65"/>
  <c r="BC45" i="65"/>
  <c r="BC42" i="65"/>
  <c r="BC52" i="65"/>
  <c r="BC32" i="65"/>
  <c r="BC48" i="65"/>
  <c r="BC51" i="65"/>
  <c r="BC26" i="65"/>
  <c r="BC29" i="65"/>
  <c r="BC33" i="65"/>
  <c r="BC13" i="65"/>
  <c r="BC37" i="65"/>
  <c r="BC24" i="65"/>
  <c r="BC31" i="65"/>
  <c r="BC14" i="65"/>
  <c r="BC23" i="65"/>
  <c r="BC22" i="65"/>
  <c r="BC8" i="65"/>
  <c r="BC12" i="65"/>
  <c r="BC10" i="65"/>
  <c r="BC47" i="65"/>
  <c r="BC18" i="65"/>
  <c r="BC7" i="65"/>
  <c r="BC44" i="65"/>
  <c r="BC15" i="65"/>
  <c r="BC9" i="65"/>
  <c r="BC28" i="65"/>
  <c r="AA41" i="65"/>
  <c r="AA49" i="65"/>
  <c r="AA40" i="65"/>
  <c r="AA44" i="65"/>
  <c r="AA24" i="65"/>
  <c r="AA30" i="65"/>
  <c r="AA53" i="65"/>
  <c r="AA46" i="65"/>
  <c r="AA16" i="65"/>
  <c r="AA51" i="65"/>
  <c r="AA28" i="65"/>
  <c r="AA19" i="65"/>
  <c r="AA38" i="65"/>
  <c r="AA12" i="65"/>
  <c r="AA21" i="65"/>
  <c r="AA35" i="65"/>
  <c r="AA14" i="65"/>
  <c r="AA33" i="65"/>
  <c r="AA27" i="65"/>
  <c r="AA18" i="65"/>
  <c r="AA10" i="65"/>
  <c r="AA39" i="65"/>
  <c r="AA11" i="65"/>
  <c r="AA6" i="65"/>
  <c r="AA29" i="65"/>
  <c r="AA32" i="65"/>
  <c r="AA23" i="65"/>
  <c r="AA48" i="65"/>
  <c r="AA25" i="65"/>
  <c r="AA15" i="65"/>
  <c r="AA43" i="65"/>
  <c r="AA34" i="65"/>
  <c r="AA31" i="65"/>
  <c r="AA9" i="65"/>
  <c r="AA7" i="65"/>
  <c r="AA50" i="65"/>
  <c r="AA45" i="65"/>
  <c r="AA13" i="65"/>
  <c r="AA8" i="65"/>
  <c r="AA42" i="65"/>
  <c r="AA36" i="65"/>
  <c r="AA37" i="65"/>
  <c r="AA26" i="65"/>
  <c r="AA17" i="65"/>
  <c r="AA52" i="65"/>
  <c r="AA47" i="65"/>
  <c r="AA20" i="65"/>
  <c r="AA22" i="65"/>
  <c r="AR21" i="65"/>
  <c r="AR50" i="65"/>
  <c r="AR18" i="65"/>
  <c r="AR10" i="65"/>
  <c r="AR52" i="65"/>
  <c r="AR44" i="65"/>
  <c r="AR27" i="65"/>
  <c r="AR38" i="65"/>
  <c r="AR14" i="65"/>
  <c r="AR45" i="65"/>
  <c r="AR6" i="65"/>
  <c r="AR42" i="65"/>
  <c r="AR25" i="65"/>
  <c r="AR35" i="65"/>
  <c r="AR30" i="65"/>
  <c r="AR39" i="65"/>
  <c r="AR53" i="65"/>
  <c r="AR37" i="65"/>
  <c r="AR33" i="65"/>
  <c r="AR20" i="65"/>
  <c r="AR7" i="65"/>
  <c r="AR8" i="65"/>
  <c r="AR19" i="65"/>
  <c r="AR13" i="65"/>
  <c r="AR9" i="65"/>
  <c r="AR12" i="65"/>
  <c r="AR43" i="65"/>
  <c r="AR29" i="65"/>
  <c r="AR47" i="65"/>
  <c r="AR16" i="65"/>
  <c r="AR46" i="65"/>
  <c r="AR34" i="65"/>
  <c r="AR22" i="65"/>
  <c r="AR36" i="65"/>
  <c r="AR11" i="65"/>
  <c r="AR31" i="65"/>
  <c r="AR15" i="65"/>
  <c r="AR51" i="65"/>
  <c r="AR49" i="65"/>
  <c r="AR48" i="65"/>
  <c r="AR41" i="65"/>
  <c r="AR40" i="65"/>
  <c r="AR23" i="65"/>
  <c r="AR26" i="65"/>
  <c r="AR28" i="65"/>
  <c r="AR24" i="65"/>
  <c r="AR17" i="65"/>
  <c r="AR32" i="65"/>
  <c r="AO8" i="65"/>
  <c r="AO46" i="65"/>
  <c r="AO47" i="65"/>
  <c r="AO11" i="65"/>
  <c r="AO48" i="65"/>
  <c r="AO29" i="65"/>
  <c r="AO31" i="65"/>
  <c r="AO28" i="65"/>
  <c r="AO43" i="65"/>
  <c r="AO21" i="65"/>
  <c r="AO40" i="65"/>
  <c r="AO13" i="65"/>
  <c r="AO14" i="65"/>
  <c r="AO39" i="65"/>
  <c r="AO35" i="65"/>
  <c r="AO45" i="65"/>
  <c r="AO24" i="65"/>
  <c r="AO42" i="65"/>
  <c r="AO16" i="65"/>
  <c r="AO7" i="65"/>
  <c r="AO33" i="65"/>
  <c r="AO10" i="65"/>
  <c r="AO9" i="65"/>
  <c r="AO49" i="65"/>
  <c r="AO18" i="65"/>
  <c r="AO23" i="65"/>
  <c r="AO30" i="65"/>
  <c r="AO50" i="65"/>
  <c r="AO26" i="65"/>
  <c r="AO15" i="65"/>
  <c r="AO12" i="65"/>
  <c r="AO32" i="65"/>
  <c r="AO53" i="65"/>
  <c r="AO37" i="65"/>
  <c r="AO34" i="65"/>
  <c r="AO17" i="65"/>
  <c r="AO36" i="65"/>
  <c r="AO51" i="65"/>
  <c r="AO20" i="65"/>
  <c r="AO52" i="65"/>
  <c r="AO19" i="65"/>
  <c r="AO41" i="65"/>
  <c r="AO6" i="65"/>
  <c r="AO25" i="65"/>
  <c r="AO22" i="65"/>
  <c r="AO44" i="65"/>
  <c r="AO38" i="65"/>
  <c r="AO27" i="65"/>
  <c r="AS21" i="65"/>
  <c r="AS46" i="65"/>
  <c r="AS51" i="65"/>
  <c r="AS17" i="65"/>
  <c r="AS41" i="65"/>
  <c r="AS34" i="65"/>
  <c r="AS9" i="65"/>
  <c r="AS16" i="65"/>
  <c r="AS18" i="65"/>
  <c r="AS52" i="65"/>
  <c r="AS40" i="65"/>
  <c r="AS20" i="65"/>
  <c r="AS42" i="65"/>
  <c r="AS26" i="65"/>
  <c r="AS13" i="65"/>
  <c r="AS19" i="65"/>
  <c r="AS22" i="65"/>
  <c r="AS14" i="65"/>
  <c r="AS6" i="65"/>
  <c r="AS28" i="65"/>
  <c r="AS8" i="65"/>
  <c r="AS31" i="65"/>
  <c r="AS29" i="65"/>
  <c r="AS24" i="65"/>
  <c r="AS36" i="65"/>
  <c r="AS27" i="65"/>
  <c r="AS32" i="65"/>
  <c r="AS25" i="65"/>
  <c r="AS15" i="65"/>
  <c r="AS10" i="65"/>
  <c r="AS47" i="65"/>
  <c r="AS33" i="65"/>
  <c r="AS35" i="65"/>
  <c r="AS44" i="65"/>
  <c r="AS39" i="65"/>
  <c r="AS38" i="65"/>
  <c r="AS23" i="65"/>
  <c r="AS45" i="65"/>
  <c r="AS37" i="65"/>
  <c r="AS48" i="65"/>
  <c r="AS43" i="65"/>
  <c r="AS53" i="65"/>
  <c r="AS11" i="65"/>
  <c r="AS30" i="65"/>
  <c r="AS7" i="65"/>
  <c r="AS50" i="65"/>
  <c r="AS12" i="65"/>
  <c r="AS49" i="65"/>
  <c r="AL40" i="65"/>
  <c r="AL29" i="65"/>
  <c r="AL11" i="65"/>
  <c r="AL49" i="65"/>
  <c r="AL41" i="65"/>
  <c r="AL18" i="65"/>
  <c r="AL45" i="65"/>
  <c r="AL34" i="65"/>
  <c r="AL47" i="65"/>
  <c r="AL30" i="65"/>
  <c r="AL50" i="65"/>
  <c r="AL52" i="65"/>
  <c r="AL14" i="65"/>
  <c r="AL31" i="65"/>
  <c r="AL32" i="65"/>
  <c r="AL23" i="65"/>
  <c r="AL15" i="65"/>
  <c r="AL25" i="65"/>
  <c r="AL19" i="65"/>
  <c r="AL27" i="65"/>
  <c r="AL12" i="65"/>
  <c r="AL51" i="65"/>
  <c r="AL17" i="65"/>
  <c r="AL53" i="65"/>
  <c r="AL8" i="65"/>
  <c r="AL46" i="65"/>
  <c r="AL33" i="65"/>
  <c r="AL43" i="65"/>
  <c r="AL24" i="65"/>
  <c r="AL36" i="65"/>
  <c r="AL10" i="65"/>
  <c r="AL39" i="65"/>
  <c r="AL44" i="65"/>
  <c r="AL7" i="65"/>
  <c r="AL9" i="65"/>
  <c r="AL6" i="65"/>
  <c r="AL37" i="65"/>
  <c r="AL38" i="65"/>
  <c r="AL28" i="65"/>
  <c r="AL21" i="65"/>
  <c r="AL20" i="65"/>
  <c r="AL22" i="65"/>
  <c r="AL35" i="65"/>
  <c r="AL13" i="65"/>
  <c r="AL16" i="65"/>
  <c r="AL26" i="65"/>
  <c r="AL42" i="65"/>
  <c r="AL48" i="65"/>
  <c r="BN42" i="65"/>
  <c r="BN29" i="65"/>
  <c r="BN52" i="65"/>
  <c r="BN39" i="65"/>
  <c r="BN25" i="65"/>
  <c r="BN21" i="65"/>
  <c r="BN34" i="65"/>
  <c r="BN24" i="65"/>
  <c r="BN15" i="65"/>
  <c r="BN10" i="65"/>
  <c r="BN46" i="65"/>
  <c r="BN20" i="65"/>
  <c r="BN49" i="65"/>
  <c r="BN36" i="65"/>
  <c r="BN6" i="65"/>
  <c r="BN48" i="65"/>
  <c r="BN7" i="65"/>
  <c r="BN45" i="65"/>
  <c r="BN9" i="65"/>
  <c r="BN44" i="65"/>
  <c r="BN14" i="65"/>
  <c r="BN35" i="65"/>
  <c r="BN41" i="65"/>
  <c r="BN19" i="65"/>
  <c r="BN33" i="65"/>
  <c r="BN31" i="65"/>
  <c r="BN11" i="65"/>
  <c r="BN27" i="65"/>
  <c r="BN38" i="65"/>
  <c r="BN18" i="65"/>
  <c r="BN47" i="65"/>
  <c r="BN53" i="65"/>
  <c r="BN37" i="65"/>
  <c r="BN40" i="65"/>
  <c r="BN26" i="65"/>
  <c r="BN17" i="65"/>
  <c r="BN28" i="65"/>
  <c r="BN13" i="65"/>
  <c r="BN50" i="65"/>
  <c r="BN8" i="65"/>
  <c r="BN51" i="65"/>
  <c r="BN16" i="65"/>
  <c r="BN12" i="65"/>
  <c r="BN43" i="65"/>
  <c r="BN30" i="65"/>
  <c r="BN32" i="65"/>
  <c r="BN22" i="65"/>
  <c r="BN23" i="65"/>
  <c r="T34" i="65"/>
  <c r="T26" i="65"/>
  <c r="T6" i="65"/>
  <c r="T45" i="65"/>
  <c r="T22" i="65"/>
  <c r="T7" i="65"/>
  <c r="T53" i="65"/>
  <c r="T23" i="65"/>
  <c r="T16" i="65"/>
  <c r="T41" i="65"/>
  <c r="T38" i="65"/>
  <c r="T8" i="65"/>
  <c r="T28" i="65"/>
  <c r="T15" i="65"/>
  <c r="T19" i="65"/>
  <c r="T12" i="65"/>
  <c r="T35" i="65"/>
  <c r="T17" i="65"/>
  <c r="T39" i="65"/>
  <c r="T11" i="65"/>
  <c r="T37" i="65"/>
  <c r="T10" i="65"/>
  <c r="T21" i="65"/>
  <c r="T36" i="65"/>
  <c r="T9" i="65"/>
  <c r="T29" i="65"/>
  <c r="T49" i="65"/>
  <c r="T32" i="65"/>
  <c r="T51" i="65"/>
  <c r="T13" i="65"/>
  <c r="T43" i="65"/>
  <c r="T24" i="65"/>
  <c r="T48" i="65"/>
  <c r="T18" i="65"/>
  <c r="T42" i="65"/>
  <c r="T25" i="65"/>
  <c r="T20" i="65"/>
  <c r="T52" i="65"/>
  <c r="T40" i="65"/>
  <c r="T50" i="65"/>
  <c r="T33" i="65"/>
  <c r="T47" i="65"/>
  <c r="T27" i="65"/>
  <c r="T46" i="65"/>
  <c r="T30" i="65"/>
  <c r="T44" i="65"/>
  <c r="T31" i="65"/>
  <c r="T14" i="65"/>
  <c r="W38" i="65"/>
  <c r="W6" i="65"/>
  <c r="W40" i="65"/>
  <c r="W11" i="65"/>
  <c r="W17" i="65"/>
  <c r="W19" i="65"/>
  <c r="W18" i="65"/>
  <c r="W8" i="65"/>
  <c r="W36" i="65"/>
  <c r="W53" i="65"/>
  <c r="W29" i="65"/>
  <c r="W23" i="65"/>
  <c r="W32" i="65"/>
  <c r="W7" i="65"/>
  <c r="W15" i="65"/>
  <c r="W50" i="65"/>
  <c r="W10" i="65"/>
  <c r="W51" i="65"/>
  <c r="W43" i="65"/>
  <c r="W20" i="65"/>
  <c r="W37" i="65"/>
  <c r="W9" i="65"/>
  <c r="W16" i="65"/>
  <c r="W14" i="65"/>
  <c r="W25" i="65"/>
  <c r="W49" i="65"/>
  <c r="W52" i="65"/>
  <c r="W33" i="65"/>
  <c r="W24" i="65"/>
  <c r="W41" i="65"/>
  <c r="W28" i="65"/>
  <c r="W39" i="65"/>
  <c r="W34" i="65"/>
  <c r="W48" i="65"/>
  <c r="W45" i="65"/>
  <c r="W27" i="65"/>
  <c r="W21" i="65"/>
  <c r="W30" i="65"/>
  <c r="W22" i="65"/>
  <c r="W13" i="65"/>
  <c r="W26" i="65"/>
  <c r="W47" i="65"/>
  <c r="W35" i="65"/>
  <c r="W44" i="65"/>
  <c r="W46" i="65"/>
  <c r="W31" i="65"/>
  <c r="W12" i="65"/>
  <c r="W42" i="65"/>
  <c r="AQ31" i="65"/>
  <c r="AQ8" i="65"/>
  <c r="AQ49" i="65"/>
  <c r="AQ36" i="65"/>
  <c r="AQ19" i="65"/>
  <c r="AQ9" i="65"/>
  <c r="AQ51" i="65"/>
  <c r="AQ7" i="65"/>
  <c r="AQ33" i="65"/>
  <c r="AQ25" i="65"/>
  <c r="AQ35" i="65"/>
  <c r="AQ23" i="65"/>
  <c r="AQ22" i="65"/>
  <c r="AQ17" i="65"/>
  <c r="AQ20" i="65"/>
  <c r="AQ16" i="65"/>
  <c r="AQ11" i="65"/>
  <c r="AQ53" i="65"/>
  <c r="AQ12" i="65"/>
  <c r="AQ38" i="65"/>
  <c r="AQ15" i="65"/>
  <c r="AQ47" i="65"/>
  <c r="AQ29" i="65"/>
  <c r="AQ32" i="65"/>
  <c r="AQ28" i="65"/>
  <c r="AQ52" i="65"/>
  <c r="AQ21" i="65"/>
  <c r="AQ41" i="65"/>
  <c r="AQ18" i="65"/>
  <c r="AQ48" i="65"/>
  <c r="AQ14" i="65"/>
  <c r="AQ50" i="65"/>
  <c r="AQ24" i="65"/>
  <c r="AQ39" i="65"/>
  <c r="AQ45" i="65"/>
  <c r="AQ46" i="65"/>
  <c r="AQ10" i="65"/>
  <c r="AQ42" i="65"/>
  <c r="AQ37" i="65"/>
  <c r="AQ27" i="65"/>
  <c r="AQ43" i="65"/>
  <c r="AQ26" i="65"/>
  <c r="AQ34" i="65"/>
  <c r="AQ13" i="65"/>
  <c r="AQ40" i="65"/>
  <c r="AQ44" i="65"/>
  <c r="AQ6" i="65"/>
  <c r="AQ30" i="65"/>
  <c r="AN36" i="65"/>
  <c r="AN21" i="65"/>
  <c r="AN6" i="65"/>
  <c r="AN48" i="65"/>
  <c r="AN13" i="65"/>
  <c r="AN20" i="65"/>
  <c r="AN42" i="65"/>
  <c r="AN35" i="65"/>
  <c r="AN34" i="65"/>
  <c r="AN25" i="65"/>
  <c r="AN23" i="65"/>
  <c r="AN10" i="65"/>
  <c r="AN9" i="65"/>
  <c r="AN15" i="65"/>
  <c r="AN8" i="65"/>
  <c r="AN46" i="65"/>
  <c r="AN18" i="65"/>
  <c r="AN47" i="65"/>
  <c r="AN11" i="65"/>
  <c r="AN53" i="65"/>
  <c r="AN44" i="65"/>
  <c r="AN29" i="65"/>
  <c r="AN14" i="65"/>
  <c r="AN31" i="65"/>
  <c r="AN32" i="65"/>
  <c r="AN16" i="65"/>
  <c r="AN19" i="65"/>
  <c r="AN27" i="65"/>
  <c r="AN38" i="65"/>
  <c r="AN52" i="65"/>
  <c r="AN41" i="65"/>
  <c r="AN22" i="65"/>
  <c r="AN40" i="65"/>
  <c r="AN50" i="65"/>
  <c r="AN43" i="65"/>
  <c r="AN45" i="65"/>
  <c r="AN28" i="65"/>
  <c r="AN33" i="65"/>
  <c r="AN24" i="65"/>
  <c r="AN26" i="65"/>
  <c r="AN30" i="65"/>
  <c r="AN37" i="65"/>
  <c r="AN7" i="65"/>
  <c r="AN39" i="65"/>
  <c r="AN17" i="65"/>
  <c r="AN49" i="65"/>
  <c r="AN51" i="65"/>
  <c r="AN12" i="65"/>
  <c r="E37" i="65"/>
  <c r="E40" i="65"/>
  <c r="E43" i="65"/>
  <c r="E52" i="65"/>
  <c r="E31" i="65"/>
  <c r="E11" i="65"/>
  <c r="E50" i="65"/>
  <c r="E23" i="65"/>
  <c r="E29" i="65"/>
  <c r="E47" i="65"/>
  <c r="E24" i="65"/>
  <c r="E9" i="65"/>
  <c r="E53" i="65"/>
  <c r="E22" i="65"/>
  <c r="E8" i="65"/>
  <c r="E41" i="65"/>
  <c r="E20" i="65"/>
  <c r="E51" i="65"/>
  <c r="E12" i="65"/>
  <c r="E38" i="65"/>
  <c r="E25" i="65"/>
  <c r="E49" i="65"/>
  <c r="E28" i="65"/>
  <c r="E42" i="65"/>
  <c r="E16" i="65"/>
  <c r="E44" i="65"/>
  <c r="E32" i="65"/>
  <c r="E35" i="65"/>
  <c r="E34" i="65"/>
  <c r="E13" i="65"/>
  <c r="E10" i="65"/>
  <c r="E21" i="65"/>
  <c r="E46" i="65"/>
  <c r="E19" i="65"/>
  <c r="E26" i="65"/>
  <c r="E18" i="65"/>
  <c r="E45" i="65"/>
  <c r="E7" i="65"/>
  <c r="E33" i="65"/>
  <c r="E39" i="65"/>
  <c r="E6" i="65"/>
  <c r="E48" i="65"/>
  <c r="E27" i="65"/>
  <c r="E36" i="65"/>
  <c r="E17" i="65"/>
  <c r="E15" i="65"/>
  <c r="E30" i="65"/>
  <c r="E14" i="65"/>
  <c r="S48" i="65"/>
  <c r="S44" i="65"/>
  <c r="S29" i="65"/>
  <c r="S34" i="65"/>
  <c r="S33" i="65"/>
  <c r="S17" i="65"/>
  <c r="S19" i="65"/>
  <c r="S27" i="65"/>
  <c r="S43" i="65"/>
  <c r="S41" i="65"/>
  <c r="S16" i="65"/>
  <c r="S24" i="65"/>
  <c r="S28" i="65"/>
  <c r="S8" i="65"/>
  <c r="S18" i="65"/>
  <c r="S12" i="65"/>
  <c r="S23" i="65"/>
  <c r="S7" i="65"/>
  <c r="S51" i="65"/>
  <c r="S22" i="65"/>
  <c r="S46" i="65"/>
  <c r="S31" i="65"/>
  <c r="S45" i="65"/>
  <c r="S39" i="65"/>
  <c r="S14" i="65"/>
  <c r="S38" i="65"/>
  <c r="S30" i="65"/>
  <c r="S50" i="65"/>
  <c r="S25" i="65"/>
  <c r="S20" i="65"/>
  <c r="S21" i="65"/>
  <c r="S49" i="65"/>
  <c r="S11" i="65"/>
  <c r="S52" i="65"/>
  <c r="S47" i="65"/>
  <c r="S53" i="65"/>
  <c r="S26" i="65"/>
  <c r="S10" i="65"/>
  <c r="S35" i="65"/>
  <c r="S6" i="65"/>
  <c r="S36" i="65"/>
  <c r="S15" i="65"/>
  <c r="S13" i="65"/>
  <c r="S9" i="65"/>
  <c r="S32" i="65"/>
  <c r="S40" i="65"/>
  <c r="S42" i="65"/>
  <c r="S37" i="65"/>
  <c r="AY44" i="65"/>
  <c r="AY24" i="65"/>
  <c r="AY11" i="65"/>
  <c r="AY41" i="65"/>
  <c r="AY17" i="65"/>
  <c r="AY25" i="65"/>
  <c r="AY34" i="65"/>
  <c r="AY18" i="65"/>
  <c r="AY31" i="65"/>
  <c r="AY39" i="65"/>
  <c r="AY20" i="65"/>
  <c r="AY6" i="65"/>
  <c r="AY12" i="65"/>
  <c r="AY46" i="65"/>
  <c r="AY48" i="65"/>
  <c r="AY7" i="65"/>
  <c r="AY30" i="65"/>
  <c r="AY10" i="65"/>
  <c r="AY9" i="65"/>
  <c r="AY47" i="65"/>
  <c r="AY26" i="65"/>
  <c r="AY42" i="65"/>
  <c r="AY14" i="65"/>
  <c r="AY51" i="65"/>
  <c r="AY36" i="65"/>
  <c r="AY35" i="65"/>
  <c r="AY21" i="65"/>
  <c r="AY23" i="65"/>
  <c r="AY40" i="65"/>
  <c r="AY43" i="65"/>
  <c r="AY53" i="65"/>
  <c r="AY22" i="65"/>
  <c r="AY37" i="65"/>
  <c r="AY29" i="65"/>
  <c r="AY28" i="65"/>
  <c r="AY49" i="65"/>
  <c r="AY38" i="65"/>
  <c r="AY8" i="65"/>
  <c r="AY52" i="65"/>
  <c r="AY15" i="65"/>
  <c r="AY50" i="65"/>
  <c r="AY13" i="65"/>
  <c r="AY19" i="65"/>
  <c r="AY16" i="65"/>
  <c r="AY32" i="65"/>
  <c r="AY33" i="65"/>
  <c r="AY45" i="65"/>
  <c r="AY27" i="65"/>
  <c r="AH15" i="65"/>
  <c r="AH27" i="65"/>
  <c r="AH12" i="65"/>
  <c r="AH7" i="65"/>
  <c r="AH24" i="65"/>
  <c r="AH35" i="65"/>
  <c r="AH39" i="65"/>
  <c r="AH8" i="65"/>
  <c r="AH20" i="65"/>
  <c r="AH52" i="65"/>
  <c r="AH37" i="65"/>
  <c r="AH16" i="65"/>
  <c r="AH46" i="65"/>
  <c r="AH42" i="65"/>
  <c r="AH14" i="65"/>
  <c r="AH43" i="65"/>
  <c r="AH9" i="65"/>
  <c r="AH40" i="65"/>
  <c r="AH29" i="65"/>
  <c r="AH34" i="65"/>
  <c r="AH11" i="65"/>
  <c r="AH26" i="65"/>
  <c r="AH6" i="65"/>
  <c r="AH23" i="65"/>
  <c r="AH32" i="65"/>
  <c r="AH22" i="65"/>
  <c r="AH28" i="65"/>
  <c r="AH13" i="65"/>
  <c r="AH44" i="65"/>
  <c r="AH17" i="65"/>
  <c r="AH50" i="65"/>
  <c r="AH38" i="65"/>
  <c r="AH49" i="65"/>
  <c r="AH41" i="65"/>
  <c r="AH31" i="65"/>
  <c r="AH10" i="65"/>
  <c r="AH19" i="65"/>
  <c r="AH33" i="65"/>
  <c r="AH30" i="65"/>
  <c r="AH21" i="65"/>
  <c r="AH47" i="65"/>
  <c r="AH36" i="65"/>
  <c r="AH51" i="65"/>
  <c r="AH45" i="65"/>
  <c r="AH18" i="65"/>
  <c r="AH53" i="65"/>
  <c r="AH25" i="65"/>
  <c r="AH48" i="65"/>
  <c r="AV53" i="65"/>
  <c r="AV30" i="65"/>
  <c r="AV10" i="65"/>
  <c r="AV41" i="65"/>
  <c r="AV43" i="65"/>
  <c r="AV50" i="65"/>
  <c r="AV32" i="65"/>
  <c r="AV27" i="65"/>
  <c r="AV14" i="65"/>
  <c r="AV34" i="65"/>
  <c r="AV19" i="65"/>
  <c r="AV6" i="65"/>
  <c r="AV24" i="65"/>
  <c r="AV15" i="65"/>
  <c r="AV20" i="65"/>
  <c r="AV8" i="65"/>
  <c r="AV7" i="65"/>
  <c r="AV13" i="65"/>
  <c r="AV44" i="65"/>
  <c r="AV23" i="65"/>
  <c r="AV36" i="65"/>
  <c r="AV25" i="65"/>
  <c r="AV18" i="65"/>
  <c r="AV17" i="65"/>
  <c r="AV12" i="65"/>
  <c r="AV40" i="65"/>
  <c r="AV28" i="65"/>
  <c r="AV49" i="65"/>
  <c r="AV16" i="65"/>
  <c r="AV33" i="65"/>
  <c r="AV52" i="65"/>
  <c r="AV29" i="65"/>
  <c r="AV31" i="65"/>
  <c r="AV26" i="65"/>
  <c r="AV48" i="65"/>
  <c r="AV42" i="65"/>
  <c r="AV35" i="65"/>
  <c r="AV9" i="65"/>
  <c r="AV21" i="65"/>
  <c r="AV11" i="65"/>
  <c r="AV39" i="65"/>
  <c r="AV37" i="65"/>
  <c r="AV38" i="65"/>
  <c r="AV46" i="65"/>
  <c r="AV22" i="65"/>
  <c r="AV45" i="65"/>
  <c r="AV47" i="65"/>
  <c r="AV51" i="65"/>
  <c r="N49" i="65"/>
  <c r="N36" i="65"/>
  <c r="N19" i="65"/>
  <c r="N35" i="65"/>
  <c r="N9" i="65"/>
  <c r="N14" i="65"/>
  <c r="N22" i="65"/>
  <c r="N34" i="65"/>
  <c r="N25" i="65"/>
  <c r="N52" i="65"/>
  <c r="N44" i="65"/>
  <c r="N8" i="65"/>
  <c r="N33" i="65"/>
  <c r="N28" i="65"/>
  <c r="N45" i="65"/>
  <c r="N29" i="65"/>
  <c r="N23" i="65"/>
  <c r="N40" i="65"/>
  <c r="N51" i="65"/>
  <c r="N12" i="65"/>
  <c r="N50" i="65"/>
  <c r="N11" i="65"/>
  <c r="N43" i="65"/>
  <c r="N24" i="65"/>
  <c r="N38" i="65"/>
  <c r="N13" i="65"/>
  <c r="N46" i="65"/>
  <c r="N27" i="65"/>
  <c r="N37" i="65"/>
  <c r="N16" i="65"/>
  <c r="N32" i="65"/>
  <c r="N15" i="65"/>
  <c r="N48" i="65"/>
  <c r="N6" i="65"/>
  <c r="N31" i="65"/>
  <c r="N42" i="65"/>
  <c r="N26" i="65"/>
  <c r="N39" i="65"/>
  <c r="N20" i="65"/>
  <c r="N7" i="65"/>
  <c r="N18" i="65"/>
  <c r="N21" i="65"/>
  <c r="N53" i="65"/>
  <c r="N30" i="65"/>
  <c r="N17" i="65"/>
  <c r="N10" i="65"/>
  <c r="N41" i="65"/>
  <c r="N47" i="65"/>
  <c r="BK39" i="65"/>
  <c r="BK29" i="65"/>
  <c r="BK48" i="65"/>
  <c r="BK25" i="65"/>
  <c r="BK15" i="65"/>
  <c r="BK10" i="65"/>
  <c r="BK53" i="65"/>
  <c r="BK16" i="65"/>
  <c r="BK43" i="65"/>
  <c r="BK26" i="65"/>
  <c r="BK22" i="65"/>
  <c r="BK50" i="65"/>
  <c r="BK6" i="65"/>
  <c r="BK46" i="65"/>
  <c r="BK27" i="65"/>
  <c r="BK35" i="65"/>
  <c r="BK12" i="65"/>
  <c r="BK37" i="65"/>
  <c r="BK45" i="65"/>
  <c r="BK41" i="65"/>
  <c r="BK13" i="65"/>
  <c r="BK34" i="65"/>
  <c r="BK7" i="65"/>
  <c r="BK23" i="65"/>
  <c r="BK40" i="65"/>
  <c r="BK38" i="65"/>
  <c r="BK52" i="65"/>
  <c r="BK36" i="65"/>
  <c r="BK42" i="65"/>
  <c r="BK19" i="65"/>
  <c r="BK28" i="65"/>
  <c r="BK20" i="65"/>
  <c r="BK32" i="65"/>
  <c r="BK47" i="65"/>
  <c r="BK44" i="65"/>
  <c r="BK31" i="65"/>
  <c r="BK14" i="65"/>
  <c r="BK17" i="65"/>
  <c r="BK18" i="65"/>
  <c r="BK49" i="65"/>
  <c r="BK24" i="65"/>
  <c r="BK8" i="65"/>
  <c r="BK9" i="65"/>
  <c r="BK21" i="65"/>
  <c r="BK30" i="65"/>
  <c r="BK11" i="65"/>
  <c r="BK51" i="65"/>
  <c r="BK33" i="65"/>
  <c r="AZ22" i="65"/>
  <c r="AZ14" i="65"/>
  <c r="AZ38" i="65"/>
  <c r="AZ18" i="65"/>
  <c r="AZ52" i="65"/>
  <c r="AZ27" i="65"/>
  <c r="AZ29" i="65"/>
  <c r="AZ34" i="65"/>
  <c r="AZ39" i="65"/>
  <c r="AZ6" i="65"/>
  <c r="AZ50" i="65"/>
  <c r="AZ35" i="65"/>
  <c r="AZ12" i="65"/>
  <c r="AZ23" i="65"/>
  <c r="AZ53" i="65"/>
  <c r="AZ11" i="65"/>
  <c r="AZ17" i="65"/>
  <c r="AZ47" i="65"/>
  <c r="AZ45" i="65"/>
  <c r="AZ36" i="65"/>
  <c r="AZ37" i="65"/>
  <c r="AZ32" i="65"/>
  <c r="AZ21" i="65"/>
  <c r="AZ46" i="65"/>
  <c r="AZ16" i="65"/>
  <c r="AZ44" i="65"/>
  <c r="AZ41" i="65"/>
  <c r="AZ28" i="65"/>
  <c r="AZ48" i="65"/>
  <c r="AZ30" i="65"/>
  <c r="AZ33" i="65"/>
  <c r="AZ8" i="65"/>
  <c r="AZ25" i="65"/>
  <c r="AZ15" i="65"/>
  <c r="AZ42" i="65"/>
  <c r="AZ10" i="65"/>
  <c r="AZ51" i="65"/>
  <c r="AZ49" i="65"/>
  <c r="AZ43" i="65"/>
  <c r="AZ31" i="65"/>
  <c r="AZ40" i="65"/>
  <c r="AZ26" i="65"/>
  <c r="AZ7" i="65"/>
  <c r="AZ20" i="65"/>
  <c r="AZ9" i="65"/>
  <c r="AZ19" i="65"/>
  <c r="AZ13" i="65"/>
  <c r="AZ24" i="65"/>
  <c r="I21" i="65"/>
  <c r="I13" i="65"/>
  <c r="I41" i="65"/>
  <c r="I49" i="65"/>
  <c r="I31" i="65"/>
  <c r="I36" i="65"/>
  <c r="I32" i="65"/>
  <c r="I47" i="65"/>
  <c r="I15" i="65"/>
  <c r="I10" i="65"/>
  <c r="I12" i="65"/>
  <c r="I38" i="65"/>
  <c r="I19" i="65"/>
  <c r="I9" i="65"/>
  <c r="I6" i="65"/>
  <c r="I45" i="65"/>
  <c r="I18" i="65"/>
  <c r="I35" i="65"/>
  <c r="I7" i="65"/>
  <c r="I52" i="65"/>
  <c r="I34" i="65"/>
  <c r="I20" i="65"/>
  <c r="I27" i="65"/>
  <c r="I25" i="65"/>
  <c r="I39" i="65"/>
  <c r="I40" i="65"/>
  <c r="I29" i="65"/>
  <c r="I16" i="65"/>
  <c r="I23" i="65"/>
  <c r="I30" i="65"/>
  <c r="I11" i="65"/>
  <c r="I24" i="65"/>
  <c r="I46" i="65"/>
  <c r="I14" i="65"/>
  <c r="I37" i="65"/>
  <c r="I42" i="65"/>
  <c r="I8" i="65"/>
  <c r="I53" i="65"/>
  <c r="I48" i="65"/>
  <c r="I43" i="65"/>
  <c r="I50" i="65"/>
  <c r="I51" i="65"/>
  <c r="I44" i="65"/>
  <c r="I22" i="65"/>
  <c r="I33" i="65"/>
  <c r="I28" i="65"/>
  <c r="I26" i="65"/>
  <c r="I17" i="65"/>
  <c r="BO44" i="65"/>
  <c r="BO24" i="65"/>
  <c r="BO33" i="65"/>
  <c r="BO41" i="65"/>
  <c r="BO46" i="65"/>
  <c r="BO11" i="65"/>
  <c r="BO31" i="65"/>
  <c r="BO15" i="65"/>
  <c r="BO21" i="65"/>
  <c r="BO28" i="65"/>
  <c r="BO49" i="65"/>
  <c r="BO39" i="65"/>
  <c r="BO12" i="65"/>
  <c r="BO14" i="65"/>
  <c r="BO23" i="65"/>
  <c r="BO47" i="65"/>
  <c r="BO50" i="65"/>
  <c r="BO52" i="65"/>
  <c r="BO32" i="65"/>
  <c r="BO10" i="65"/>
  <c r="BO38" i="65"/>
  <c r="BO26" i="65"/>
  <c r="BO25" i="65"/>
  <c r="BO42" i="65"/>
  <c r="BO40" i="65"/>
  <c r="BO8" i="65"/>
  <c r="BO36" i="65"/>
  <c r="BO27" i="65"/>
  <c r="BO51" i="65"/>
  <c r="BO6" i="65"/>
  <c r="BO37" i="65"/>
  <c r="BO17" i="65"/>
  <c r="BO48" i="65"/>
  <c r="BO16" i="65"/>
  <c r="BO45" i="65"/>
  <c r="BO13" i="65"/>
  <c r="BO34" i="65"/>
  <c r="BO35" i="65"/>
  <c r="BO19" i="65"/>
  <c r="BO18" i="65"/>
  <c r="BO43" i="65"/>
  <c r="BO30" i="65"/>
  <c r="BO29" i="65"/>
  <c r="BO53" i="65"/>
  <c r="BO22" i="65"/>
  <c r="BO7" i="65"/>
  <c r="BO20" i="65"/>
  <c r="BO9" i="65"/>
  <c r="Z48" i="65"/>
  <c r="Z36" i="65"/>
  <c r="Z24" i="65"/>
  <c r="Z31" i="65"/>
  <c r="Z53" i="65"/>
  <c r="Z30" i="65"/>
  <c r="Z18" i="65"/>
  <c r="Z27" i="65"/>
  <c r="Z11" i="65"/>
  <c r="Z22" i="65"/>
  <c r="Z16" i="65"/>
  <c r="Z17" i="65"/>
  <c r="Z44" i="65"/>
  <c r="Z13" i="65"/>
  <c r="Z19" i="65"/>
  <c r="Z34" i="65"/>
  <c r="Z40" i="65"/>
  <c r="Z51" i="65"/>
  <c r="Z46" i="65"/>
  <c r="Z10" i="65"/>
  <c r="Z50" i="65"/>
  <c r="Z38" i="65"/>
  <c r="Z15" i="65"/>
  <c r="Z49" i="65"/>
  <c r="Z47" i="65"/>
  <c r="Z23" i="65"/>
  <c r="Z20" i="65"/>
  <c r="Z33" i="65"/>
  <c r="Z42" i="65"/>
  <c r="Z32" i="65"/>
  <c r="Z35" i="65"/>
  <c r="Z26" i="65"/>
  <c r="Z45" i="65"/>
  <c r="Z28" i="65"/>
  <c r="Z9" i="65"/>
  <c r="Z39" i="65"/>
  <c r="Z7" i="65"/>
  <c r="Z21" i="65"/>
  <c r="Z43" i="65"/>
  <c r="Z12" i="65"/>
  <c r="Z37" i="65"/>
  <c r="Z14" i="65"/>
  <c r="Z41" i="65"/>
  <c r="Z52" i="65"/>
  <c r="Z8" i="65"/>
  <c r="Z25" i="65"/>
  <c r="Z6" i="65"/>
  <c r="Z29" i="65"/>
  <c r="AI49" i="65"/>
  <c r="AI25" i="65"/>
  <c r="AI41" i="65"/>
  <c r="AI34" i="65"/>
  <c r="AI22" i="65"/>
  <c r="AI13" i="65"/>
  <c r="AI43" i="65"/>
  <c r="AI6" i="65"/>
  <c r="AI24" i="65"/>
  <c r="AI32" i="65"/>
  <c r="AI18" i="65"/>
  <c r="AI7" i="65"/>
  <c r="AI19" i="65"/>
  <c r="AI48" i="65"/>
  <c r="AI21" i="65"/>
  <c r="AI33" i="65"/>
  <c r="AI17" i="65"/>
  <c r="AI23" i="65"/>
  <c r="AI28" i="65"/>
  <c r="AI16" i="65"/>
  <c r="AI11" i="65"/>
  <c r="AI47" i="65"/>
  <c r="AI12" i="65"/>
  <c r="AI26" i="65"/>
  <c r="AI30" i="65"/>
  <c r="AI39" i="65"/>
  <c r="AI31" i="65"/>
  <c r="AI15" i="65"/>
  <c r="AI29" i="65"/>
  <c r="AI40" i="65"/>
  <c r="AI46" i="65"/>
  <c r="AI44" i="65"/>
  <c r="AI45" i="65"/>
  <c r="AI10" i="65"/>
  <c r="AI8" i="65"/>
  <c r="AI36" i="65"/>
  <c r="AI9" i="65"/>
  <c r="AI27" i="65"/>
  <c r="AI37" i="65"/>
  <c r="AI38" i="65"/>
  <c r="AI14" i="65"/>
  <c r="AI20" i="65"/>
  <c r="AI53" i="65"/>
  <c r="AI50" i="65"/>
  <c r="AI52" i="65"/>
  <c r="AI42" i="65"/>
  <c r="AI51" i="65"/>
  <c r="AI35" i="65"/>
  <c r="AE38" i="65"/>
  <c r="AE19" i="65"/>
  <c r="AE20" i="65"/>
  <c r="AE40" i="65"/>
  <c r="AE39" i="65"/>
  <c r="AE7" i="65"/>
  <c r="AE50" i="65"/>
  <c r="AE14" i="65"/>
  <c r="AE12" i="65"/>
  <c r="AE15" i="65"/>
  <c r="AE42" i="65"/>
  <c r="AE21" i="65"/>
  <c r="AE24" i="65"/>
  <c r="AE34" i="65"/>
  <c r="AE11" i="65"/>
  <c r="AE8" i="65"/>
  <c r="AE25" i="65"/>
  <c r="AE10" i="65"/>
  <c r="AE32" i="65"/>
  <c r="AE22" i="65"/>
  <c r="AE9" i="65"/>
  <c r="AE43" i="65"/>
  <c r="AE31" i="65"/>
  <c r="AE29" i="65"/>
  <c r="AE47" i="65"/>
  <c r="AE36" i="65"/>
  <c r="AE44" i="65"/>
  <c r="AE16" i="65"/>
  <c r="AE41" i="65"/>
  <c r="AE6" i="65"/>
  <c r="AE26" i="65"/>
  <c r="AE35" i="65"/>
  <c r="AE13" i="65"/>
  <c r="AE45" i="65"/>
  <c r="AE33" i="65"/>
  <c r="AE27" i="65"/>
  <c r="AE17" i="65"/>
  <c r="AE48" i="65"/>
  <c r="AE53" i="65"/>
  <c r="AE51" i="65"/>
  <c r="AE46" i="65"/>
  <c r="AE28" i="65"/>
  <c r="AE37" i="65"/>
  <c r="AE30" i="65"/>
  <c r="AE49" i="65"/>
  <c r="AE23" i="65"/>
  <c r="AE18" i="65"/>
  <c r="AE52" i="65"/>
  <c r="H41" i="65"/>
  <c r="H23" i="65"/>
  <c r="H13" i="65"/>
  <c r="H36" i="65"/>
  <c r="H15" i="65"/>
  <c r="H45" i="65"/>
  <c r="H31" i="65"/>
  <c r="H17" i="65"/>
  <c r="H8" i="65"/>
  <c r="H34" i="65"/>
  <c r="H32" i="65"/>
  <c r="H7" i="65"/>
  <c r="H51" i="65"/>
  <c r="H22" i="65"/>
  <c r="H25" i="65"/>
  <c r="H11" i="65"/>
  <c r="H9" i="65"/>
  <c r="H43" i="65"/>
  <c r="H47" i="65"/>
  <c r="H42" i="65"/>
  <c r="H38" i="65"/>
  <c r="H20" i="65"/>
  <c r="H40" i="65"/>
  <c r="H46" i="65"/>
  <c r="H27" i="65"/>
  <c r="H12" i="65"/>
  <c r="H48" i="65"/>
  <c r="H10" i="65"/>
  <c r="H19" i="65"/>
  <c r="H26" i="65"/>
  <c r="H18" i="65"/>
  <c r="H29" i="65"/>
  <c r="H44" i="65"/>
  <c r="H30" i="65"/>
  <c r="H53" i="65"/>
  <c r="H6" i="65"/>
  <c r="H37" i="65"/>
  <c r="H35" i="65"/>
  <c r="H49" i="65"/>
  <c r="H28" i="65"/>
  <c r="H39" i="65"/>
  <c r="H33" i="65"/>
  <c r="H50" i="65"/>
  <c r="H52" i="65"/>
  <c r="H16" i="65"/>
  <c r="H14" i="65"/>
  <c r="H24" i="65"/>
  <c r="H21" i="65"/>
  <c r="AK50" i="65"/>
  <c r="AK11" i="65"/>
  <c r="AK16" i="65"/>
  <c r="AK38" i="65"/>
  <c r="AK28" i="65"/>
  <c r="AK6" i="65"/>
  <c r="AK40" i="65"/>
  <c r="AK41" i="65"/>
  <c r="AK18" i="65"/>
  <c r="AK35" i="65"/>
  <c r="AK34" i="65"/>
  <c r="AK12" i="65"/>
  <c r="AK30" i="65"/>
  <c r="AK10" i="65"/>
  <c r="AK25" i="65"/>
  <c r="AK47" i="65"/>
  <c r="AK48" i="65"/>
  <c r="AK52" i="65"/>
  <c r="AK39" i="65"/>
  <c r="AK8" i="65"/>
  <c r="AK51" i="65"/>
  <c r="AK33" i="65"/>
  <c r="AK43" i="65"/>
  <c r="AK15" i="65"/>
  <c r="AK36" i="65"/>
  <c r="AK27" i="65"/>
  <c r="AK21" i="65"/>
  <c r="AK26" i="65"/>
  <c r="AK42" i="65"/>
  <c r="AK23" i="65"/>
  <c r="AK44" i="65"/>
  <c r="AK9" i="65"/>
  <c r="AK53" i="65"/>
  <c r="AK32" i="65"/>
  <c r="AK22" i="65"/>
  <c r="AK13" i="65"/>
  <c r="AK17" i="65"/>
  <c r="AK24" i="65"/>
  <c r="AK46" i="65"/>
  <c r="AK45" i="65"/>
  <c r="AK14" i="65"/>
  <c r="AK37" i="65"/>
  <c r="AK31" i="65"/>
  <c r="AK19" i="65"/>
  <c r="AK20" i="65"/>
  <c r="AK29" i="65"/>
  <c r="AK49" i="65"/>
  <c r="AK7" i="65"/>
  <c r="BF51" i="65"/>
  <c r="BF28" i="65"/>
  <c r="BF43" i="65"/>
  <c r="BF22" i="65"/>
  <c r="BF40" i="65"/>
  <c r="BF38" i="65"/>
  <c r="BF19" i="65"/>
  <c r="BF49" i="65"/>
  <c r="BF37" i="65"/>
  <c r="BF14" i="65"/>
  <c r="BF27" i="65"/>
  <c r="BF23" i="65"/>
  <c r="BF21" i="65"/>
  <c r="BF6" i="65"/>
  <c r="BF13" i="65"/>
  <c r="BF46" i="65"/>
  <c r="BF32" i="65"/>
  <c r="BF9" i="65"/>
  <c r="BF41" i="65"/>
  <c r="BF31" i="65"/>
  <c r="BF50" i="65"/>
  <c r="BF15" i="65"/>
  <c r="BF34" i="65"/>
  <c r="BF48" i="65"/>
  <c r="BF30" i="65"/>
  <c r="BF8" i="65"/>
  <c r="BF17" i="65"/>
  <c r="BF39" i="65"/>
  <c r="BF16" i="65"/>
  <c r="BF52" i="65"/>
  <c r="BF10" i="65"/>
  <c r="BF36" i="65"/>
  <c r="BF24" i="65"/>
  <c r="BF18" i="65"/>
  <c r="BF33" i="65"/>
  <c r="BF11" i="65"/>
  <c r="BF42" i="65"/>
  <c r="BF35" i="65"/>
  <c r="BF47" i="65"/>
  <c r="BF29" i="65"/>
  <c r="BF53" i="65"/>
  <c r="BF7" i="65"/>
  <c r="BF12" i="65"/>
  <c r="BF44" i="65"/>
  <c r="BF45" i="65"/>
  <c r="BF20" i="65"/>
  <c r="BF26" i="65"/>
  <c r="BF25" i="65"/>
  <c r="Q22" i="65"/>
  <c r="Q31" i="65"/>
  <c r="Q52" i="65"/>
  <c r="Q44" i="65"/>
  <c r="Q7" i="65"/>
  <c r="Q37" i="65"/>
  <c r="Q17" i="65"/>
  <c r="Q47" i="65"/>
  <c r="Q14" i="65"/>
  <c r="Q26" i="65"/>
  <c r="Q6" i="65"/>
  <c r="Q35" i="65"/>
  <c r="Q45" i="65"/>
  <c r="Q36" i="65"/>
  <c r="Q16" i="65"/>
  <c r="Q30" i="65"/>
  <c r="Q29" i="65"/>
  <c r="Q21" i="65"/>
  <c r="Q38" i="65"/>
  <c r="Q19" i="65"/>
  <c r="Q18" i="65"/>
  <c r="Q9" i="65"/>
  <c r="Q49" i="65"/>
  <c r="Q25" i="65"/>
  <c r="Q43" i="65"/>
  <c r="Q23" i="65"/>
  <c r="Q42" i="65"/>
  <c r="Q32" i="65"/>
  <c r="Q15" i="65"/>
  <c r="Q12" i="65"/>
  <c r="Q39" i="65"/>
  <c r="Q33" i="65"/>
  <c r="Q53" i="65"/>
  <c r="Q50" i="65"/>
  <c r="Q24" i="65"/>
  <c r="Q27" i="65"/>
  <c r="Q46" i="65"/>
  <c r="Q41" i="65"/>
  <c r="Q28" i="65"/>
  <c r="Q34" i="65"/>
  <c r="Q20" i="65"/>
  <c r="Q13" i="65"/>
  <c r="Q8" i="65"/>
  <c r="Q10" i="65"/>
  <c r="Q48" i="65"/>
  <c r="Q11" i="65"/>
  <c r="Q40" i="65"/>
  <c r="Q51" i="65"/>
  <c r="BB38" i="65"/>
  <c r="BB35" i="65"/>
  <c r="BB31" i="65"/>
  <c r="BB52" i="65"/>
  <c r="BB10" i="65"/>
  <c r="BB24" i="65"/>
  <c r="BB36" i="65"/>
  <c r="BB20" i="65"/>
  <c r="BB44" i="65"/>
  <c r="BB43" i="65"/>
  <c r="BB21" i="65"/>
  <c r="BB16" i="65"/>
  <c r="BB40" i="65"/>
  <c r="BB45" i="65"/>
  <c r="BB29" i="65"/>
  <c r="BB46" i="65"/>
  <c r="BB13" i="65"/>
  <c r="BB33" i="65"/>
  <c r="BB17" i="65"/>
  <c r="BB23" i="65"/>
  <c r="BB15" i="65"/>
  <c r="BB34" i="65"/>
  <c r="BB22" i="65"/>
  <c r="BB50" i="65"/>
  <c r="BB28" i="65"/>
  <c r="BB14" i="65"/>
  <c r="BB12" i="65"/>
  <c r="BB7" i="65"/>
  <c r="BB18" i="65"/>
  <c r="BB49" i="65"/>
  <c r="BB51" i="65"/>
  <c r="BB9" i="65"/>
  <c r="BB53" i="65"/>
  <c r="BB48" i="65"/>
  <c r="BB6" i="65"/>
  <c r="BB41" i="65"/>
  <c r="BB47" i="65"/>
  <c r="BB30" i="65"/>
  <c r="BB39" i="65"/>
  <c r="BB37" i="65"/>
  <c r="BB32" i="65"/>
  <c r="BB25" i="65"/>
  <c r="BB27" i="65"/>
  <c r="BB19" i="65"/>
  <c r="BB11" i="65"/>
  <c r="BB26" i="65"/>
  <c r="BB42" i="65"/>
  <c r="BB8" i="65"/>
  <c r="BR41" i="65"/>
  <c r="BR18" i="65"/>
  <c r="BR17" i="65"/>
  <c r="BR44" i="65"/>
  <c r="BR24" i="65"/>
  <c r="BR15" i="65"/>
  <c r="BR30" i="65"/>
  <c r="BR9" i="65"/>
  <c r="BR12" i="65"/>
  <c r="BR32" i="65"/>
  <c r="BR40" i="65"/>
  <c r="BR8" i="65"/>
  <c r="BR27" i="65"/>
  <c r="BR35" i="65"/>
  <c r="BR53" i="65"/>
  <c r="BR26" i="65"/>
  <c r="BR29" i="65"/>
  <c r="BR48" i="65"/>
  <c r="BR52" i="65"/>
  <c r="BR39" i="65"/>
  <c r="BR36" i="65"/>
  <c r="BR10" i="65"/>
  <c r="BR33" i="65"/>
  <c r="BR31" i="65"/>
  <c r="BR49" i="65"/>
  <c r="BR38" i="65"/>
  <c r="BR13" i="65"/>
  <c r="BR47" i="65"/>
  <c r="BR22" i="65"/>
  <c r="BR14" i="65"/>
  <c r="BR6" i="65"/>
  <c r="BR20" i="65"/>
  <c r="BR42" i="65"/>
  <c r="BR51" i="65"/>
  <c r="BR50" i="65"/>
  <c r="BR23" i="65"/>
  <c r="BR7" i="65"/>
  <c r="BR25" i="65"/>
  <c r="BR11" i="65"/>
  <c r="BR21" i="65"/>
  <c r="BR45" i="65"/>
  <c r="BR46" i="65"/>
  <c r="BR37" i="65"/>
  <c r="BR43" i="65"/>
  <c r="BR28" i="65"/>
  <c r="BR19" i="65"/>
  <c r="BR34" i="65"/>
  <c r="BR16" i="65"/>
  <c r="AU38" i="65"/>
  <c r="AU16" i="65"/>
  <c r="AU10" i="65"/>
  <c r="AU15" i="65"/>
  <c r="AU18" i="65"/>
  <c r="AU9" i="65"/>
  <c r="AU46" i="65"/>
  <c r="AU33" i="65"/>
  <c r="AU50" i="65"/>
  <c r="AU34" i="65"/>
  <c r="AU25" i="65"/>
  <c r="AU22" i="65"/>
  <c r="AU24" i="65"/>
  <c r="AU12" i="65"/>
  <c r="AU6" i="65"/>
  <c r="AU8" i="65"/>
  <c r="AU29" i="65"/>
  <c r="AU13" i="65"/>
  <c r="AU43" i="65"/>
  <c r="AU37" i="65"/>
  <c r="AU51" i="65"/>
  <c r="AU52" i="65"/>
  <c r="AU36" i="65"/>
  <c r="AU20" i="65"/>
  <c r="AU32" i="65"/>
  <c r="AU28" i="65"/>
  <c r="AU45" i="65"/>
  <c r="AU42" i="65"/>
  <c r="AU14" i="65"/>
  <c r="AU49" i="65"/>
  <c r="AU19" i="65"/>
  <c r="AU31" i="65"/>
  <c r="AU26" i="65"/>
  <c r="AU30" i="65"/>
  <c r="AU21" i="65"/>
  <c r="AU27" i="65"/>
  <c r="AU40" i="65"/>
  <c r="AU39" i="65"/>
  <c r="AU7" i="65"/>
  <c r="AU23" i="65"/>
  <c r="AU11" i="65"/>
  <c r="AU17" i="65"/>
  <c r="AU48" i="65"/>
  <c r="AU35" i="65"/>
  <c r="AU47" i="65"/>
  <c r="AU44" i="65"/>
  <c r="AU53" i="65"/>
  <c r="AU41" i="65"/>
  <c r="K48" i="65"/>
  <c r="K44" i="65"/>
  <c r="K38" i="65"/>
  <c r="K43" i="65"/>
  <c r="K34" i="65"/>
  <c r="K40" i="65"/>
  <c r="K10" i="65"/>
  <c r="K32" i="65"/>
  <c r="K52" i="65"/>
  <c r="K51" i="65"/>
  <c r="K49" i="65"/>
  <c r="K31" i="65"/>
  <c r="K7" i="65"/>
  <c r="K19" i="65"/>
  <c r="K45" i="65"/>
  <c r="K16" i="65"/>
  <c r="K37" i="65"/>
  <c r="K9" i="65"/>
  <c r="K8" i="65"/>
  <c r="K53" i="65"/>
  <c r="K33" i="65"/>
  <c r="K50" i="65"/>
  <c r="K18" i="65"/>
  <c r="K35" i="65"/>
  <c r="K26" i="65"/>
  <c r="K42" i="65"/>
  <c r="K25" i="65"/>
  <c r="K11" i="65"/>
  <c r="K22" i="65"/>
  <c r="K29" i="65"/>
  <c r="K41" i="65"/>
  <c r="K46" i="65"/>
  <c r="K36" i="65"/>
  <c r="K24" i="65"/>
  <c r="K21" i="65"/>
  <c r="K30" i="65"/>
  <c r="K15" i="65"/>
  <c r="K27" i="65"/>
  <c r="K20" i="65"/>
  <c r="K14" i="65"/>
  <c r="K13" i="65"/>
  <c r="K28" i="65"/>
  <c r="K23" i="65"/>
  <c r="K47" i="65"/>
  <c r="K39" i="65"/>
  <c r="K12" i="65"/>
  <c r="K17" i="65"/>
  <c r="K6" i="65"/>
  <c r="AX7" i="65"/>
  <c r="AX22" i="65"/>
  <c r="AX12" i="65"/>
  <c r="AX16" i="65"/>
  <c r="AX35" i="65"/>
  <c r="AX30" i="65"/>
  <c r="AX6" i="65"/>
  <c r="AX53" i="65"/>
  <c r="AX33" i="65"/>
  <c r="AX50" i="65"/>
  <c r="AX46" i="65"/>
  <c r="AX41" i="65"/>
  <c r="AX8" i="65"/>
  <c r="AX51" i="65"/>
  <c r="AX24" i="65"/>
  <c r="AX37" i="65"/>
  <c r="AX27" i="65"/>
  <c r="AX15" i="65"/>
  <c r="AX19" i="65"/>
  <c r="AX28" i="65"/>
  <c r="AX32" i="65"/>
  <c r="AX38" i="65"/>
  <c r="AX17" i="65"/>
  <c r="AX47" i="65"/>
  <c r="AX9" i="65"/>
  <c r="AX42" i="65"/>
  <c r="AX20" i="65"/>
  <c r="AX14" i="65"/>
  <c r="AX36" i="65"/>
  <c r="AX21" i="65"/>
  <c r="AX29" i="65"/>
  <c r="AX49" i="65"/>
  <c r="AX11" i="65"/>
  <c r="AX25" i="65"/>
  <c r="AX44" i="65"/>
  <c r="AX18" i="65"/>
  <c r="AX45" i="65"/>
  <c r="AX43" i="65"/>
  <c r="AX34" i="65"/>
  <c r="AX31" i="65"/>
  <c r="AX13" i="65"/>
  <c r="AX52" i="65"/>
  <c r="AX26" i="65"/>
  <c r="AX10" i="65"/>
  <c r="AX40" i="65"/>
  <c r="AX39" i="65"/>
  <c r="AX48" i="65"/>
  <c r="AX23" i="65"/>
  <c r="BV18" i="65" l="1"/>
  <c r="BW18" i="65" s="1"/>
  <c r="D17" i="60" s="1"/>
  <c r="E17" i="60" s="1"/>
  <c r="G17" i="60" s="1"/>
  <c r="BV33" i="65"/>
  <c r="BW33" i="65" s="1"/>
  <c r="D32" i="60" s="1"/>
  <c r="E32" i="60" s="1"/>
  <c r="BV35" i="65"/>
  <c r="BW35" i="65" s="1"/>
  <c r="D34" i="60" s="1"/>
  <c r="E34" i="60" s="1"/>
  <c r="BV32" i="65"/>
  <c r="BW32" i="65" s="1"/>
  <c r="D31" i="60" s="1"/>
  <c r="E31" i="60" s="1"/>
  <c r="G31" i="60" s="1"/>
  <c r="BV30" i="65"/>
  <c r="BW30" i="65" s="1"/>
  <c r="D29" i="60" s="1"/>
  <c r="E29" i="60" s="1"/>
  <c r="G29" i="60" s="1"/>
  <c r="G34" i="60"/>
  <c r="BV53" i="65"/>
  <c r="BW53" i="65" s="1"/>
  <c r="BV34" i="65"/>
  <c r="BW34" i="65" s="1"/>
  <c r="D33" i="60" s="1"/>
  <c r="E33" i="60" s="1"/>
  <c r="G33" i="60" s="1"/>
  <c r="BV6" i="65"/>
  <c r="BW6" i="65" s="1"/>
  <c r="D5" i="60" s="1"/>
  <c r="E5" i="60" s="1"/>
  <c r="G5" i="60" s="1"/>
  <c r="G6" i="60"/>
  <c r="BV41" i="65"/>
  <c r="BW41" i="65" s="1"/>
  <c r="D40" i="60" s="1"/>
  <c r="E40" i="60" s="1"/>
  <c r="G40" i="60" s="1"/>
  <c r="BV51" i="65"/>
  <c r="BW51" i="65" s="1"/>
  <c r="BV12" i="65"/>
  <c r="BW12" i="65" s="1"/>
  <c r="D11" i="60" s="1"/>
  <c r="E11" i="60" s="1"/>
  <c r="G11" i="60" s="1"/>
  <c r="BV39" i="65"/>
  <c r="BW39" i="65" s="1"/>
  <c r="D38" i="60" s="1"/>
  <c r="E38" i="60" s="1"/>
  <c r="G38" i="60" s="1"/>
  <c r="BV38" i="65"/>
  <c r="BW38" i="65" s="1"/>
  <c r="D37" i="60" s="1"/>
  <c r="E37" i="60" s="1"/>
  <c r="G37" i="60" s="1"/>
  <c r="BV17" i="65"/>
  <c r="BW17" i="65" s="1"/>
  <c r="D16" i="60" s="1"/>
  <c r="E16" i="60" s="1"/>
  <c r="G16" i="60" s="1"/>
  <c r="BV7" i="65"/>
  <c r="BW7" i="65" s="1"/>
  <c r="D6" i="60" s="1"/>
  <c r="E6" i="60" s="1"/>
  <c r="BV46" i="65"/>
  <c r="BW46" i="65" s="1"/>
  <c r="BV25" i="65"/>
  <c r="BW25" i="65" s="1"/>
  <c r="D24" i="60" s="1"/>
  <c r="E24" i="60" s="1"/>
  <c r="G24" i="60" s="1"/>
  <c r="BV44" i="65"/>
  <c r="BW44" i="65" s="1"/>
  <c r="D43" i="60" s="1"/>
  <c r="E43" i="60" s="1"/>
  <c r="G43" i="60" s="1"/>
  <c r="BV42" i="65"/>
  <c r="BW42" i="65" s="1"/>
  <c r="D41" i="60" s="1"/>
  <c r="E41" i="60" s="1"/>
  <c r="G41" i="60" s="1"/>
  <c r="BV29" i="65"/>
  <c r="BW29" i="65" s="1"/>
  <c r="D28" i="60" s="1"/>
  <c r="E28" i="60" s="1"/>
  <c r="G28" i="60" s="1"/>
  <c r="BV19" i="65"/>
  <c r="BW19" i="65" s="1"/>
  <c r="D18" i="60" s="1"/>
  <c r="E18" i="60" s="1"/>
  <c r="G18" i="60" s="1"/>
  <c r="BV14" i="65"/>
  <c r="BW14" i="65" s="1"/>
  <c r="D13" i="60" s="1"/>
  <c r="E13" i="60" s="1"/>
  <c r="G13" i="60" s="1"/>
  <c r="BV45" i="65"/>
  <c r="BW45" i="65" s="1"/>
  <c r="D44" i="60" s="1"/>
  <c r="BV16" i="65"/>
  <c r="BW16" i="65" s="1"/>
  <c r="D15" i="60" s="1"/>
  <c r="E15" i="60" s="1"/>
  <c r="G15" i="60" s="1"/>
  <c r="BV43" i="65"/>
  <c r="BW43" i="65" s="1"/>
  <c r="D42" i="60" s="1"/>
  <c r="E42" i="60" s="1"/>
  <c r="G42" i="60" s="1"/>
  <c r="BV9" i="65"/>
  <c r="BW9" i="65" s="1"/>
  <c r="D8" i="60" s="1"/>
  <c r="E8" i="60" s="1"/>
  <c r="G8" i="60" s="1"/>
  <c r="BV11" i="65"/>
  <c r="BW11" i="65" s="1"/>
  <c r="D10" i="60" s="1"/>
  <c r="E10" i="60" s="1"/>
  <c r="G10" i="60" s="1"/>
  <c r="BV23" i="65"/>
  <c r="BW23" i="65" s="1"/>
  <c r="D22" i="60" s="1"/>
  <c r="E22" i="60" s="1"/>
  <c r="G22" i="60" s="1"/>
  <c r="BV22" i="65"/>
  <c r="BW22" i="65" s="1"/>
  <c r="D21" i="60" s="1"/>
  <c r="E21" i="60" s="1"/>
  <c r="G21" i="60" s="1"/>
  <c r="BV21" i="65"/>
  <c r="BW21" i="65" s="1"/>
  <c r="D20" i="60" s="1"/>
  <c r="E20" i="60" s="1"/>
  <c r="G20" i="60" s="1"/>
  <c r="G32" i="60"/>
  <c r="BV24" i="65"/>
  <c r="BW24" i="65" s="1"/>
  <c r="D23" i="60" s="1"/>
  <c r="E23" i="60" s="1"/>
  <c r="G23" i="60" s="1"/>
  <c r="BV48" i="65"/>
  <c r="BW48" i="65" s="1"/>
  <c r="BV26" i="65"/>
  <c r="BW26" i="65" s="1"/>
  <c r="D25" i="60" s="1"/>
  <c r="E25" i="60" s="1"/>
  <c r="G25" i="60" s="1"/>
  <c r="BV40" i="65"/>
  <c r="BW40" i="65" s="1"/>
  <c r="D39" i="60" s="1"/>
  <c r="E39" i="60" s="1"/>
  <c r="G39" i="60" s="1"/>
  <c r="BV15" i="65"/>
  <c r="BW15" i="65" s="1"/>
  <c r="D14" i="60" s="1"/>
  <c r="E14" i="60" s="1"/>
  <c r="G14" i="60" s="1"/>
  <c r="BV28" i="65"/>
  <c r="BW28" i="65" s="1"/>
  <c r="D27" i="60" s="1"/>
  <c r="E27" i="60" s="1"/>
  <c r="G27" i="60" s="1"/>
  <c r="BV27" i="65"/>
  <c r="BW27" i="65" s="1"/>
  <c r="D26" i="60" s="1"/>
  <c r="E26" i="60" s="1"/>
  <c r="G26" i="60" s="1"/>
  <c r="BV31" i="65"/>
  <c r="BW31" i="65" s="1"/>
  <c r="D30" i="60" s="1"/>
  <c r="E30" i="60" s="1"/>
  <c r="G30" i="60" s="1"/>
  <c r="BV13" i="65"/>
  <c r="BW13" i="65" s="1"/>
  <c r="D12" i="60" s="1"/>
  <c r="E12" i="60" s="1"/>
  <c r="G12" i="60" s="1"/>
  <c r="BV36" i="65"/>
  <c r="BW36" i="65" s="1"/>
  <c r="D35" i="60" s="1"/>
  <c r="E35" i="60" s="1"/>
  <c r="G35" i="60" s="1"/>
  <c r="BV50" i="65"/>
  <c r="BW50" i="65" s="1"/>
  <c r="BV10" i="65"/>
  <c r="BW10" i="65" s="1"/>
  <c r="D9" i="60" s="1"/>
  <c r="E9" i="60" s="1"/>
  <c r="G9" i="60" s="1"/>
  <c r="BV37" i="65"/>
  <c r="BW37" i="65" s="1"/>
  <c r="D36" i="60" s="1"/>
  <c r="E36" i="60" s="1"/>
  <c r="G36" i="60" s="1"/>
  <c r="BV49" i="65"/>
  <c r="BW49" i="65" s="1"/>
  <c r="BV47" i="65"/>
  <c r="BW47" i="65" s="1"/>
  <c r="BV20" i="65"/>
  <c r="BW20" i="65" s="1"/>
  <c r="D19" i="60" s="1"/>
  <c r="E19" i="60" s="1"/>
  <c r="G19" i="60" s="1"/>
  <c r="BV8" i="65"/>
  <c r="BW8" i="65" s="1"/>
  <c r="D7" i="60" s="1"/>
  <c r="E7" i="60" s="1"/>
  <c r="G7" i="60" s="1"/>
  <c r="BV52" i="65"/>
  <c r="BW52" i="65" s="1"/>
  <c r="E44" i="60" l="1"/>
  <c r="G44" i="60"/>
  <c r="H5" i="60" a="1"/>
  <c r="H5" i="60" l="1"/>
  <c r="I5" i="60" s="1"/>
  <c r="H30" i="60"/>
  <c r="I30" i="60" s="1"/>
  <c r="K30" i="60" s="1"/>
  <c r="H29" i="60"/>
  <c r="I29" i="60" s="1"/>
  <c r="K29" i="60" s="1"/>
  <c r="H13" i="60"/>
  <c r="I13" i="60" s="1"/>
  <c r="K13" i="60" s="1"/>
  <c r="H8" i="60"/>
  <c r="I8" i="60" s="1"/>
  <c r="K8" i="60" s="1"/>
  <c r="H35" i="60"/>
  <c r="I35" i="60" s="1"/>
  <c r="K35" i="60" s="1"/>
  <c r="H22" i="60"/>
  <c r="I22" i="60" s="1"/>
  <c r="K22" i="60" s="1"/>
  <c r="H36" i="60"/>
  <c r="I36" i="60" s="1"/>
  <c r="K36" i="60" s="1"/>
  <c r="H19" i="60"/>
  <c r="I19" i="60" s="1"/>
  <c r="K19" i="60" s="1"/>
  <c r="H21" i="60"/>
  <c r="I21" i="60" s="1"/>
  <c r="K21" i="60" s="1"/>
  <c r="H34" i="60"/>
  <c r="I34" i="60" s="1"/>
  <c r="K34" i="60" s="1"/>
  <c r="H43" i="60"/>
  <c r="I43" i="60" s="1"/>
  <c r="K43" i="60" s="1"/>
  <c r="H20" i="60"/>
  <c r="I20" i="60" s="1"/>
  <c r="K20" i="60" s="1"/>
  <c r="H33" i="60"/>
  <c r="I33" i="60" s="1"/>
  <c r="K33" i="60" s="1"/>
  <c r="H27" i="60"/>
  <c r="I27" i="60" s="1"/>
  <c r="K27" i="60" s="1"/>
  <c r="H41" i="60"/>
  <c r="I41" i="60" s="1"/>
  <c r="K41" i="60" s="1"/>
  <c r="H31" i="60"/>
  <c r="I31" i="60" s="1"/>
  <c r="K31" i="60" s="1"/>
  <c r="H11" i="60"/>
  <c r="I11" i="60" s="1"/>
  <c r="K11" i="60" s="1"/>
  <c r="H18" i="60"/>
  <c r="I18" i="60" s="1"/>
  <c r="K18" i="60" s="1"/>
  <c r="H12" i="60"/>
  <c r="I12" i="60" s="1"/>
  <c r="K12" i="60" s="1"/>
  <c r="H42" i="60"/>
  <c r="I42" i="60" s="1"/>
  <c r="K42" i="60" s="1"/>
  <c r="H32" i="60"/>
  <c r="I32" i="60" s="1"/>
  <c r="K32" i="60" s="1"/>
  <c r="H17" i="60"/>
  <c r="I17" i="60" s="1"/>
  <c r="K17" i="60" s="1"/>
  <c r="H10" i="60"/>
  <c r="I10" i="60" s="1"/>
  <c r="K10" i="60" s="1"/>
  <c r="H28" i="60"/>
  <c r="I28" i="60" s="1"/>
  <c r="K28" i="60" s="1"/>
  <c r="H38" i="60"/>
  <c r="I38" i="60" s="1"/>
  <c r="K38" i="60" s="1"/>
  <c r="H15" i="60"/>
  <c r="I15" i="60" s="1"/>
  <c r="K15" i="60" s="1"/>
  <c r="H6" i="60"/>
  <c r="I6" i="60" s="1"/>
  <c r="H14" i="60"/>
  <c r="I14" i="60" s="1"/>
  <c r="K14" i="60" s="1"/>
  <c r="H23" i="60"/>
  <c r="I23" i="60" s="1"/>
  <c r="K23" i="60" s="1"/>
  <c r="H40" i="60"/>
  <c r="I40" i="60" s="1"/>
  <c r="K40" i="60" s="1"/>
  <c r="H26" i="60"/>
  <c r="I26" i="60" s="1"/>
  <c r="K26" i="60" s="1"/>
  <c r="H9" i="60"/>
  <c r="I9" i="60" s="1"/>
  <c r="K9" i="60" s="1"/>
  <c r="H39" i="60"/>
  <c r="I39" i="60" s="1"/>
  <c r="K39" i="60" s="1"/>
  <c r="H16" i="60"/>
  <c r="I16" i="60" s="1"/>
  <c r="K16" i="60" s="1"/>
  <c r="H7" i="60"/>
  <c r="I7" i="60" s="1"/>
  <c r="H25" i="60"/>
  <c r="I25" i="60" s="1"/>
  <c r="K25" i="60" s="1"/>
  <c r="H37" i="60"/>
  <c r="I37" i="60" s="1"/>
  <c r="K37" i="60" s="1"/>
  <c r="H24" i="60"/>
  <c r="I24" i="60" s="1"/>
  <c r="K24" i="60" s="1"/>
  <c r="K6" i="60" l="1"/>
  <c r="K7" i="60"/>
  <c r="H44" i="60"/>
  <c r="K13" i="18" s="1"/>
  <c r="K5" i="60" l="1"/>
  <c r="K44" i="60" s="1"/>
  <c r="M44" i="60" s="1"/>
  <c r="I44" i="60"/>
  <c r="O8" i="60" l="1"/>
  <c r="Q8" i="60" s="1"/>
  <c r="O5" i="60"/>
  <c r="O9" i="60"/>
  <c r="Q9" i="60" s="1"/>
  <c r="O10" i="60"/>
  <c r="Q10" i="60" s="1"/>
  <c r="O7" i="60"/>
  <c r="Q7" i="60" s="1"/>
  <c r="O6" i="60"/>
  <c r="Q6" i="60" s="1"/>
  <c r="O37" i="60"/>
  <c r="Q37" i="60" s="1"/>
  <c r="O20" i="60"/>
  <c r="Q20" i="60" s="1"/>
  <c r="O15" i="60"/>
  <c r="Q15" i="60" s="1"/>
  <c r="O26" i="60"/>
  <c r="Q26" i="60" s="1"/>
  <c r="O16" i="60"/>
  <c r="Q16" i="60" s="1"/>
  <c r="O41" i="60"/>
  <c r="Q41" i="60" s="1"/>
  <c r="O29" i="60"/>
  <c r="Q29" i="60" s="1"/>
  <c r="O28" i="60"/>
  <c r="Q28" i="60" s="1"/>
  <c r="O17" i="60"/>
  <c r="Q17" i="60" s="1"/>
  <c r="O21" i="60"/>
  <c r="Q21" i="60" s="1"/>
  <c r="O42" i="60"/>
  <c r="Q42" i="60" s="1"/>
  <c r="O23" i="60"/>
  <c r="Q23" i="60" s="1"/>
  <c r="O27" i="60"/>
  <c r="Q27" i="60" s="1"/>
  <c r="O38" i="60"/>
  <c r="Q38" i="60" s="1"/>
  <c r="O12" i="60"/>
  <c r="Q12" i="60" s="1"/>
  <c r="O30" i="60"/>
  <c r="Q30" i="60" s="1"/>
  <c r="O22" i="60"/>
  <c r="Q22" i="60" s="1"/>
  <c r="O24" i="60"/>
  <c r="Q24" i="60" s="1"/>
  <c r="O43" i="60"/>
  <c r="Q43" i="60" s="1"/>
  <c r="O33" i="60"/>
  <c r="Q33" i="60" s="1"/>
  <c r="O31" i="60"/>
  <c r="Q31" i="60" s="1"/>
  <c r="O36" i="60"/>
  <c r="Q36" i="60" s="1"/>
  <c r="O35" i="60"/>
  <c r="Q35" i="60" s="1"/>
  <c r="O32" i="60"/>
  <c r="Q32" i="60" s="1"/>
  <c r="O40" i="60"/>
  <c r="Q40" i="60" s="1"/>
  <c r="O14" i="60"/>
  <c r="Q14" i="60" s="1"/>
  <c r="O13" i="60"/>
  <c r="Q13" i="60" s="1"/>
  <c r="O39" i="60"/>
  <c r="Q39" i="60" s="1"/>
  <c r="O11" i="60"/>
  <c r="Q11" i="60" s="1"/>
  <c r="O19" i="60"/>
  <c r="Q19" i="60" s="1"/>
  <c r="O34" i="60"/>
  <c r="Q34" i="60" s="1"/>
  <c r="O18" i="60"/>
  <c r="Q18" i="60" s="1"/>
  <c r="O25" i="60"/>
  <c r="Q25" i="60" s="1"/>
  <c r="Q5" i="60" l="1"/>
  <c r="O44" i="60"/>
  <c r="C45" i="18"/>
  <c r="C44" i="60" s="1"/>
  <c r="R5" i="60" l="1" a="1"/>
  <c r="Q44" i="60"/>
  <c r="K12" i="18"/>
  <c r="K7" i="18"/>
  <c r="R36" i="60" l="1"/>
  <c r="S36" i="60" s="1"/>
  <c r="D37" i="18" s="1"/>
  <c r="R22" i="60"/>
  <c r="S22" i="60" s="1"/>
  <c r="D23" i="18" s="1"/>
  <c r="R9" i="60"/>
  <c r="S9" i="60" s="1"/>
  <c r="D10" i="18" s="1"/>
  <c r="R23" i="60"/>
  <c r="S23" i="60" s="1"/>
  <c r="D24" i="18" s="1"/>
  <c r="R20" i="60"/>
  <c r="S20" i="60" s="1"/>
  <c r="D21" i="18" s="1"/>
  <c r="R21" i="60"/>
  <c r="S21" i="60" s="1"/>
  <c r="D22" i="18" s="1"/>
  <c r="R8" i="60"/>
  <c r="S8" i="60" s="1"/>
  <c r="D9" i="18" s="1"/>
  <c r="R28" i="60"/>
  <c r="S28" i="60" s="1"/>
  <c r="D29" i="18" s="1"/>
  <c r="R42" i="60"/>
  <c r="S42" i="60" s="1"/>
  <c r="D43" i="18" s="1"/>
  <c r="R6" i="60"/>
  <c r="S6" i="60" s="1"/>
  <c r="D7" i="18" s="1"/>
  <c r="R16" i="60"/>
  <c r="S16" i="60" s="1"/>
  <c r="D17" i="18" s="1"/>
  <c r="R31" i="60"/>
  <c r="S31" i="60" s="1"/>
  <c r="D32" i="18" s="1"/>
  <c r="R43" i="60"/>
  <c r="S43" i="60" s="1"/>
  <c r="D44" i="18" s="1"/>
  <c r="R41" i="60"/>
  <c r="S41" i="60" s="1"/>
  <c r="D42" i="18" s="1"/>
  <c r="R29" i="60"/>
  <c r="S29" i="60" s="1"/>
  <c r="D30" i="18" s="1"/>
  <c r="R27" i="60"/>
  <c r="S27" i="60" s="1"/>
  <c r="D28" i="18" s="1"/>
  <c r="R15" i="60"/>
  <c r="S15" i="60" s="1"/>
  <c r="D16" i="18" s="1"/>
  <c r="R26" i="60"/>
  <c r="S26" i="60" s="1"/>
  <c r="D27" i="18" s="1"/>
  <c r="R11" i="60"/>
  <c r="S11" i="60" s="1"/>
  <c r="D12" i="18" s="1"/>
  <c r="R40" i="60"/>
  <c r="S40" i="60" s="1"/>
  <c r="D41" i="18" s="1"/>
  <c r="R7" i="60"/>
  <c r="S7" i="60" s="1"/>
  <c r="D8" i="18" s="1"/>
  <c r="R39" i="60"/>
  <c r="S39" i="60" s="1"/>
  <c r="D40" i="18" s="1"/>
  <c r="R14" i="60"/>
  <c r="S14" i="60" s="1"/>
  <c r="D15" i="18" s="1"/>
  <c r="R19" i="60"/>
  <c r="S19" i="60" s="1"/>
  <c r="D20" i="18" s="1"/>
  <c r="R38" i="60"/>
  <c r="S38" i="60" s="1"/>
  <c r="D39" i="18" s="1"/>
  <c r="R37" i="60"/>
  <c r="S37" i="60" s="1"/>
  <c r="D38" i="18" s="1"/>
  <c r="R17" i="60"/>
  <c r="S17" i="60" s="1"/>
  <c r="D18" i="18" s="1"/>
  <c r="R33" i="60"/>
  <c r="S33" i="60" s="1"/>
  <c r="D34" i="18" s="1"/>
  <c r="R32" i="60"/>
  <c r="S32" i="60" s="1"/>
  <c r="D33" i="18" s="1"/>
  <c r="R12" i="60"/>
  <c r="S12" i="60" s="1"/>
  <c r="D13" i="18" s="1"/>
  <c r="R35" i="60"/>
  <c r="S35" i="60" s="1"/>
  <c r="D36" i="18" s="1"/>
  <c r="R13" i="60"/>
  <c r="S13" i="60" s="1"/>
  <c r="D14" i="18" s="1"/>
  <c r="R18" i="60"/>
  <c r="S18" i="60" s="1"/>
  <c r="D19" i="18" s="1"/>
  <c r="R34" i="60"/>
  <c r="S34" i="60" s="1"/>
  <c r="D35" i="18" s="1"/>
  <c r="R10" i="60"/>
  <c r="S10" i="60" s="1"/>
  <c r="D11" i="18" s="1"/>
  <c r="R5" i="60"/>
  <c r="R25" i="60"/>
  <c r="S25" i="60" s="1"/>
  <c r="D26" i="18" s="1"/>
  <c r="R24" i="60"/>
  <c r="S24" i="60" s="1"/>
  <c r="D25" i="18" s="1"/>
  <c r="R30" i="60"/>
  <c r="S30" i="60" s="1"/>
  <c r="D31" i="18" s="1"/>
  <c r="Y41" i="60" l="1"/>
  <c r="G42" i="18" s="1"/>
  <c r="W41" i="60"/>
  <c r="F42" i="18" s="1"/>
  <c r="U41" i="60"/>
  <c r="E42" i="18" s="1"/>
  <c r="W27" i="60"/>
  <c r="F28" i="18" s="1"/>
  <c r="U27" i="60"/>
  <c r="E28" i="18" s="1"/>
  <c r="Y27" i="60"/>
  <c r="G28" i="18" s="1"/>
  <c r="W29" i="60"/>
  <c r="F30" i="18" s="1"/>
  <c r="Y29" i="60"/>
  <c r="G30" i="18" s="1"/>
  <c r="U29" i="60"/>
  <c r="E30" i="18" s="1"/>
  <c r="U32" i="60"/>
  <c r="E33" i="18" s="1"/>
  <c r="Y32" i="60"/>
  <c r="G33" i="18" s="1"/>
  <c r="W32" i="60"/>
  <c r="F33" i="18" s="1"/>
  <c r="Y31" i="60"/>
  <c r="G32" i="18" s="1"/>
  <c r="U31" i="60"/>
  <c r="E32" i="18" s="1"/>
  <c r="W31" i="60"/>
  <c r="F32" i="18" s="1"/>
  <c r="U16" i="60"/>
  <c r="E17" i="18" s="1"/>
  <c r="W16" i="60"/>
  <c r="F17" i="18" s="1"/>
  <c r="Y16" i="60"/>
  <c r="G17" i="18" s="1"/>
  <c r="U37" i="60"/>
  <c r="E38" i="18" s="1"/>
  <c r="Y37" i="60"/>
  <c r="G38" i="18" s="1"/>
  <c r="W37" i="60"/>
  <c r="F38" i="18" s="1"/>
  <c r="Y6" i="60"/>
  <c r="G7" i="18" s="1"/>
  <c r="W6" i="60"/>
  <c r="F7" i="18" s="1"/>
  <c r="U6" i="60"/>
  <c r="E7" i="18" s="1"/>
  <c r="U38" i="60"/>
  <c r="E39" i="18" s="1"/>
  <c r="Y38" i="60"/>
  <c r="G39" i="18" s="1"/>
  <c r="W38" i="60"/>
  <c r="F39" i="18" s="1"/>
  <c r="Y30" i="60"/>
  <c r="G31" i="18" s="1"/>
  <c r="U30" i="60"/>
  <c r="E31" i="18" s="1"/>
  <c r="W30" i="60"/>
  <c r="F31" i="18" s="1"/>
  <c r="W8" i="60"/>
  <c r="F9" i="18" s="1"/>
  <c r="Y8" i="60"/>
  <c r="G9" i="18" s="1"/>
  <c r="U8" i="60"/>
  <c r="E9" i="18" s="1"/>
  <c r="Y39" i="60"/>
  <c r="G40" i="18" s="1"/>
  <c r="U39" i="60"/>
  <c r="E40" i="18" s="1"/>
  <c r="W39" i="60"/>
  <c r="F40" i="18" s="1"/>
  <c r="W7" i="60"/>
  <c r="F8" i="18" s="1"/>
  <c r="Y7" i="60"/>
  <c r="G8" i="18" s="1"/>
  <c r="U7" i="60"/>
  <c r="E8" i="18" s="1"/>
  <c r="Y40" i="60"/>
  <c r="G41" i="18" s="1"/>
  <c r="W40" i="60"/>
  <c r="F41" i="18" s="1"/>
  <c r="U40" i="60"/>
  <c r="E41" i="18" s="1"/>
  <c r="U22" i="60"/>
  <c r="E23" i="18" s="1"/>
  <c r="W22" i="60"/>
  <c r="F23" i="18" s="1"/>
  <c r="Y22" i="60"/>
  <c r="G23" i="18" s="1"/>
  <c r="W13" i="60"/>
  <c r="F14" i="18" s="1"/>
  <c r="U13" i="60"/>
  <c r="E14" i="18" s="1"/>
  <c r="Y13" i="60"/>
  <c r="G14" i="18" s="1"/>
  <c r="W35" i="60"/>
  <c r="F36" i="18" s="1"/>
  <c r="U35" i="60"/>
  <c r="E36" i="18" s="1"/>
  <c r="Y35" i="60"/>
  <c r="G36" i="18" s="1"/>
  <c r="U12" i="60"/>
  <c r="E13" i="18" s="1"/>
  <c r="W12" i="60"/>
  <c r="F13" i="18" s="1"/>
  <c r="Y12" i="60"/>
  <c r="G13" i="18" s="1"/>
  <c r="U43" i="60"/>
  <c r="E44" i="18" s="1"/>
  <c r="Y43" i="60"/>
  <c r="G44" i="18" s="1"/>
  <c r="W43" i="60"/>
  <c r="F44" i="18" s="1"/>
  <c r="Y33" i="60"/>
  <c r="G34" i="18" s="1"/>
  <c r="U33" i="60"/>
  <c r="E34" i="18" s="1"/>
  <c r="W33" i="60"/>
  <c r="F34" i="18" s="1"/>
  <c r="Y17" i="60"/>
  <c r="G18" i="18" s="1"/>
  <c r="U17" i="60"/>
  <c r="E18" i="18" s="1"/>
  <c r="W17" i="60"/>
  <c r="F18" i="18" s="1"/>
  <c r="Y42" i="60"/>
  <c r="G43" i="18" s="1"/>
  <c r="W42" i="60"/>
  <c r="F43" i="18" s="1"/>
  <c r="U42" i="60"/>
  <c r="E43" i="18" s="1"/>
  <c r="W19" i="60"/>
  <c r="F20" i="18" s="1"/>
  <c r="U19" i="60"/>
  <c r="E20" i="18" s="1"/>
  <c r="Y19" i="60"/>
  <c r="G20" i="18" s="1"/>
  <c r="W28" i="60"/>
  <c r="F29" i="18" s="1"/>
  <c r="Y28" i="60"/>
  <c r="G29" i="18" s="1"/>
  <c r="U28" i="60"/>
  <c r="E29" i="18" s="1"/>
  <c r="U14" i="60"/>
  <c r="E15" i="18" s="1"/>
  <c r="Y14" i="60"/>
  <c r="G15" i="18" s="1"/>
  <c r="W14" i="60"/>
  <c r="F15" i="18" s="1"/>
  <c r="W24" i="60"/>
  <c r="F25" i="18" s="1"/>
  <c r="U24" i="60"/>
  <c r="E25" i="18" s="1"/>
  <c r="Y24" i="60"/>
  <c r="G25" i="18" s="1"/>
  <c r="W21" i="60"/>
  <c r="F22" i="18" s="1"/>
  <c r="U21" i="60"/>
  <c r="E22" i="18" s="1"/>
  <c r="Y21" i="60"/>
  <c r="G22" i="18" s="1"/>
  <c r="W25" i="60"/>
  <c r="F26" i="18" s="1"/>
  <c r="Y25" i="60"/>
  <c r="G26" i="18" s="1"/>
  <c r="U25" i="60"/>
  <c r="E26" i="18" s="1"/>
  <c r="U20" i="60"/>
  <c r="E21" i="18" s="1"/>
  <c r="W20" i="60"/>
  <c r="F21" i="18" s="1"/>
  <c r="Y20" i="60"/>
  <c r="G21" i="18" s="1"/>
  <c r="S5" i="60"/>
  <c r="D6" i="18" s="1"/>
  <c r="R44" i="60"/>
  <c r="K14" i="18" s="1"/>
  <c r="Y23" i="60"/>
  <c r="G24" i="18" s="1"/>
  <c r="W23" i="60"/>
  <c r="F24" i="18" s="1"/>
  <c r="U23" i="60"/>
  <c r="E24" i="18" s="1"/>
  <c r="Y10" i="60"/>
  <c r="G11" i="18" s="1"/>
  <c r="U10" i="60"/>
  <c r="E11" i="18" s="1"/>
  <c r="W10" i="60"/>
  <c r="F11" i="18" s="1"/>
  <c r="W11" i="60"/>
  <c r="F12" i="18" s="1"/>
  <c r="U11" i="60"/>
  <c r="E12" i="18" s="1"/>
  <c r="Y11" i="60"/>
  <c r="G12" i="18" s="1"/>
  <c r="U9" i="60"/>
  <c r="E10" i="18" s="1"/>
  <c r="W9" i="60"/>
  <c r="F10" i="18" s="1"/>
  <c r="Y9" i="60"/>
  <c r="G10" i="18" s="1"/>
  <c r="W34" i="60"/>
  <c r="F35" i="18" s="1"/>
  <c r="U34" i="60"/>
  <c r="E35" i="18" s="1"/>
  <c r="Y34" i="60"/>
  <c r="G35" i="18" s="1"/>
  <c r="Y26" i="60"/>
  <c r="G27" i="18" s="1"/>
  <c r="W26" i="60"/>
  <c r="F27" i="18" s="1"/>
  <c r="U26" i="60"/>
  <c r="E27" i="18" s="1"/>
  <c r="W18" i="60"/>
  <c r="F19" i="18" s="1"/>
  <c r="Y18" i="60"/>
  <c r="G19" i="18" s="1"/>
  <c r="U18" i="60"/>
  <c r="E19" i="18" s="1"/>
  <c r="Y15" i="60"/>
  <c r="G16" i="18" s="1"/>
  <c r="U15" i="60"/>
  <c r="E16" i="18" s="1"/>
  <c r="W15" i="60"/>
  <c r="F16" i="18" s="1"/>
  <c r="U36" i="60"/>
  <c r="E37" i="18" s="1"/>
  <c r="Y36" i="60"/>
  <c r="G37" i="18" s="1"/>
  <c r="W36" i="60"/>
  <c r="F37" i="18" s="1"/>
  <c r="AT46" i="17"/>
  <c r="AS46" i="17"/>
  <c r="AT45" i="17"/>
  <c r="AS45" i="17"/>
  <c r="AT44" i="17"/>
  <c r="AV44" i="17" s="1"/>
  <c r="AW44" i="17" s="1"/>
  <c r="AS44" i="17"/>
  <c r="AT43" i="17"/>
  <c r="AS43" i="17"/>
  <c r="AT42" i="17"/>
  <c r="AS42" i="17"/>
  <c r="AT41" i="17"/>
  <c r="AS41" i="17"/>
  <c r="AT40" i="17"/>
  <c r="AS40" i="17"/>
  <c r="AT39" i="17"/>
  <c r="AS39" i="17"/>
  <c r="AT38" i="17"/>
  <c r="AS38" i="17"/>
  <c r="AT37" i="17"/>
  <c r="AS37" i="17"/>
  <c r="AT36" i="17"/>
  <c r="AS36" i="17"/>
  <c r="AT35" i="17"/>
  <c r="AS35" i="17"/>
  <c r="AT34" i="17"/>
  <c r="AS34" i="17"/>
  <c r="AT33" i="17"/>
  <c r="AS33" i="17"/>
  <c r="AT32" i="17"/>
  <c r="AS32" i="17"/>
  <c r="AT31" i="17"/>
  <c r="AV31" i="17" s="1"/>
  <c r="AW31" i="17" s="1"/>
  <c r="AS31" i="17"/>
  <c r="AT30" i="17"/>
  <c r="AS30" i="17"/>
  <c r="AT29" i="17"/>
  <c r="AS29" i="17"/>
  <c r="AT28" i="17"/>
  <c r="AV28" i="17" s="1"/>
  <c r="AW28" i="17" s="1"/>
  <c r="AS28" i="17"/>
  <c r="AT27" i="17"/>
  <c r="AS27" i="17"/>
  <c r="AT26" i="17"/>
  <c r="AS26" i="17"/>
  <c r="AT25" i="17"/>
  <c r="AS25" i="17"/>
  <c r="AT24" i="17"/>
  <c r="AS24" i="17"/>
  <c r="AT23" i="17"/>
  <c r="AS23" i="17"/>
  <c r="AT22" i="17"/>
  <c r="AS22" i="17"/>
  <c r="AT21" i="17"/>
  <c r="AS21" i="17"/>
  <c r="AT20" i="17"/>
  <c r="AS20" i="17"/>
  <c r="AT19" i="17"/>
  <c r="AS19" i="17"/>
  <c r="AT18" i="17"/>
  <c r="AS18" i="17"/>
  <c r="AT17" i="17"/>
  <c r="AS17" i="17"/>
  <c r="AT16" i="17"/>
  <c r="AS16" i="17"/>
  <c r="AT15" i="17"/>
  <c r="AV15" i="17" s="1"/>
  <c r="AS15" i="17"/>
  <c r="AT14" i="17"/>
  <c r="AS14" i="17"/>
  <c r="AT13" i="17"/>
  <c r="AS13" i="17"/>
  <c r="AT12" i="17"/>
  <c r="AV12" i="17" s="1"/>
  <c r="AS12" i="17"/>
  <c r="AT11" i="17"/>
  <c r="AS11" i="17"/>
  <c r="AT10" i="17"/>
  <c r="AS10" i="17"/>
  <c r="AT9" i="17"/>
  <c r="AS9" i="17"/>
  <c r="AT8" i="17"/>
  <c r="AS8" i="17"/>
  <c r="AR46" i="17"/>
  <c r="AR45" i="17"/>
  <c r="AR44" i="17"/>
  <c r="AR43" i="17"/>
  <c r="AR42" i="17"/>
  <c r="AR41" i="17"/>
  <c r="AR40" i="17"/>
  <c r="AR39" i="17"/>
  <c r="AR38" i="17"/>
  <c r="AR37" i="17"/>
  <c r="AR36" i="17"/>
  <c r="AR35" i="17"/>
  <c r="AR34" i="17"/>
  <c r="AR33" i="17"/>
  <c r="AR32" i="17"/>
  <c r="AR31" i="17"/>
  <c r="AR30" i="17"/>
  <c r="AR29" i="17"/>
  <c r="AR28" i="17"/>
  <c r="AR27" i="17"/>
  <c r="AR26" i="17"/>
  <c r="AR25" i="17"/>
  <c r="AR24" i="17"/>
  <c r="AR23" i="17"/>
  <c r="AR22" i="17"/>
  <c r="AR21" i="17"/>
  <c r="AR20" i="17"/>
  <c r="AR19" i="17"/>
  <c r="AR18" i="17"/>
  <c r="AR17" i="17"/>
  <c r="AR16" i="17"/>
  <c r="AR15" i="17"/>
  <c r="AR14" i="17"/>
  <c r="AR13" i="17"/>
  <c r="AR12" i="17"/>
  <c r="AR11" i="17"/>
  <c r="AR10" i="17"/>
  <c r="AR9" i="17"/>
  <c r="AR8" i="17"/>
  <c r="AM47" i="17"/>
  <c r="AM46" i="17"/>
  <c r="AM45" i="17"/>
  <c r="AM44" i="17"/>
  <c r="AM43" i="17"/>
  <c r="AM42" i="17"/>
  <c r="AM41" i="17"/>
  <c r="AM40" i="17"/>
  <c r="AM39" i="17"/>
  <c r="AM38" i="17"/>
  <c r="AM37" i="17"/>
  <c r="AM36" i="17"/>
  <c r="AM35" i="17"/>
  <c r="AM34" i="17"/>
  <c r="AM33" i="17"/>
  <c r="AM32" i="17"/>
  <c r="AM31" i="17"/>
  <c r="AM30" i="17"/>
  <c r="AM29" i="17"/>
  <c r="AM28" i="17"/>
  <c r="AM27" i="17"/>
  <c r="AM26" i="17"/>
  <c r="AM25" i="17"/>
  <c r="AM24" i="17"/>
  <c r="AM23" i="17"/>
  <c r="AM22" i="17"/>
  <c r="AM21" i="17"/>
  <c r="AM20" i="17"/>
  <c r="AM19" i="17"/>
  <c r="AM18" i="17"/>
  <c r="AM17" i="17"/>
  <c r="AM16" i="17"/>
  <c r="AM15" i="17"/>
  <c r="AM14" i="17"/>
  <c r="AM13" i="17"/>
  <c r="AM12" i="17"/>
  <c r="AM11" i="17"/>
  <c r="AM10" i="17"/>
  <c r="AM9" i="17"/>
  <c r="AM8" i="17"/>
  <c r="AG46" i="17"/>
  <c r="AG45" i="17"/>
  <c r="AG44" i="17"/>
  <c r="AG43" i="17"/>
  <c r="AG42" i="17"/>
  <c r="AG41" i="17"/>
  <c r="AG40" i="17"/>
  <c r="AG39" i="17"/>
  <c r="AG38" i="17"/>
  <c r="AG37" i="17"/>
  <c r="AG36" i="17"/>
  <c r="AG35" i="17"/>
  <c r="AG34" i="17"/>
  <c r="AG33" i="17"/>
  <c r="AG32" i="17"/>
  <c r="AG31" i="17"/>
  <c r="AG30" i="17"/>
  <c r="AG29" i="17"/>
  <c r="AG28" i="17"/>
  <c r="AG27" i="17"/>
  <c r="AG26" i="17"/>
  <c r="AG25" i="17"/>
  <c r="AG24" i="17"/>
  <c r="AG23" i="17"/>
  <c r="AG22" i="17"/>
  <c r="AG21" i="17"/>
  <c r="AG20" i="17"/>
  <c r="AG19" i="17"/>
  <c r="AG18" i="17"/>
  <c r="AG17" i="17"/>
  <c r="AG16" i="17"/>
  <c r="AG15" i="17"/>
  <c r="AG14" i="17"/>
  <c r="AG13" i="17"/>
  <c r="AG12" i="17"/>
  <c r="AG11" i="17"/>
  <c r="AG10" i="17"/>
  <c r="AG9" i="17"/>
  <c r="AG8" i="17"/>
  <c r="AB8" i="17" a="1"/>
  <c r="AB8" i="17" s="1"/>
  <c r="AI8" i="17" s="1"/>
  <c r="W22" i="17"/>
  <c r="X16" i="17"/>
  <c r="V46" i="17"/>
  <c r="U46" i="17"/>
  <c r="T46" i="17"/>
  <c r="V45" i="17"/>
  <c r="U45" i="17"/>
  <c r="T45" i="17"/>
  <c r="V44" i="17"/>
  <c r="U44" i="17"/>
  <c r="X44" i="17" s="1"/>
  <c r="T44" i="17"/>
  <c r="V43" i="17"/>
  <c r="U43" i="17"/>
  <c r="T43" i="17"/>
  <c r="V42" i="17"/>
  <c r="U42" i="17"/>
  <c r="T42" i="17"/>
  <c r="V41" i="17"/>
  <c r="U41" i="17"/>
  <c r="T41" i="17"/>
  <c r="V40" i="17"/>
  <c r="U40" i="17"/>
  <c r="T40" i="17"/>
  <c r="V39" i="17"/>
  <c r="U39" i="17"/>
  <c r="T39" i="17"/>
  <c r="V38" i="17"/>
  <c r="U38" i="17"/>
  <c r="X38" i="17" s="1"/>
  <c r="T38" i="17"/>
  <c r="W38" i="17" s="1"/>
  <c r="V37" i="17"/>
  <c r="U37" i="17"/>
  <c r="X37" i="17" s="1"/>
  <c r="T37" i="17"/>
  <c r="W37" i="17" s="1"/>
  <c r="V36" i="17"/>
  <c r="U36" i="17"/>
  <c r="T36" i="17"/>
  <c r="V35" i="17"/>
  <c r="U35" i="17"/>
  <c r="T35" i="17"/>
  <c r="V34" i="17"/>
  <c r="U34" i="17"/>
  <c r="T34" i="17"/>
  <c r="V33" i="17"/>
  <c r="U33" i="17"/>
  <c r="T33" i="17"/>
  <c r="W33" i="17" s="1"/>
  <c r="V32" i="17"/>
  <c r="U32" i="17"/>
  <c r="X32" i="17" s="1"/>
  <c r="T32" i="17"/>
  <c r="W32" i="17" s="1"/>
  <c r="V31" i="17"/>
  <c r="U31" i="17"/>
  <c r="T31" i="17"/>
  <c r="V30" i="17"/>
  <c r="U30" i="17"/>
  <c r="X30" i="17" s="1"/>
  <c r="T30" i="17"/>
  <c r="V29" i="17"/>
  <c r="U29" i="17"/>
  <c r="T29" i="17"/>
  <c r="V28" i="17"/>
  <c r="U28" i="17"/>
  <c r="T28" i="17"/>
  <c r="V27" i="17"/>
  <c r="U27" i="17"/>
  <c r="X27" i="17" s="1"/>
  <c r="T27" i="17"/>
  <c r="V26" i="17"/>
  <c r="U26" i="17"/>
  <c r="T26" i="17"/>
  <c r="V25" i="17"/>
  <c r="U25" i="17"/>
  <c r="T25" i="17"/>
  <c r="V24" i="17"/>
  <c r="U24" i="17"/>
  <c r="T24" i="17"/>
  <c r="V23" i="17"/>
  <c r="U23" i="17"/>
  <c r="X23" i="17" s="1"/>
  <c r="T23" i="17"/>
  <c r="W23" i="17" s="1"/>
  <c r="V22" i="17"/>
  <c r="U22" i="17"/>
  <c r="X22" i="17" s="1"/>
  <c r="T22" i="17"/>
  <c r="V21" i="17"/>
  <c r="U21" i="17"/>
  <c r="X21" i="17" s="1"/>
  <c r="T21" i="17"/>
  <c r="W21" i="17" s="1"/>
  <c r="V20" i="17"/>
  <c r="U20" i="17"/>
  <c r="X20" i="17" s="1"/>
  <c r="T20" i="17"/>
  <c r="V19" i="17"/>
  <c r="U19" i="17"/>
  <c r="T19" i="17"/>
  <c r="V18" i="17"/>
  <c r="U18" i="17"/>
  <c r="T18" i="17"/>
  <c r="V17" i="17"/>
  <c r="U17" i="17"/>
  <c r="T17" i="17"/>
  <c r="W17" i="17" s="1"/>
  <c r="V16" i="17"/>
  <c r="U16" i="17"/>
  <c r="T16" i="17"/>
  <c r="V15" i="17"/>
  <c r="U15" i="17"/>
  <c r="T15" i="17"/>
  <c r="V14" i="17"/>
  <c r="U14" i="17"/>
  <c r="T14" i="17"/>
  <c r="V13" i="17"/>
  <c r="U13" i="17"/>
  <c r="T13" i="17"/>
  <c r="V12" i="17"/>
  <c r="U12" i="17"/>
  <c r="X12" i="17" s="1"/>
  <c r="T12" i="17"/>
  <c r="V11" i="17"/>
  <c r="U11" i="17"/>
  <c r="T11" i="17"/>
  <c r="V10" i="17"/>
  <c r="U10" i="17"/>
  <c r="T10" i="17"/>
  <c r="V9" i="17"/>
  <c r="U9" i="17"/>
  <c r="T9" i="17"/>
  <c r="V8" i="17"/>
  <c r="U8" i="17"/>
  <c r="T8" i="17"/>
  <c r="N47" i="17"/>
  <c r="M47" i="17"/>
  <c r="N46" i="17"/>
  <c r="M46" i="17"/>
  <c r="N45" i="17"/>
  <c r="M45" i="17"/>
  <c r="N44" i="17"/>
  <c r="M44" i="17"/>
  <c r="N43" i="17"/>
  <c r="M43" i="17"/>
  <c r="N42" i="17"/>
  <c r="M42" i="17"/>
  <c r="N41" i="17"/>
  <c r="M41" i="17"/>
  <c r="N40" i="17"/>
  <c r="M40" i="17"/>
  <c r="N39" i="17"/>
  <c r="M39" i="17"/>
  <c r="N38" i="17"/>
  <c r="M38" i="17"/>
  <c r="N37" i="17"/>
  <c r="M37" i="17"/>
  <c r="N36" i="17"/>
  <c r="M36" i="17"/>
  <c r="N35" i="17"/>
  <c r="M35" i="17"/>
  <c r="N34" i="17"/>
  <c r="M34" i="17"/>
  <c r="N33" i="17"/>
  <c r="M33" i="17"/>
  <c r="N32" i="17"/>
  <c r="M32" i="17"/>
  <c r="N31" i="17"/>
  <c r="M31" i="17"/>
  <c r="N30" i="17"/>
  <c r="M30" i="17"/>
  <c r="N29" i="17"/>
  <c r="M29" i="17"/>
  <c r="N28" i="17"/>
  <c r="M28" i="17"/>
  <c r="N27" i="17"/>
  <c r="M27" i="17"/>
  <c r="N26" i="17"/>
  <c r="M26" i="17"/>
  <c r="N25" i="17"/>
  <c r="M25" i="17"/>
  <c r="N24" i="17"/>
  <c r="M24" i="17"/>
  <c r="N23" i="17"/>
  <c r="M23" i="17"/>
  <c r="N22" i="17"/>
  <c r="M22" i="17"/>
  <c r="N21" i="17"/>
  <c r="M21" i="17"/>
  <c r="N20" i="17"/>
  <c r="M20" i="17"/>
  <c r="N19" i="17"/>
  <c r="M19" i="17"/>
  <c r="N18" i="17"/>
  <c r="M18" i="17"/>
  <c r="N17" i="17"/>
  <c r="M17" i="17"/>
  <c r="N16" i="17"/>
  <c r="M16" i="17"/>
  <c r="N15" i="17"/>
  <c r="M15" i="17"/>
  <c r="N14" i="17"/>
  <c r="M14" i="17"/>
  <c r="N13" i="17"/>
  <c r="M13" i="17"/>
  <c r="N12" i="17"/>
  <c r="M12" i="17"/>
  <c r="N11" i="17"/>
  <c r="M11" i="17"/>
  <c r="N10" i="17"/>
  <c r="M10" i="17"/>
  <c r="N9" i="17"/>
  <c r="M9" i="17"/>
  <c r="N8" i="17"/>
  <c r="M8" i="17"/>
  <c r="Y5" i="60" l="1"/>
  <c r="W5" i="60"/>
  <c r="U5" i="60"/>
  <c r="S44" i="60"/>
  <c r="W41" i="17"/>
  <c r="W16" i="17"/>
  <c r="W29" i="17"/>
  <c r="X11" i="17"/>
  <c r="X43" i="17"/>
  <c r="AV8" i="17"/>
  <c r="AW8" i="17" s="1"/>
  <c r="AV24" i="17"/>
  <c r="AV34" i="17"/>
  <c r="AW34" i="17" s="1"/>
  <c r="W40" i="17"/>
  <c r="AV13" i="17"/>
  <c r="AW13" i="17" s="1"/>
  <c r="AV29" i="17"/>
  <c r="AW29" i="17" s="1"/>
  <c r="AV45" i="17"/>
  <c r="AW45" i="17" s="1"/>
  <c r="W30" i="17"/>
  <c r="AV14" i="17"/>
  <c r="AW14" i="17" s="1"/>
  <c r="AV22" i="17"/>
  <c r="AW22" i="17" s="1"/>
  <c r="AV30" i="17"/>
  <c r="AW30" i="17" s="1"/>
  <c r="AV35" i="17"/>
  <c r="AW35" i="17" s="1"/>
  <c r="AV23" i="17"/>
  <c r="AW23" i="17" s="1"/>
  <c r="W31" i="17"/>
  <c r="X31" i="17"/>
  <c r="AD10" i="17"/>
  <c r="AD16" i="17"/>
  <c r="AD32" i="17"/>
  <c r="AF9" i="17"/>
  <c r="AB46" i="17"/>
  <c r="AB30" i="17"/>
  <c r="AE23" i="17"/>
  <c r="AB16" i="17"/>
  <c r="AF15" i="17"/>
  <c r="AE15" i="17"/>
  <c r="AC44" i="17"/>
  <c r="AB23" i="17"/>
  <c r="AB44" i="17"/>
  <c r="AV41" i="17"/>
  <c r="AW41" i="17" s="1"/>
  <c r="AB29" i="17"/>
  <c r="AV37" i="17"/>
  <c r="AW37" i="17" s="1"/>
  <c r="AF42" i="17"/>
  <c r="AC20" i="17"/>
  <c r="AV43" i="17"/>
  <c r="AW43" i="17" s="1"/>
  <c r="W43" i="17"/>
  <c r="AE42" i="17"/>
  <c r="AB35" i="17"/>
  <c r="AE28" i="17"/>
  <c r="AE13" i="17"/>
  <c r="AV38" i="17"/>
  <c r="AW38" i="17" s="1"/>
  <c r="AV46" i="17"/>
  <c r="AW46" i="17" s="1"/>
  <c r="X17" i="17"/>
  <c r="X33" i="17"/>
  <c r="AD42" i="17"/>
  <c r="AF34" i="17"/>
  <c r="AD28" i="17"/>
  <c r="AF19" i="17"/>
  <c r="AC12" i="17"/>
  <c r="AR49" i="17"/>
  <c r="AD39" i="17"/>
  <c r="AC25" i="17"/>
  <c r="AB25" i="17"/>
  <c r="AV18" i="17"/>
  <c r="AW18" i="17" s="1"/>
  <c r="AD15" i="17"/>
  <c r="AV20" i="17"/>
  <c r="AW20" i="17" s="1"/>
  <c r="AE20" i="17"/>
  <c r="AV21" i="17"/>
  <c r="AW21" i="17" s="1"/>
  <c r="AF13" i="17"/>
  <c r="AR50" i="17"/>
  <c r="AV39" i="17"/>
  <c r="AW39" i="17" s="1"/>
  <c r="AB33" i="17"/>
  <c r="AB19" i="17"/>
  <c r="AC39" i="17"/>
  <c r="X40" i="17"/>
  <c r="AE32" i="17"/>
  <c r="AF38" i="17"/>
  <c r="AC16" i="17"/>
  <c r="AF29" i="17"/>
  <c r="AD9" i="17"/>
  <c r="AV19" i="17"/>
  <c r="AW19" i="17" s="1"/>
  <c r="AD44" i="17"/>
  <c r="AC23" i="17"/>
  <c r="AB38" i="17"/>
  <c r="AC29" i="17"/>
  <c r="AV25" i="17"/>
  <c r="AW25" i="17" s="1"/>
  <c r="AE36" i="17"/>
  <c r="AB14" i="17"/>
  <c r="AV26" i="17"/>
  <c r="AW26" i="17" s="1"/>
  <c r="AC35" i="17"/>
  <c r="AV27" i="17"/>
  <c r="AW27" i="17" s="1"/>
  <c r="W27" i="17"/>
  <c r="AE34" i="17"/>
  <c r="AB42" i="17"/>
  <c r="AD33" i="17"/>
  <c r="AF25" i="17"/>
  <c r="AD19" i="17"/>
  <c r="AF10" i="17"/>
  <c r="AD25" i="17"/>
  <c r="O8" i="17"/>
  <c r="P8" i="17" s="1"/>
  <c r="AF32" i="17"/>
  <c r="AF18" i="17"/>
  <c r="AC10" i="17"/>
  <c r="AB39" i="17"/>
  <c r="AB10" i="17"/>
  <c r="AC46" i="17"/>
  <c r="AF23" i="17"/>
  <c r="AE38" i="17"/>
  <c r="AE9" i="17"/>
  <c r="AF45" i="17"/>
  <c r="AD38" i="17"/>
  <c r="AD23" i="17"/>
  <c r="AC38" i="17"/>
  <c r="AE29" i="17"/>
  <c r="AD29" i="17"/>
  <c r="AV36" i="17"/>
  <c r="AW36" i="17" s="1"/>
  <c r="AF37" i="17"/>
  <c r="AC14" i="17"/>
  <c r="AV9" i="17"/>
  <c r="AW9" i="17" s="1"/>
  <c r="AB43" i="17"/>
  <c r="AD20" i="17"/>
  <c r="AV10" i="17"/>
  <c r="AW10" i="17" s="1"/>
  <c r="AV42" i="17"/>
  <c r="AW42" i="17" s="1"/>
  <c r="AF28" i="17"/>
  <c r="AV11" i="17"/>
  <c r="AW11" i="17" s="1"/>
  <c r="W11" i="17"/>
  <c r="AB20" i="17"/>
  <c r="AC42" i="17"/>
  <c r="AC28" i="17"/>
  <c r="AE19" i="17"/>
  <c r="AB11" i="17"/>
  <c r="AF41" i="17"/>
  <c r="AC33" i="17"/>
  <c r="AE25" i="17"/>
  <c r="AC19" i="17"/>
  <c r="AE10" i="17"/>
  <c r="AV32" i="17"/>
  <c r="AW32" i="17" s="1"/>
  <c r="AV40" i="17"/>
  <c r="AW40" i="17" s="1"/>
  <c r="X8" i="17"/>
  <c r="X24" i="17"/>
  <c r="X14" i="17"/>
  <c r="W46" i="17"/>
  <c r="X9" i="17"/>
  <c r="X25" i="17"/>
  <c r="X41" i="17"/>
  <c r="X15" i="17"/>
  <c r="X10" i="17"/>
  <c r="X26" i="17"/>
  <c r="X42" i="17"/>
  <c r="W36" i="17"/>
  <c r="X13" i="17"/>
  <c r="X45" i="17"/>
  <c r="W20" i="17"/>
  <c r="W12" i="17"/>
  <c r="W28" i="17"/>
  <c r="W44" i="17"/>
  <c r="X39" i="17"/>
  <c r="W8" i="17"/>
  <c r="W45" i="17"/>
  <c r="X46" i="17"/>
  <c r="X29" i="17"/>
  <c r="X19" i="17"/>
  <c r="W19" i="17"/>
  <c r="X35" i="17"/>
  <c r="W35" i="17"/>
  <c r="W9" i="17"/>
  <c r="X36" i="17"/>
  <c r="W24" i="17"/>
  <c r="W14" i="17"/>
  <c r="W25" i="17"/>
  <c r="AV17" i="17"/>
  <c r="AW17" i="17" s="1"/>
  <c r="AV33" i="17"/>
  <c r="AW33" i="17" s="1"/>
  <c r="X28" i="17"/>
  <c r="W13" i="17"/>
  <c r="AV16" i="17"/>
  <c r="AW16" i="17" s="1"/>
  <c r="W15" i="17"/>
  <c r="W39" i="17"/>
  <c r="X18" i="17"/>
  <c r="W18" i="17"/>
  <c r="X34" i="17"/>
  <c r="W34" i="17"/>
  <c r="AB45" i="17"/>
  <c r="AI45" i="17" s="1"/>
  <c r="AB41" i="17"/>
  <c r="AF35" i="17"/>
  <c r="AE31" i="17"/>
  <c r="AD26" i="17"/>
  <c r="AC22" i="17"/>
  <c r="AB17" i="17"/>
  <c r="AF12" i="17"/>
  <c r="AE45" i="17"/>
  <c r="AE41" i="17"/>
  <c r="AD36" i="17"/>
  <c r="AC32" i="17"/>
  <c r="AB27" i="17"/>
  <c r="AF22" i="17"/>
  <c r="AE18" i="17"/>
  <c r="AD13" i="17"/>
  <c r="AC9" i="17"/>
  <c r="W10" i="17"/>
  <c r="W26" i="17"/>
  <c r="W42" i="17"/>
  <c r="AD45" i="17"/>
  <c r="AD41" i="17"/>
  <c r="AC36" i="17"/>
  <c r="AB32" i="17"/>
  <c r="AF26" i="17"/>
  <c r="AE22" i="17"/>
  <c r="AD17" i="17"/>
  <c r="AC13" i="17"/>
  <c r="AB9" i="17"/>
  <c r="AC45" i="17"/>
  <c r="AC41" i="17"/>
  <c r="AB36" i="17"/>
  <c r="AF31" i="17"/>
  <c r="AE26" i="17"/>
  <c r="AD22" i="17"/>
  <c r="AC17" i="17"/>
  <c r="AB13" i="17"/>
  <c r="AF44" i="17"/>
  <c r="AF39" i="17"/>
  <c r="AE35" i="17"/>
  <c r="AD31" i="17"/>
  <c r="AC26" i="17"/>
  <c r="AB22" i="17"/>
  <c r="AF16" i="17"/>
  <c r="AE12" i="17"/>
  <c r="AE44" i="17"/>
  <c r="AE39" i="17"/>
  <c r="AD35" i="17"/>
  <c r="AC30" i="17"/>
  <c r="AB26" i="17"/>
  <c r="AF21" i="17"/>
  <c r="AE16" i="17"/>
  <c r="AD12" i="17"/>
  <c r="AW15" i="17"/>
  <c r="AW24" i="17"/>
  <c r="AW12" i="17"/>
  <c r="AB12" i="17"/>
  <c r="AE40" i="17"/>
  <c r="AC34" i="17"/>
  <c r="AB31" i="17"/>
  <c r="AF27" i="17"/>
  <c r="AE24" i="17"/>
  <c r="AD21" i="17"/>
  <c r="AC18" i="17"/>
  <c r="AF11" i="17"/>
  <c r="AF46" i="17"/>
  <c r="AE43" i="17"/>
  <c r="AD40" i="17"/>
  <c r="AC37" i="17"/>
  <c r="AB34" i="17"/>
  <c r="AF30" i="17"/>
  <c r="AE27" i="17"/>
  <c r="AD24" i="17"/>
  <c r="AC21" i="17"/>
  <c r="AB18" i="17"/>
  <c r="AF14" i="17"/>
  <c r="AE11" i="17"/>
  <c r="AD8" i="17"/>
  <c r="AF40" i="17"/>
  <c r="AE37" i="17"/>
  <c r="AD34" i="17"/>
  <c r="AC31" i="17"/>
  <c r="AB28" i="17"/>
  <c r="AF24" i="17"/>
  <c r="AE21" i="17"/>
  <c r="AD18" i="17"/>
  <c r="AF8" i="17"/>
  <c r="AD37" i="17"/>
  <c r="AE8" i="17"/>
  <c r="AE46" i="17"/>
  <c r="AD43" i="17"/>
  <c r="AC40" i="17"/>
  <c r="AB37" i="17"/>
  <c r="AF33" i="17"/>
  <c r="AE30" i="17"/>
  <c r="AD27" i="17"/>
  <c r="AC24" i="17"/>
  <c r="AB21" i="17"/>
  <c r="AF17" i="17"/>
  <c r="AE14" i="17"/>
  <c r="AD11" i="17"/>
  <c r="AC8" i="17"/>
  <c r="AC15" i="17"/>
  <c r="AF43" i="17"/>
  <c r="AB15" i="17"/>
  <c r="AD46" i="17"/>
  <c r="AC43" i="17"/>
  <c r="AB40" i="17"/>
  <c r="AF36" i="17"/>
  <c r="AE33" i="17"/>
  <c r="AD30" i="17"/>
  <c r="AC27" i="17"/>
  <c r="AB24" i="17"/>
  <c r="AF20" i="17"/>
  <c r="AE17" i="17"/>
  <c r="AD14" i="17"/>
  <c r="AC11" i="17"/>
  <c r="W44" i="60" l="1"/>
  <c r="F6" i="18"/>
  <c r="U44" i="60"/>
  <c r="E6" i="18"/>
  <c r="Y44" i="60"/>
  <c r="G6" i="18"/>
  <c r="AH45" i="17"/>
  <c r="AH8" i="17"/>
  <c r="AT50" i="17"/>
  <c r="AS50" i="17"/>
  <c r="AT49" i="17"/>
  <c r="AS49" i="17"/>
  <c r="AT47" i="17"/>
  <c r="AS47" i="17"/>
  <c r="AU47" i="17" s="1"/>
  <c r="AR47" i="17"/>
  <c r="AN47" i="17"/>
  <c r="H47" i="17" s="1"/>
  <c r="V47" i="17"/>
  <c r="U47" i="17"/>
  <c r="T47" i="17"/>
  <c r="O47" i="17"/>
  <c r="AU46" i="17"/>
  <c r="AN46" i="17"/>
  <c r="H46" i="17" s="1"/>
  <c r="E46" i="17"/>
  <c r="O46" i="17"/>
  <c r="D46" i="17"/>
  <c r="AU45" i="17"/>
  <c r="AN45" i="17"/>
  <c r="H45" i="17" s="1"/>
  <c r="E45" i="17"/>
  <c r="O45" i="17"/>
  <c r="G45" i="17"/>
  <c r="F45" i="17"/>
  <c r="D45" i="17"/>
  <c r="AU44" i="17"/>
  <c r="AN44" i="17"/>
  <c r="H44" i="17" s="1"/>
  <c r="D44" i="17"/>
  <c r="O44" i="17"/>
  <c r="E44" i="17"/>
  <c r="AU43" i="17"/>
  <c r="AN43" i="17"/>
  <c r="H43" i="17" s="1"/>
  <c r="E43" i="17"/>
  <c r="D43" i="17"/>
  <c r="O43" i="17"/>
  <c r="AU42" i="17"/>
  <c r="AN42" i="17"/>
  <c r="H42" i="17" s="1"/>
  <c r="D42" i="17"/>
  <c r="O42" i="17"/>
  <c r="E42" i="17"/>
  <c r="AU41" i="17"/>
  <c r="AN41" i="17"/>
  <c r="H41" i="17" s="1"/>
  <c r="AI41" i="17"/>
  <c r="G41" i="17" s="1"/>
  <c r="O41" i="17"/>
  <c r="E41" i="17"/>
  <c r="D41" i="17"/>
  <c r="AU40" i="17"/>
  <c r="AN40" i="17"/>
  <c r="H40" i="17" s="1"/>
  <c r="E40" i="17"/>
  <c r="D40" i="17"/>
  <c r="O40" i="17"/>
  <c r="AU39" i="17"/>
  <c r="AN39" i="17"/>
  <c r="H39" i="17" s="1"/>
  <c r="E39" i="17"/>
  <c r="D39" i="17"/>
  <c r="O39" i="17"/>
  <c r="AU38" i="17"/>
  <c r="AN38" i="17"/>
  <c r="H38" i="17" s="1"/>
  <c r="E38" i="17"/>
  <c r="D38" i="17"/>
  <c r="O38" i="17"/>
  <c r="AU37" i="17"/>
  <c r="AN37" i="17"/>
  <c r="H37" i="17" s="1"/>
  <c r="E37" i="17"/>
  <c r="D37" i="17"/>
  <c r="O37" i="17"/>
  <c r="AU36" i="17"/>
  <c r="AN36" i="17"/>
  <c r="H36" i="17" s="1"/>
  <c r="D36" i="17"/>
  <c r="O36" i="17"/>
  <c r="E36" i="17"/>
  <c r="AU35" i="17"/>
  <c r="AN35" i="17"/>
  <c r="H35" i="17" s="1"/>
  <c r="E35" i="17"/>
  <c r="D35" i="17"/>
  <c r="O35" i="17"/>
  <c r="AU34" i="17"/>
  <c r="AN34" i="17"/>
  <c r="H34" i="17" s="1"/>
  <c r="E34" i="17"/>
  <c r="D34" i="17"/>
  <c r="O34" i="17"/>
  <c r="AU33" i="17"/>
  <c r="AN33" i="17"/>
  <c r="H33" i="17" s="1"/>
  <c r="E33" i="17"/>
  <c r="D33" i="17"/>
  <c r="O33" i="17"/>
  <c r="AU32" i="17"/>
  <c r="AN32" i="17"/>
  <c r="H32" i="17" s="1"/>
  <c r="E32" i="17"/>
  <c r="D32" i="17"/>
  <c r="O32" i="17"/>
  <c r="AU31" i="17"/>
  <c r="AN31" i="17"/>
  <c r="H31" i="17" s="1"/>
  <c r="E31" i="17"/>
  <c r="D31" i="17"/>
  <c r="O31" i="17"/>
  <c r="AU30" i="17"/>
  <c r="AN30" i="17"/>
  <c r="H30" i="17" s="1"/>
  <c r="E30" i="17"/>
  <c r="D30" i="17"/>
  <c r="O30" i="17"/>
  <c r="AU29" i="17"/>
  <c r="AN29" i="17"/>
  <c r="H29" i="17" s="1"/>
  <c r="E29" i="17"/>
  <c r="D29" i="17"/>
  <c r="O29" i="17"/>
  <c r="AU28" i="17"/>
  <c r="AN28" i="17"/>
  <c r="H28" i="17" s="1"/>
  <c r="D28" i="17"/>
  <c r="O28" i="17"/>
  <c r="E28" i="17"/>
  <c r="AU27" i="17"/>
  <c r="AN27" i="17"/>
  <c r="H27" i="17" s="1"/>
  <c r="E27" i="17"/>
  <c r="D27" i="17"/>
  <c r="O27" i="17"/>
  <c r="AU26" i="17"/>
  <c r="AN26" i="17"/>
  <c r="H26" i="17" s="1"/>
  <c r="E26" i="17"/>
  <c r="D26" i="17"/>
  <c r="AU25" i="17"/>
  <c r="AN25" i="17"/>
  <c r="H25" i="17" s="1"/>
  <c r="O25" i="17"/>
  <c r="E25" i="17"/>
  <c r="D25" i="17"/>
  <c r="AU24" i="17"/>
  <c r="AN24" i="17"/>
  <c r="H24" i="17" s="1"/>
  <c r="E24" i="17"/>
  <c r="O24" i="17"/>
  <c r="D24" i="17"/>
  <c r="AU23" i="17"/>
  <c r="AN23" i="17"/>
  <c r="H23" i="17" s="1"/>
  <c r="E23" i="17"/>
  <c r="O23" i="17"/>
  <c r="D23" i="17"/>
  <c r="AU22" i="17"/>
  <c r="AN22" i="17"/>
  <c r="H22" i="17" s="1"/>
  <c r="E22" i="17"/>
  <c r="D22" i="17"/>
  <c r="O22" i="17"/>
  <c r="AU21" i="17"/>
  <c r="AN21" i="17"/>
  <c r="H21" i="17" s="1"/>
  <c r="E21" i="17"/>
  <c r="O21" i="17"/>
  <c r="D21" i="17"/>
  <c r="AU20" i="17"/>
  <c r="AN20" i="17"/>
  <c r="H20" i="17" s="1"/>
  <c r="D20" i="17"/>
  <c r="O20" i="17"/>
  <c r="E20" i="17"/>
  <c r="AU19" i="17"/>
  <c r="AN19" i="17"/>
  <c r="H19" i="17" s="1"/>
  <c r="E19" i="17"/>
  <c r="D19" i="17"/>
  <c r="O19" i="17"/>
  <c r="AU18" i="17"/>
  <c r="AN18" i="17"/>
  <c r="H18" i="17" s="1"/>
  <c r="E18" i="17"/>
  <c r="D18" i="17"/>
  <c r="AU17" i="17"/>
  <c r="AN17" i="17"/>
  <c r="H17" i="17" s="1"/>
  <c r="E17" i="17"/>
  <c r="O17" i="17"/>
  <c r="D17" i="17"/>
  <c r="AU16" i="17"/>
  <c r="AN16" i="17"/>
  <c r="H16" i="17" s="1"/>
  <c r="O16" i="17"/>
  <c r="P16" i="17" s="1"/>
  <c r="C16" i="17" s="1"/>
  <c r="E16" i="17"/>
  <c r="D16" i="17"/>
  <c r="AU15" i="17"/>
  <c r="AN15" i="17"/>
  <c r="H15" i="17" s="1"/>
  <c r="O15" i="17"/>
  <c r="E15" i="17"/>
  <c r="D15" i="17"/>
  <c r="AU14" i="17"/>
  <c r="AN14" i="17"/>
  <c r="H14" i="17" s="1"/>
  <c r="D14" i="17"/>
  <c r="O14" i="17"/>
  <c r="E14" i="17"/>
  <c r="AU13" i="17"/>
  <c r="AN13" i="17"/>
  <c r="H13" i="17" s="1"/>
  <c r="E13" i="17"/>
  <c r="O13" i="17"/>
  <c r="D13" i="17"/>
  <c r="AU12" i="17"/>
  <c r="AN12" i="17"/>
  <c r="H12" i="17" s="1"/>
  <c r="O12" i="17"/>
  <c r="E12" i="17"/>
  <c r="D12" i="17"/>
  <c r="AU11" i="17"/>
  <c r="AN11" i="17"/>
  <c r="H11" i="17" s="1"/>
  <c r="E11" i="17"/>
  <c r="O11" i="17"/>
  <c r="D11" i="17"/>
  <c r="AU10" i="17"/>
  <c r="AN10" i="17"/>
  <c r="H10" i="17" s="1"/>
  <c r="E10" i="17"/>
  <c r="D10" i="17"/>
  <c r="AU9" i="17"/>
  <c r="AN9" i="17"/>
  <c r="H9" i="17" s="1"/>
  <c r="O9" i="17"/>
  <c r="E9" i="17"/>
  <c r="D9" i="17"/>
  <c r="AU8" i="17"/>
  <c r="AN8" i="17"/>
  <c r="H8" i="17" s="1"/>
  <c r="AI40" i="17"/>
  <c r="G40" i="17" s="1"/>
  <c r="AI38" i="17"/>
  <c r="G38" i="17" s="1"/>
  <c r="AI33" i="17"/>
  <c r="G33" i="17" s="1"/>
  <c r="AI26" i="17"/>
  <c r="G26" i="17" s="1"/>
  <c r="AI19" i="17"/>
  <c r="G19" i="17" s="1"/>
  <c r="AI18" i="17"/>
  <c r="G18" i="17" s="1"/>
  <c r="AI16" i="17"/>
  <c r="G16" i="17" s="1"/>
  <c r="AI11" i="17"/>
  <c r="G11" i="17" s="1"/>
  <c r="E8" i="17"/>
  <c r="D8" i="17"/>
  <c r="C8" i="17"/>
  <c r="P38" i="17" l="1"/>
  <c r="P44" i="17"/>
  <c r="P35" i="17"/>
  <c r="P41" i="17"/>
  <c r="P13" i="17"/>
  <c r="P29" i="17"/>
  <c r="P11" i="17"/>
  <c r="AV47" i="17"/>
  <c r="AW47" i="17" s="1"/>
  <c r="P27" i="17"/>
  <c r="P43" i="17"/>
  <c r="P19" i="17"/>
  <c r="P22" i="17"/>
  <c r="P28" i="17"/>
  <c r="P47" i="17"/>
  <c r="C47" i="17" s="1"/>
  <c r="P25" i="17"/>
  <c r="P20" i="17"/>
  <c r="P42" i="17"/>
  <c r="P36" i="17"/>
  <c r="P30" i="17"/>
  <c r="P40" i="17"/>
  <c r="P21" i="17"/>
  <c r="P37" i="17"/>
  <c r="P34" i="17"/>
  <c r="P12" i="17"/>
  <c r="P31" i="17"/>
  <c r="P32" i="17"/>
  <c r="X47" i="17"/>
  <c r="E47" i="17" s="1"/>
  <c r="W47" i="17"/>
  <c r="D47" i="17" s="1"/>
  <c r="P23" i="17"/>
  <c r="P39" i="17"/>
  <c r="P14" i="17"/>
  <c r="P33" i="17"/>
  <c r="P45" i="17"/>
  <c r="P17" i="17"/>
  <c r="P24" i="17"/>
  <c r="P46" i="17"/>
  <c r="P9" i="17"/>
  <c r="P15" i="17"/>
  <c r="AV49" i="17"/>
  <c r="AW49" i="17" s="1"/>
  <c r="AV50" i="17"/>
  <c r="AW50" i="17" s="1"/>
  <c r="AH10" i="17"/>
  <c r="F10" i="17" s="1"/>
  <c r="AH29" i="17"/>
  <c r="F29" i="17" s="1"/>
  <c r="AH25" i="17"/>
  <c r="F25" i="17" s="1"/>
  <c r="AH41" i="17"/>
  <c r="F41" i="17" s="1"/>
  <c r="AH33" i="17"/>
  <c r="F33" i="17" s="1"/>
  <c r="AH26" i="17"/>
  <c r="F26" i="17" s="1"/>
  <c r="AH19" i="17"/>
  <c r="F19" i="17" s="1"/>
  <c r="AH11" i="17"/>
  <c r="F11" i="17" s="1"/>
  <c r="AU50" i="17"/>
  <c r="AH14" i="17"/>
  <c r="F14" i="17" s="1"/>
  <c r="AI29" i="17"/>
  <c r="G29" i="17" s="1"/>
  <c r="AH40" i="17"/>
  <c r="F40" i="17" s="1"/>
  <c r="AI22" i="17"/>
  <c r="G22" i="17" s="1"/>
  <c r="AU49" i="17"/>
  <c r="AI44" i="17"/>
  <c r="G44" i="17" s="1"/>
  <c r="AI28" i="17"/>
  <c r="G28" i="17" s="1"/>
  <c r="AI12" i="17"/>
  <c r="G12" i="17" s="1"/>
  <c r="AI31" i="17"/>
  <c r="G31" i="17" s="1"/>
  <c r="AH18" i="17"/>
  <c r="F18" i="17" s="1"/>
  <c r="AI15" i="17"/>
  <c r="G15" i="17" s="1"/>
  <c r="AI14" i="17"/>
  <c r="G14" i="17" s="1"/>
  <c r="AI43" i="17"/>
  <c r="G43" i="17" s="1"/>
  <c r="AH32" i="17"/>
  <c r="F32" i="17" s="1"/>
  <c r="AI25" i="17"/>
  <c r="G25" i="17" s="1"/>
  <c r="AI21" i="17"/>
  <c r="G21" i="17" s="1"/>
  <c r="AH35" i="17"/>
  <c r="F35" i="17" s="1"/>
  <c r="AI32" i="17"/>
  <c r="G32" i="17" s="1"/>
  <c r="AI10" i="17"/>
  <c r="G10" i="17" s="1"/>
  <c r="AI39" i="17"/>
  <c r="G39" i="17" s="1"/>
  <c r="AH20" i="17"/>
  <c r="F20" i="17" s="1"/>
  <c r="AH13" i="17"/>
  <c r="F13" i="17" s="1"/>
  <c r="AI13" i="17"/>
  <c r="G13" i="17" s="1"/>
  <c r="AH28" i="17"/>
  <c r="F28" i="17" s="1"/>
  <c r="AI17" i="17"/>
  <c r="G17" i="17" s="1"/>
  <c r="AH9" i="17"/>
  <c r="F9" i="17" s="1"/>
  <c r="AI24" i="17"/>
  <c r="G24" i="17" s="1"/>
  <c r="AI46" i="17"/>
  <c r="G46" i="17" s="1"/>
  <c r="AI35" i="17"/>
  <c r="G35" i="17" s="1"/>
  <c r="AI42" i="17"/>
  <c r="G42" i="17" s="1"/>
  <c r="AI20" i="17"/>
  <c r="G20" i="17" s="1"/>
  <c r="AH16" i="17"/>
  <c r="F16" i="17" s="1"/>
  <c r="AH38" i="17"/>
  <c r="F38" i="17" s="1"/>
  <c r="AI27" i="17"/>
  <c r="G27" i="17" s="1"/>
  <c r="AD47" i="17"/>
  <c r="AI9" i="17"/>
  <c r="G9" i="17" s="1"/>
  <c r="AI37" i="17"/>
  <c r="G37" i="17" s="1"/>
  <c r="AI30" i="17"/>
  <c r="G30" i="17" s="1"/>
  <c r="AH46" i="17"/>
  <c r="F46" i="17" s="1"/>
  <c r="AI34" i="17"/>
  <c r="G34" i="17" s="1"/>
  <c r="AH24" i="17"/>
  <c r="F24" i="17" s="1"/>
  <c r="AG47" i="17"/>
  <c r="AI23" i="17"/>
  <c r="G23" i="17" s="1"/>
  <c r="O10" i="17"/>
  <c r="O18" i="17"/>
  <c r="F8" i="17"/>
  <c r="O26" i="17"/>
  <c r="C31" i="17" l="1"/>
  <c r="C37" i="17"/>
  <c r="C17" i="17"/>
  <c r="C43" i="17"/>
  <c r="C27" i="17"/>
  <c r="C20" i="17"/>
  <c r="C11" i="17"/>
  <c r="C14" i="17"/>
  <c r="C25" i="17"/>
  <c r="C39" i="17"/>
  <c r="C40" i="17"/>
  <c r="C30" i="17"/>
  <c r="C35" i="17"/>
  <c r="C42" i="17"/>
  <c r="C21" i="17"/>
  <c r="C13" i="17"/>
  <c r="C23" i="17"/>
  <c r="C28" i="17"/>
  <c r="P26" i="17"/>
  <c r="C46" i="17"/>
  <c r="P18" i="17"/>
  <c r="P10" i="17"/>
  <c r="C24" i="17"/>
  <c r="C19" i="17"/>
  <c r="C38" i="17"/>
  <c r="C45" i="17"/>
  <c r="C12" i="17"/>
  <c r="C33" i="17"/>
  <c r="C34" i="17"/>
  <c r="C29" i="17"/>
  <c r="C15" i="17"/>
  <c r="C9" i="17"/>
  <c r="C41" i="17"/>
  <c r="C22" i="17"/>
  <c r="C32" i="17"/>
  <c r="C36" i="17"/>
  <c r="C44" i="17"/>
  <c r="AH27" i="17"/>
  <c r="F27" i="17" s="1"/>
  <c r="AH37" i="17"/>
  <c r="F37" i="17" s="1"/>
  <c r="AH21" i="17"/>
  <c r="F21" i="17" s="1"/>
  <c r="AB47" i="17"/>
  <c r="AI47" i="17" s="1"/>
  <c r="G47" i="17" s="1"/>
  <c r="G8" i="17"/>
  <c r="AH30" i="17"/>
  <c r="F30" i="17" s="1"/>
  <c r="AC47" i="17"/>
  <c r="AH43" i="17"/>
  <c r="F43" i="17" s="1"/>
  <c r="AH39" i="17"/>
  <c r="F39" i="17" s="1"/>
  <c r="AH15" i="17"/>
  <c r="F15" i="17" s="1"/>
  <c r="AH31" i="17"/>
  <c r="F31" i="17" s="1"/>
  <c r="AH17" i="17"/>
  <c r="F17" i="17" s="1"/>
  <c r="AH23" i="17"/>
  <c r="F23" i="17" s="1"/>
  <c r="AI36" i="17"/>
  <c r="G36" i="17" s="1"/>
  <c r="AH36" i="17"/>
  <c r="F36" i="17" s="1"/>
  <c r="AE47" i="17"/>
  <c r="AH42" i="17"/>
  <c r="F42" i="17" s="1"/>
  <c r="AH12" i="17"/>
  <c r="F12" i="17" s="1"/>
  <c r="AH44" i="17"/>
  <c r="F44" i="17" s="1"/>
  <c r="AF47" i="17"/>
  <c r="AH22" i="17"/>
  <c r="F22" i="17" s="1"/>
  <c r="AH34" i="17"/>
  <c r="F34" i="17" s="1"/>
  <c r="C10" i="17" l="1"/>
  <c r="C18" i="17"/>
  <c r="C26" i="17"/>
  <c r="AH47" i="17"/>
  <c r="F47" i="17" s="1"/>
  <c r="K15" i="18" l="1"/>
  <c r="F45" i="18" l="1"/>
  <c r="M6" i="18" s="1"/>
  <c r="E45" i="18"/>
  <c r="L6" i="18" s="1"/>
  <c r="L8" i="18" s="1"/>
  <c r="D45" i="18"/>
  <c r="K6" i="18" s="1"/>
  <c r="K8" i="18" s="1"/>
  <c r="G45" i="18"/>
  <c r="N6" i="18" s="1"/>
</calcChain>
</file>

<file path=xl/sharedStrings.xml><?xml version="1.0" encoding="utf-8"?>
<sst xmlns="http://schemas.openxmlformats.org/spreadsheetml/2006/main" count="1872" uniqueCount="868">
  <si>
    <t>令和２年兵庫県産業連関表</t>
    <rPh sb="0" eb="2">
      <t>レイワ</t>
    </rPh>
    <rPh sb="3" eb="4">
      <t>ネン</t>
    </rPh>
    <rPh sb="4" eb="7">
      <t>ヒョウゴケン</t>
    </rPh>
    <rPh sb="7" eb="9">
      <t>サンギョウ</t>
    </rPh>
    <rPh sb="9" eb="12">
      <t>レンカンヒョウ</t>
    </rPh>
    <phoneticPr fontId="3"/>
  </si>
  <si>
    <t>水道</t>
  </si>
  <si>
    <t>廃棄物処理</t>
  </si>
  <si>
    <t>他に分類されない会員制団体</t>
    <rPh sb="0" eb="1">
      <t>ホカ</t>
    </rPh>
    <rPh sb="2" eb="4">
      <t>ブンルイ</t>
    </rPh>
    <rPh sb="8" eb="11">
      <t>カイインセイ</t>
    </rPh>
    <rPh sb="11" eb="13">
      <t>ダンタイ</t>
    </rPh>
    <phoneticPr fontId="5"/>
  </si>
  <si>
    <t>事務用品</t>
    <rPh sb="0" eb="2">
      <t>ジム</t>
    </rPh>
    <rPh sb="2" eb="4">
      <t>ヨウヒン</t>
    </rPh>
    <phoneticPr fontId="5"/>
  </si>
  <si>
    <t>分類不明</t>
    <rPh sb="0" eb="2">
      <t>ブンルイ</t>
    </rPh>
    <rPh sb="2" eb="4">
      <t>フメイ</t>
    </rPh>
    <phoneticPr fontId="5"/>
  </si>
  <si>
    <t>内生部門計</t>
  </si>
  <si>
    <t>家計外消費支出（列）</t>
  </si>
  <si>
    <t>一般政府消費支出</t>
  </si>
  <si>
    <t>県内総固定資本形成（公的）</t>
    <rPh sb="0" eb="1">
      <t>ケン</t>
    </rPh>
    <phoneticPr fontId="6"/>
  </si>
  <si>
    <t>県内総固定資本形成（民間）</t>
    <rPh sb="0" eb="1">
      <t>ケン</t>
    </rPh>
    <phoneticPr fontId="6"/>
  </si>
  <si>
    <t>在庫純増</t>
  </si>
  <si>
    <t>県内最終需要計</t>
    <rPh sb="0" eb="1">
      <t>ケン</t>
    </rPh>
    <phoneticPr fontId="6"/>
  </si>
  <si>
    <t>県内需要合計</t>
    <rPh sb="0" eb="1">
      <t>ケン</t>
    </rPh>
    <phoneticPr fontId="6"/>
  </si>
  <si>
    <t>輸出</t>
  </si>
  <si>
    <t>輸出計</t>
    <rPh sb="0" eb="2">
      <t>ユシュツ</t>
    </rPh>
    <rPh sb="2" eb="3">
      <t>ケイ</t>
    </rPh>
    <phoneticPr fontId="5"/>
  </si>
  <si>
    <t>移出</t>
    <rPh sb="0" eb="2">
      <t>イシュツ</t>
    </rPh>
    <phoneticPr fontId="6"/>
  </si>
  <si>
    <t>移輸出計</t>
    <rPh sb="0" eb="1">
      <t>イ</t>
    </rPh>
    <rPh sb="1" eb="3">
      <t>ユシュツ</t>
    </rPh>
    <rPh sb="3" eb="4">
      <t>ケイ</t>
    </rPh>
    <phoneticPr fontId="6"/>
  </si>
  <si>
    <t>最終需要計</t>
  </si>
  <si>
    <t>需要合計</t>
  </si>
  <si>
    <t>（控除）輸入</t>
  </si>
  <si>
    <t>（控除）関税</t>
  </si>
  <si>
    <t>（控除）輸入品商品税</t>
  </si>
  <si>
    <t>（控除）輸入計</t>
  </si>
  <si>
    <t>（控除）移入</t>
    <rPh sb="1" eb="3">
      <t>コウジョ</t>
    </rPh>
    <rPh sb="4" eb="6">
      <t>イニュウ</t>
    </rPh>
    <phoneticPr fontId="6"/>
  </si>
  <si>
    <t>（控除）移輸入計</t>
    <rPh sb="1" eb="3">
      <t>コウジョ</t>
    </rPh>
    <rPh sb="4" eb="5">
      <t>イ</t>
    </rPh>
    <rPh sb="5" eb="7">
      <t>ユニュウ</t>
    </rPh>
    <rPh sb="7" eb="8">
      <t>ケイ</t>
    </rPh>
    <phoneticPr fontId="6"/>
  </si>
  <si>
    <t>最終需要部門計</t>
    <rPh sb="4" eb="6">
      <t>ブモン</t>
    </rPh>
    <phoneticPr fontId="6"/>
  </si>
  <si>
    <t>県内生産額</t>
    <rPh sb="0" eb="1">
      <t>ケン</t>
    </rPh>
    <phoneticPr fontId="6"/>
  </si>
  <si>
    <t>家計外消費支出（行）</t>
  </si>
  <si>
    <t>営業余剰</t>
  </si>
  <si>
    <t>資本減耗引当</t>
  </si>
  <si>
    <t>間接税（関税・輸入品商品税を除く。）</t>
    <rPh sb="7" eb="9">
      <t>ユニュウ</t>
    </rPh>
    <rPh sb="9" eb="10">
      <t>ヒン</t>
    </rPh>
    <rPh sb="10" eb="12">
      <t>ショウヒン</t>
    </rPh>
    <rPh sb="12" eb="13">
      <t>ゼイ</t>
    </rPh>
    <phoneticPr fontId="7"/>
  </si>
  <si>
    <t>（控除）経常補助金</t>
  </si>
  <si>
    <t>粗付加価値部門計</t>
  </si>
  <si>
    <t>県内生産額</t>
    <rPh sb="0" eb="1">
      <t>ケン</t>
    </rPh>
    <phoneticPr fontId="8"/>
  </si>
  <si>
    <t>列和</t>
    <rPh sb="0" eb="1">
      <t>レツ</t>
    </rPh>
    <rPh sb="1" eb="2">
      <t>ワ</t>
    </rPh>
    <phoneticPr fontId="3"/>
  </si>
  <si>
    <t>影響力係数</t>
    <rPh sb="0" eb="3">
      <t>エイキョウリョク</t>
    </rPh>
    <rPh sb="3" eb="5">
      <t>ケイスウ</t>
    </rPh>
    <phoneticPr fontId="8"/>
  </si>
  <si>
    <t>行和</t>
    <rPh sb="0" eb="1">
      <t>ギョウ</t>
    </rPh>
    <rPh sb="1" eb="2">
      <t>ワ</t>
    </rPh>
    <phoneticPr fontId="3"/>
  </si>
  <si>
    <t>感応度係数</t>
    <rPh sb="0" eb="3">
      <t>カンノウド</t>
    </rPh>
    <rPh sb="3" eb="5">
      <t>ケイスウ</t>
    </rPh>
    <phoneticPr fontId="6"/>
  </si>
  <si>
    <t>合計</t>
    <rPh sb="0" eb="2">
      <t>ゴウケイ</t>
    </rPh>
    <phoneticPr fontId="3"/>
  </si>
  <si>
    <t>(百万円)</t>
    <rPh sb="1" eb="2">
      <t>ヒャク</t>
    </rPh>
    <rPh sb="2" eb="4">
      <t>マンエン</t>
    </rPh>
    <phoneticPr fontId="3"/>
  </si>
  <si>
    <t>A</t>
  </si>
  <si>
    <t>B</t>
  </si>
  <si>
    <t>（就業地ベース）</t>
    <rPh sb="1" eb="3">
      <t>シュウギョウ</t>
    </rPh>
    <rPh sb="3" eb="4">
      <t>チ</t>
    </rPh>
    <phoneticPr fontId="3"/>
  </si>
  <si>
    <t>（人／百万円）</t>
    <rPh sb="1" eb="2">
      <t>ニン</t>
    </rPh>
    <rPh sb="3" eb="4">
      <t>ヒャク</t>
    </rPh>
    <rPh sb="4" eb="6">
      <t>マンエン</t>
    </rPh>
    <phoneticPr fontId="3"/>
  </si>
  <si>
    <t>就業者数</t>
    <rPh sb="0" eb="3">
      <t>シュウギョウシャ</t>
    </rPh>
    <rPh sb="3" eb="4">
      <t>スウ</t>
    </rPh>
    <phoneticPr fontId="2"/>
  </si>
  <si>
    <t>雇用者数</t>
    <rPh sb="0" eb="3">
      <t>コヨウシャ</t>
    </rPh>
    <rPh sb="3" eb="4">
      <t>スウ</t>
    </rPh>
    <phoneticPr fontId="2"/>
  </si>
  <si>
    <t>県内生産額</t>
    <rPh sb="0" eb="2">
      <t>ケンナイ</t>
    </rPh>
    <rPh sb="2" eb="5">
      <t>セイサンガク</t>
    </rPh>
    <phoneticPr fontId="2"/>
  </si>
  <si>
    <t>就業係数</t>
    <rPh sb="0" eb="2">
      <t>シュウギョウ</t>
    </rPh>
    <rPh sb="2" eb="4">
      <t>ケイスウ</t>
    </rPh>
    <phoneticPr fontId="2"/>
  </si>
  <si>
    <t>雇用係数</t>
    <rPh sb="0" eb="2">
      <t>コヨウ</t>
    </rPh>
    <rPh sb="2" eb="4">
      <t>ケイスウ</t>
    </rPh>
    <phoneticPr fontId="2"/>
  </si>
  <si>
    <t>C</t>
  </si>
  <si>
    <t>D=A/C</t>
  </si>
  <si>
    <t>E=B/C</t>
  </si>
  <si>
    <t>第９表　雇用表（付帯表）</t>
    <rPh sb="0" eb="1">
      <t>ダイ</t>
    </rPh>
    <rPh sb="2" eb="3">
      <t>ヒョウ</t>
    </rPh>
    <rPh sb="4" eb="6">
      <t>コヨウ</t>
    </rPh>
    <rPh sb="6" eb="7">
      <t>ヒョウ</t>
    </rPh>
    <rPh sb="8" eb="10">
      <t>フタイ</t>
    </rPh>
    <rPh sb="10" eb="11">
      <t>ヒョウ</t>
    </rPh>
    <phoneticPr fontId="3"/>
  </si>
  <si>
    <t>従業者総数</t>
    <rPh sb="0" eb="3">
      <t>ジュウギョウシャ</t>
    </rPh>
    <rPh sb="3" eb="5">
      <t>ソウスウ</t>
    </rPh>
    <phoneticPr fontId="3"/>
  </si>
  <si>
    <t>個人業主</t>
    <rPh sb="0" eb="2">
      <t>コジン</t>
    </rPh>
    <rPh sb="2" eb="4">
      <t>ギョウシュ</t>
    </rPh>
    <phoneticPr fontId="3"/>
  </si>
  <si>
    <t>家族従業者</t>
    <rPh sb="0" eb="2">
      <t>カゾク</t>
    </rPh>
    <rPh sb="2" eb="5">
      <t>ジュウギョウシャ</t>
    </rPh>
    <phoneticPr fontId="3"/>
  </si>
  <si>
    <t>有給役員</t>
    <rPh sb="0" eb="2">
      <t>ユウキュウ</t>
    </rPh>
    <rPh sb="2" eb="4">
      <t>ヤクイン</t>
    </rPh>
    <phoneticPr fontId="3"/>
  </si>
  <si>
    <t>雇用者</t>
    <rPh sb="0" eb="3">
      <t>コヨウシャ</t>
    </rPh>
    <phoneticPr fontId="3"/>
  </si>
  <si>
    <t>常用雇用者</t>
    <rPh sb="0" eb="2">
      <t>ジョウヨウ</t>
    </rPh>
    <rPh sb="2" eb="5">
      <t>コヨウシャ</t>
    </rPh>
    <phoneticPr fontId="3"/>
  </si>
  <si>
    <t>臨時雇用者</t>
    <rPh sb="0" eb="2">
      <t>リンジ</t>
    </rPh>
    <rPh sb="2" eb="5">
      <t>コヨウシャ</t>
    </rPh>
    <phoneticPr fontId="3"/>
  </si>
  <si>
    <t>有給役員
・雇用者</t>
    <rPh sb="0" eb="2">
      <t>ユウキュウ</t>
    </rPh>
    <rPh sb="2" eb="4">
      <t>ヤクイン</t>
    </rPh>
    <phoneticPr fontId="3"/>
  </si>
  <si>
    <t>正社員
・正職員</t>
    <rPh sb="0" eb="3">
      <t>セイシャイン</t>
    </rPh>
    <rPh sb="5" eb="8">
      <t>セイショクイン</t>
    </rPh>
    <phoneticPr fontId="3"/>
  </si>
  <si>
    <t>正社員
・正職員以外</t>
    <rPh sb="0" eb="3">
      <t>セイシャイン</t>
    </rPh>
    <rPh sb="5" eb="8">
      <t>セイショクイン</t>
    </rPh>
    <rPh sb="8" eb="10">
      <t>イガイ</t>
    </rPh>
    <phoneticPr fontId="3"/>
  </si>
  <si>
    <t>その他の製造工業製品</t>
  </si>
  <si>
    <t>商業</t>
  </si>
  <si>
    <t>金融・保険</t>
  </si>
  <si>
    <t>公務</t>
  </si>
  <si>
    <t>民間消費支出</t>
  </si>
  <si>
    <t>雇用者所得</t>
  </si>
  <si>
    <t>はん用機械</t>
    <rPh sb="2" eb="3">
      <t>ヨウ</t>
    </rPh>
    <rPh sb="3" eb="5">
      <t>キカイ</t>
    </rPh>
    <phoneticPr fontId="5"/>
  </si>
  <si>
    <t>生産用機械</t>
    <rPh sb="0" eb="2">
      <t>セイサン</t>
    </rPh>
    <rPh sb="2" eb="3">
      <t>ヨウ</t>
    </rPh>
    <rPh sb="3" eb="5">
      <t>キカイ</t>
    </rPh>
    <phoneticPr fontId="5"/>
  </si>
  <si>
    <t>業務用機械</t>
    <rPh sb="0" eb="2">
      <t>ギョウム</t>
    </rPh>
    <rPh sb="2" eb="3">
      <t>ヨウ</t>
    </rPh>
    <rPh sb="3" eb="5">
      <t>キカイ</t>
    </rPh>
    <phoneticPr fontId="5"/>
  </si>
  <si>
    <t>農業</t>
  </si>
  <si>
    <t>林業</t>
    <rPh sb="0" eb="2">
      <t>リンギョウ</t>
    </rPh>
    <phoneticPr fontId="5"/>
  </si>
  <si>
    <t>漁業</t>
    <rPh sb="0" eb="2">
      <t>ギョギョウ</t>
    </rPh>
    <phoneticPr fontId="5"/>
  </si>
  <si>
    <t>鉱業</t>
    <rPh sb="0" eb="2">
      <t>コウギョウ</t>
    </rPh>
    <phoneticPr fontId="5"/>
  </si>
  <si>
    <t>飲食料品</t>
    <rPh sb="0" eb="2">
      <t>インショク</t>
    </rPh>
    <phoneticPr fontId="5"/>
  </si>
  <si>
    <t>繊維製品</t>
  </si>
  <si>
    <t>パルプ・紙・木製品</t>
  </si>
  <si>
    <t>化学製品</t>
  </si>
  <si>
    <t>石油・石炭製品</t>
  </si>
  <si>
    <t>プラスチック・ゴム製品</t>
    <rPh sb="9" eb="11">
      <t>セイヒン</t>
    </rPh>
    <phoneticPr fontId="5"/>
  </si>
  <si>
    <t>窯業・土石製品</t>
  </si>
  <si>
    <t>鉄鋼</t>
  </si>
  <si>
    <t>非鉄金属</t>
  </si>
  <si>
    <t>金属製品</t>
  </si>
  <si>
    <t>電子部品</t>
    <rPh sb="0" eb="2">
      <t>デンシ</t>
    </rPh>
    <rPh sb="2" eb="4">
      <t>ブヒン</t>
    </rPh>
    <phoneticPr fontId="5"/>
  </si>
  <si>
    <t>電気機械</t>
  </si>
  <si>
    <t>情報通信機器</t>
    <rPh sb="0" eb="2">
      <t>ジョウホウ</t>
    </rPh>
    <rPh sb="2" eb="4">
      <t>ツウシン</t>
    </rPh>
    <rPh sb="4" eb="6">
      <t>キキ</t>
    </rPh>
    <phoneticPr fontId="5"/>
  </si>
  <si>
    <t>輸送機械</t>
  </si>
  <si>
    <t>建設</t>
  </si>
  <si>
    <t>電気・ガス・熱供給</t>
    <rPh sb="0" eb="2">
      <t>デンキ</t>
    </rPh>
    <phoneticPr fontId="6"/>
  </si>
  <si>
    <t>不動産</t>
  </si>
  <si>
    <t>運輸・郵便</t>
    <rPh sb="3" eb="5">
      <t>ユウビン</t>
    </rPh>
    <phoneticPr fontId="6"/>
  </si>
  <si>
    <t>情報通信</t>
    <rPh sb="0" eb="2">
      <t>ジョウホウ</t>
    </rPh>
    <rPh sb="2" eb="4">
      <t>ツウシン</t>
    </rPh>
    <phoneticPr fontId="5"/>
  </si>
  <si>
    <t>教育・研究</t>
  </si>
  <si>
    <t>医療・福祉</t>
    <rPh sb="0" eb="2">
      <t>イリョウ</t>
    </rPh>
    <rPh sb="3" eb="5">
      <t>フクシ</t>
    </rPh>
    <phoneticPr fontId="5"/>
  </si>
  <si>
    <t>対事業所サービス</t>
  </si>
  <si>
    <t>対個人サービス</t>
    <rPh sb="0" eb="1">
      <t>タイ</t>
    </rPh>
    <rPh sb="1" eb="3">
      <t>コジン</t>
    </rPh>
    <phoneticPr fontId="6"/>
  </si>
  <si>
    <t>統合大分類（39部門）</t>
    <rPh sb="2" eb="3">
      <t>ダイ</t>
    </rPh>
    <phoneticPr fontId="3"/>
  </si>
  <si>
    <t>取引基本表（生産者価格表）</t>
    <rPh sb="0" eb="2">
      <t>トリヒキ</t>
    </rPh>
    <rPh sb="2" eb="5">
      <t>キホンヒョウ</t>
    </rPh>
    <rPh sb="6" eb="9">
      <t>セイサンシャ</t>
    </rPh>
    <rPh sb="9" eb="12">
      <t>カカクヒョウ</t>
    </rPh>
    <phoneticPr fontId="3"/>
  </si>
  <si>
    <r>
      <t>逆行列係数表　[I-(I-M)A]</t>
    </r>
    <r>
      <rPr>
        <vertAlign val="superscript"/>
        <sz val="10"/>
        <color theme="1"/>
        <rFont val="ＭＳ Ｐゴシック"/>
        <family val="3"/>
        <charset val="128"/>
        <scheme val="minor"/>
      </rPr>
      <t>-1</t>
    </r>
    <r>
      <rPr>
        <sz val="10"/>
        <color theme="1"/>
        <rFont val="ＭＳ Ｐゴシック"/>
        <family val="3"/>
        <charset val="128"/>
        <scheme val="minor"/>
      </rPr>
      <t>型</t>
    </r>
    <rPh sb="0" eb="3">
      <t>ギャクギョウレツ</t>
    </rPh>
    <rPh sb="3" eb="5">
      <t>ケイスウ</t>
    </rPh>
    <rPh sb="5" eb="6">
      <t>ヒョウ</t>
    </rPh>
    <rPh sb="19" eb="20">
      <t>ガタ</t>
    </rPh>
    <phoneticPr fontId="3"/>
  </si>
  <si>
    <t>投入係数表</t>
  </si>
  <si>
    <t>投入係数表</t>
    <rPh sb="0" eb="2">
      <t>トウニュウ</t>
    </rPh>
    <rPh sb="2" eb="4">
      <t>ケイスウ</t>
    </rPh>
    <rPh sb="4" eb="5">
      <t>ヒョウ</t>
    </rPh>
    <phoneticPr fontId="3"/>
  </si>
  <si>
    <t>説明</t>
  </si>
  <si>
    <t>備考</t>
  </si>
  <si>
    <t>データ入力</t>
    <rPh sb="3" eb="5">
      <t>ニュウリョク</t>
    </rPh>
    <phoneticPr fontId="12"/>
  </si>
  <si>
    <t>鉱業</t>
  </si>
  <si>
    <t>はん用機械</t>
  </si>
  <si>
    <t>生産用機械</t>
  </si>
  <si>
    <t>業務用機械</t>
  </si>
  <si>
    <t>情報通信</t>
  </si>
  <si>
    <t>対個人サービス</t>
  </si>
  <si>
    <t>逆行列係数表</t>
  </si>
  <si>
    <t>分析係数</t>
    <rPh sb="0" eb="2">
      <t>ブンセキ</t>
    </rPh>
    <rPh sb="2" eb="4">
      <t>ケイスウ</t>
    </rPh>
    <phoneticPr fontId="12"/>
  </si>
  <si>
    <t xml:space="preserve"> </t>
    <phoneticPr fontId="12"/>
  </si>
  <si>
    <t xml:space="preserve">  波及効果（誘発効果）は、直接効果と間接波及効果（第１次、第２次……）に分けられる。</t>
    <phoneticPr fontId="12"/>
  </si>
  <si>
    <t>このうち「生産誘発効果」には、原材料消費による誘発効果と雇用者所得（賃金・給与等）など家計を通じて消費支出される最終需要の増加による誘発効果などがある。</t>
    <phoneticPr fontId="12"/>
  </si>
  <si>
    <t>　生産波及効果には、「生産誘発効果」と「粗付加価値誘発効果」とがある。</t>
    <phoneticPr fontId="12"/>
  </si>
  <si>
    <t>測定の道具として、「投入係数」と「逆行列係数」を使用する。</t>
    <phoneticPr fontId="12"/>
  </si>
  <si>
    <t>生産波及効果分析では、産業間の因果連鎖に起因する生産波及効果のメカニズムを基に、最終的に各産業部門において誘発される生産額を測定する。</t>
    <phoneticPr fontId="12"/>
  </si>
  <si>
    <t xml:space="preserve">  ある産業部門の生産物に対する最終需要（投資・消費・移輸出）の変化が、直接・間接のルートを通じて、他の産業部門の生産に影響を及ぼしていくことを「生産波及効果」という。</t>
    <phoneticPr fontId="12"/>
  </si>
  <si>
    <t xml:space="preserve">産業連関表による経済波及効果の分析は、あくまでも経済モデル分析の一つであり、そこにはいくつかの基本的仮定・前提条件などの留意点がある。 </t>
    <rPh sb="47" eb="50">
      <t>キホンテキ</t>
    </rPh>
    <rPh sb="50" eb="52">
      <t>カテイ</t>
    </rPh>
    <rPh sb="53" eb="55">
      <t>ゼンテイ</t>
    </rPh>
    <rPh sb="55" eb="57">
      <t>ジョウケン</t>
    </rPh>
    <rPh sb="60" eb="63">
      <t>リュウイテン</t>
    </rPh>
    <phoneticPr fontId="12"/>
  </si>
  <si>
    <t>産業連関分析上の留意点</t>
    <rPh sb="0" eb="2">
      <t>サンギョウ</t>
    </rPh>
    <rPh sb="2" eb="4">
      <t>レンカン</t>
    </rPh>
    <phoneticPr fontId="12"/>
  </si>
  <si>
    <t>(1) 「生産波及効果」とは</t>
    <phoneticPr fontId="12"/>
  </si>
  <si>
    <t>例えば、ある産業で100億円の生産があった場合、直接効果は100億円の生産そのものであり、間接波及効果は100億円の生産活動に伴う原材料消費や民間消費支出による誘発効果である。</t>
    <phoneticPr fontId="12"/>
  </si>
  <si>
    <t>(2) 分析の基本的仮定</t>
    <rPh sb="4" eb="6">
      <t>ブンセキ</t>
    </rPh>
    <phoneticPr fontId="12"/>
  </si>
  <si>
    <t>①</t>
    <phoneticPr fontId="3"/>
  </si>
  <si>
    <t>令和２年の産業構造において分析しており、「投入係数」「逆行列係数」を一定と仮定している。</t>
  </si>
  <si>
    <t>②</t>
    <phoneticPr fontId="3"/>
  </si>
  <si>
    <t>価格は令和２年価格である。</t>
  </si>
  <si>
    <t>③</t>
    <phoneticPr fontId="3"/>
  </si>
  <si>
    <t>企業に過剰在庫が存在せず、需要に対しては、常に生産を行って供給する。</t>
    <phoneticPr fontId="3"/>
  </si>
  <si>
    <t>④</t>
    <phoneticPr fontId="3"/>
  </si>
  <si>
    <t>企業の生産能力に限界がなく、あらゆる需要にこたえられる。</t>
    <phoneticPr fontId="3"/>
  </si>
  <si>
    <t>⑤</t>
    <phoneticPr fontId="3"/>
  </si>
  <si>
    <t>一つの生産物は、ただ一つの生産部門（産業）から供給される。</t>
    <phoneticPr fontId="3"/>
  </si>
  <si>
    <t>⑥</t>
    <phoneticPr fontId="3"/>
  </si>
  <si>
    <t>原材料等の投入量は、その部門の生産量に比例する。</t>
    <phoneticPr fontId="3"/>
  </si>
  <si>
    <t>⑦</t>
    <phoneticPr fontId="3"/>
  </si>
  <si>
    <t>各部門が生産活動を個別に行った効果の和は、それら部門が同時に行ったときの総効果に等しい。</t>
    <phoneticPr fontId="12"/>
  </si>
  <si>
    <t>⑧</t>
    <phoneticPr fontId="3"/>
  </si>
  <si>
    <t>生産波及効果が達成される期間は、不明である。</t>
    <phoneticPr fontId="3"/>
  </si>
  <si>
    <t>(3) 分析の前提条件</t>
    <rPh sb="4" eb="6">
      <t>ブンセキ</t>
    </rPh>
    <phoneticPr fontId="12"/>
  </si>
  <si>
    <t>本事例では、各産業部門の平均的な投入構造によることとする。例えば、建設業であれば「建設部門」を１部門とする「投入係数」を用いて推計する。</t>
    <rPh sb="6" eb="7">
      <t>カク</t>
    </rPh>
    <rPh sb="7" eb="9">
      <t>サンギョウ</t>
    </rPh>
    <rPh sb="9" eb="11">
      <t>ブモン</t>
    </rPh>
    <rPh sb="29" eb="30">
      <t>タト</t>
    </rPh>
    <rPh sb="33" eb="35">
      <t>ケンセツ</t>
    </rPh>
    <rPh sb="35" eb="36">
      <t>ギョウ</t>
    </rPh>
    <phoneticPr fontId="12"/>
  </si>
  <si>
    <t>就業者数は、生産額に比例して増加することとする。</t>
    <phoneticPr fontId="12"/>
  </si>
  <si>
    <t>粗付加価値については、雇用者報酬の一定割合が、最終需要（消費）にまわるものとする。</t>
    <rPh sb="14" eb="16">
      <t>ホウシュウ</t>
    </rPh>
    <phoneticPr fontId="12"/>
  </si>
  <si>
    <t>これを所得の消費への転換と呼び、その一定割合を「消費への転換比率」という。</t>
    <phoneticPr fontId="12"/>
  </si>
  <si>
    <t>(注)</t>
    <phoneticPr fontId="3"/>
  </si>
  <si>
    <t>雇用者報酬の消費への転換比率は、一般的に使われる「平均消費性向」（資料：総務省「家計調査」）を用いた。</t>
    <rPh sb="3" eb="5">
      <t>ホウシュウ</t>
    </rPh>
    <rPh sb="33" eb="35">
      <t>シリョウ</t>
    </rPh>
    <rPh sb="36" eb="39">
      <t>ソウムショウ</t>
    </rPh>
    <rPh sb="40" eb="42">
      <t>カケイ</t>
    </rPh>
    <rPh sb="42" eb="44">
      <t>チョウサ</t>
    </rPh>
    <phoneticPr fontId="12"/>
  </si>
  <si>
    <t>(4) その他</t>
    <phoneticPr fontId="3"/>
  </si>
  <si>
    <t>生産波及効果分析では、新しく生み出された雇用者所得が、新たに消費需要の増加となって再び生産を誘発する過程を対象にした。</t>
    <phoneticPr fontId="3"/>
  </si>
  <si>
    <t>計算上は次々に効果が波及していき、誘発される生産額が０になるまで分析は可能である。</t>
    <phoneticPr fontId="3"/>
  </si>
  <si>
    <t>実際には、生産波及過程で、「波及の中断」やタイム・ラグの問題などもあると考えられるが、分析の対象を、第２次間接波及効果までに限定した。</t>
    <phoneticPr fontId="12"/>
  </si>
  <si>
    <t>雇用者報酬の外に営業余剰なども、一部、消費や投資に向って新たな需要を喚起する。</t>
    <phoneticPr fontId="3"/>
  </si>
  <si>
    <t>その転換比率となる指標に資料上の制約があり、比率が明確か、推定可能な特別の場合を除き、あまり計算されないため、計測の対象外とした。</t>
    <phoneticPr fontId="3"/>
  </si>
  <si>
    <t>波及効果の測定には、39部門表（令和２年表）を用い、最終需要増加に伴う原材料による波及効果、付加価値による波及効果の２段階に分けて行う。</t>
    <rPh sb="16" eb="18">
      <t>レイワ</t>
    </rPh>
    <rPh sb="26" eb="28">
      <t>サイシュウ</t>
    </rPh>
    <rPh sb="28" eb="30">
      <t>ジュヨウ</t>
    </rPh>
    <rPh sb="30" eb="32">
      <t>ゾウカ</t>
    </rPh>
    <rPh sb="33" eb="34">
      <t>トモナ</t>
    </rPh>
    <phoneticPr fontId="12"/>
  </si>
  <si>
    <t>各種係数表</t>
  </si>
  <si>
    <t>※取引基本表より</t>
  </si>
  <si>
    <t>(単位：百万円）</t>
    <rPh sb="1" eb="3">
      <t>タンイ</t>
    </rPh>
    <rPh sb="4" eb="5">
      <t>ヒャク</t>
    </rPh>
    <rPh sb="5" eb="7">
      <t>マンエン</t>
    </rPh>
    <phoneticPr fontId="12"/>
  </si>
  <si>
    <t>（百万円）</t>
  </si>
  <si>
    <t>　</t>
    <phoneticPr fontId="12"/>
  </si>
  <si>
    <t>　</t>
  </si>
  <si>
    <t>統合大分類（39部門）</t>
    <rPh sb="2" eb="3">
      <t>ダイ</t>
    </rPh>
    <phoneticPr fontId="12"/>
  </si>
  <si>
    <t>県内自給率</t>
    <rPh sb="0" eb="1">
      <t>ケン</t>
    </rPh>
    <phoneticPr fontId="12"/>
  </si>
  <si>
    <t>就業係数</t>
    <phoneticPr fontId="12"/>
  </si>
  <si>
    <t>雇用係数</t>
    <phoneticPr fontId="12"/>
  </si>
  <si>
    <t>粗付加価値率</t>
  </si>
  <si>
    <t>雇用者所得率</t>
  </si>
  <si>
    <t>民間消費支出構成比</t>
  </si>
  <si>
    <t>県内需要合計</t>
    <rPh sb="0" eb="1">
      <t>ケン</t>
    </rPh>
    <phoneticPr fontId="12"/>
  </si>
  <si>
    <t>移輸入計</t>
  </si>
  <si>
    <t>移輸入率</t>
  </si>
  <si>
    <t>県内生産額</t>
    <rPh sb="0" eb="1">
      <t>ケン</t>
    </rPh>
    <phoneticPr fontId="12"/>
  </si>
  <si>
    <t>間接税(除関税)</t>
  </si>
  <si>
    <t>粗付加価値率</t>
    <rPh sb="0" eb="3">
      <t>ソフカ</t>
    </rPh>
    <rPh sb="3" eb="5">
      <t>カチ</t>
    </rPh>
    <rPh sb="5" eb="6">
      <t>リツ</t>
    </rPh>
    <phoneticPr fontId="12"/>
  </si>
  <si>
    <t>雇用者所得率</t>
    <rPh sb="0" eb="3">
      <t>コヨウシャ</t>
    </rPh>
    <rPh sb="3" eb="6">
      <t>ショトクリツ</t>
    </rPh>
    <phoneticPr fontId="12"/>
  </si>
  <si>
    <t>民間消費支出構成比</t>
    <rPh sb="0" eb="2">
      <t>ミンカン</t>
    </rPh>
    <rPh sb="2" eb="4">
      <t>ショウヒ</t>
    </rPh>
    <rPh sb="4" eb="6">
      <t>シシュツ</t>
    </rPh>
    <rPh sb="6" eb="9">
      <t>コウセイヒ</t>
    </rPh>
    <phoneticPr fontId="12"/>
  </si>
  <si>
    <t>移輸出計</t>
    <rPh sb="0" eb="1">
      <t>イ</t>
    </rPh>
    <rPh sb="1" eb="3">
      <t>ユシュツ</t>
    </rPh>
    <rPh sb="3" eb="4">
      <t>ケイ</t>
    </rPh>
    <phoneticPr fontId="12"/>
  </si>
  <si>
    <t>県際収支</t>
    <rPh sb="0" eb="1">
      <t>ケン</t>
    </rPh>
    <rPh sb="1" eb="2">
      <t>サイ</t>
    </rPh>
    <rPh sb="2" eb="4">
      <t>シュウシ</t>
    </rPh>
    <phoneticPr fontId="12"/>
  </si>
  <si>
    <t>A</t>
    <phoneticPr fontId="12"/>
  </si>
  <si>
    <t>B</t>
    <phoneticPr fontId="12"/>
  </si>
  <si>
    <t>C</t>
    <phoneticPr fontId="12"/>
  </si>
  <si>
    <t>D</t>
    <phoneticPr fontId="12"/>
  </si>
  <si>
    <t>E</t>
    <phoneticPr fontId="12"/>
  </si>
  <si>
    <t>F</t>
    <phoneticPr fontId="12"/>
  </si>
  <si>
    <t>G=Σ(A:E)/Ｆ</t>
    <phoneticPr fontId="12"/>
  </si>
  <si>
    <t>H=A/F</t>
    <phoneticPr fontId="12"/>
  </si>
  <si>
    <t>B=A/ΣA</t>
    <phoneticPr fontId="12"/>
  </si>
  <si>
    <t>D=B-C</t>
    <phoneticPr fontId="12"/>
  </si>
  <si>
    <t>E=C/A</t>
    <phoneticPr fontId="12"/>
  </si>
  <si>
    <t>F=1-E</t>
    <phoneticPr fontId="12"/>
  </si>
  <si>
    <t>製造業</t>
    <rPh sb="0" eb="3">
      <t>セイゾウギョウ</t>
    </rPh>
    <phoneticPr fontId="12"/>
  </si>
  <si>
    <t>非製造業</t>
    <rPh sb="0" eb="1">
      <t>ヒ</t>
    </rPh>
    <rPh sb="1" eb="4">
      <t>セイゾウギョウ</t>
    </rPh>
    <phoneticPr fontId="12"/>
  </si>
  <si>
    <t>(出所）兵庫県統計課「令和２年兵庫県産業連関表」</t>
    <rPh sb="1" eb="3">
      <t>シュッショ</t>
    </rPh>
    <rPh sb="4" eb="6">
      <t>ヒョウゴ</t>
    </rPh>
    <rPh sb="6" eb="7">
      <t>ケン</t>
    </rPh>
    <rPh sb="7" eb="9">
      <t>トウケイ</t>
    </rPh>
    <rPh sb="9" eb="10">
      <t>カ</t>
    </rPh>
    <rPh sb="11" eb="13">
      <t>レイワ</t>
    </rPh>
    <rPh sb="14" eb="15">
      <t>ネン</t>
    </rPh>
    <rPh sb="15" eb="18">
      <t>ヒョウゴケン</t>
    </rPh>
    <rPh sb="18" eb="20">
      <t>サンギョウ</t>
    </rPh>
    <rPh sb="20" eb="22">
      <t>レンカン</t>
    </rPh>
    <rPh sb="22" eb="23">
      <t>ヒョウ</t>
    </rPh>
    <phoneticPr fontId="2"/>
  </si>
  <si>
    <t>令和２年兵庫県産業連関表</t>
    <rPh sb="0" eb="2">
      <t>レイワ</t>
    </rPh>
    <rPh sb="3" eb="4">
      <t>ネン</t>
    </rPh>
    <rPh sb="4" eb="7">
      <t>ヒョウゴケン</t>
    </rPh>
    <rPh sb="7" eb="9">
      <t>サンギョウ</t>
    </rPh>
    <rPh sb="9" eb="12">
      <t>レンカンヒョウ</t>
    </rPh>
    <phoneticPr fontId="12"/>
  </si>
  <si>
    <t>分析係数表</t>
    <rPh sb="0" eb="2">
      <t>ブンセキ</t>
    </rPh>
    <rPh sb="2" eb="4">
      <t>ケイスウ</t>
    </rPh>
    <rPh sb="4" eb="5">
      <t>ヒョウ</t>
    </rPh>
    <phoneticPr fontId="13"/>
  </si>
  <si>
    <t>県内自給率・移輸入率表</t>
    <rPh sb="0" eb="2">
      <t>ケンナイ</t>
    </rPh>
    <rPh sb="2" eb="5">
      <t>ジキュウリツ</t>
    </rPh>
    <rPh sb="6" eb="9">
      <t>イユニュウ</t>
    </rPh>
    <rPh sb="9" eb="10">
      <t>リツ</t>
    </rPh>
    <rPh sb="10" eb="11">
      <t>ヒョウ</t>
    </rPh>
    <phoneticPr fontId="3"/>
  </si>
  <si>
    <t>※取引基本表より</t>
    <rPh sb="1" eb="3">
      <t>トリヒキ</t>
    </rPh>
    <rPh sb="3" eb="6">
      <t>キホンヒョウ</t>
    </rPh>
    <phoneticPr fontId="3"/>
  </si>
  <si>
    <t>就業・雇用係数表</t>
    <rPh sb="0" eb="2">
      <t>シュウギョウ</t>
    </rPh>
    <rPh sb="3" eb="5">
      <t>コヨウ</t>
    </rPh>
    <rPh sb="5" eb="7">
      <t>ケイスウ</t>
    </rPh>
    <rPh sb="7" eb="8">
      <t>ヒョウ</t>
    </rPh>
    <phoneticPr fontId="3"/>
  </si>
  <si>
    <t>※就業・雇用者…雇用表より、県内生産額…取引基本表より</t>
    <rPh sb="1" eb="3">
      <t>シュウギョウ</t>
    </rPh>
    <rPh sb="4" eb="7">
      <t>コヨウシャ</t>
    </rPh>
    <rPh sb="8" eb="10">
      <t>コヨウ</t>
    </rPh>
    <rPh sb="10" eb="11">
      <t>ヒョウ</t>
    </rPh>
    <rPh sb="14" eb="16">
      <t>ケンナイ</t>
    </rPh>
    <rPh sb="16" eb="19">
      <t>セイサンガク</t>
    </rPh>
    <rPh sb="20" eb="22">
      <t>トリヒキ</t>
    </rPh>
    <rPh sb="22" eb="25">
      <t>キホンヒョウ</t>
    </rPh>
    <phoneticPr fontId="3"/>
  </si>
  <si>
    <t>粗付加価値率・雇用者所得率</t>
  </si>
  <si>
    <t>※粗付加価値率は、SNAに合わせるため家計外消費を除いている。</t>
    <rPh sb="1" eb="4">
      <t>ソフカ</t>
    </rPh>
    <rPh sb="4" eb="6">
      <t>カチ</t>
    </rPh>
    <rPh sb="6" eb="7">
      <t>リツ</t>
    </rPh>
    <rPh sb="13" eb="14">
      <t>ア</t>
    </rPh>
    <rPh sb="19" eb="22">
      <t>カケイガイ</t>
    </rPh>
    <rPh sb="22" eb="24">
      <t>ショウヒ</t>
    </rPh>
    <rPh sb="25" eb="26">
      <t>ノゾ</t>
    </rPh>
    <phoneticPr fontId="4"/>
  </si>
  <si>
    <t>民間消費支出構成比</t>
    <rPh sb="0" eb="2">
      <t>ミンカン</t>
    </rPh>
    <rPh sb="2" eb="4">
      <t>ショウヒ</t>
    </rPh>
    <rPh sb="4" eb="6">
      <t>シシュツ</t>
    </rPh>
    <rPh sb="6" eb="9">
      <t>コウセイヒ</t>
    </rPh>
    <phoneticPr fontId="3"/>
  </si>
  <si>
    <t>C=B/A</t>
  </si>
  <si>
    <t>D=1-C</t>
  </si>
  <si>
    <t>各部門(39部門）の生産額（最終需要額）が増加した場合の域内への経済波及効果</t>
    <rPh sb="0" eb="3">
      <t>カクブモン</t>
    </rPh>
    <rPh sb="6" eb="8">
      <t>ブモン</t>
    </rPh>
    <rPh sb="10" eb="12">
      <t>セイサン</t>
    </rPh>
    <rPh sb="12" eb="13">
      <t>ガク</t>
    </rPh>
    <rPh sb="14" eb="16">
      <t>サイシュウ</t>
    </rPh>
    <rPh sb="16" eb="19">
      <t>ジュヨウガク</t>
    </rPh>
    <rPh sb="21" eb="23">
      <t>ゾウカ</t>
    </rPh>
    <rPh sb="25" eb="27">
      <t>バアイ</t>
    </rPh>
    <rPh sb="28" eb="29">
      <t>イキ</t>
    </rPh>
    <rPh sb="29" eb="30">
      <t>ナイ</t>
    </rPh>
    <rPh sb="32" eb="34">
      <t>ケイザイ</t>
    </rPh>
    <rPh sb="34" eb="36">
      <t>ハキュウ</t>
    </rPh>
    <rPh sb="36" eb="38">
      <t>コウカ</t>
    </rPh>
    <phoneticPr fontId="12"/>
  </si>
  <si>
    <t>雇用者報酬への転換比率</t>
    <rPh sb="0" eb="3">
      <t>コヨウシャ</t>
    </rPh>
    <rPh sb="3" eb="5">
      <t>ホウシュウ</t>
    </rPh>
    <rPh sb="7" eb="9">
      <t>テンカン</t>
    </rPh>
    <rPh sb="9" eb="11">
      <t>ヒリツ</t>
    </rPh>
    <phoneticPr fontId="12"/>
  </si>
  <si>
    <t>最終需要額</t>
    <rPh sb="0" eb="2">
      <t>サイシュウ</t>
    </rPh>
    <rPh sb="2" eb="5">
      <t>ジュヨウガク</t>
    </rPh>
    <phoneticPr fontId="12"/>
  </si>
  <si>
    <t>（百万円、人）</t>
    <rPh sb="1" eb="2">
      <t>ヒャク</t>
    </rPh>
    <rPh sb="2" eb="4">
      <t>マンエン</t>
    </rPh>
    <rPh sb="5" eb="6">
      <t>ニン</t>
    </rPh>
    <phoneticPr fontId="12"/>
  </si>
  <si>
    <t>備考</t>
    <rPh sb="0" eb="2">
      <t>ビコウ</t>
    </rPh>
    <phoneticPr fontId="12"/>
  </si>
  <si>
    <t>平均消費性向（勤労者世帯）</t>
    <rPh sb="0" eb="2">
      <t>ヘイキン</t>
    </rPh>
    <rPh sb="7" eb="10">
      <t>キンロウシャ</t>
    </rPh>
    <rPh sb="10" eb="12">
      <t>セタイ</t>
    </rPh>
    <phoneticPr fontId="12"/>
  </si>
  <si>
    <t>（百万円）</t>
    <rPh sb="1" eb="2">
      <t>ヒャク</t>
    </rPh>
    <rPh sb="2" eb="4">
      <t>マンエン</t>
    </rPh>
    <phoneticPr fontId="12"/>
  </si>
  <si>
    <t>生産誘発額</t>
    <rPh sb="0" eb="2">
      <t>セイサン</t>
    </rPh>
    <rPh sb="2" eb="5">
      <t>ユウハツガク</t>
    </rPh>
    <phoneticPr fontId="12"/>
  </si>
  <si>
    <t>付加価値誘発額</t>
    <rPh sb="0" eb="2">
      <t>フカ</t>
    </rPh>
    <rPh sb="2" eb="4">
      <t>カチ</t>
    </rPh>
    <rPh sb="4" eb="7">
      <t>ユウハツガク</t>
    </rPh>
    <phoneticPr fontId="12"/>
  </si>
  <si>
    <t>就業者誘発数</t>
    <rPh sb="0" eb="3">
      <t>シュウギョウシャ</t>
    </rPh>
    <rPh sb="3" eb="5">
      <t>ユウハツ</t>
    </rPh>
    <rPh sb="5" eb="6">
      <t>スウ</t>
    </rPh>
    <phoneticPr fontId="12"/>
  </si>
  <si>
    <t>雇用者誘発数</t>
    <rPh sb="0" eb="3">
      <t>コヨウシャ</t>
    </rPh>
    <rPh sb="3" eb="5">
      <t>ユウハツ</t>
    </rPh>
    <rPh sb="5" eb="6">
      <t>スウ</t>
    </rPh>
    <phoneticPr fontId="12"/>
  </si>
  <si>
    <t>神戸市</t>
    <rPh sb="0" eb="3">
      <t>コウベシ</t>
    </rPh>
    <phoneticPr fontId="12"/>
  </si>
  <si>
    <t>近畿</t>
    <rPh sb="0" eb="2">
      <t>キンキ</t>
    </rPh>
    <phoneticPr fontId="12"/>
  </si>
  <si>
    <t>（資料）総務省「家計調査」</t>
    <rPh sb="1" eb="3">
      <t>シリョウ</t>
    </rPh>
    <rPh sb="4" eb="7">
      <t>ソウムショウ</t>
    </rPh>
    <rPh sb="8" eb="10">
      <t>カケイ</t>
    </rPh>
    <rPh sb="10" eb="12">
      <t>チョウサ</t>
    </rPh>
    <phoneticPr fontId="12"/>
  </si>
  <si>
    <t>雇用者報酬転換比率</t>
    <rPh sb="0" eb="3">
      <t>コヨウシャ</t>
    </rPh>
    <rPh sb="3" eb="5">
      <t>ホウシュウ</t>
    </rPh>
    <rPh sb="5" eb="7">
      <t>テンカン</t>
    </rPh>
    <rPh sb="7" eb="9">
      <t>ヒリツ</t>
    </rPh>
    <phoneticPr fontId="12"/>
  </si>
  <si>
    <t>合計</t>
    <rPh sb="0" eb="2">
      <t>ゴウケイ</t>
    </rPh>
    <phoneticPr fontId="12"/>
  </si>
  <si>
    <t>・2次波及試算にあたっては、域内産品自給率（純粋の域内への波及効果）を考慮</t>
    <rPh sb="14" eb="16">
      <t>イキナイ</t>
    </rPh>
    <rPh sb="25" eb="26">
      <t>イキ</t>
    </rPh>
    <phoneticPr fontId="12"/>
  </si>
  <si>
    <t>部門別最終需要額（39部門別）</t>
    <rPh sb="0" eb="3">
      <t>ブモンベツ</t>
    </rPh>
    <rPh sb="3" eb="5">
      <t>サイシュウ</t>
    </rPh>
    <rPh sb="5" eb="7">
      <t>ジュヨウ</t>
    </rPh>
    <rPh sb="7" eb="8">
      <t>ガク</t>
    </rPh>
    <rPh sb="11" eb="14">
      <t>ブモンベツ</t>
    </rPh>
    <phoneticPr fontId="12"/>
  </si>
  <si>
    <t>経済波及効果まとめ</t>
    <rPh sb="0" eb="2">
      <t>ケイザイ</t>
    </rPh>
    <rPh sb="2" eb="4">
      <t>ハキュウ</t>
    </rPh>
    <rPh sb="4" eb="6">
      <t>コウカ</t>
    </rPh>
    <phoneticPr fontId="12"/>
  </si>
  <si>
    <t>粗付加価値誘発額</t>
    <rPh sb="0" eb="1">
      <t>ソ</t>
    </rPh>
    <rPh sb="1" eb="3">
      <t>フカ</t>
    </rPh>
    <rPh sb="3" eb="5">
      <t>カチ</t>
    </rPh>
    <rPh sb="5" eb="8">
      <t>ユウハツガク</t>
    </rPh>
    <phoneticPr fontId="12"/>
  </si>
  <si>
    <t>うち雇用者誘発数</t>
    <rPh sb="2" eb="5">
      <t>コヨウシャ</t>
    </rPh>
    <rPh sb="5" eb="7">
      <t>ユウハツ</t>
    </rPh>
    <rPh sb="7" eb="8">
      <t>スウ</t>
    </rPh>
    <phoneticPr fontId="12"/>
  </si>
  <si>
    <t>（人）</t>
    <rPh sb="1" eb="2">
      <t>ニン</t>
    </rPh>
    <phoneticPr fontId="12"/>
  </si>
  <si>
    <t>経済波及効果(A)</t>
    <rPh sb="0" eb="2">
      <t>ケイザイ</t>
    </rPh>
    <rPh sb="2" eb="4">
      <t>ハキュウ</t>
    </rPh>
    <rPh sb="4" eb="6">
      <t>コウカ</t>
    </rPh>
    <phoneticPr fontId="12"/>
  </si>
  <si>
    <t>当初需要額・域内GDP(B)</t>
    <rPh sb="0" eb="2">
      <t>トウショ</t>
    </rPh>
    <rPh sb="2" eb="4">
      <t>ジュヨウ</t>
    </rPh>
    <rPh sb="4" eb="5">
      <t>ガク</t>
    </rPh>
    <rPh sb="6" eb="8">
      <t>イキナイ</t>
    </rPh>
    <phoneticPr fontId="12"/>
  </si>
  <si>
    <t>－</t>
    <phoneticPr fontId="12"/>
  </si>
  <si>
    <t>当初比（C=A/B）</t>
    <rPh sb="0" eb="2">
      <t>トウショ</t>
    </rPh>
    <rPh sb="2" eb="3">
      <t>ヒ</t>
    </rPh>
    <phoneticPr fontId="12"/>
  </si>
  <si>
    <t>（資料）兵庫県統計課「市町民経済計算」</t>
    <rPh sb="1" eb="3">
      <t>シリョウ</t>
    </rPh>
    <rPh sb="4" eb="7">
      <t>ヒョウゴケン</t>
    </rPh>
    <rPh sb="7" eb="9">
      <t>トウケイ</t>
    </rPh>
    <rPh sb="9" eb="10">
      <t>カ</t>
    </rPh>
    <rPh sb="11" eb="13">
      <t>シチョウ</t>
    </rPh>
    <rPh sb="13" eb="14">
      <t>ミン</t>
    </rPh>
    <rPh sb="14" eb="16">
      <t>ケイザイ</t>
    </rPh>
    <rPh sb="16" eb="18">
      <t>ケイサン</t>
    </rPh>
    <phoneticPr fontId="12"/>
  </si>
  <si>
    <t>直接効果</t>
    <rPh sb="0" eb="2">
      <t>チョクセツ</t>
    </rPh>
    <rPh sb="2" eb="4">
      <t>コウカ</t>
    </rPh>
    <phoneticPr fontId="12"/>
  </si>
  <si>
    <t>第一次間接効果</t>
    <rPh sb="0" eb="3">
      <t>ダイイチジ</t>
    </rPh>
    <rPh sb="3" eb="5">
      <t>カンセツ</t>
    </rPh>
    <rPh sb="5" eb="7">
      <t>コウカ</t>
    </rPh>
    <phoneticPr fontId="12"/>
  </si>
  <si>
    <t>第二次間接効果</t>
    <rPh sb="0" eb="3">
      <t>ダイニジ</t>
    </rPh>
    <rPh sb="3" eb="5">
      <t>カンセツ</t>
    </rPh>
    <rPh sb="5" eb="7">
      <t>コウカ</t>
    </rPh>
    <phoneticPr fontId="12"/>
  </si>
  <si>
    <t>計</t>
    <rPh sb="0" eb="1">
      <t>ケイ</t>
    </rPh>
    <phoneticPr fontId="12"/>
  </si>
  <si>
    <t>経済波及効果計算プロセス</t>
    <phoneticPr fontId="12"/>
  </si>
  <si>
    <t>生産誘発額</t>
    <rPh sb="0" eb="2">
      <t>セイサン</t>
    </rPh>
    <rPh sb="2" eb="4">
      <t>ユウハツ</t>
    </rPh>
    <rPh sb="4" eb="5">
      <t>ガク</t>
    </rPh>
    <phoneticPr fontId="12"/>
  </si>
  <si>
    <t>雇用誘発数</t>
    <rPh sb="0" eb="2">
      <t>コヨウ</t>
    </rPh>
    <rPh sb="2" eb="4">
      <t>ユウハツ</t>
    </rPh>
    <rPh sb="4" eb="5">
      <t>スウ</t>
    </rPh>
    <phoneticPr fontId="12"/>
  </si>
  <si>
    <t>域内最終需要増加額
（直接効果）</t>
    <rPh sb="0" eb="1">
      <t>イキ</t>
    </rPh>
    <phoneticPr fontId="12"/>
  </si>
  <si>
    <t>需要増加額</t>
  </si>
  <si>
    <t>県内自給率</t>
    <rPh sb="0" eb="1">
      <t>ケン</t>
    </rPh>
    <rPh sb="1" eb="2">
      <t>ナイ</t>
    </rPh>
    <rPh sb="2" eb="5">
      <t>ジキュウリツ</t>
    </rPh>
    <phoneticPr fontId="12"/>
  </si>
  <si>
    <t>県内需要
増加額</t>
    <rPh sb="0" eb="1">
      <t>ケン</t>
    </rPh>
    <phoneticPr fontId="12"/>
  </si>
  <si>
    <t>1次間接
波及効果</t>
  </si>
  <si>
    <t>直接+1次間接波及効果</t>
  </si>
  <si>
    <t>雇用者
所得率</t>
  </si>
  <si>
    <t>雇用者所得誘発額（直接+1次間接波及効果）</t>
  </si>
  <si>
    <t>民間消費による需要
増加額</t>
  </si>
  <si>
    <t>民間消費による県内需要増加額</t>
    <rPh sb="7" eb="8">
      <t>ケン</t>
    </rPh>
    <phoneticPr fontId="12"/>
  </si>
  <si>
    <t>2次間接
波及効果</t>
  </si>
  <si>
    <t>総合効果（直接+1次+2次間接波及効果）</t>
  </si>
  <si>
    <t>就業係数（百万円当り）</t>
    <rPh sb="0" eb="2">
      <t>シュウギョウ</t>
    </rPh>
    <rPh sb="2" eb="4">
      <t>ケイスウ</t>
    </rPh>
    <phoneticPr fontId="12"/>
  </si>
  <si>
    <t>就業者創出（人）</t>
    <rPh sb="0" eb="3">
      <t>シュウギョウシャ</t>
    </rPh>
    <phoneticPr fontId="12"/>
  </si>
  <si>
    <t>雇用係数（百万円当り）</t>
    <rPh sb="0" eb="2">
      <t>コヨウ</t>
    </rPh>
    <rPh sb="2" eb="4">
      <t>ケイスウ</t>
    </rPh>
    <phoneticPr fontId="12"/>
  </si>
  <si>
    <t>雇用者創出（人）</t>
    <rPh sb="0" eb="3">
      <t>コヨウシャ</t>
    </rPh>
    <rPh sb="3" eb="5">
      <t>ソウシュツ</t>
    </rPh>
    <phoneticPr fontId="12"/>
  </si>
  <si>
    <t>C=A×B</t>
    <phoneticPr fontId="12"/>
  </si>
  <si>
    <t>E=C×D</t>
    <phoneticPr fontId="12"/>
  </si>
  <si>
    <t>F=逆行列係数×E</t>
    <rPh sb="2" eb="5">
      <t>ギャクギョウレツ</t>
    </rPh>
    <rPh sb="5" eb="7">
      <t>ケイスウ</t>
    </rPh>
    <phoneticPr fontId="12"/>
  </si>
  <si>
    <t>G=A+F</t>
    <phoneticPr fontId="12"/>
  </si>
  <si>
    <t>H</t>
    <phoneticPr fontId="12"/>
  </si>
  <si>
    <t>I=G×H</t>
    <phoneticPr fontId="12"/>
  </si>
  <si>
    <t>J</t>
    <phoneticPr fontId="12"/>
  </si>
  <si>
    <t>Ｋ=I×J</t>
    <phoneticPr fontId="12"/>
  </si>
  <si>
    <t>L</t>
    <phoneticPr fontId="12"/>
  </si>
  <si>
    <t>M=K×L</t>
    <phoneticPr fontId="12"/>
  </si>
  <si>
    <t>N</t>
    <phoneticPr fontId="12"/>
  </si>
  <si>
    <t>O=M×N</t>
    <phoneticPr fontId="12"/>
  </si>
  <si>
    <t>P=逆行列係数×O</t>
    <rPh sb="2" eb="5">
      <t>ギャクギョウレツ</t>
    </rPh>
    <rPh sb="5" eb="7">
      <t>ケイスウ</t>
    </rPh>
    <phoneticPr fontId="12"/>
  </si>
  <si>
    <t>Q=G+P</t>
    <phoneticPr fontId="12"/>
  </si>
  <si>
    <t>R</t>
    <phoneticPr fontId="12"/>
  </si>
  <si>
    <t>S=Q×R</t>
    <phoneticPr fontId="12"/>
  </si>
  <si>
    <t>T</t>
    <phoneticPr fontId="12"/>
  </si>
  <si>
    <t>U=Q×T</t>
    <phoneticPr fontId="12"/>
  </si>
  <si>
    <t>V</t>
    <phoneticPr fontId="12"/>
  </si>
  <si>
    <t>W=Q×V</t>
    <phoneticPr fontId="12"/>
  </si>
  <si>
    <t>合計</t>
  </si>
  <si>
    <t>備考（参照WS)</t>
    <rPh sb="0" eb="2">
      <t>ビコウ</t>
    </rPh>
    <rPh sb="3" eb="5">
      <t>サンショウ</t>
    </rPh>
    <phoneticPr fontId="12"/>
  </si>
  <si>
    <t>最終需要推計</t>
    <rPh sb="0" eb="2">
      <t>サイシュウ</t>
    </rPh>
    <rPh sb="2" eb="4">
      <t>ジュヨウ</t>
    </rPh>
    <rPh sb="4" eb="6">
      <t>スイケイ</t>
    </rPh>
    <phoneticPr fontId="12"/>
  </si>
  <si>
    <t>逆行列係数表</t>
    <rPh sb="0" eb="3">
      <t>ギャクギョウレツ</t>
    </rPh>
    <rPh sb="3" eb="5">
      <t>ケイスウ</t>
    </rPh>
    <rPh sb="5" eb="6">
      <t>ヒョウ</t>
    </rPh>
    <phoneticPr fontId="12"/>
  </si>
  <si>
    <t>※四捨五入の関係で合計と内訳が一致しない場合があります。</t>
  </si>
  <si>
    <t>(資料：兵庫県統計課「令和２年兵庫県産業連関表」）</t>
    <rPh sb="1" eb="3">
      <t>シリョウ</t>
    </rPh>
    <rPh sb="4" eb="7">
      <t>ヒョウゴケン</t>
    </rPh>
    <rPh sb="7" eb="9">
      <t>トウケイ</t>
    </rPh>
    <rPh sb="9" eb="10">
      <t>カ</t>
    </rPh>
    <rPh sb="11" eb="13">
      <t>レイワ</t>
    </rPh>
    <rPh sb="14" eb="15">
      <t>ネン</t>
    </rPh>
    <rPh sb="15" eb="18">
      <t>ヒョウゴケン</t>
    </rPh>
    <rPh sb="18" eb="20">
      <t>サンギョウ</t>
    </rPh>
    <rPh sb="20" eb="23">
      <t>レンカンヒョウ</t>
    </rPh>
    <phoneticPr fontId="12"/>
  </si>
  <si>
    <t>・雇用者誘発数の基礎となる雇用係数は、令和２兵庫県産業連関表・雇用表（39部門分類）」を使用</t>
    <rPh sb="19" eb="21">
      <t>レイワ</t>
    </rPh>
    <rPh sb="22" eb="25">
      <t>ヒョウゴケン</t>
    </rPh>
    <rPh sb="25" eb="27">
      <t>サンギョウ</t>
    </rPh>
    <phoneticPr fontId="12"/>
  </si>
  <si>
    <t>・平均消費性向は家計調査年報（令和６年）近畿の値（0.605）を使用し、波及効果の試算は2次波及まで</t>
    <rPh sb="15" eb="17">
      <t>レイワ</t>
    </rPh>
    <phoneticPr fontId="12"/>
  </si>
  <si>
    <t>平成12年平均</t>
    <rPh sb="0" eb="2">
      <t>ヘイセイ</t>
    </rPh>
    <rPh sb="4" eb="5">
      <t>ネン</t>
    </rPh>
    <rPh sb="5" eb="7">
      <t>ヘイキン</t>
    </rPh>
    <phoneticPr fontId="22"/>
  </si>
  <si>
    <t>平成13年平均</t>
    <rPh sb="0" eb="2">
      <t>ヘイセイ</t>
    </rPh>
    <rPh sb="4" eb="7">
      <t>ネンヘイキン</t>
    </rPh>
    <phoneticPr fontId="22"/>
  </si>
  <si>
    <t>平成14年平均</t>
    <rPh sb="0" eb="2">
      <t>ヘイセイ</t>
    </rPh>
    <rPh sb="4" eb="7">
      <t>ネンヘイキン</t>
    </rPh>
    <phoneticPr fontId="22"/>
  </si>
  <si>
    <t>平成15年平均</t>
    <rPh sb="0" eb="2">
      <t>ヘイセイ</t>
    </rPh>
    <rPh sb="4" eb="5">
      <t>ネン</t>
    </rPh>
    <rPh sb="5" eb="7">
      <t>ヘイキン</t>
    </rPh>
    <phoneticPr fontId="22"/>
  </si>
  <si>
    <t>平成16年平均</t>
    <rPh sb="0" eb="2">
      <t>ヘイセイ</t>
    </rPh>
    <rPh sb="4" eb="7">
      <t>ネンヘイキン</t>
    </rPh>
    <phoneticPr fontId="22"/>
  </si>
  <si>
    <t>平成17年平均</t>
    <rPh sb="0" eb="2">
      <t>ヘイセイ</t>
    </rPh>
    <rPh sb="4" eb="7">
      <t>ネンヘイキン</t>
    </rPh>
    <phoneticPr fontId="22"/>
  </si>
  <si>
    <t>平成18年平均</t>
    <rPh sb="0" eb="2">
      <t>ヘイセイ</t>
    </rPh>
    <rPh sb="4" eb="5">
      <t>ネン</t>
    </rPh>
    <rPh sb="5" eb="7">
      <t>ヘイキン</t>
    </rPh>
    <phoneticPr fontId="22"/>
  </si>
  <si>
    <t>平成19年平均</t>
    <rPh sb="0" eb="2">
      <t>ヘイセイ</t>
    </rPh>
    <rPh sb="4" eb="7">
      <t>ネンヘイキン</t>
    </rPh>
    <phoneticPr fontId="22"/>
  </si>
  <si>
    <t>平成20年平均</t>
    <rPh sb="0" eb="2">
      <t>ヘイセイ</t>
    </rPh>
    <rPh sb="4" eb="7">
      <t>ネンヘイキン</t>
    </rPh>
    <phoneticPr fontId="22"/>
  </si>
  <si>
    <t>平成21年平均</t>
    <rPh sb="0" eb="2">
      <t>ヘイセイ</t>
    </rPh>
    <rPh sb="4" eb="5">
      <t>ネン</t>
    </rPh>
    <rPh sb="5" eb="7">
      <t>ヘイキン</t>
    </rPh>
    <phoneticPr fontId="22"/>
  </si>
  <si>
    <t>平成22年平均</t>
    <rPh sb="0" eb="2">
      <t>ヘイセイ</t>
    </rPh>
    <rPh sb="4" eb="7">
      <t>ネンヘイキン</t>
    </rPh>
    <phoneticPr fontId="22"/>
  </si>
  <si>
    <t>平成23年平均</t>
    <rPh sb="0" eb="2">
      <t>ヘイセイ</t>
    </rPh>
    <rPh sb="4" eb="7">
      <t>ネンヘイキン</t>
    </rPh>
    <phoneticPr fontId="22"/>
  </si>
  <si>
    <t>平成24年平均</t>
    <rPh sb="0" eb="2">
      <t>ヘイセイ</t>
    </rPh>
    <rPh sb="4" eb="5">
      <t>ネン</t>
    </rPh>
    <rPh sb="5" eb="7">
      <t>ヘイキン</t>
    </rPh>
    <phoneticPr fontId="22"/>
  </si>
  <si>
    <t>平成25年平均</t>
    <rPh sb="0" eb="2">
      <t>ヘイセイ</t>
    </rPh>
    <rPh sb="4" eb="7">
      <t>ネンヘイキン</t>
    </rPh>
    <phoneticPr fontId="22"/>
  </si>
  <si>
    <t>平成26年平均</t>
    <rPh sb="0" eb="2">
      <t>ヘイセイ</t>
    </rPh>
    <rPh sb="4" eb="7">
      <t>ネンヘイキン</t>
    </rPh>
    <phoneticPr fontId="22"/>
  </si>
  <si>
    <t>平成27年平均</t>
    <rPh sb="0" eb="2">
      <t>ヘイセイ</t>
    </rPh>
    <rPh sb="4" eb="5">
      <t>ネン</t>
    </rPh>
    <rPh sb="5" eb="7">
      <t>ヘイキン</t>
    </rPh>
    <phoneticPr fontId="22"/>
  </si>
  <si>
    <t>平成28年平均</t>
    <rPh sb="0" eb="2">
      <t>ヘイセイ</t>
    </rPh>
    <rPh sb="4" eb="7">
      <t>ネンヘイキン</t>
    </rPh>
    <phoneticPr fontId="22"/>
  </si>
  <si>
    <t>平成29年平均</t>
    <rPh sb="0" eb="2">
      <t>ヘイセイ</t>
    </rPh>
    <rPh sb="4" eb="7">
      <t>ネンヘイキン</t>
    </rPh>
    <phoneticPr fontId="22"/>
  </si>
  <si>
    <t>平成30年平均</t>
    <rPh sb="0" eb="2">
      <t>ヘイセイ</t>
    </rPh>
    <rPh sb="4" eb="5">
      <t>ネン</t>
    </rPh>
    <rPh sb="5" eb="7">
      <t>ヘイキン</t>
    </rPh>
    <phoneticPr fontId="22"/>
  </si>
  <si>
    <t>令和元年平均</t>
    <rPh sb="0" eb="2">
      <t>レイワ</t>
    </rPh>
    <rPh sb="2" eb="4">
      <t>ガンネン</t>
    </rPh>
    <rPh sb="4" eb="6">
      <t>ヘイキン</t>
    </rPh>
    <phoneticPr fontId="22"/>
  </si>
  <si>
    <t>令和2年平均</t>
    <rPh sb="0" eb="2">
      <t>レイワ</t>
    </rPh>
    <rPh sb="3" eb="6">
      <t>ネンヘイキン</t>
    </rPh>
    <phoneticPr fontId="22"/>
  </si>
  <si>
    <t>令和3年平均</t>
    <rPh sb="0" eb="2">
      <t>レイワ</t>
    </rPh>
    <rPh sb="3" eb="6">
      <t>ネンヘイキン</t>
    </rPh>
    <phoneticPr fontId="22"/>
  </si>
  <si>
    <t>令和4年平均</t>
    <rPh sb="0" eb="2">
      <t>レイワ</t>
    </rPh>
    <rPh sb="3" eb="6">
      <t>ネンヘイキン</t>
    </rPh>
    <phoneticPr fontId="22"/>
  </si>
  <si>
    <t>令和5年平均</t>
    <rPh sb="0" eb="2">
      <t>レイワ</t>
    </rPh>
    <rPh sb="3" eb="6">
      <t>ネンヘイキン</t>
    </rPh>
    <phoneticPr fontId="22"/>
  </si>
  <si>
    <t>令和6年平均</t>
    <rPh sb="0" eb="2">
      <t>レイワ</t>
    </rPh>
    <rPh sb="3" eb="6">
      <t>ネンヘイキン</t>
    </rPh>
    <phoneticPr fontId="22"/>
  </si>
  <si>
    <t>経済波及効果（まとめ）</t>
    <phoneticPr fontId="3"/>
  </si>
  <si>
    <t>平均消費
性向
（R6/近畿）</t>
    <rPh sb="12" eb="14">
      <t>キンキ</t>
    </rPh>
    <phoneticPr fontId="12"/>
  </si>
  <si>
    <t>粗付加価値率</t>
    <rPh sb="0" eb="1">
      <t>ソ</t>
    </rPh>
    <rPh sb="1" eb="3">
      <t>フカ</t>
    </rPh>
    <rPh sb="3" eb="5">
      <t>カチ</t>
    </rPh>
    <rPh sb="5" eb="6">
      <t>リツ</t>
    </rPh>
    <phoneticPr fontId="12"/>
  </si>
  <si>
    <t>各部門の最終需要額が増加した場合の波及効果（全部門計）</t>
    <rPh sb="0" eb="3">
      <t>カクブモン</t>
    </rPh>
    <rPh sb="4" eb="6">
      <t>サイシュウ</t>
    </rPh>
    <rPh sb="6" eb="9">
      <t>ジュヨウガク</t>
    </rPh>
    <rPh sb="10" eb="12">
      <t>ゾウカ</t>
    </rPh>
    <rPh sb="14" eb="16">
      <t>バアイ</t>
    </rPh>
    <rPh sb="17" eb="18">
      <t>キュウ</t>
    </rPh>
    <rPh sb="18" eb="20">
      <t>コウカ</t>
    </rPh>
    <rPh sb="22" eb="23">
      <t>ゼン</t>
    </rPh>
    <rPh sb="23" eb="26">
      <t>ブモンケイ</t>
    </rPh>
    <phoneticPr fontId="3"/>
  </si>
  <si>
    <t>波及効果分析に必要なデータ入力シート</t>
    <rPh sb="0" eb="4">
      <t>ハキュウコウカ</t>
    </rPh>
    <rPh sb="4" eb="6">
      <t>ブンセキ</t>
    </rPh>
    <rPh sb="7" eb="9">
      <t>ヒツヨウ</t>
    </rPh>
    <rPh sb="13" eb="15">
      <t>ニュウリョク</t>
    </rPh>
    <phoneticPr fontId="12"/>
  </si>
  <si>
    <t>比較する県GDPデータ</t>
    <rPh sb="0" eb="2">
      <t>ヒカク</t>
    </rPh>
    <rPh sb="4" eb="5">
      <t>ケン</t>
    </rPh>
    <phoneticPr fontId="12"/>
  </si>
  <si>
    <t>県民経済計算</t>
    <rPh sb="0" eb="2">
      <t>ケンミン</t>
    </rPh>
    <rPh sb="2" eb="6">
      <t>ケイザイケイサン</t>
    </rPh>
    <phoneticPr fontId="3"/>
  </si>
  <si>
    <t>市町民経済計算</t>
    <rPh sb="0" eb="1">
      <t>シ</t>
    </rPh>
    <rPh sb="1" eb="3">
      <t>チョウミン</t>
    </rPh>
    <rPh sb="3" eb="7">
      <t>ケイザイケイサン</t>
    </rPh>
    <phoneticPr fontId="3"/>
  </si>
  <si>
    <t>四半期別GDP速報</t>
    <rPh sb="0" eb="3">
      <t>シハンキ</t>
    </rPh>
    <rPh sb="3" eb="4">
      <t>ベツ</t>
    </rPh>
    <rPh sb="7" eb="9">
      <t>ソクホウ</t>
    </rPh>
    <phoneticPr fontId="3"/>
  </si>
  <si>
    <t>使用するGDP</t>
    <rPh sb="0" eb="2">
      <t>シヨウ</t>
    </rPh>
    <phoneticPr fontId="3"/>
  </si>
  <si>
    <t>・雇用者誘発数の基礎となる雇用係数は、令和２年兵庫県産業連関表・雇用表（39部門分類）」を使用</t>
    <rPh sb="19" eb="21">
      <t>レイワ</t>
    </rPh>
    <rPh sb="22" eb="23">
      <t>ネン</t>
    </rPh>
    <rPh sb="23" eb="26">
      <t>ヒョウゴケン</t>
    </rPh>
    <rPh sb="26" eb="28">
      <t>サンギョウ</t>
    </rPh>
    <phoneticPr fontId="12"/>
  </si>
  <si>
    <t>※「波及効果」シートの表下の注意書き、出典等は、必要に応じて直接修正入力をお願いします。</t>
    <rPh sb="2" eb="6">
      <t>ハキュウコウカ</t>
    </rPh>
    <rPh sb="11" eb="12">
      <t>ヒョウ</t>
    </rPh>
    <rPh sb="12" eb="13">
      <t>シタ</t>
    </rPh>
    <rPh sb="14" eb="17">
      <t>チュウイガ</t>
    </rPh>
    <rPh sb="19" eb="21">
      <t>シュッテン</t>
    </rPh>
    <rPh sb="21" eb="22">
      <t>トウ</t>
    </rPh>
    <rPh sb="24" eb="26">
      <t>ヒツヨウ</t>
    </rPh>
    <rPh sb="27" eb="28">
      <t>オウ</t>
    </rPh>
    <rPh sb="30" eb="32">
      <t>チョクセツ</t>
    </rPh>
    <rPh sb="32" eb="34">
      <t>シュウセイ</t>
    </rPh>
    <rPh sb="34" eb="36">
      <t>ニュウリョク</t>
    </rPh>
    <rPh sb="38" eb="39">
      <t>ネガ</t>
    </rPh>
    <phoneticPr fontId="3"/>
  </si>
  <si>
    <t>当該部門の最終需要額の増加による全産業への経済波及効果を表示</t>
    <rPh sb="0" eb="2">
      <t>トウガイ</t>
    </rPh>
    <rPh sb="2" eb="4">
      <t>ブモン</t>
    </rPh>
    <rPh sb="5" eb="7">
      <t>サイシュウ</t>
    </rPh>
    <rPh sb="7" eb="10">
      <t>ジュヨウガク</t>
    </rPh>
    <rPh sb="11" eb="13">
      <t>ゾウカ</t>
    </rPh>
    <rPh sb="16" eb="19">
      <t>ゼンサンギョウ</t>
    </rPh>
    <rPh sb="21" eb="23">
      <t>ケイザイ</t>
    </rPh>
    <rPh sb="23" eb="27">
      <t>ハキュウコウカ</t>
    </rPh>
    <rPh sb="28" eb="30">
      <t>ヒョウジ</t>
    </rPh>
    <phoneticPr fontId="3"/>
  </si>
  <si>
    <t>取引基本表</t>
    <rPh sb="0" eb="2">
      <t>トリヒキ</t>
    </rPh>
    <rPh sb="2" eb="5">
      <t>キホンヒョウ</t>
    </rPh>
    <phoneticPr fontId="3"/>
  </si>
  <si>
    <t>雇用表</t>
    <rPh sb="0" eb="2">
      <t>コヨウ</t>
    </rPh>
    <rPh sb="2" eb="3">
      <t>ヒョウ</t>
    </rPh>
    <phoneticPr fontId="12"/>
  </si>
  <si>
    <t>R4年度県ＧＤＰ（名目値）</t>
    <rPh sb="4" eb="5">
      <t>ケン</t>
    </rPh>
    <rPh sb="9" eb="12">
      <t>メイモクチ</t>
    </rPh>
    <phoneticPr fontId="12"/>
  </si>
  <si>
    <t>投入係数（各需要部門）</t>
    <rPh sb="5" eb="6">
      <t>カク</t>
    </rPh>
    <rPh sb="6" eb="8">
      <t>ジュヨウ</t>
    </rPh>
    <rPh sb="8" eb="10">
      <t>ブモン</t>
    </rPh>
    <phoneticPr fontId="12"/>
  </si>
  <si>
    <t>飲食料品</t>
  </si>
  <si>
    <t>電子部品</t>
  </si>
  <si>
    <t>情報通信機器</t>
  </si>
  <si>
    <t>運輸・郵便</t>
  </si>
  <si>
    <t>医療・福祉</t>
  </si>
  <si>
    <t>事務用品</t>
  </si>
  <si>
    <t>分類不明</t>
  </si>
  <si>
    <t>波及効果
まとめ</t>
    <rPh sb="0" eb="4">
      <t>ハキュウコウカ</t>
    </rPh>
    <phoneticPr fontId="3"/>
  </si>
  <si>
    <t>経済効果WS</t>
    <rPh sb="0" eb="2">
      <t>ケイザイ</t>
    </rPh>
    <rPh sb="2" eb="4">
      <t>コウカ</t>
    </rPh>
    <phoneticPr fontId="4"/>
  </si>
  <si>
    <t>経済波及効果推計</t>
  </si>
  <si>
    <t>第17表　一般分類建設部門取引額表（生産者価格）</t>
    <rPh sb="5" eb="7">
      <t>イッパン</t>
    </rPh>
    <rPh sb="7" eb="9">
      <t>ブンルイ</t>
    </rPh>
    <rPh sb="9" eb="11">
      <t>ケンセツ</t>
    </rPh>
    <rPh sb="11" eb="13">
      <t>ブモン</t>
    </rPh>
    <rPh sb="13" eb="16">
      <t>トリヒキガク</t>
    </rPh>
    <rPh sb="16" eb="17">
      <t>ヒョウ</t>
    </rPh>
    <rPh sb="18" eb="21">
      <t>セイサンシャ</t>
    </rPh>
    <rPh sb="21" eb="23">
      <t>カカク</t>
    </rPh>
    <phoneticPr fontId="12"/>
  </si>
  <si>
    <t>（単位：100万円）</t>
    <rPh sb="1" eb="3">
      <t>タンイ</t>
    </rPh>
    <rPh sb="7" eb="9">
      <t>マンエン</t>
    </rPh>
    <phoneticPr fontId="12"/>
  </si>
  <si>
    <t>中間消費</t>
    <rPh sb="0" eb="2">
      <t>チュウカン</t>
    </rPh>
    <rPh sb="2" eb="4">
      <t>ショウヒ</t>
    </rPh>
    <phoneticPr fontId="12"/>
  </si>
  <si>
    <t>固定資本形成</t>
    <rPh sb="0" eb="2">
      <t>コテイ</t>
    </rPh>
    <rPh sb="2" eb="4">
      <t>シホン</t>
    </rPh>
    <rPh sb="4" eb="6">
      <t>ケイセイ</t>
    </rPh>
    <phoneticPr fontId="12"/>
  </si>
  <si>
    <t>固定資本形成</t>
    <rPh sb="0" eb="6">
      <t>コテイシホンケイセイ</t>
    </rPh>
    <phoneticPr fontId="12"/>
  </si>
  <si>
    <t>建 築 補 修</t>
    <phoneticPr fontId="12"/>
  </si>
  <si>
    <t>土 木 補 修</t>
    <phoneticPr fontId="12"/>
  </si>
  <si>
    <t>建      設</t>
  </si>
  <si>
    <t>建　　　築</t>
  </si>
  <si>
    <t>住宅建築</t>
  </si>
  <si>
    <t>住宅建築
（木造）</t>
  </si>
  <si>
    <t>木造在来
住宅</t>
  </si>
  <si>
    <t>木造量産
住宅</t>
  </si>
  <si>
    <t>住宅建築
（非木造）</t>
  </si>
  <si>
    <t>ＳＲＣ住宅</t>
  </si>
  <si>
    <t>Ｒ Ｃ 住 宅</t>
  </si>
  <si>
    <t>Ｒ Ｃ 在 来
住       宅</t>
  </si>
  <si>
    <t>Ｒ Ｃ 量 産
住       宅</t>
  </si>
  <si>
    <t>Ｓ  住  宅</t>
  </si>
  <si>
    <t>Ｓ在来住宅</t>
  </si>
  <si>
    <t>Ｓ量産住宅</t>
  </si>
  <si>
    <t>Ｃ Ｂ 住 宅</t>
  </si>
  <si>
    <t>非住宅建築</t>
  </si>
  <si>
    <t>非住宅建築
（ 木 造 ）</t>
  </si>
  <si>
    <t>木 造 工 場</t>
  </si>
  <si>
    <t>木造事務所</t>
  </si>
  <si>
    <t>非住宅建築
（非木造）</t>
  </si>
  <si>
    <t>ＳＲＣ工場</t>
  </si>
  <si>
    <t>Ｓ  Ｒ  Ｃ
事  務  所</t>
  </si>
  <si>
    <t>Ｒ Ｃ 工 場</t>
  </si>
  <si>
    <t>Ｒ Ｃ 学 校</t>
  </si>
  <si>
    <t>ＲＣ事務所</t>
  </si>
  <si>
    <t>Ｓ  工  場</t>
  </si>
  <si>
    <t>Ｓ 事 務 所</t>
  </si>
  <si>
    <t>ＣＢ非住宅</t>
  </si>
  <si>
    <t>土    木</t>
  </si>
  <si>
    <t>公 共 事 業</t>
  </si>
  <si>
    <t>道 路 関 係
公 共 事 業</t>
  </si>
  <si>
    <t>道    路</t>
  </si>
  <si>
    <t>一 般 道 路</t>
  </si>
  <si>
    <t>道 路 改 良</t>
  </si>
  <si>
    <t>道 路 舗 装</t>
  </si>
  <si>
    <t>道 路 橋 梁</t>
  </si>
  <si>
    <t>道 路 補 修</t>
  </si>
  <si>
    <t>街 路 改 良</t>
  </si>
  <si>
    <t>街 路 舗 装</t>
  </si>
  <si>
    <t>街 路 橋 梁</t>
  </si>
  <si>
    <t>有 料 道 路</t>
  </si>
  <si>
    <t>高 速 有 料
道         路</t>
  </si>
  <si>
    <t>東日本高速
道路 （株）、
中日本高速
道路 （株）、
西日本高速
道路 （株）</t>
  </si>
  <si>
    <t>首 都 高 速
道 路 （株）</t>
  </si>
  <si>
    <t>阪 神 高 速
道 路 （株）</t>
  </si>
  <si>
    <t>本 州 四 国 
連 絡 高 速
道 路 （株）</t>
  </si>
  <si>
    <t>一 般 有 料
道         路</t>
  </si>
  <si>
    <t>地 方 公 社 等</t>
    <rPh sb="4" eb="5">
      <t>コウ</t>
    </rPh>
    <rPh sb="6" eb="7">
      <t>シャ</t>
    </rPh>
    <rPh sb="8" eb="9">
      <t>トウ</t>
    </rPh>
    <phoneticPr fontId="12"/>
  </si>
  <si>
    <t>区 画 整 理</t>
  </si>
  <si>
    <t>河川・下水
道・その他
の公共事業</t>
  </si>
  <si>
    <t>治     水</t>
  </si>
  <si>
    <t>河 川 改 修</t>
  </si>
  <si>
    <t>河 川 総 合 開 発</t>
    <rPh sb="8" eb="9">
      <t>カイ</t>
    </rPh>
    <rPh sb="10" eb="11">
      <t>ハツ</t>
    </rPh>
    <phoneticPr fontId="12"/>
  </si>
  <si>
    <t>海     岸</t>
  </si>
  <si>
    <t>砂     防</t>
  </si>
  <si>
    <t>下 水 道</t>
  </si>
  <si>
    <t>港湾・漁港</t>
  </si>
  <si>
    <t>空     港</t>
  </si>
  <si>
    <t>廃棄物処理
施設</t>
    <phoneticPr fontId="12"/>
  </si>
  <si>
    <t>公     園</t>
  </si>
  <si>
    <t>災 害 復 旧</t>
  </si>
  <si>
    <t>農 林 関 係
公 共 事 業</t>
  </si>
  <si>
    <t>そ の 他 の
土 木 建 設</t>
  </si>
  <si>
    <t>鉄 道 軌 道
建         設</t>
  </si>
  <si>
    <t>電 力 施 設
建         設</t>
  </si>
  <si>
    <t>電 気 通 信
施 設 建 設</t>
  </si>
  <si>
    <t>上・工業用
水       道</t>
  </si>
  <si>
    <t>土 地 造 成</t>
  </si>
  <si>
    <t>そ の 他 の
土        木</t>
  </si>
  <si>
    <t>011</t>
  </si>
  <si>
    <t>耕種農業</t>
  </si>
  <si>
    <t>012</t>
  </si>
  <si>
    <t>畜産</t>
  </si>
  <si>
    <t>013</t>
  </si>
  <si>
    <t>農業サービス</t>
  </si>
  <si>
    <t>015</t>
  </si>
  <si>
    <t>林業</t>
  </si>
  <si>
    <t>017</t>
  </si>
  <si>
    <t>漁業</t>
  </si>
  <si>
    <t>061</t>
  </si>
  <si>
    <t>石炭・原油・天然ガス</t>
  </si>
  <si>
    <t>062</t>
  </si>
  <si>
    <t>その他の鉱業</t>
  </si>
  <si>
    <t>111</t>
  </si>
  <si>
    <t>食料品</t>
  </si>
  <si>
    <t>112</t>
  </si>
  <si>
    <t>飲料</t>
  </si>
  <si>
    <t>113</t>
  </si>
  <si>
    <t>飼料・有機質肥料（別掲を除く。）</t>
  </si>
  <si>
    <t>114</t>
  </si>
  <si>
    <t>たばこ</t>
  </si>
  <si>
    <t>151</t>
  </si>
  <si>
    <t>繊維工業製品</t>
  </si>
  <si>
    <t>152</t>
  </si>
  <si>
    <t>衣服・その他の繊維既製品</t>
  </si>
  <si>
    <t>161</t>
  </si>
  <si>
    <t>木材・木製品</t>
  </si>
  <si>
    <t>162</t>
  </si>
  <si>
    <t>家具・装備品</t>
  </si>
  <si>
    <t>163</t>
  </si>
  <si>
    <t>パルプ・紙・板紙・加工紙</t>
  </si>
  <si>
    <t>164</t>
  </si>
  <si>
    <t>紙加工品</t>
  </si>
  <si>
    <t>191</t>
  </si>
  <si>
    <t>印刷・製版・製本</t>
  </si>
  <si>
    <t>201</t>
  </si>
  <si>
    <t>化学肥料</t>
  </si>
  <si>
    <t>202</t>
  </si>
  <si>
    <t>無機化学工業製品</t>
  </si>
  <si>
    <t>203</t>
  </si>
  <si>
    <t>石油化学系基礎製品</t>
  </si>
  <si>
    <t>204</t>
  </si>
  <si>
    <t>有機化学工業製品（石油化学系基礎製品・合成樹脂を除く。）</t>
  </si>
  <si>
    <t>205</t>
  </si>
  <si>
    <t>合成樹脂</t>
  </si>
  <si>
    <t>206</t>
  </si>
  <si>
    <t>化学繊維</t>
  </si>
  <si>
    <t>207</t>
  </si>
  <si>
    <t>医薬品</t>
  </si>
  <si>
    <t>208</t>
  </si>
  <si>
    <t>化学最終製品（医薬品を除く。）</t>
  </si>
  <si>
    <t>211</t>
  </si>
  <si>
    <t>石油製品</t>
  </si>
  <si>
    <t>212</t>
  </si>
  <si>
    <t>石炭製品</t>
  </si>
  <si>
    <t>221</t>
  </si>
  <si>
    <t>プラスチック製品</t>
  </si>
  <si>
    <t>222</t>
  </si>
  <si>
    <t>ゴム製品</t>
  </si>
  <si>
    <t>231</t>
  </si>
  <si>
    <t>なめし革・革製品・毛皮</t>
  </si>
  <si>
    <t>251</t>
  </si>
  <si>
    <t>ガラス・ガラス製品</t>
  </si>
  <si>
    <t>252</t>
  </si>
  <si>
    <t>セメント・セメント製品</t>
  </si>
  <si>
    <t>253</t>
  </si>
  <si>
    <t>陶磁器</t>
  </si>
  <si>
    <t>259</t>
  </si>
  <si>
    <t>その他の窯業・土石製品</t>
  </si>
  <si>
    <t>261</t>
  </si>
  <si>
    <t>銑鉄・粗鋼</t>
  </si>
  <si>
    <t>262</t>
  </si>
  <si>
    <t>鋼材</t>
  </si>
  <si>
    <t>263</t>
  </si>
  <si>
    <t>鋳鍛造品（鉄）</t>
  </si>
  <si>
    <t>269</t>
  </si>
  <si>
    <t>その他の鉄鋼製品</t>
  </si>
  <si>
    <t>271</t>
  </si>
  <si>
    <t>非鉄金属製錬・精製</t>
  </si>
  <si>
    <t>272</t>
  </si>
  <si>
    <t>非鉄金属加工製品</t>
  </si>
  <si>
    <t>281</t>
  </si>
  <si>
    <t>建設用・建築用金属製品</t>
  </si>
  <si>
    <t>289</t>
  </si>
  <si>
    <t>その他の金属製品</t>
  </si>
  <si>
    <t>291</t>
  </si>
  <si>
    <t>301</t>
  </si>
  <si>
    <t>311</t>
  </si>
  <si>
    <t>321</t>
  </si>
  <si>
    <t>電子デバイス</t>
  </si>
  <si>
    <t>329</t>
  </si>
  <si>
    <t>その他の電子部品</t>
  </si>
  <si>
    <t>331</t>
  </si>
  <si>
    <t>産業用電気機器</t>
  </si>
  <si>
    <t>332</t>
  </si>
  <si>
    <t>民生用電気機器</t>
  </si>
  <si>
    <t>333</t>
  </si>
  <si>
    <t>電子応用装置・電気計測器</t>
  </si>
  <si>
    <t>339</t>
  </si>
  <si>
    <t>その他の電気機械</t>
  </si>
  <si>
    <t>341</t>
  </si>
  <si>
    <t>通信・映像・音響機器</t>
  </si>
  <si>
    <t>342</t>
  </si>
  <si>
    <t>電子計算機・同附属装置</t>
  </si>
  <si>
    <t>351</t>
  </si>
  <si>
    <t>乗用車</t>
  </si>
  <si>
    <t>352</t>
  </si>
  <si>
    <t>その他の自動車</t>
  </si>
  <si>
    <t>353</t>
  </si>
  <si>
    <t>自動車部品・同附属品</t>
  </si>
  <si>
    <t>354</t>
  </si>
  <si>
    <t>船舶・同修理</t>
  </si>
  <si>
    <t>359</t>
  </si>
  <si>
    <t>その他の輸送機械・同修理</t>
  </si>
  <si>
    <t>391</t>
  </si>
  <si>
    <t>392</t>
  </si>
  <si>
    <t>再生資源回収・加工処理</t>
  </si>
  <si>
    <t>411</t>
  </si>
  <si>
    <t>建築</t>
  </si>
  <si>
    <t>412</t>
  </si>
  <si>
    <t>建設補修</t>
  </si>
  <si>
    <t>413</t>
  </si>
  <si>
    <t>公共事業</t>
  </si>
  <si>
    <t>419</t>
  </si>
  <si>
    <t>その他の土木建設</t>
  </si>
  <si>
    <t>461</t>
  </si>
  <si>
    <t>電力</t>
  </si>
  <si>
    <t>462</t>
  </si>
  <si>
    <t>ガス・熱供給</t>
  </si>
  <si>
    <t>471</t>
  </si>
  <si>
    <t>481</t>
  </si>
  <si>
    <t>511</t>
  </si>
  <si>
    <t>531</t>
  </si>
  <si>
    <t>551</t>
  </si>
  <si>
    <t>不動産仲介及び賃貸</t>
  </si>
  <si>
    <t>552</t>
  </si>
  <si>
    <t>住宅賃貸料</t>
  </si>
  <si>
    <t>553</t>
  </si>
  <si>
    <t>住宅賃貸料（帰属家賃）</t>
  </si>
  <si>
    <t>571</t>
  </si>
  <si>
    <t>鉄道輸送</t>
  </si>
  <si>
    <t>572</t>
  </si>
  <si>
    <t>道路輸送（自家輸送を除く。）</t>
  </si>
  <si>
    <t>573</t>
  </si>
  <si>
    <t>自家輸送</t>
  </si>
  <si>
    <t>574</t>
  </si>
  <si>
    <t>水運</t>
  </si>
  <si>
    <t>575</t>
  </si>
  <si>
    <t>航空輸送</t>
  </si>
  <si>
    <t>576</t>
  </si>
  <si>
    <t>貨物利用運送</t>
  </si>
  <si>
    <t>577</t>
  </si>
  <si>
    <t>倉庫</t>
  </si>
  <si>
    <t>578</t>
  </si>
  <si>
    <t>運輸附帯サービス</t>
  </si>
  <si>
    <t>579</t>
  </si>
  <si>
    <t>郵便・信書便</t>
  </si>
  <si>
    <t>591</t>
  </si>
  <si>
    <t>通信</t>
  </si>
  <si>
    <t>592</t>
  </si>
  <si>
    <t>放送</t>
  </si>
  <si>
    <t>593</t>
  </si>
  <si>
    <t>情報サービス</t>
  </si>
  <si>
    <t>594</t>
  </si>
  <si>
    <t>インターネット附随サービス</t>
  </si>
  <si>
    <t>595</t>
  </si>
  <si>
    <t>映像・音声・文字情報制作</t>
  </si>
  <si>
    <t>611</t>
  </si>
  <si>
    <t>631</t>
  </si>
  <si>
    <t>教育</t>
  </si>
  <si>
    <t>632</t>
  </si>
  <si>
    <t>研究</t>
  </si>
  <si>
    <t>641</t>
  </si>
  <si>
    <t>医療</t>
  </si>
  <si>
    <t>642</t>
  </si>
  <si>
    <t>保健衛生</t>
  </si>
  <si>
    <t>643</t>
  </si>
  <si>
    <t>社会保険・社会福祉</t>
  </si>
  <si>
    <t>644</t>
  </si>
  <si>
    <t>介護</t>
  </si>
  <si>
    <t>659</t>
  </si>
  <si>
    <t>他に分類されない会員制団体</t>
  </si>
  <si>
    <t>661</t>
  </si>
  <si>
    <t>物品賃貸サービス</t>
  </si>
  <si>
    <t>662</t>
  </si>
  <si>
    <t>広告</t>
  </si>
  <si>
    <t>663</t>
  </si>
  <si>
    <t>自動車整備・機械修理</t>
  </si>
  <si>
    <t>669</t>
  </si>
  <si>
    <t>その他の対事業所サービス</t>
  </si>
  <si>
    <t>671</t>
  </si>
  <si>
    <t>宿泊業</t>
  </si>
  <si>
    <t>672</t>
  </si>
  <si>
    <t>飲食サービス</t>
  </si>
  <si>
    <t>673</t>
  </si>
  <si>
    <t>洗濯・理容・美容・浴場業</t>
  </si>
  <si>
    <t>674</t>
  </si>
  <si>
    <t>娯楽サービス</t>
  </si>
  <si>
    <t>679</t>
  </si>
  <si>
    <t>その他の対個人サービス</t>
  </si>
  <si>
    <t>681</t>
  </si>
  <si>
    <t>691</t>
  </si>
  <si>
    <t>700</t>
  </si>
  <si>
    <t>711</t>
  </si>
  <si>
    <t>911</t>
  </si>
  <si>
    <t>921</t>
  </si>
  <si>
    <t>931</t>
  </si>
  <si>
    <t>932</t>
  </si>
  <si>
    <t>資本減耗引当（社会資本等減耗分）</t>
  </si>
  <si>
    <t>941</t>
  </si>
  <si>
    <t>間接税（関税・輸入品商品税を除く。）</t>
  </si>
  <si>
    <t>951</t>
  </si>
  <si>
    <t>960</t>
  </si>
  <si>
    <t>970</t>
  </si>
  <si>
    <t>国内生産額</t>
  </si>
  <si>
    <t>建築補修</t>
  </si>
  <si>
    <t>住宅建築（木造）</t>
  </si>
  <si>
    <t>木造在来住宅</t>
  </si>
  <si>
    <t>木造量産住宅</t>
  </si>
  <si>
    <t>住宅建築（非木造）</t>
  </si>
  <si>
    <t>ＲＣ住宅</t>
  </si>
  <si>
    <t>ＲＣ在来住宅</t>
  </si>
  <si>
    <t>ＲＣ量産住宅</t>
  </si>
  <si>
    <t>Ｓ住宅</t>
  </si>
  <si>
    <t>ＣＢ住宅</t>
  </si>
  <si>
    <t>非住宅建築（木造）</t>
  </si>
  <si>
    <t>木造工場</t>
  </si>
  <si>
    <t>非住宅建築（非木造）</t>
  </si>
  <si>
    <t>ＳＲＣ事務所</t>
  </si>
  <si>
    <t>ＲＣ工場</t>
  </si>
  <si>
    <t>ＲＣ学校</t>
  </si>
  <si>
    <t>Ｓ工場</t>
  </si>
  <si>
    <t>Ｓ事務所</t>
  </si>
  <si>
    <t>土木</t>
  </si>
  <si>
    <t>道路関係公共事業</t>
  </si>
  <si>
    <t>道路</t>
  </si>
  <si>
    <t>一般道路</t>
  </si>
  <si>
    <t>道路改良</t>
  </si>
  <si>
    <t>道路舗装</t>
  </si>
  <si>
    <t>道路橋梁</t>
  </si>
  <si>
    <t>道路補修</t>
  </si>
  <si>
    <t>街路改良</t>
  </si>
  <si>
    <t>街路舗装</t>
  </si>
  <si>
    <t>街路橋梁</t>
  </si>
  <si>
    <t>有料道路</t>
  </si>
  <si>
    <t>高速有料道路</t>
  </si>
  <si>
    <t>東日本高速道路（株）、中日本高速道路（株）、西日本高速道路（株）</t>
  </si>
  <si>
    <t>首都高速道路（株）</t>
  </si>
  <si>
    <t>阪神高速道路（株）</t>
  </si>
  <si>
    <t>本州四国連絡高速道路（株）</t>
  </si>
  <si>
    <t>一般有料道路</t>
  </si>
  <si>
    <t>地方公社等</t>
    <rPh sb="2" eb="3">
      <t>コウ</t>
    </rPh>
    <rPh sb="3" eb="4">
      <t>シャ</t>
    </rPh>
    <rPh sb="4" eb="5">
      <t>トウ</t>
    </rPh>
    <phoneticPr fontId="12"/>
  </si>
  <si>
    <t>区画整理</t>
  </si>
  <si>
    <t>河川・下水道・その他の公共事業</t>
  </si>
  <si>
    <t>治水</t>
  </si>
  <si>
    <t>河川改修</t>
  </si>
  <si>
    <t>河川総合開発</t>
    <rPh sb="4" eb="5">
      <t>カイ</t>
    </rPh>
    <rPh sb="5" eb="6">
      <t>ハツ</t>
    </rPh>
    <phoneticPr fontId="12"/>
  </si>
  <si>
    <t>海岸</t>
  </si>
  <si>
    <t>砂防</t>
  </si>
  <si>
    <t>下水道</t>
  </si>
  <si>
    <t>空港</t>
  </si>
  <si>
    <t>廃棄物処理施設</t>
  </si>
  <si>
    <t>公園</t>
  </si>
  <si>
    <t>災害復旧</t>
  </si>
  <si>
    <t>農林関係公共事業</t>
  </si>
  <si>
    <t>鉄道軌道建設</t>
  </si>
  <si>
    <t>電力施設建設</t>
  </si>
  <si>
    <t>電気通信施設建設</t>
  </si>
  <si>
    <t>上・工業用水道</t>
  </si>
  <si>
    <t>土地造成</t>
  </si>
  <si>
    <t>その他の土木</t>
  </si>
  <si>
    <t>プラスチック・ゴム製品</t>
  </si>
  <si>
    <t>電気・ガス・熱供給</t>
  </si>
  <si>
    <t>県内生産額</t>
  </si>
  <si>
    <t>平成27年建設部門分析用産業連関表（国土交通省）</t>
    <rPh sb="0" eb="2">
      <t>ヘイセイ</t>
    </rPh>
    <rPh sb="4" eb="5">
      <t>ネン</t>
    </rPh>
    <rPh sb="18" eb="20">
      <t>コクド</t>
    </rPh>
    <rPh sb="20" eb="23">
      <t>コウツウショウ</t>
    </rPh>
    <phoneticPr fontId="3"/>
  </si>
  <si>
    <t>平成27年建設部門分析用産業連関表　第17表（国土交通省）を、本県の39部門分類に組替集計</t>
    <rPh sb="0" eb="2">
      <t>ヘイセイ</t>
    </rPh>
    <rPh sb="4" eb="5">
      <t>ネン</t>
    </rPh>
    <rPh sb="18" eb="19">
      <t>ダイ</t>
    </rPh>
    <rPh sb="21" eb="22">
      <t>ヒョウ</t>
    </rPh>
    <rPh sb="23" eb="25">
      <t>コクド</t>
    </rPh>
    <rPh sb="25" eb="28">
      <t>コウツウショウ</t>
    </rPh>
    <rPh sb="31" eb="33">
      <t>ホンケン</t>
    </rPh>
    <rPh sb="36" eb="38">
      <t>ブモン</t>
    </rPh>
    <rPh sb="38" eb="40">
      <t>ブンルイ</t>
    </rPh>
    <rPh sb="41" eb="43">
      <t>クミカエ</t>
    </rPh>
    <rPh sb="43" eb="45">
      <t>シュウケイ</t>
    </rPh>
    <phoneticPr fontId="3"/>
  </si>
  <si>
    <t>平成27年建設部門分析用産業連関表　第17表（国土交通省）の本県39部門分類組替集計結果から、列ごとの構成比を計算したもの</t>
    <rPh sb="0" eb="2">
      <t>ヘイセイ</t>
    </rPh>
    <rPh sb="4" eb="5">
      <t>ネン</t>
    </rPh>
    <rPh sb="18" eb="19">
      <t>ダイ</t>
    </rPh>
    <rPh sb="21" eb="22">
      <t>ヒョウ</t>
    </rPh>
    <rPh sb="23" eb="25">
      <t>コクド</t>
    </rPh>
    <rPh sb="25" eb="28">
      <t>コウツウショウ</t>
    </rPh>
    <rPh sb="30" eb="32">
      <t>ホンケン</t>
    </rPh>
    <rPh sb="34" eb="36">
      <t>ブモン</t>
    </rPh>
    <rPh sb="36" eb="38">
      <t>ブンルイ</t>
    </rPh>
    <rPh sb="38" eb="40">
      <t>クミカエ</t>
    </rPh>
    <rPh sb="40" eb="42">
      <t>シュウケイ</t>
    </rPh>
    <rPh sb="42" eb="44">
      <t>ケッカ</t>
    </rPh>
    <rPh sb="47" eb="48">
      <t>レツ</t>
    </rPh>
    <rPh sb="51" eb="54">
      <t>コウセイヒ</t>
    </rPh>
    <rPh sb="55" eb="57">
      <t>ケイサン</t>
    </rPh>
    <phoneticPr fontId="3"/>
  </si>
  <si>
    <t>経済波及効果計算プロセス（建設投資1）</t>
    <phoneticPr fontId="12"/>
  </si>
  <si>
    <t>工事費（総額）</t>
    <rPh sb="0" eb="3">
      <t>コウジヒ</t>
    </rPh>
    <rPh sb="4" eb="6">
      <t>ソウガク</t>
    </rPh>
    <phoneticPr fontId="3"/>
  </si>
  <si>
    <t>最終需要額（工事費）</t>
    <rPh sb="0" eb="2">
      <t>サイシュウ</t>
    </rPh>
    <rPh sb="2" eb="5">
      <t>ジュヨウガク</t>
    </rPh>
    <rPh sb="6" eb="9">
      <t>コウジヒ</t>
    </rPh>
    <phoneticPr fontId="12"/>
  </si>
  <si>
    <t>工事費
（百万円）</t>
    <phoneticPr fontId="12"/>
  </si>
  <si>
    <t>工事種類</t>
  </si>
  <si>
    <t>内容</t>
  </si>
  <si>
    <t>1 建設</t>
    <rPh sb="2" eb="4">
      <t>ケンセツ</t>
    </rPh>
    <phoneticPr fontId="12"/>
  </si>
  <si>
    <t>2 建築</t>
    <rPh sb="2" eb="4">
      <t>ケンチク</t>
    </rPh>
    <phoneticPr fontId="12"/>
  </si>
  <si>
    <t>3+16</t>
    <phoneticPr fontId="12"/>
  </si>
  <si>
    <t>3 住宅建築</t>
    <rPh sb="2" eb="4">
      <t>ジュウタク</t>
    </rPh>
    <rPh sb="4" eb="6">
      <t>ケンチク</t>
    </rPh>
    <phoneticPr fontId="12"/>
  </si>
  <si>
    <t>4+7</t>
    <phoneticPr fontId="12"/>
  </si>
  <si>
    <t>4 住宅建築（木造）　</t>
    <rPh sb="2" eb="4">
      <t>ジュウタク</t>
    </rPh>
    <rPh sb="4" eb="6">
      <t>ケンチク</t>
    </rPh>
    <rPh sb="7" eb="9">
      <t>モクゾウ</t>
    </rPh>
    <phoneticPr fontId="12"/>
  </si>
  <si>
    <t>5+6</t>
    <phoneticPr fontId="12"/>
  </si>
  <si>
    <t>5 木造在来住宅</t>
    <rPh sb="2" eb="4">
      <t>モクゾウ</t>
    </rPh>
    <rPh sb="4" eb="6">
      <t>ザイライ</t>
    </rPh>
    <rPh sb="6" eb="8">
      <t>ジュウタク</t>
    </rPh>
    <phoneticPr fontId="12"/>
  </si>
  <si>
    <t>6 木造量産住宅</t>
    <rPh sb="2" eb="4">
      <t>モクゾウ</t>
    </rPh>
    <rPh sb="4" eb="6">
      <t>リョウサン</t>
    </rPh>
    <rPh sb="6" eb="8">
      <t>ジュウタク</t>
    </rPh>
    <phoneticPr fontId="12"/>
  </si>
  <si>
    <t>プレハブ工法住宅及びツーバイフォー工法住宅</t>
  </si>
  <si>
    <t>7 住宅建築（非木造）</t>
    <rPh sb="2" eb="4">
      <t>ジュウタク</t>
    </rPh>
    <rPh sb="4" eb="6">
      <t>ケンチク</t>
    </rPh>
    <rPh sb="7" eb="8">
      <t>ヒ</t>
    </rPh>
    <rPh sb="8" eb="10">
      <t>モクゾウ</t>
    </rPh>
    <phoneticPr fontId="12"/>
  </si>
  <si>
    <t>8+9+12+15</t>
    <phoneticPr fontId="12"/>
  </si>
  <si>
    <t>主要構造部が非木造の居住専用建築物、居住産業併用建築物の新築、増築及び改築</t>
  </si>
  <si>
    <t>8 ＳＲＣ住宅</t>
    <rPh sb="5" eb="7">
      <t>ジュウタク</t>
    </rPh>
    <phoneticPr fontId="12"/>
  </si>
  <si>
    <t>主要構造部が鉄骨鉄筋コンクリート造りのもの</t>
  </si>
  <si>
    <t>9 ＲＣ住宅</t>
    <rPh sb="4" eb="6">
      <t>ジュウタク</t>
    </rPh>
    <phoneticPr fontId="12"/>
  </si>
  <si>
    <t>10+11</t>
    <phoneticPr fontId="12"/>
  </si>
  <si>
    <t>主要構造部が鉄筋コンクリート造りのもの</t>
  </si>
  <si>
    <t>10 ＲＣ在来住宅</t>
    <rPh sb="5" eb="7">
      <t>ザイライ</t>
    </rPh>
    <rPh sb="7" eb="9">
      <t>ジュウタク</t>
    </rPh>
    <phoneticPr fontId="12"/>
  </si>
  <si>
    <t>11 ＲＣ量産住宅</t>
    <rPh sb="5" eb="7">
      <t>リョウサン</t>
    </rPh>
    <rPh sb="7" eb="9">
      <t>ジュウタク</t>
    </rPh>
    <phoneticPr fontId="12"/>
  </si>
  <si>
    <t>プレハブ工法住宅</t>
  </si>
  <si>
    <t>12 Ｓ住宅</t>
    <rPh sb="4" eb="6">
      <t>ジュウタク</t>
    </rPh>
    <phoneticPr fontId="12"/>
  </si>
  <si>
    <t>13+14</t>
    <phoneticPr fontId="12"/>
  </si>
  <si>
    <t>主要構造部が鉄骨造またはその他の金属で作られたもの</t>
  </si>
  <si>
    <t>13 Ｓ在来住宅</t>
    <rPh sb="4" eb="6">
      <t>ザイライ</t>
    </rPh>
    <rPh sb="6" eb="8">
      <t>ジュウタク</t>
    </rPh>
    <phoneticPr fontId="12"/>
  </si>
  <si>
    <t>14 Ｓ量産住宅</t>
    <rPh sb="4" eb="6">
      <t>リョウサン</t>
    </rPh>
    <rPh sb="6" eb="8">
      <t>ジュウタク</t>
    </rPh>
    <phoneticPr fontId="12"/>
  </si>
  <si>
    <t>15 ＣＢ住宅</t>
    <rPh sb="5" eb="7">
      <t>ジュウタク</t>
    </rPh>
    <phoneticPr fontId="12"/>
  </si>
  <si>
    <t>16 非住宅建築</t>
    <rPh sb="3" eb="4">
      <t>ヒ</t>
    </rPh>
    <rPh sb="4" eb="6">
      <t>ジュウタク</t>
    </rPh>
    <rPh sb="6" eb="8">
      <t>ケンチク</t>
    </rPh>
    <phoneticPr fontId="12"/>
  </si>
  <si>
    <t>17+20</t>
    <phoneticPr fontId="12"/>
  </si>
  <si>
    <t>17 非住宅建築（木造）　</t>
    <rPh sb="3" eb="4">
      <t>ヒ</t>
    </rPh>
    <rPh sb="4" eb="6">
      <t>ジュウタク</t>
    </rPh>
    <rPh sb="6" eb="8">
      <t>ケンチク</t>
    </rPh>
    <rPh sb="9" eb="11">
      <t>モクゾウ</t>
    </rPh>
    <phoneticPr fontId="12"/>
  </si>
  <si>
    <t>18+19</t>
    <phoneticPr fontId="12"/>
  </si>
  <si>
    <t>18 木造工場</t>
    <rPh sb="3" eb="5">
      <t>モクゾウ</t>
    </rPh>
    <rPh sb="5" eb="7">
      <t>コウジョウ</t>
    </rPh>
    <phoneticPr fontId="12"/>
  </si>
  <si>
    <t>工場、作業場及び倉庫</t>
  </si>
  <si>
    <t>19 木造事務所</t>
    <rPh sb="3" eb="5">
      <t>モクゾウ</t>
    </rPh>
    <rPh sb="5" eb="7">
      <t>ジム</t>
    </rPh>
    <rPh sb="7" eb="8">
      <t>ショ</t>
    </rPh>
    <phoneticPr fontId="12"/>
  </si>
  <si>
    <t>事務所、店舗、学校、病院及び他に分類されないもの</t>
  </si>
  <si>
    <t>20 非住宅建築（非木造）</t>
    <rPh sb="3" eb="4">
      <t>ヒ</t>
    </rPh>
    <rPh sb="4" eb="6">
      <t>ジュウタク</t>
    </rPh>
    <rPh sb="6" eb="8">
      <t>ケンチク</t>
    </rPh>
    <rPh sb="9" eb="10">
      <t>ヒ</t>
    </rPh>
    <rPh sb="10" eb="12">
      <t>モクゾウ</t>
    </rPh>
    <phoneticPr fontId="12"/>
  </si>
  <si>
    <t>21～28</t>
    <phoneticPr fontId="12"/>
  </si>
  <si>
    <t>21 ＳＲＣ工場</t>
    <rPh sb="6" eb="8">
      <t>コウジョウ</t>
    </rPh>
    <phoneticPr fontId="12"/>
  </si>
  <si>
    <t>22 ＳＲＣ事務所</t>
    <rPh sb="6" eb="8">
      <t>ジム</t>
    </rPh>
    <rPh sb="8" eb="9">
      <t>ショ</t>
    </rPh>
    <phoneticPr fontId="12"/>
  </si>
  <si>
    <t>23 ＲＣ工場</t>
    <rPh sb="5" eb="7">
      <t>コウジョウ</t>
    </rPh>
    <phoneticPr fontId="12"/>
  </si>
  <si>
    <t>24 ＲＣ学校</t>
    <rPh sb="5" eb="7">
      <t>ガッコウ</t>
    </rPh>
    <phoneticPr fontId="12"/>
  </si>
  <si>
    <t>25 ＲＣ事務所</t>
    <rPh sb="5" eb="7">
      <t>ジム</t>
    </rPh>
    <rPh sb="7" eb="8">
      <t>ショ</t>
    </rPh>
    <phoneticPr fontId="12"/>
  </si>
  <si>
    <t>26 Ｓ工場</t>
    <rPh sb="4" eb="6">
      <t>コウジョウ</t>
    </rPh>
    <phoneticPr fontId="12"/>
  </si>
  <si>
    <t>27 Ｓ事務所</t>
    <rPh sb="4" eb="6">
      <t>ジム</t>
    </rPh>
    <rPh sb="6" eb="7">
      <t>ショ</t>
    </rPh>
    <phoneticPr fontId="12"/>
  </si>
  <si>
    <t>28 ＣＢ非住宅</t>
    <rPh sb="5" eb="6">
      <t>ヒ</t>
    </rPh>
    <rPh sb="6" eb="8">
      <t>ジュウタク</t>
    </rPh>
    <phoneticPr fontId="12"/>
  </si>
  <si>
    <t>29 土木＝（公共事業＋その他の土木建設）</t>
    <rPh sb="3" eb="5">
      <t>ドボク</t>
    </rPh>
    <rPh sb="7" eb="9">
      <t>コウキョウ</t>
    </rPh>
    <rPh sb="9" eb="11">
      <t>ジギョウ</t>
    </rPh>
    <rPh sb="14" eb="15">
      <t>タ</t>
    </rPh>
    <rPh sb="16" eb="18">
      <t>ドボク</t>
    </rPh>
    <rPh sb="18" eb="20">
      <t>ケンセツ</t>
    </rPh>
    <phoneticPr fontId="12"/>
  </si>
  <si>
    <t>30+64</t>
    <phoneticPr fontId="12"/>
  </si>
  <si>
    <t>30 公共事業</t>
  </si>
  <si>
    <t>31+51+63</t>
    <phoneticPr fontId="12"/>
  </si>
  <si>
    <t>31 道路関係公共事業</t>
    <rPh sb="3" eb="5">
      <t>ドウロ</t>
    </rPh>
    <rPh sb="5" eb="7">
      <t>カンケイ</t>
    </rPh>
    <rPh sb="7" eb="9">
      <t>コウキョウ</t>
    </rPh>
    <rPh sb="9" eb="11">
      <t>ジギョウ</t>
    </rPh>
    <phoneticPr fontId="12"/>
  </si>
  <si>
    <t>32+50</t>
    <phoneticPr fontId="12"/>
  </si>
  <si>
    <t>32 道路</t>
    <rPh sb="3" eb="5">
      <t>ドウロ</t>
    </rPh>
    <phoneticPr fontId="12"/>
  </si>
  <si>
    <t>33+41</t>
    <phoneticPr fontId="12"/>
  </si>
  <si>
    <t>33 一般道路</t>
    <rPh sb="3" eb="5">
      <t>イッパン</t>
    </rPh>
    <rPh sb="5" eb="7">
      <t>ドウロ</t>
    </rPh>
    <phoneticPr fontId="12"/>
  </si>
  <si>
    <t>34～40</t>
    <phoneticPr fontId="12"/>
  </si>
  <si>
    <t>34 道路改良</t>
    <rPh sb="3" eb="5">
      <t>ドウロ</t>
    </rPh>
    <rPh sb="5" eb="7">
      <t>カイリョウ</t>
    </rPh>
    <phoneticPr fontId="12"/>
  </si>
  <si>
    <t>国及び地方公共団体の行う道路改良事業</t>
  </si>
  <si>
    <t>35 道路舗装</t>
    <rPh sb="3" eb="5">
      <t>ドウロ</t>
    </rPh>
    <rPh sb="5" eb="7">
      <t>ホソウ</t>
    </rPh>
    <phoneticPr fontId="12"/>
  </si>
  <si>
    <t>国及び地方公共団体の行う道路舗装新設事業</t>
  </si>
  <si>
    <t>36 道路橋梁</t>
    <rPh sb="3" eb="5">
      <t>ドウロ</t>
    </rPh>
    <rPh sb="5" eb="7">
      <t>キョウリョウ</t>
    </rPh>
    <phoneticPr fontId="12"/>
  </si>
  <si>
    <t>国及び地方公共団体の行う道路橋梁整備事業</t>
  </si>
  <si>
    <t>37 道路補修</t>
    <rPh sb="3" eb="5">
      <t>ドウロ</t>
    </rPh>
    <rPh sb="5" eb="7">
      <t>ホシュウ</t>
    </rPh>
    <phoneticPr fontId="12"/>
  </si>
  <si>
    <t>国及び地方公共団体の行う道路補修事業</t>
  </si>
  <si>
    <t>39 街路舗装</t>
    <rPh sb="3" eb="5">
      <t>ガイロ</t>
    </rPh>
    <rPh sb="5" eb="7">
      <t>ホソウ</t>
    </rPh>
    <phoneticPr fontId="12"/>
  </si>
  <si>
    <t>国及び地方公共団体の行う街路舗装新設事業</t>
  </si>
  <si>
    <t>40 街路橋梁</t>
    <rPh sb="3" eb="5">
      <t>ガイロ</t>
    </rPh>
    <rPh sb="5" eb="7">
      <t>キョウリョウ</t>
    </rPh>
    <phoneticPr fontId="12"/>
  </si>
  <si>
    <t>国及び地方公共団体の行う街路橋梁整備事業</t>
  </si>
  <si>
    <t>41 有料道路</t>
    <rPh sb="3" eb="5">
      <t>ユウリョウ</t>
    </rPh>
    <rPh sb="5" eb="7">
      <t>ドウロ</t>
    </rPh>
    <phoneticPr fontId="12"/>
  </si>
  <si>
    <t>42+47</t>
    <phoneticPr fontId="12"/>
  </si>
  <si>
    <t>42 高速有料道路</t>
    <rPh sb="3" eb="5">
      <t>コウソク</t>
    </rPh>
    <rPh sb="5" eb="7">
      <t>ユウリョウ</t>
    </rPh>
    <rPh sb="7" eb="9">
      <t>ドウロ</t>
    </rPh>
    <phoneticPr fontId="12"/>
  </si>
  <si>
    <t>43～46</t>
    <phoneticPr fontId="12"/>
  </si>
  <si>
    <t>47 一般有料道路</t>
  </si>
  <si>
    <t>48+49</t>
    <phoneticPr fontId="12"/>
  </si>
  <si>
    <t>地方公共団体及び地方道路公社の行う一般有料道路建設事業、補修修繕事業</t>
  </si>
  <si>
    <t>50 区画整理</t>
    <rPh sb="3" eb="5">
      <t>クカク</t>
    </rPh>
    <rPh sb="5" eb="7">
      <t>セイリ</t>
    </rPh>
    <phoneticPr fontId="12"/>
  </si>
  <si>
    <t>国及び地方公共団体の行う土地区画整理事業</t>
  </si>
  <si>
    <t>51 河川・下水道・その他の公共事業</t>
    <rPh sb="3" eb="5">
      <t>カセン</t>
    </rPh>
    <rPh sb="6" eb="9">
      <t>ゲスイドウ</t>
    </rPh>
    <rPh sb="12" eb="13">
      <t>タ</t>
    </rPh>
    <rPh sb="14" eb="16">
      <t>コウキョウ</t>
    </rPh>
    <rPh sb="16" eb="18">
      <t>ジギョウ</t>
    </rPh>
    <phoneticPr fontId="12"/>
  </si>
  <si>
    <t>52+57～62</t>
    <phoneticPr fontId="12"/>
  </si>
  <si>
    <t>52 治水</t>
    <rPh sb="3" eb="5">
      <t>チスイ</t>
    </rPh>
    <phoneticPr fontId="12"/>
  </si>
  <si>
    <t>53～56</t>
    <phoneticPr fontId="12"/>
  </si>
  <si>
    <t>53 河川改修</t>
    <rPh sb="3" eb="5">
      <t>カセン</t>
    </rPh>
    <rPh sb="5" eb="7">
      <t>カイシュウ</t>
    </rPh>
    <phoneticPr fontId="12"/>
  </si>
  <si>
    <t>国及び地方公共団体の行う河川事業</t>
  </si>
  <si>
    <t>54 河川総合</t>
    <rPh sb="3" eb="5">
      <t>カセン</t>
    </rPh>
    <rPh sb="5" eb="7">
      <t>ソウゴウ</t>
    </rPh>
    <phoneticPr fontId="12"/>
  </si>
  <si>
    <t>55 海岸</t>
    <rPh sb="3" eb="5">
      <t>カイガン</t>
    </rPh>
    <phoneticPr fontId="12"/>
  </si>
  <si>
    <t>国及び地方公共団体の行う海岸事業</t>
  </si>
  <si>
    <t>56 砂防</t>
    <rPh sb="3" eb="5">
      <t>サボウ</t>
    </rPh>
    <phoneticPr fontId="12"/>
  </si>
  <si>
    <t>57 下水道</t>
    <rPh sb="3" eb="6">
      <t>ゲスイドウ</t>
    </rPh>
    <phoneticPr fontId="12"/>
  </si>
  <si>
    <t>地方公共団体及び地方公営企業の行う下水道事業の構築物の建設事業</t>
  </si>
  <si>
    <t>58 港湾・漁港</t>
    <rPh sb="3" eb="5">
      <t>コウワン</t>
    </rPh>
    <rPh sb="6" eb="8">
      <t>ギョコウ</t>
    </rPh>
    <phoneticPr fontId="12"/>
  </si>
  <si>
    <t>国及び地方公共団体の行う港湾事業、漁港事業、沿岸漁場整備事業及び離島電気事業</t>
  </si>
  <si>
    <t>59 空港</t>
    <rPh sb="3" eb="5">
      <t>クウコウ</t>
    </rPh>
    <phoneticPr fontId="12"/>
  </si>
  <si>
    <t>61 公園</t>
    <rPh sb="3" eb="5">
      <t>コウエン</t>
    </rPh>
    <phoneticPr fontId="12"/>
  </si>
  <si>
    <t>国及び地方公共団体の行う公園及び緑地保全事業</t>
  </si>
  <si>
    <t>62 災害復旧</t>
    <rPh sb="3" eb="5">
      <t>サイガイ</t>
    </rPh>
    <rPh sb="5" eb="7">
      <t>フッキュウ</t>
    </rPh>
    <phoneticPr fontId="12"/>
  </si>
  <si>
    <t>63 農林関係公共事業</t>
    <rPh sb="3" eb="5">
      <t>ノウリン</t>
    </rPh>
    <rPh sb="5" eb="7">
      <t>カンケイ</t>
    </rPh>
    <rPh sb="7" eb="9">
      <t>コウキョウ</t>
    </rPh>
    <rPh sb="9" eb="11">
      <t>ジギョウ</t>
    </rPh>
    <phoneticPr fontId="12"/>
  </si>
  <si>
    <t>64 その他の土木建設</t>
    <rPh sb="7" eb="9">
      <t>ドボク</t>
    </rPh>
    <rPh sb="9" eb="11">
      <t>ケンセツ</t>
    </rPh>
    <phoneticPr fontId="12"/>
  </si>
  <si>
    <t>65～70</t>
    <phoneticPr fontId="12"/>
  </si>
  <si>
    <t>65 鉄道軌道建設</t>
    <rPh sb="3" eb="5">
      <t>テツドウ</t>
    </rPh>
    <rPh sb="5" eb="7">
      <t>キドウ</t>
    </rPh>
    <rPh sb="7" eb="9">
      <t>ケンセツ</t>
    </rPh>
    <phoneticPr fontId="12"/>
  </si>
  <si>
    <t>66 電力施設建設</t>
    <rPh sb="3" eb="5">
      <t>デンリョク</t>
    </rPh>
    <rPh sb="5" eb="7">
      <t>シセツ</t>
    </rPh>
    <rPh sb="7" eb="9">
      <t>ケンセツ</t>
    </rPh>
    <phoneticPr fontId="12"/>
  </si>
  <si>
    <t>（その他土木建設）</t>
    <rPh sb="3" eb="4">
      <t>タ</t>
    </rPh>
    <rPh sb="4" eb="6">
      <t>ドボク</t>
    </rPh>
    <rPh sb="6" eb="8">
      <t>ケンセツ</t>
    </rPh>
    <phoneticPr fontId="12"/>
  </si>
  <si>
    <t>68 上・工業用水道</t>
    <rPh sb="3" eb="4">
      <t>ジョウ</t>
    </rPh>
    <rPh sb="5" eb="8">
      <t>コウギョウヨウ</t>
    </rPh>
    <rPh sb="8" eb="10">
      <t>スイドウ</t>
    </rPh>
    <phoneticPr fontId="12"/>
  </si>
  <si>
    <t>地方公営企業等の行う上水道事業における建設事業、工業用水道事業及び簡易水道事業</t>
  </si>
  <si>
    <t>69 土地造成</t>
    <rPh sb="3" eb="5">
      <t>トチ</t>
    </rPh>
    <rPh sb="5" eb="7">
      <t>ゾウセイ</t>
    </rPh>
    <phoneticPr fontId="12"/>
  </si>
  <si>
    <t>70 その他の土木</t>
    <rPh sb="5" eb="6">
      <t>タ</t>
    </rPh>
    <rPh sb="7" eb="9">
      <t>ドボク</t>
    </rPh>
    <phoneticPr fontId="12"/>
  </si>
  <si>
    <t>（民間構築物）</t>
    <rPh sb="1" eb="3">
      <t>ミンカン</t>
    </rPh>
    <rPh sb="3" eb="5">
      <t>コウチク</t>
    </rPh>
    <rPh sb="5" eb="6">
      <t>ブツ</t>
    </rPh>
    <phoneticPr fontId="12"/>
  </si>
  <si>
    <t>（ガス）</t>
    <phoneticPr fontId="12"/>
  </si>
  <si>
    <t>民間ガス会社及び地方公営企業の行うガス事業の貯槽の建設工事</t>
  </si>
  <si>
    <t>（駐車場）</t>
    <rPh sb="1" eb="4">
      <t>チュウシャジョウ</t>
    </rPh>
    <phoneticPr fontId="12"/>
  </si>
  <si>
    <t>駐車場建設事業及び上記以外のその他の土木</t>
  </si>
  <si>
    <t>工事費計</t>
    <rPh sb="0" eb="3">
      <t>コウジヒ</t>
    </rPh>
    <rPh sb="3" eb="4">
      <t>ケイ</t>
    </rPh>
    <phoneticPr fontId="12"/>
  </si>
  <si>
    <t>※建設部門は、マージン=0のため、購入者価格＝生産者価格</t>
    <rPh sb="1" eb="3">
      <t>ケンセツ</t>
    </rPh>
    <rPh sb="3" eb="5">
      <t>ブモン</t>
    </rPh>
    <rPh sb="17" eb="19">
      <t>コウニュウ</t>
    </rPh>
    <rPh sb="19" eb="20">
      <t>シャ</t>
    </rPh>
    <rPh sb="20" eb="22">
      <t>カカク</t>
    </rPh>
    <rPh sb="23" eb="26">
      <t>セイサンシャ</t>
    </rPh>
    <rPh sb="26" eb="28">
      <t>カカク</t>
    </rPh>
    <phoneticPr fontId="12"/>
  </si>
  <si>
    <t>主要構造部がコンクリート・ブロック造及び他の分類に該当しないもの</t>
  </si>
  <si>
    <t>主要構造部が鉄骨またはその他の金属で作られた工場、作業場、倉庫</t>
  </si>
  <si>
    <t>主要構造部が、コンクリートブロック造及び他の分類に該当しないもの</t>
  </si>
  <si>
    <t>建設部門分類の定義 　「平成27年建設部門分析用産業連関表」（国土交通省）</t>
    <rPh sb="0" eb="2">
      <t>ケンセツ</t>
    </rPh>
    <rPh sb="2" eb="4">
      <t>ブモン</t>
    </rPh>
    <rPh sb="4" eb="6">
      <t>ブンルイ</t>
    </rPh>
    <rPh sb="7" eb="9">
      <t>テイギ</t>
    </rPh>
    <rPh sb="12" eb="14">
      <t>ヘイセイ</t>
    </rPh>
    <rPh sb="16" eb="17">
      <t>ネン</t>
    </rPh>
    <rPh sb="17" eb="19">
      <t>ケンセツ</t>
    </rPh>
    <rPh sb="19" eb="21">
      <t>ブモン</t>
    </rPh>
    <rPh sb="21" eb="24">
      <t>ブンセキヨウ</t>
    </rPh>
    <rPh sb="24" eb="26">
      <t>サンギョウ</t>
    </rPh>
    <rPh sb="26" eb="29">
      <t>レンカンヒョウ</t>
    </rPh>
    <rPh sb="31" eb="33">
      <t>コクド</t>
    </rPh>
    <rPh sb="33" eb="36">
      <t>コウツウショウ</t>
    </rPh>
    <phoneticPr fontId="12"/>
  </si>
  <si>
    <t>建設需要:原材料需要</t>
    <rPh sb="0" eb="2">
      <t>ケンセツ</t>
    </rPh>
    <rPh sb="2" eb="4">
      <t>ジュヨウ</t>
    </rPh>
    <rPh sb="5" eb="8">
      <t>ゲンザイリョウ</t>
    </rPh>
    <rPh sb="8" eb="10">
      <t>ジュヨウ</t>
    </rPh>
    <phoneticPr fontId="3"/>
  </si>
  <si>
    <t>原材料投入係数</t>
    <rPh sb="0" eb="3">
      <t>ゲンザイリョウ</t>
    </rPh>
    <rPh sb="3" eb="5">
      <t>トウニュウ</t>
    </rPh>
    <rPh sb="5" eb="7">
      <t>ケイスウ</t>
    </rPh>
    <phoneticPr fontId="3"/>
  </si>
  <si>
    <t>建設補修</t>
    <rPh sb="0" eb="2">
      <t>ケンセツ</t>
    </rPh>
    <rPh sb="2" eb="4">
      <t>ホシュウ</t>
    </rPh>
    <phoneticPr fontId="3"/>
  </si>
  <si>
    <t>2+29+建設補修</t>
    <rPh sb="5" eb="7">
      <t>ケンセツ</t>
    </rPh>
    <rPh sb="7" eb="9">
      <t>ホシュウ</t>
    </rPh>
    <phoneticPr fontId="12"/>
  </si>
  <si>
    <t>最終需要額の増加額の合計による、それぞれの部門への波及効果を部門ごと（各行）に表示している。</t>
    <rPh sb="0" eb="2">
      <t>サイシュウ</t>
    </rPh>
    <rPh sb="2" eb="5">
      <t>ジュヨウガク</t>
    </rPh>
    <rPh sb="6" eb="8">
      <t>ゾウカ</t>
    </rPh>
    <rPh sb="8" eb="9">
      <t>ガク</t>
    </rPh>
    <rPh sb="10" eb="12">
      <t>ゴウケイ</t>
    </rPh>
    <rPh sb="21" eb="23">
      <t>ブモン</t>
    </rPh>
    <rPh sb="25" eb="29">
      <t>ハキュウコウカ</t>
    </rPh>
    <rPh sb="30" eb="32">
      <t>ブモン</t>
    </rPh>
    <rPh sb="35" eb="37">
      <t>カクギョウ</t>
    </rPh>
    <rPh sb="39" eb="41">
      <t>ヒョウジ</t>
    </rPh>
    <phoneticPr fontId="3"/>
  </si>
  <si>
    <t>経済効果(建設投入)</t>
  </si>
  <si>
    <t>※　工事種類別に必要とする原材料を、「H27建設IO(構成比)」シートを用いて推計</t>
    <rPh sb="2" eb="4">
      <t>コウジ</t>
    </rPh>
    <rPh sb="4" eb="7">
      <t>シュルイベツ</t>
    </rPh>
    <rPh sb="8" eb="10">
      <t>ヒツヨウ</t>
    </rPh>
    <rPh sb="13" eb="16">
      <t>ゲンザイリョウ</t>
    </rPh>
    <rPh sb="22" eb="24">
      <t>ケンセツ</t>
    </rPh>
    <rPh sb="27" eb="30">
      <t>コウセイヒ</t>
    </rPh>
    <rPh sb="36" eb="37">
      <t>モチ</t>
    </rPh>
    <rPh sb="39" eb="41">
      <t>スイケイ</t>
    </rPh>
    <phoneticPr fontId="3"/>
  </si>
  <si>
    <t>H27建設IO</t>
  </si>
  <si>
    <t>平成27年建設部門分析用産業連関表（国土交通省）第17表</t>
    <rPh sb="0" eb="2">
      <t>ヘイセイ</t>
    </rPh>
    <rPh sb="4" eb="5">
      <t>ネン</t>
    </rPh>
    <rPh sb="5" eb="7">
      <t>ケンセツ</t>
    </rPh>
    <rPh sb="7" eb="9">
      <t>ブモン</t>
    </rPh>
    <rPh sb="9" eb="11">
      <t>ブンセキ</t>
    </rPh>
    <rPh sb="11" eb="14">
      <t>ヨウサンギョウ</t>
    </rPh>
    <rPh sb="14" eb="17">
      <t>レンカンヒョウ</t>
    </rPh>
    <rPh sb="18" eb="20">
      <t>コクド</t>
    </rPh>
    <rPh sb="20" eb="23">
      <t>コウツウショウ</t>
    </rPh>
    <rPh sb="24" eb="25">
      <t>ダイ</t>
    </rPh>
    <rPh sb="27" eb="28">
      <t>ヒョウ</t>
    </rPh>
    <phoneticPr fontId="3"/>
  </si>
  <si>
    <t>H27建設IO(組替)</t>
    <phoneticPr fontId="3"/>
  </si>
  <si>
    <t>「H27建設IO」を、県の39部門に組替集計したもの</t>
    <rPh sb="4" eb="6">
      <t>ケンセツ</t>
    </rPh>
    <rPh sb="11" eb="12">
      <t>ケン</t>
    </rPh>
    <rPh sb="15" eb="17">
      <t>ブモン</t>
    </rPh>
    <rPh sb="18" eb="20">
      <t>クミカエ</t>
    </rPh>
    <rPh sb="20" eb="22">
      <t>シュウケイ</t>
    </rPh>
    <phoneticPr fontId="3"/>
  </si>
  <si>
    <t>H27建設IO(構成比)</t>
    <phoneticPr fontId="3"/>
  </si>
  <si>
    <t>「H27建設IO(組替)」について、列ごとに構成比を計算したもの</t>
    <rPh sb="4" eb="6">
      <t>ケンセツ</t>
    </rPh>
    <rPh sb="9" eb="11">
      <t>クミカエ</t>
    </rPh>
    <rPh sb="18" eb="19">
      <t>レツ</t>
    </rPh>
    <rPh sb="22" eb="25">
      <t>コウセイヒ</t>
    </rPh>
    <rPh sb="26" eb="28">
      <t>ケイサン</t>
    </rPh>
    <phoneticPr fontId="3"/>
  </si>
  <si>
    <t>工事種類別の原材料額を表示</t>
    <rPh sb="0" eb="2">
      <t>コウジ</t>
    </rPh>
    <rPh sb="2" eb="5">
      <t>シュルイベツ</t>
    </rPh>
    <rPh sb="6" eb="9">
      <t>ゲンザイリョウ</t>
    </rPh>
    <rPh sb="9" eb="10">
      <t>ガク</t>
    </rPh>
    <rPh sb="11" eb="13">
      <t>ヒョウジ</t>
    </rPh>
    <phoneticPr fontId="3"/>
  </si>
  <si>
    <t>事例4　建設投資（工事種類別）　目次</t>
    <rPh sb="0" eb="2">
      <t>ジレイ</t>
    </rPh>
    <rPh sb="4" eb="6">
      <t>ケンセツ</t>
    </rPh>
    <rPh sb="6" eb="8">
      <t>トウシ</t>
    </rPh>
    <rPh sb="9" eb="11">
      <t>コウジ</t>
    </rPh>
    <rPh sb="11" eb="14">
      <t>シュルイベツ</t>
    </rPh>
    <rPh sb="16" eb="18">
      <t>モクジ</t>
    </rPh>
    <phoneticPr fontId="12"/>
  </si>
  <si>
    <t>ワークシート名</t>
    <phoneticPr fontId="3"/>
  </si>
  <si>
    <t>R2兵庫県産業連関表データ</t>
    <rPh sb="2" eb="5">
      <t>ヒョウゴケン</t>
    </rPh>
    <rPh sb="5" eb="7">
      <t>サンギョウ</t>
    </rPh>
    <phoneticPr fontId="12"/>
  </si>
  <si>
    <t>データ入力欄</t>
    <rPh sb="3" eb="5">
      <t>ニュウリョク</t>
    </rPh>
    <rPh sb="5" eb="6">
      <t>ラン</t>
    </rPh>
    <phoneticPr fontId="12"/>
  </si>
  <si>
    <t>44 首都高速道路</t>
    <rPh sb="3" eb="5">
      <t>シュト</t>
    </rPh>
    <rPh sb="5" eb="7">
      <t>コウソク</t>
    </rPh>
    <rPh sb="7" eb="9">
      <t>ドウロ</t>
    </rPh>
    <phoneticPr fontId="12"/>
  </si>
  <si>
    <t>45 阪神高速道路</t>
    <rPh sb="3" eb="5">
      <t>ハンシン</t>
    </rPh>
    <rPh sb="5" eb="7">
      <t>コウソク</t>
    </rPh>
    <rPh sb="7" eb="9">
      <t>ドウロ</t>
    </rPh>
    <phoneticPr fontId="12"/>
  </si>
  <si>
    <t>46 本州四国連絡高速道路</t>
    <rPh sb="3" eb="5">
      <t>ホンシュウ</t>
    </rPh>
    <rPh sb="5" eb="7">
      <t>シコク</t>
    </rPh>
    <rPh sb="7" eb="9">
      <t>レンラク</t>
    </rPh>
    <rPh sb="9" eb="11">
      <t>コウソク</t>
    </rPh>
    <rPh sb="11" eb="13">
      <t>ドウロ</t>
    </rPh>
    <phoneticPr fontId="12"/>
  </si>
  <si>
    <t>43 NEXCO東日本・中日本・西日本</t>
    <rPh sb="8" eb="11">
      <t>ヒガシニホン</t>
    </rPh>
    <rPh sb="12" eb="15">
      <t>ナカニホン</t>
    </rPh>
    <rPh sb="16" eb="19">
      <t>ニシニホン</t>
    </rPh>
    <phoneticPr fontId="12"/>
  </si>
  <si>
    <t>48 NEXCO東日本・中日本・西日本</t>
    <phoneticPr fontId="12"/>
  </si>
  <si>
    <t>49 地方公社等</t>
    <rPh sb="3" eb="5">
      <t>チホウ</t>
    </rPh>
    <rPh sb="5" eb="7">
      <t>コウシャ</t>
    </rPh>
    <rPh sb="7" eb="8">
      <t>トウ</t>
    </rPh>
    <phoneticPr fontId="12"/>
  </si>
  <si>
    <t>67 電気通信施設建設</t>
    <rPh sb="3" eb="5">
      <t>デンキ</t>
    </rPh>
    <rPh sb="5" eb="7">
      <t>ツウシン</t>
    </rPh>
    <rPh sb="7" eb="9">
      <t>シセツ</t>
    </rPh>
    <rPh sb="9" eb="11">
      <t>ケンセツ</t>
    </rPh>
    <phoneticPr fontId="12"/>
  </si>
  <si>
    <t>60 廃棄物処理施設</t>
    <rPh sb="3" eb="6">
      <t>ハイキブツ</t>
    </rPh>
    <rPh sb="6" eb="8">
      <t>ショリ</t>
    </rPh>
    <rPh sb="8" eb="10">
      <t>シセツ</t>
    </rPh>
    <phoneticPr fontId="12"/>
  </si>
  <si>
    <t>事例4　建設投資（工事種類別）</t>
    <rPh sb="0" eb="2">
      <t>ジレイ</t>
    </rPh>
    <rPh sb="4" eb="6">
      <t>ケンセツ</t>
    </rPh>
    <rPh sb="6" eb="8">
      <t>トウシ</t>
    </rPh>
    <rPh sb="9" eb="11">
      <t>コウジ</t>
    </rPh>
    <rPh sb="11" eb="13">
      <t>シュルイ</t>
    </rPh>
    <rPh sb="13" eb="14">
      <t>ベツ</t>
    </rPh>
    <phoneticPr fontId="12"/>
  </si>
  <si>
    <t>建築基準法第2条に規定する主要構造部（以下「主要構造部」という。）が居住専用建築物、居住産業併用建築物（居住の用に供せられる部分をいう。以下同じ。）の新築、増築及び改築</t>
  </si>
  <si>
    <t>6以外の住宅</t>
  </si>
  <si>
    <t>11以外の住宅</t>
  </si>
  <si>
    <t>14以外の住宅</t>
  </si>
  <si>
    <t>木造建築物のうち、4以外の建築物の新築、増築及び改築</t>
  </si>
  <si>
    <t>非木造の建築物のうち、7以外の建築物の新築、増築及び改築</t>
  </si>
  <si>
    <t>主要構造部が鉄骨鉄筋コンクリート造の工場、作業場、及び倉庫</t>
  </si>
  <si>
    <t>主要構造部が鉄骨鉄筋コンクリート造の事務所、店舗、学校、病院及びその他21に該当しないもの</t>
  </si>
  <si>
    <t>主要構造部が鉄筋コンクリート造の工場、作業場、倉庫</t>
  </si>
  <si>
    <t>主要構造部が鉄筋コンクリート造の学校</t>
  </si>
  <si>
    <t>主要構造部が鉄筋コンクリート造の事務所、店舗、病院及びその他23、24に該当しないもの</t>
  </si>
  <si>
    <t>主要構造部が鉄骨またはその他の金属で作られた事務所、店舗、病院、学校及びその他26に該当しないもの</t>
  </si>
  <si>
    <t>建築物（住宅及び非住宅）に関する機能や耐用年数の向上を伴う改装・改修工事</t>
  </si>
  <si>
    <t>38 街路改良</t>
    <rPh sb="3" eb="5">
      <t>ガイロ</t>
    </rPh>
    <rPh sb="5" eb="7">
      <t>カイリョウ</t>
    </rPh>
    <phoneticPr fontId="12"/>
  </si>
  <si>
    <t>国及び地方公共団体の行う街路改良事業、街路補修事業</t>
  </si>
  <si>
    <t>43～46の高速道路株式会社の行う高速有料道路建設事業、補修修繕事業</t>
  </si>
  <si>
    <t>48の高速道路株式会社の行う一般有料道路建設事業、補修修繕事業</t>
  </si>
  <si>
    <t>国及び地方公共団体の行う河川総合開発事業並びに独立行政法人水資源機構の行う事業</t>
  </si>
  <si>
    <t>国及び地方公共団体の行う防砂事業及び地すべり対策事業</t>
  </si>
  <si>
    <t>国、地方公共団体、成田国際空港株式会社、中部国際空港株式会社及び関西国際空港株式会社の行う空港整備事業</t>
  </si>
  <si>
    <t>地方公共団体の行う廃棄物処理事業</t>
  </si>
  <si>
    <t>国及び地方公共団体の行う31～59の事業の災害復旧事業及び鉱害復旧事業</t>
  </si>
  <si>
    <t>国及び地方公共団体の行う農業土木事業、林道事業、治山事業及びこれらの事業の災害復旧事業</t>
    <phoneticPr fontId="3"/>
  </si>
  <si>
    <t>JR、独立行政法人鉄道建設・運輸施設整備支援機構、公営鉄道、私鉄、東京地下鉄株式会社及び本州四国連絡高速道路株式会社の行う鉄道軌道に関する構築物の新設工事及び施設保全の取替補修工事</t>
  </si>
  <si>
    <t>電気通信事業者、放送事業者の行う電気通信線路施設等に関する構築物の建設事業及び施設保全の取替補修工事</t>
  </si>
  <si>
    <t>10電力株式会社、電源開発株式会社、地方公営企業、その他の電気事業者の行う電気事業及び日本原子力発電株式会社の発送配電施設に関する構築物の建設及び施設保全の取替補修工事</t>
    <phoneticPr fontId="3"/>
  </si>
  <si>
    <t>独立行政法人都市再生機構、地方公共団体、港湾整備関係等及び民間の行う土地造成、臨海部土地造成事業等</t>
  </si>
  <si>
    <t>民間企業等が行う土木構築物の建設事業</t>
  </si>
  <si>
    <t>データ入力欄（黄色セルにのみ入力）</t>
    <rPh sb="3" eb="5">
      <t>ニュウリョク</t>
    </rPh>
    <rPh sb="5" eb="6">
      <t>ラン</t>
    </rPh>
    <rPh sb="7" eb="9">
      <t>キイロ</t>
    </rPh>
    <rPh sb="14" eb="16">
      <t>ニュウリョク</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</si>
</sst>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 #,##0"/>
    <numFmt numFmtId="177" formatCode="#,##0.000000;\▲\ #,##0.000000"/>
    <numFmt numFmtId="178" formatCode="#,##0.000000;[Red]\-#,##0.000000"/>
    <numFmt numFmtId="179" formatCode="#,##0_ ;[Red]\-#,##0\ "/>
    <numFmt numFmtId="180" formatCode="#,##0.00000;[Red]\-#,##0.00000"/>
    <numFmt numFmtId="181" formatCode="#,##0.0;[Red]\-#,##0.0"/>
    <numFmt numFmtId="182" formatCode="#,##0.000;[Red]\-#,##0.000"/>
    <numFmt numFmtId="183" formatCode="#,##0.000_ ;[Red]\-#,##0.000\ "/>
    <numFmt numFmtId="184" formatCode="0_ "/>
    <numFmt numFmtId="185" formatCode="0.00_);[Red]\(0.00\)"/>
    <numFmt numFmtId="186" formatCode="0.000_);[Red]\(0.000\)"/>
    <numFmt numFmtId="187" formatCode="###0;\-###0;&quot;   -  &quot;"/>
    <numFmt numFmtId="188" formatCode="#,##0.000000;&quot;▲ &quot;#,##0.000000"/>
    <numFmt numFmtId="189" formatCode="#,##0_ "/>
    <numFmt numFmtId="190" formatCode="#,##0.00;&quot;▲ &quot;#,##0.00"/>
  </numFmts>
  <fonts count="33">
    <font>
      <sz val="12"/>
      <color theme="1"/>
      <name val="MS Gothic"/>
      <family val="2"/>
      <charset val="128"/>
    </font>
    <font>
      <sz val="12"/>
      <color theme="1"/>
      <name val="MS Gothic"/>
      <family val="2"/>
      <charset val="128"/>
    </font>
    <font>
      <b/>
      <sz val="13"/>
      <color theme="3"/>
      <name val="MS Gothic"/>
      <family val="2"/>
      <charset val="128"/>
    </font>
    <font>
      <sz val="6"/>
      <name val="MS Gothic"/>
      <family val="2"/>
      <charset val="128"/>
    </font>
    <font>
      <sz val="10"/>
      <color theme="1"/>
      <name val="ＭＳ Ｐゴシック"/>
      <family val="3"/>
      <charset val="128"/>
      <scheme val="minor"/>
    </font>
    <font>
      <b/>
      <sz val="15"/>
      <color theme="3"/>
      <name val="ＭＳ Ｐゴシック"/>
      <family val="2"/>
      <charset val="128"/>
    </font>
    <font>
      <sz val="11"/>
      <color theme="1"/>
      <name val="ＭＳ Ｐゴシック"/>
      <family val="2"/>
      <charset val="128"/>
    </font>
    <font>
      <b/>
      <sz val="11"/>
      <color theme="1"/>
      <name val="ＭＳ Ｐゴシック"/>
      <family val="3"/>
      <charset val="128"/>
    </font>
    <font>
      <sz val="6"/>
      <name val="ＭＳ Ｐゴシック"/>
      <family val="2"/>
      <charset val="128"/>
    </font>
    <font>
      <vertAlign val="superscript"/>
      <sz val="10"/>
      <color theme="1"/>
      <name val="ＭＳ Ｐゴシック"/>
      <family val="3"/>
      <charset val="128"/>
      <scheme val="minor"/>
    </font>
    <font>
      <sz val="11"/>
      <name val="ＭＳ Ｐゴシック"/>
      <family val="3"/>
      <charset val="128"/>
    </font>
    <font>
      <b/>
      <sz val="11"/>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u/>
      <sz val="11"/>
      <color indexed="12"/>
      <name val="ＭＳ Ｐゴシック"/>
      <family val="3"/>
      <charset val="128"/>
    </font>
    <font>
      <sz val="10.5"/>
      <color indexed="8"/>
      <name val="ＭＳ 明朝"/>
      <family val="1"/>
      <charset val="128"/>
    </font>
    <font>
      <b/>
      <sz val="10.5"/>
      <color indexed="8"/>
      <name val="ＭＳ 明朝"/>
      <family val="1"/>
      <charset val="128"/>
    </font>
    <font>
      <b/>
      <sz val="12"/>
      <color indexed="8"/>
      <name val="ＭＳ 明朝"/>
      <family val="1"/>
      <charset val="128"/>
    </font>
    <font>
      <sz val="11"/>
      <name val="ＭＳ 明朝"/>
      <family val="1"/>
      <charset val="128"/>
    </font>
    <font>
      <sz val="10.5"/>
      <name val="ＭＳ 明朝"/>
      <family val="1"/>
      <charset val="128"/>
    </font>
    <font>
      <b/>
      <sz val="10"/>
      <name val="ＭＳ Ｐゴシック"/>
      <family val="3"/>
      <charset val="128"/>
    </font>
    <font>
      <b/>
      <sz val="12"/>
      <color rgb="FFFA7D00"/>
      <name val="MS Gothic"/>
      <family val="2"/>
      <charset val="128"/>
    </font>
    <font>
      <sz val="8"/>
      <name val="ＭＳ Ｐゴシック"/>
      <family val="3"/>
      <charset val="128"/>
    </font>
    <font>
      <sz val="11"/>
      <name val="ＭＳ Ｐゴシック"/>
      <family val="3"/>
      <charset val="128"/>
      <scheme val="minor"/>
    </font>
    <font>
      <sz val="11"/>
      <color theme="1"/>
      <name val="ＭＳ Ｐゴシック"/>
      <family val="3"/>
      <charset val="128"/>
      <scheme val="minor"/>
    </font>
    <font>
      <b/>
      <sz val="12"/>
      <name val="ＭＳ 明朝"/>
      <family val="1"/>
      <charset val="128"/>
    </font>
    <font>
      <sz val="11"/>
      <name val="ＭＳ Ｐ明朝"/>
      <family val="1"/>
      <charset val="128"/>
    </font>
    <font>
      <u/>
      <sz val="10"/>
      <color indexed="12"/>
      <name val="ＭＳ Ｐゴシック"/>
      <family val="3"/>
      <charset val="128"/>
    </font>
    <font>
      <sz val="10"/>
      <name val="ＭＳ Ｐ明朝"/>
      <family val="1"/>
      <charset val="128"/>
    </font>
    <font>
      <sz val="10"/>
      <color indexed="10"/>
      <name val="ＭＳ Ｐゴシック"/>
      <family val="3"/>
      <charset val="128"/>
    </font>
    <font>
      <sz val="9"/>
      <name val="ＭＳ Ｐ明朝"/>
      <family val="1"/>
      <charset val="128"/>
    </font>
    <font>
      <sz val="8"/>
      <name val="ＭＳ Ｐ明朝"/>
      <family val="1"/>
      <charset val="128"/>
    </font>
  </fonts>
  <fills count="9">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indexed="13"/>
        <bgColor indexed="64"/>
      </patternFill>
    </fill>
    <fill>
      <patternFill patternType="solid">
        <fgColor rgb="FFCCFFCC"/>
        <bgColor indexed="64"/>
      </patternFill>
    </fill>
    <fill>
      <patternFill patternType="solid">
        <fgColor rgb="FFFFFF99"/>
        <bgColor indexed="64"/>
      </patternFill>
    </fill>
    <fill>
      <patternFill patternType="solid">
        <fgColor rgb="FFFFFFCC"/>
        <bgColor indexed="64"/>
      </patternFill>
    </fill>
    <fill>
      <patternFill patternType="solid">
        <fgColor rgb="FFFFFF00"/>
        <bgColor indexed="64"/>
      </patternFill>
    </fill>
  </fills>
  <borders count="46">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thin">
        <color indexed="64"/>
      </left>
      <right style="thin">
        <color indexed="64"/>
      </right>
      <top/>
      <bottom style="medium">
        <color indexed="64"/>
      </bottom>
      <diagonal/>
    </border>
  </borders>
  <cellStyleXfs count="5">
    <xf numFmtId="0" fontId="0" fillId="0" borderId="0">
      <alignment vertical="center"/>
    </xf>
    <xf numFmtId="38" fontId="1" fillId="0" borderId="0" applyFont="0" applyFill="0" applyBorder="0" applyAlignment="0" applyProtection="0">
      <alignment vertical="center"/>
    </xf>
    <xf numFmtId="0" fontId="10" fillId="0" borderId="0"/>
    <xf numFmtId="38" fontId="10" fillId="0" borderId="0" applyFont="0" applyFill="0" applyBorder="0" applyAlignment="0" applyProtection="0"/>
    <xf numFmtId="0" fontId="15" fillId="0" borderId="0" applyNumberFormat="0" applyFill="0" applyBorder="0" applyAlignment="0" applyProtection="0">
      <alignment vertical="top"/>
      <protection locked="0"/>
    </xf>
  </cellStyleXfs>
  <cellXfs count="473">
    <xf numFmtId="0" fontId="0" fillId="0" borderId="0" xfId="0">
      <alignment vertical="center"/>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10" xfId="0" applyFont="1" applyBorder="1" applyAlignment="1">
      <alignment vertical="center"/>
    </xf>
    <xf numFmtId="0" fontId="4" fillId="0" borderId="13" xfId="0" applyFont="1" applyBorder="1" applyAlignment="1">
      <alignment vertical="center"/>
    </xf>
    <xf numFmtId="0" fontId="4" fillId="0" borderId="2" xfId="0" applyFont="1" applyBorder="1" applyAlignment="1">
      <alignment vertical="center"/>
    </xf>
    <xf numFmtId="0" fontId="4" fillId="0" borderId="7" xfId="0" applyFont="1" applyBorder="1" applyAlignment="1">
      <alignment horizontal="center" vertical="center" wrapText="1"/>
    </xf>
    <xf numFmtId="0" fontId="4" fillId="0" borderId="4" xfId="0" applyFont="1" applyBorder="1" applyAlignment="1">
      <alignment horizontal="right" vertical="center"/>
    </xf>
    <xf numFmtId="0" fontId="4" fillId="0" borderId="8" xfId="0" applyFont="1" applyBorder="1" applyAlignment="1">
      <alignment horizontal="center" vertical="center" wrapText="1"/>
    </xf>
    <xf numFmtId="0" fontId="4" fillId="0" borderId="3" xfId="0" applyFont="1" applyBorder="1" applyAlignment="1">
      <alignment horizontal="center" vertical="center"/>
    </xf>
    <xf numFmtId="0" fontId="4" fillId="0" borderId="2" xfId="0" applyFont="1" applyBorder="1" applyAlignment="1">
      <alignment horizontal="center" vertical="center"/>
    </xf>
    <xf numFmtId="0" fontId="4" fillId="0" borderId="12" xfId="0" applyFont="1" applyBorder="1" applyAlignment="1">
      <alignment horizontal="center" vertical="center" wrapText="1"/>
    </xf>
    <xf numFmtId="0" fontId="4" fillId="0" borderId="5" xfId="0" applyFont="1" applyBorder="1" applyAlignment="1">
      <alignment vertical="center" wrapText="1"/>
    </xf>
    <xf numFmtId="0" fontId="4" fillId="0" borderId="6" xfId="0" applyFont="1" applyBorder="1" applyAlignment="1">
      <alignment vertical="center"/>
    </xf>
    <xf numFmtId="0" fontId="16" fillId="0" borderId="0" xfId="2" applyFont="1" applyAlignment="1">
      <alignment vertical="top"/>
    </xf>
    <xf numFmtId="0" fontId="16" fillId="0" borderId="0" xfId="2" applyFont="1" applyAlignment="1">
      <alignment horizontal="left"/>
    </xf>
    <xf numFmtId="0" fontId="16" fillId="0" borderId="3" xfId="2" applyFont="1" applyBorder="1" applyAlignment="1">
      <alignment horizontal="left"/>
    </xf>
    <xf numFmtId="0" fontId="18" fillId="0" borderId="0" xfId="2" applyFont="1" applyAlignment="1">
      <alignment horizontal="left"/>
    </xf>
    <xf numFmtId="0" fontId="19" fillId="0" borderId="0" xfId="2" applyFont="1"/>
    <xf numFmtId="0" fontId="19" fillId="0" borderId="1" xfId="2" applyFont="1" applyBorder="1"/>
    <xf numFmtId="0" fontId="19" fillId="0" borderId="3" xfId="2" applyFont="1" applyBorder="1"/>
    <xf numFmtId="0" fontId="19" fillId="0" borderId="2" xfId="2" applyFont="1" applyBorder="1"/>
    <xf numFmtId="0" fontId="19" fillId="0" borderId="9" xfId="2" applyFont="1" applyBorder="1"/>
    <xf numFmtId="0" fontId="19" fillId="0" borderId="10" xfId="2" applyFont="1" applyBorder="1"/>
    <xf numFmtId="0" fontId="17" fillId="0" borderId="0" xfId="2" applyFont="1" applyAlignment="1">
      <alignment horizontal="left"/>
    </xf>
    <xf numFmtId="0" fontId="20" fillId="0" borderId="0" xfId="2" applyFont="1"/>
    <xf numFmtId="0" fontId="20" fillId="0" borderId="0" xfId="2" applyFont="1" applyAlignment="1">
      <alignment horizontal="right"/>
    </xf>
    <xf numFmtId="0" fontId="17" fillId="0" borderId="0" xfId="2" applyFont="1"/>
    <xf numFmtId="0" fontId="19" fillId="0" borderId="5" xfId="2" applyFont="1" applyBorder="1"/>
    <xf numFmtId="0" fontId="19" fillId="0" borderId="7" xfId="2" applyFont="1" applyBorder="1"/>
    <xf numFmtId="0" fontId="20" fillId="0" borderId="7" xfId="2" applyFont="1" applyBorder="1"/>
    <xf numFmtId="0" fontId="19" fillId="0" borderId="6" xfId="2" applyFont="1" applyBorder="1"/>
    <xf numFmtId="0" fontId="13" fillId="0" borderId="9" xfId="2" applyFont="1" applyBorder="1" applyAlignment="1">
      <alignment horizontal="center" vertical="center" wrapText="1"/>
    </xf>
    <xf numFmtId="0" fontId="13" fillId="0" borderId="0" xfId="2" applyFont="1" applyAlignment="1">
      <alignment horizontal="center" vertical="center" wrapText="1"/>
    </xf>
    <xf numFmtId="0" fontId="13" fillId="0" borderId="10" xfId="2" applyFont="1" applyBorder="1" applyAlignment="1">
      <alignment horizontal="center" vertical="center" wrapText="1"/>
    </xf>
    <xf numFmtId="0" fontId="13" fillId="0" borderId="11" xfId="2" applyFont="1" applyBorder="1" applyAlignment="1">
      <alignment horizontal="center" vertical="center" wrapText="1"/>
    </xf>
    <xf numFmtId="0" fontId="4" fillId="0" borderId="0" xfId="0" applyFont="1" applyAlignment="1">
      <alignment horizontal="center" vertical="center"/>
    </xf>
    <xf numFmtId="0" fontId="13" fillId="0" borderId="10" xfId="2" applyFont="1" applyBorder="1" applyAlignment="1">
      <alignment vertical="center"/>
    </xf>
    <xf numFmtId="0" fontId="13" fillId="0" borderId="0" xfId="2" applyFont="1" applyBorder="1" applyAlignment="1">
      <alignment vertical="center"/>
    </xf>
    <xf numFmtId="0" fontId="14" fillId="0" borderId="12" xfId="2" applyFont="1" applyBorder="1" applyAlignment="1">
      <alignment horizontal="center" vertical="center"/>
    </xf>
    <xf numFmtId="0" fontId="14" fillId="0" borderId="14" xfId="2" applyFont="1" applyBorder="1" applyAlignment="1">
      <alignment horizontal="center" vertical="center" wrapText="1"/>
    </xf>
    <xf numFmtId="0" fontId="14" fillId="0" borderId="13" xfId="2" applyFont="1" applyBorder="1" applyAlignment="1">
      <alignment horizontal="center" vertical="center" wrapText="1"/>
    </xf>
    <xf numFmtId="0" fontId="14" fillId="3" borderId="14" xfId="2" applyFont="1" applyFill="1" applyBorder="1" applyAlignment="1">
      <alignment horizontal="center" vertical="center" wrapText="1"/>
    </xf>
    <xf numFmtId="0" fontId="14" fillId="3" borderId="13" xfId="2" applyFont="1" applyFill="1" applyBorder="1" applyAlignment="1">
      <alignment horizontal="center" vertical="center" wrapText="1"/>
    </xf>
    <xf numFmtId="0" fontId="14" fillId="0" borderId="12" xfId="2" applyFont="1" applyBorder="1" applyAlignment="1">
      <alignment horizontal="center" vertical="center" wrapText="1"/>
    </xf>
    <xf numFmtId="0" fontId="14" fillId="0" borderId="9" xfId="2" applyFont="1" applyBorder="1" applyAlignment="1">
      <alignment horizontal="center" vertical="center"/>
    </xf>
    <xf numFmtId="0" fontId="23" fillId="0" borderId="0" xfId="2" applyFont="1" applyAlignment="1">
      <alignment horizontal="center" vertical="center" wrapText="1"/>
    </xf>
    <xf numFmtId="0" fontId="23" fillId="0" borderId="10" xfId="2" applyFont="1" applyBorder="1" applyAlignment="1">
      <alignment horizontal="center" vertical="center" wrapText="1"/>
    </xf>
    <xf numFmtId="0" fontId="23" fillId="0" borderId="0" xfId="2" applyFont="1" applyAlignment="1">
      <alignment horizontal="center" vertical="center"/>
    </xf>
    <xf numFmtId="186" fontId="14" fillId="2" borderId="0" xfId="2" applyNumberFormat="1" applyFont="1" applyFill="1" applyAlignment="1">
      <alignment horizontal="right" vertical="center"/>
    </xf>
    <xf numFmtId="185" fontId="14" fillId="2" borderId="0" xfId="2" applyNumberFormat="1" applyFont="1" applyFill="1" applyAlignment="1">
      <alignment horizontal="right" vertical="center"/>
    </xf>
    <xf numFmtId="0" fontId="11" fillId="0" borderId="0" xfId="2" applyFont="1" applyAlignment="1">
      <alignment vertical="center"/>
    </xf>
    <xf numFmtId="0" fontId="10" fillId="0" borderId="0" xfId="2" applyAlignment="1">
      <alignment vertical="center"/>
    </xf>
    <xf numFmtId="0" fontId="10" fillId="0" borderId="0" xfId="2" applyFill="1" applyAlignment="1">
      <alignment vertical="center"/>
    </xf>
    <xf numFmtId="0" fontId="10" fillId="3" borderId="12" xfId="2" applyFill="1" applyBorder="1" applyAlignment="1">
      <alignment vertical="center"/>
    </xf>
    <xf numFmtId="0" fontId="10" fillId="3" borderId="14" xfId="2" applyFill="1" applyBorder="1" applyAlignment="1">
      <alignment vertical="center"/>
    </xf>
    <xf numFmtId="0" fontId="10" fillId="3" borderId="13" xfId="2" applyFill="1" applyBorder="1" applyAlignment="1">
      <alignment vertical="center"/>
    </xf>
    <xf numFmtId="0" fontId="21" fillId="4" borderId="0" xfId="2" applyFont="1" applyFill="1" applyAlignment="1">
      <alignment vertical="center"/>
    </xf>
    <xf numFmtId="0" fontId="13" fillId="0" borderId="0" xfId="2" applyFont="1" applyFill="1" applyAlignment="1">
      <alignment vertical="center"/>
    </xf>
    <xf numFmtId="0" fontId="11" fillId="0" borderId="0" xfId="2" applyFont="1" applyFill="1" applyAlignment="1">
      <alignment vertical="center"/>
    </xf>
    <xf numFmtId="0" fontId="21" fillId="0" borderId="1" xfId="2" applyFont="1" applyBorder="1" applyAlignment="1">
      <alignment vertical="center"/>
    </xf>
    <xf numFmtId="0" fontId="13" fillId="0" borderId="3" xfId="2" applyFont="1" applyBorder="1" applyAlignment="1">
      <alignment vertical="center"/>
    </xf>
    <xf numFmtId="0" fontId="13" fillId="2" borderId="3" xfId="2" applyFont="1" applyFill="1" applyBorder="1" applyAlignment="1">
      <alignment vertical="center"/>
    </xf>
    <xf numFmtId="0" fontId="13" fillId="2" borderId="3" xfId="2" applyFont="1" applyFill="1" applyBorder="1" applyAlignment="1">
      <alignment horizontal="right" vertical="center"/>
    </xf>
    <xf numFmtId="0" fontId="13" fillId="2" borderId="14" xfId="2" applyFont="1" applyFill="1" applyBorder="1" applyAlignment="1">
      <alignment vertical="center"/>
    </xf>
    <xf numFmtId="0" fontId="13" fillId="2" borderId="2" xfId="2" applyFont="1" applyFill="1" applyBorder="1" applyAlignment="1">
      <alignment vertical="center"/>
    </xf>
    <xf numFmtId="0" fontId="13" fillId="0" borderId="2" xfId="2" applyFont="1" applyBorder="1" applyAlignment="1">
      <alignment vertical="center"/>
    </xf>
    <xf numFmtId="0" fontId="13" fillId="0" borderId="0" xfId="2" applyFont="1" applyAlignment="1">
      <alignment vertical="center"/>
    </xf>
    <xf numFmtId="0" fontId="10" fillId="0" borderId="1" xfId="2" applyBorder="1" applyAlignment="1">
      <alignment vertical="center"/>
    </xf>
    <xf numFmtId="0" fontId="13" fillId="0" borderId="1" xfId="2" applyFont="1" applyBorder="1" applyAlignment="1">
      <alignment vertical="center"/>
    </xf>
    <xf numFmtId="0" fontId="10" fillId="0" borderId="2" xfId="2" applyBorder="1" applyAlignment="1">
      <alignment vertical="center"/>
    </xf>
    <xf numFmtId="0" fontId="13" fillId="0" borderId="9" xfId="2" applyFont="1" applyBorder="1" applyAlignment="1">
      <alignment vertical="center"/>
    </xf>
    <xf numFmtId="0" fontId="14" fillId="2" borderId="3" xfId="2" applyFont="1" applyFill="1" applyBorder="1" applyAlignment="1">
      <alignment horizontal="center" vertical="center"/>
    </xf>
    <xf numFmtId="0" fontId="14" fillId="2" borderId="4" xfId="2" applyFont="1" applyFill="1" applyBorder="1" applyAlignment="1">
      <alignment horizontal="center" vertical="center"/>
    </xf>
    <xf numFmtId="0" fontId="10" fillId="0" borderId="5" xfId="2" applyBorder="1" applyAlignment="1">
      <alignment vertical="center"/>
    </xf>
    <xf numFmtId="0" fontId="10" fillId="0" borderId="12" xfId="2" applyBorder="1" applyAlignment="1">
      <alignment vertical="center"/>
    </xf>
    <xf numFmtId="0" fontId="10" fillId="0" borderId="15" xfId="2" applyBorder="1" applyAlignment="1">
      <alignment vertical="center"/>
    </xf>
    <xf numFmtId="0" fontId="14" fillId="0" borderId="3" xfId="2" applyFont="1" applyBorder="1" applyAlignment="1">
      <alignment vertical="center"/>
    </xf>
    <xf numFmtId="181" fontId="10" fillId="2" borderId="3" xfId="3" applyNumberFormat="1" applyFont="1" applyFill="1" applyBorder="1" applyAlignment="1">
      <alignment vertical="center"/>
    </xf>
    <xf numFmtId="181" fontId="10" fillId="2" borderId="4" xfId="3" applyNumberFormat="1" applyFont="1" applyFill="1" applyBorder="1" applyAlignment="1">
      <alignment vertical="center"/>
    </xf>
    <xf numFmtId="38" fontId="10" fillId="2" borderId="3" xfId="3" applyFont="1" applyFill="1" applyBorder="1" applyAlignment="1">
      <alignment vertical="center"/>
    </xf>
    <xf numFmtId="38" fontId="10" fillId="2" borderId="4" xfId="3" applyFont="1" applyFill="1" applyBorder="1" applyAlignment="1">
      <alignment vertical="center"/>
    </xf>
    <xf numFmtId="179" fontId="10" fillId="0" borderId="0" xfId="2" applyNumberFormat="1" applyAlignment="1">
      <alignment vertical="center"/>
    </xf>
    <xf numFmtId="182" fontId="24" fillId="0" borderId="4" xfId="3" applyNumberFormat="1" applyFont="1" applyFill="1" applyBorder="1" applyAlignment="1">
      <alignment vertical="center"/>
    </xf>
    <xf numFmtId="182" fontId="25" fillId="0" borderId="2" xfId="3" applyNumberFormat="1" applyFont="1" applyFill="1" applyBorder="1" applyAlignment="1">
      <alignment vertical="center"/>
    </xf>
    <xf numFmtId="0" fontId="14" fillId="0" borderId="0" xfId="2" applyFont="1" applyAlignment="1">
      <alignment vertical="center"/>
    </xf>
    <xf numFmtId="181" fontId="10" fillId="2" borderId="0" xfId="3" applyNumberFormat="1" applyFont="1" applyFill="1" applyBorder="1" applyAlignment="1">
      <alignment vertical="center"/>
    </xf>
    <xf numFmtId="181" fontId="10" fillId="2" borderId="11" xfId="3" applyNumberFormat="1" applyFont="1" applyFill="1" applyBorder="1" applyAlignment="1">
      <alignment vertical="center"/>
    </xf>
    <xf numFmtId="38" fontId="10" fillId="2" borderId="0" xfId="3" applyFont="1" applyFill="1" applyBorder="1" applyAlignment="1">
      <alignment vertical="center"/>
    </xf>
    <xf numFmtId="38" fontId="10" fillId="2" borderId="11" xfId="3" applyFont="1" applyFill="1" applyBorder="1" applyAlignment="1">
      <alignment vertical="center"/>
    </xf>
    <xf numFmtId="0" fontId="10" fillId="0" borderId="10" xfId="2" applyBorder="1" applyAlignment="1">
      <alignment vertical="center"/>
    </xf>
    <xf numFmtId="182" fontId="24" fillId="0" borderId="11" xfId="3" applyNumberFormat="1" applyFont="1" applyFill="1" applyBorder="1" applyAlignment="1">
      <alignment vertical="center"/>
    </xf>
    <xf numFmtId="182" fontId="24" fillId="0" borderId="10" xfId="3" applyNumberFormat="1" applyFont="1" applyFill="1" applyBorder="1" applyAlignment="1">
      <alignment vertical="center"/>
    </xf>
    <xf numFmtId="182" fontId="25" fillId="0" borderId="11" xfId="3" applyNumberFormat="1" applyFont="1" applyFill="1" applyBorder="1" applyAlignment="1">
      <alignment vertical="center"/>
    </xf>
    <xf numFmtId="182" fontId="25" fillId="0" borderId="10" xfId="3" applyNumberFormat="1" applyFont="1" applyFill="1" applyBorder="1" applyAlignment="1">
      <alignment vertical="center"/>
    </xf>
    <xf numFmtId="182" fontId="24" fillId="0" borderId="11" xfId="2" applyNumberFormat="1" applyFont="1" applyBorder="1" applyAlignment="1">
      <alignment vertical="center"/>
    </xf>
    <xf numFmtId="182" fontId="24" fillId="0" borderId="10" xfId="2" applyNumberFormat="1" applyFont="1" applyBorder="1" applyAlignment="1">
      <alignment vertical="center"/>
    </xf>
    <xf numFmtId="0" fontId="14" fillId="0" borderId="7" xfId="2" applyFont="1" applyBorder="1" applyAlignment="1">
      <alignment vertical="center"/>
    </xf>
    <xf numFmtId="181" fontId="10" fillId="2" borderId="7" xfId="3" applyNumberFormat="1" applyFont="1" applyFill="1" applyBorder="1" applyAlignment="1">
      <alignment vertical="center"/>
    </xf>
    <xf numFmtId="181" fontId="10" fillId="2" borderId="8" xfId="3" applyNumberFormat="1" applyFont="1" applyFill="1" applyBorder="1" applyAlignment="1">
      <alignment vertical="center"/>
    </xf>
    <xf numFmtId="38" fontId="10" fillId="2" borderId="7" xfId="3" applyFont="1" applyFill="1" applyBorder="1" applyAlignment="1">
      <alignment vertical="center"/>
    </xf>
    <xf numFmtId="38" fontId="10" fillId="2" borderId="8" xfId="3" applyFont="1" applyFill="1" applyBorder="1" applyAlignment="1">
      <alignment vertical="center"/>
    </xf>
    <xf numFmtId="0" fontId="10" fillId="0" borderId="6" xfId="2" applyBorder="1" applyAlignment="1">
      <alignment vertical="center"/>
    </xf>
    <xf numFmtId="0" fontId="13" fillId="0" borderId="5" xfId="2" applyFont="1" applyBorder="1" applyAlignment="1">
      <alignment vertical="center"/>
    </xf>
    <xf numFmtId="182" fontId="24" fillId="0" borderId="8" xfId="2" applyNumberFormat="1" applyFont="1" applyBorder="1" applyAlignment="1">
      <alignment vertical="center"/>
    </xf>
    <xf numFmtId="182" fontId="24" fillId="0" borderId="6" xfId="2" applyNumberFormat="1" applyFont="1" applyBorder="1" applyAlignment="1">
      <alignment vertical="center"/>
    </xf>
    <xf numFmtId="0" fontId="21" fillId="0" borderId="0" xfId="2" applyFont="1" applyAlignment="1">
      <alignment vertical="center"/>
    </xf>
    <xf numFmtId="183" fontId="10" fillId="3" borderId="15" xfId="3" applyNumberFormat="1" applyFont="1" applyFill="1" applyBorder="1" applyAlignment="1">
      <alignment vertical="center"/>
    </xf>
    <xf numFmtId="0" fontId="14" fillId="0" borderId="14" xfId="2" applyFont="1" applyBorder="1" applyAlignment="1">
      <alignment vertical="center"/>
    </xf>
    <xf numFmtId="181" fontId="0" fillId="5" borderId="14" xfId="3" applyNumberFormat="1" applyFont="1" applyFill="1" applyBorder="1" applyAlignment="1">
      <alignment vertical="center"/>
    </xf>
    <xf numFmtId="181" fontId="0" fillId="5" borderId="15" xfId="3" applyNumberFormat="1" applyFont="1" applyFill="1" applyBorder="1" applyAlignment="1">
      <alignment vertical="center"/>
    </xf>
    <xf numFmtId="38" fontId="0" fillId="5" borderId="14" xfId="3" applyFont="1" applyFill="1" applyBorder="1" applyAlignment="1">
      <alignment vertical="center"/>
    </xf>
    <xf numFmtId="38" fontId="0" fillId="5" borderId="15" xfId="3" applyFont="1" applyFill="1" applyBorder="1" applyAlignment="1">
      <alignment vertical="center"/>
    </xf>
    <xf numFmtId="0" fontId="10" fillId="0" borderId="13" xfId="2" applyBorder="1" applyAlignment="1">
      <alignment vertical="center"/>
    </xf>
    <xf numFmtId="0" fontId="14" fillId="0" borderId="0" xfId="2" applyFont="1" applyFill="1" applyAlignment="1">
      <alignment vertical="center"/>
    </xf>
    <xf numFmtId="0" fontId="13" fillId="0" borderId="0" xfId="2" applyFont="1" applyFill="1" applyAlignment="1">
      <alignment horizontal="left" vertical="center"/>
    </xf>
    <xf numFmtId="0" fontId="4" fillId="0" borderId="0" xfId="0" applyFont="1" applyAlignment="1">
      <alignment vertical="center"/>
    </xf>
    <xf numFmtId="49" fontId="13" fillId="0" borderId="0" xfId="2" applyNumberFormat="1" applyFont="1" applyAlignment="1">
      <alignment vertical="center"/>
    </xf>
    <xf numFmtId="49" fontId="21" fillId="0" borderId="0" xfId="2" applyNumberFormat="1" applyFont="1" applyAlignment="1">
      <alignment vertical="center"/>
    </xf>
    <xf numFmtId="49" fontId="13" fillId="0" borderId="1" xfId="2" applyNumberFormat="1" applyFont="1" applyBorder="1" applyAlignment="1">
      <alignment vertical="center"/>
    </xf>
    <xf numFmtId="0" fontId="13" fillId="0" borderId="4" xfId="2" applyFont="1" applyBorder="1" applyAlignment="1">
      <alignment vertical="center"/>
    </xf>
    <xf numFmtId="0" fontId="13" fillId="0" borderId="4" xfId="2" applyFont="1" applyBorder="1" applyAlignment="1">
      <alignment horizontal="center" vertical="center"/>
    </xf>
    <xf numFmtId="0" fontId="13" fillId="0" borderId="3" xfId="2" applyFont="1" applyBorder="1" applyAlignment="1">
      <alignment horizontal="center" vertical="center"/>
    </xf>
    <xf numFmtId="49" fontId="13" fillId="0" borderId="9" xfId="2" applyNumberFormat="1" applyFont="1" applyBorder="1" applyAlignment="1">
      <alignment vertical="center"/>
    </xf>
    <xf numFmtId="49" fontId="13" fillId="0" borderId="5" xfId="2" applyNumberFormat="1" applyFont="1" applyBorder="1" applyAlignment="1">
      <alignment vertical="center"/>
    </xf>
    <xf numFmtId="0" fontId="13" fillId="0" borderId="7" xfId="2" applyFont="1" applyBorder="1" applyAlignment="1">
      <alignment vertical="center"/>
    </xf>
    <xf numFmtId="0" fontId="13" fillId="0" borderId="11" xfId="2" applyFont="1" applyBorder="1" applyAlignment="1">
      <alignment vertical="center"/>
    </xf>
    <xf numFmtId="0" fontId="13" fillId="0" borderId="8" xfId="2" applyFont="1" applyBorder="1" applyAlignment="1">
      <alignment horizontal="center" vertical="center"/>
    </xf>
    <xf numFmtId="0" fontId="13" fillId="0" borderId="7" xfId="2" applyFont="1" applyBorder="1" applyAlignment="1">
      <alignment horizontal="center" vertical="center"/>
    </xf>
    <xf numFmtId="0" fontId="13" fillId="0" borderId="6" xfId="2" applyFont="1" applyBorder="1" applyAlignment="1">
      <alignment horizontal="center" vertical="center"/>
    </xf>
    <xf numFmtId="0" fontId="13" fillId="0" borderId="5" xfId="2" applyFont="1" applyBorder="1" applyAlignment="1">
      <alignment horizontal="center" vertical="center"/>
    </xf>
    <xf numFmtId="0" fontId="13" fillId="0" borderId="0" xfId="2" applyFont="1" applyAlignment="1">
      <alignment horizontal="center" vertical="center"/>
    </xf>
    <xf numFmtId="0" fontId="13" fillId="0" borderId="11" xfId="2" applyFont="1" applyBorder="1" applyAlignment="1">
      <alignment horizontal="center" vertical="center"/>
    </xf>
    <xf numFmtId="178" fontId="13" fillId="0" borderId="4" xfId="3" applyNumberFormat="1" applyFont="1" applyBorder="1" applyAlignment="1">
      <alignment vertical="center"/>
    </xf>
    <xf numFmtId="178" fontId="13" fillId="0" borderId="2" xfId="3" applyNumberFormat="1" applyFont="1" applyBorder="1" applyAlignment="1">
      <alignment vertical="center"/>
    </xf>
    <xf numFmtId="38" fontId="13" fillId="0" borderId="11" xfId="3" applyFont="1" applyBorder="1" applyAlignment="1">
      <alignment vertical="center"/>
    </xf>
    <xf numFmtId="38" fontId="13" fillId="0" borderId="0" xfId="3" applyFont="1" applyBorder="1" applyAlignment="1">
      <alignment vertical="center"/>
    </xf>
    <xf numFmtId="178" fontId="13" fillId="0" borderId="11" xfId="2" applyNumberFormat="1" applyFont="1" applyBorder="1" applyAlignment="1">
      <alignment vertical="center"/>
    </xf>
    <xf numFmtId="178" fontId="13" fillId="0" borderId="10" xfId="2" applyNumberFormat="1" applyFont="1" applyBorder="1" applyAlignment="1">
      <alignment vertical="center"/>
    </xf>
    <xf numFmtId="38" fontId="13" fillId="0" borderId="0" xfId="2" applyNumberFormat="1" applyFont="1" applyAlignment="1">
      <alignment vertical="center"/>
    </xf>
    <xf numFmtId="38" fontId="13" fillId="0" borderId="11" xfId="2" applyNumberFormat="1" applyFont="1" applyBorder="1" applyAlignment="1">
      <alignment vertical="center"/>
    </xf>
    <xf numFmtId="178" fontId="13" fillId="0" borderId="11" xfId="3" applyNumberFormat="1" applyFont="1" applyFill="1" applyBorder="1" applyAlignment="1">
      <alignment vertical="center"/>
    </xf>
    <xf numFmtId="38" fontId="13" fillId="0" borderId="1" xfId="3" applyFont="1" applyBorder="1" applyAlignment="1">
      <alignment vertical="center"/>
    </xf>
    <xf numFmtId="38" fontId="13" fillId="0" borderId="3" xfId="3" applyFont="1" applyBorder="1" applyAlignment="1">
      <alignment vertical="center"/>
    </xf>
    <xf numFmtId="38" fontId="13" fillId="0" borderId="4" xfId="3" applyFont="1" applyBorder="1" applyAlignment="1">
      <alignment vertical="center"/>
    </xf>
    <xf numFmtId="178" fontId="13" fillId="0" borderId="10" xfId="3" applyNumberFormat="1" applyFont="1" applyBorder="1" applyAlignment="1">
      <alignment vertical="center"/>
    </xf>
    <xf numFmtId="38" fontId="13" fillId="0" borderId="11" xfId="3" applyNumberFormat="1" applyFont="1" applyBorder="1" applyAlignment="1">
      <alignment vertical="center"/>
    </xf>
    <xf numFmtId="38" fontId="13" fillId="0" borderId="0" xfId="3" applyNumberFormat="1" applyFont="1" applyBorder="1" applyAlignment="1">
      <alignment vertical="center"/>
    </xf>
    <xf numFmtId="178" fontId="13" fillId="0" borderId="11" xfId="3" applyNumberFormat="1" applyFont="1" applyBorder="1" applyAlignment="1">
      <alignment vertical="center"/>
    </xf>
    <xf numFmtId="38" fontId="13" fillId="0" borderId="9" xfId="3" applyFont="1" applyBorder="1" applyAlignment="1">
      <alignment vertical="center"/>
    </xf>
    <xf numFmtId="0" fontId="13" fillId="0" borderId="13" xfId="2" applyFont="1" applyBorder="1" applyAlignment="1">
      <alignment vertical="center"/>
    </xf>
    <xf numFmtId="178" fontId="13" fillId="0" borderId="15" xfId="3" applyNumberFormat="1" applyFont="1" applyBorder="1" applyAlignment="1">
      <alignment vertical="center"/>
    </xf>
    <xf numFmtId="178" fontId="13" fillId="0" borderId="13" xfId="3" applyNumberFormat="1" applyFont="1" applyBorder="1" applyAlignment="1">
      <alignment vertical="center"/>
    </xf>
    <xf numFmtId="38" fontId="13" fillId="0" borderId="15" xfId="3" applyFont="1" applyBorder="1" applyAlignment="1">
      <alignment vertical="center"/>
    </xf>
    <xf numFmtId="38" fontId="13" fillId="0" borderId="14" xfId="3" applyFont="1" applyBorder="1" applyAlignment="1">
      <alignment vertical="center"/>
    </xf>
    <xf numFmtId="178" fontId="13" fillId="0" borderId="15" xfId="2" applyNumberFormat="1" applyFont="1" applyBorder="1" applyAlignment="1">
      <alignment vertical="center"/>
    </xf>
    <xf numFmtId="178" fontId="13" fillId="0" borderId="13" xfId="2" applyNumberFormat="1" applyFont="1" applyBorder="1" applyAlignment="1">
      <alignment vertical="center"/>
    </xf>
    <xf numFmtId="38" fontId="13" fillId="0" borderId="12" xfId="2" applyNumberFormat="1" applyFont="1" applyBorder="1" applyAlignment="1">
      <alignment vertical="center"/>
    </xf>
    <xf numFmtId="178" fontId="13" fillId="0" borderId="15" xfId="3" applyNumberFormat="1" applyFont="1" applyFill="1" applyBorder="1" applyAlignment="1">
      <alignment vertical="center"/>
    </xf>
    <xf numFmtId="38" fontId="13" fillId="0" borderId="12" xfId="3" applyFont="1" applyBorder="1" applyAlignment="1">
      <alignment vertical="center"/>
    </xf>
    <xf numFmtId="38" fontId="13" fillId="0" borderId="15" xfId="3" applyNumberFormat="1" applyFont="1" applyBorder="1" applyAlignment="1">
      <alignment vertical="center"/>
    </xf>
    <xf numFmtId="38" fontId="13" fillId="0" borderId="12" xfId="3" applyNumberFormat="1" applyFont="1" applyBorder="1" applyAlignment="1">
      <alignment vertical="center"/>
    </xf>
    <xf numFmtId="38" fontId="13" fillId="0" borderId="13" xfId="3" applyNumberFormat="1" applyFont="1" applyBorder="1" applyAlignment="1">
      <alignment vertical="center"/>
    </xf>
    <xf numFmtId="179" fontId="13" fillId="0" borderId="0" xfId="2" applyNumberFormat="1" applyFont="1" applyAlignment="1">
      <alignment vertical="center"/>
    </xf>
    <xf numFmtId="180" fontId="13" fillId="0" borderId="0" xfId="3" applyNumberFormat="1" applyFont="1" applyAlignment="1">
      <alignment vertical="center"/>
    </xf>
    <xf numFmtId="178" fontId="13" fillId="0" borderId="0" xfId="3" applyNumberFormat="1" applyFont="1" applyAlignment="1">
      <alignment vertical="center"/>
    </xf>
    <xf numFmtId="0" fontId="4" fillId="0" borderId="1" xfId="0" applyFont="1" applyBorder="1" applyAlignment="1">
      <alignment vertical="center"/>
    </xf>
    <xf numFmtId="0" fontId="4" fillId="0" borderId="3" xfId="0" applyFont="1" applyBorder="1" applyAlignment="1">
      <alignment vertical="center"/>
    </xf>
    <xf numFmtId="0" fontId="4" fillId="0" borderId="9" xfId="0" applyFont="1" applyBorder="1" applyAlignment="1">
      <alignment vertical="center"/>
    </xf>
    <xf numFmtId="0" fontId="4" fillId="0" borderId="0" xfId="0" applyFont="1" applyBorder="1" applyAlignment="1">
      <alignment vertical="center"/>
    </xf>
    <xf numFmtId="0" fontId="4" fillId="0" borderId="5" xfId="0" applyFont="1" applyBorder="1" applyAlignment="1">
      <alignment vertical="center"/>
    </xf>
    <xf numFmtId="0" fontId="4" fillId="0" borderId="7" xfId="0" applyFont="1" applyBorder="1" applyAlignment="1">
      <alignment vertical="center"/>
    </xf>
    <xf numFmtId="176" fontId="4" fillId="0" borderId="0" xfId="1" applyNumberFormat="1" applyFont="1" applyBorder="1" applyAlignment="1">
      <alignment vertical="center"/>
    </xf>
    <xf numFmtId="176" fontId="4" fillId="0" borderId="11" xfId="1" applyNumberFormat="1" applyFont="1" applyBorder="1" applyAlignment="1">
      <alignment vertical="center"/>
    </xf>
    <xf numFmtId="176" fontId="4" fillId="0" borderId="4" xfId="1" applyNumberFormat="1" applyFont="1" applyBorder="1" applyAlignment="1">
      <alignment vertical="center"/>
    </xf>
    <xf numFmtId="0" fontId="4" fillId="0" borderId="12" xfId="0" applyFont="1" applyBorder="1" applyAlignment="1">
      <alignment vertical="center"/>
    </xf>
    <xf numFmtId="176" fontId="4" fillId="0" borderId="14" xfId="1" applyNumberFormat="1" applyFont="1" applyBorder="1" applyAlignment="1">
      <alignment vertical="center"/>
    </xf>
    <xf numFmtId="176" fontId="4" fillId="0" borderId="15" xfId="1" applyNumberFormat="1" applyFont="1" applyBorder="1" applyAlignment="1">
      <alignment vertical="center"/>
    </xf>
    <xf numFmtId="0" fontId="4" fillId="0" borderId="4" xfId="0" applyFont="1" applyBorder="1" applyAlignment="1">
      <alignment vertical="center"/>
    </xf>
    <xf numFmtId="177" fontId="4" fillId="0" borderId="0" xfId="1" applyNumberFormat="1" applyFont="1" applyAlignment="1">
      <alignment vertical="center"/>
    </xf>
    <xf numFmtId="177" fontId="4" fillId="0" borderId="1" xfId="0" applyNumberFormat="1" applyFont="1" applyBorder="1" applyAlignment="1">
      <alignment vertical="center"/>
    </xf>
    <xf numFmtId="177" fontId="4" fillId="0" borderId="4" xfId="0" applyNumberFormat="1" applyFont="1" applyBorder="1" applyAlignment="1">
      <alignment vertical="center"/>
    </xf>
    <xf numFmtId="177" fontId="4" fillId="0" borderId="9" xfId="0" applyNumberFormat="1" applyFont="1" applyBorder="1" applyAlignment="1">
      <alignment vertical="center"/>
    </xf>
    <xf numFmtId="177" fontId="4" fillId="0" borderId="11" xfId="0" applyNumberFormat="1" applyFont="1" applyBorder="1" applyAlignment="1">
      <alignment vertical="center"/>
    </xf>
    <xf numFmtId="177" fontId="4" fillId="0" borderId="14" xfId="1" applyNumberFormat="1" applyFont="1" applyBorder="1" applyAlignment="1">
      <alignment vertical="center"/>
    </xf>
    <xf numFmtId="177" fontId="4" fillId="0" borderId="3" xfId="0" applyNumberFormat="1" applyFont="1" applyBorder="1" applyAlignment="1">
      <alignment vertical="center"/>
    </xf>
    <xf numFmtId="177" fontId="4" fillId="0" borderId="0" xfId="0" applyNumberFormat="1" applyFont="1" applyBorder="1" applyAlignment="1">
      <alignment vertical="center"/>
    </xf>
    <xf numFmtId="177" fontId="4" fillId="0" borderId="9" xfId="1" applyNumberFormat="1" applyFont="1" applyBorder="1" applyAlignment="1">
      <alignment vertical="center"/>
    </xf>
    <xf numFmtId="177" fontId="4" fillId="0" borderId="0" xfId="1" applyNumberFormat="1" applyFont="1" applyBorder="1" applyAlignment="1">
      <alignment vertical="center"/>
    </xf>
    <xf numFmtId="177" fontId="4" fillId="0" borderId="4" xfId="1" applyNumberFormat="1" applyFont="1" applyBorder="1" applyAlignment="1">
      <alignment vertical="center"/>
    </xf>
    <xf numFmtId="177" fontId="4" fillId="0" borderId="10" xfId="1" applyNumberFormat="1" applyFont="1" applyBorder="1" applyAlignment="1">
      <alignment vertical="center"/>
    </xf>
    <xf numFmtId="177" fontId="4" fillId="0" borderId="11" xfId="1" applyNumberFormat="1" applyFont="1" applyBorder="1" applyAlignment="1">
      <alignment vertical="center"/>
    </xf>
    <xf numFmtId="177" fontId="4" fillId="0" borderId="12" xfId="1" applyNumberFormat="1" applyFont="1" applyBorder="1" applyAlignment="1">
      <alignment vertical="center"/>
    </xf>
    <xf numFmtId="177" fontId="4" fillId="0" borderId="15" xfId="1" applyNumberFormat="1" applyFont="1" applyBorder="1" applyAlignment="1">
      <alignment vertical="center"/>
    </xf>
    <xf numFmtId="177" fontId="4" fillId="0" borderId="13" xfId="1" applyNumberFormat="1" applyFont="1" applyBorder="1" applyAlignment="1">
      <alignment vertical="center"/>
    </xf>
    <xf numFmtId="177" fontId="4" fillId="0" borderId="3" xfId="1" applyNumberFormat="1" applyFont="1" applyBorder="1" applyAlignment="1">
      <alignment vertical="center"/>
    </xf>
    <xf numFmtId="177" fontId="4" fillId="0" borderId="7" xfId="1" applyNumberFormat="1" applyFont="1" applyBorder="1" applyAlignment="1">
      <alignment vertical="center"/>
    </xf>
    <xf numFmtId="176" fontId="4" fillId="0" borderId="0" xfId="1" applyNumberFormat="1" applyFont="1" applyAlignment="1">
      <alignment vertical="center"/>
    </xf>
    <xf numFmtId="176" fontId="4" fillId="0" borderId="9" xfId="1" applyNumberFormat="1" applyFont="1" applyBorder="1" applyAlignment="1">
      <alignment vertical="center"/>
    </xf>
    <xf numFmtId="176" fontId="4" fillId="0" borderId="10" xfId="1" applyNumberFormat="1" applyFont="1" applyBorder="1" applyAlignment="1">
      <alignment vertical="center"/>
    </xf>
    <xf numFmtId="176" fontId="4" fillId="0" borderId="12" xfId="1" applyNumberFormat="1" applyFont="1" applyBorder="1" applyAlignment="1">
      <alignment vertical="center"/>
    </xf>
    <xf numFmtId="176" fontId="4" fillId="0" borderId="13" xfId="1" applyNumberFormat="1" applyFont="1" applyBorder="1" applyAlignment="1">
      <alignment vertical="center"/>
    </xf>
    <xf numFmtId="176" fontId="4" fillId="0" borderId="3" xfId="1" applyNumberFormat="1" applyFont="1" applyBorder="1" applyAlignment="1">
      <alignment vertical="center"/>
    </xf>
    <xf numFmtId="176" fontId="4" fillId="0" borderId="7" xfId="1" applyNumberFormat="1" applyFont="1" applyBorder="1" applyAlignment="1">
      <alignment vertical="center"/>
    </xf>
    <xf numFmtId="176" fontId="4" fillId="0" borderId="8" xfId="1" applyNumberFormat="1" applyFont="1" applyBorder="1" applyAlignment="1">
      <alignment vertical="center"/>
    </xf>
    <xf numFmtId="0" fontId="10" fillId="0" borderId="1" xfId="2" applyFill="1" applyBorder="1" applyAlignment="1">
      <alignment vertical="center"/>
    </xf>
    <xf numFmtId="0" fontId="14" fillId="0" borderId="1" xfId="2" applyFont="1" applyFill="1" applyBorder="1" applyAlignment="1">
      <alignment horizontal="center" vertical="center"/>
    </xf>
    <xf numFmtId="0" fontId="14" fillId="0" borderId="4" xfId="2" applyFont="1" applyFill="1" applyBorder="1" applyAlignment="1">
      <alignment horizontal="center" vertical="center"/>
    </xf>
    <xf numFmtId="0" fontId="14" fillId="0" borderId="3" xfId="2" applyFont="1" applyFill="1" applyBorder="1" applyAlignment="1">
      <alignment horizontal="center" vertical="center"/>
    </xf>
    <xf numFmtId="0" fontId="13" fillId="0" borderId="8" xfId="2" applyFont="1" applyBorder="1" applyAlignment="1">
      <alignment vertical="center"/>
    </xf>
    <xf numFmtId="0" fontId="10" fillId="0" borderId="5" xfId="2" applyFill="1" applyBorder="1" applyAlignment="1">
      <alignment vertical="center"/>
    </xf>
    <xf numFmtId="0" fontId="14" fillId="0" borderId="5" xfId="2" applyFont="1" applyFill="1" applyBorder="1" applyAlignment="1">
      <alignment horizontal="center" vertical="center"/>
    </xf>
    <xf numFmtId="0" fontId="14" fillId="0" borderId="8" xfId="2" applyFont="1" applyFill="1" applyBorder="1" applyAlignment="1">
      <alignment horizontal="center" vertical="center"/>
    </xf>
    <xf numFmtId="0" fontId="14" fillId="0" borderId="7" xfId="2" applyFont="1" applyFill="1" applyBorder="1" applyAlignment="1">
      <alignment horizontal="center" vertical="center"/>
    </xf>
    <xf numFmtId="0" fontId="10" fillId="0" borderId="4" xfId="2" applyBorder="1" applyAlignment="1">
      <alignment vertical="center"/>
    </xf>
    <xf numFmtId="0" fontId="14" fillId="0" borderId="9" xfId="2" applyFont="1" applyFill="1" applyBorder="1" applyAlignment="1">
      <alignment vertical="center"/>
    </xf>
    <xf numFmtId="181" fontId="13" fillId="0" borderId="9" xfId="3" applyNumberFormat="1" applyFont="1" applyFill="1" applyBorder="1" applyAlignment="1">
      <alignment vertical="center"/>
    </xf>
    <xf numFmtId="38" fontId="13" fillId="0" borderId="9" xfId="3" applyFont="1" applyFill="1" applyBorder="1" applyAlignment="1">
      <alignment vertical="center"/>
    </xf>
    <xf numFmtId="38" fontId="13" fillId="0" borderId="11" xfId="3" applyFont="1" applyFill="1" applyBorder="1" applyAlignment="1">
      <alignment vertical="center"/>
    </xf>
    <xf numFmtId="0" fontId="10" fillId="0" borderId="11" xfId="2" applyBorder="1" applyAlignment="1">
      <alignment vertical="center"/>
    </xf>
    <xf numFmtId="38" fontId="13" fillId="0" borderId="0" xfId="3" applyFont="1" applyFill="1" applyBorder="1" applyAlignment="1">
      <alignment horizontal="center" vertical="center"/>
    </xf>
    <xf numFmtId="38" fontId="13" fillId="0" borderId="11" xfId="3" applyFont="1" applyFill="1" applyBorder="1" applyAlignment="1">
      <alignment horizontal="center" vertical="center"/>
    </xf>
    <xf numFmtId="40" fontId="13" fillId="0" borderId="9" xfId="3" applyNumberFormat="1" applyFont="1" applyFill="1" applyBorder="1" applyAlignment="1">
      <alignment vertical="center"/>
    </xf>
    <xf numFmtId="10" fontId="13" fillId="0" borderId="8" xfId="3" applyNumberFormat="1" applyFont="1" applyFill="1" applyBorder="1" applyAlignment="1">
      <alignment vertical="center"/>
    </xf>
    <xf numFmtId="38" fontId="13" fillId="0" borderId="8" xfId="3" applyFont="1" applyFill="1" applyBorder="1" applyAlignment="1">
      <alignment horizontal="center" vertical="center"/>
    </xf>
    <xf numFmtId="0" fontId="14" fillId="0" borderId="12" xfId="2" applyFont="1" applyFill="1" applyBorder="1" applyAlignment="1">
      <alignment vertical="center"/>
    </xf>
    <xf numFmtId="38" fontId="10" fillId="0" borderId="14" xfId="3" applyFont="1" applyFill="1" applyBorder="1" applyAlignment="1">
      <alignment vertical="center"/>
    </xf>
    <xf numFmtId="38" fontId="10" fillId="0" borderId="13" xfId="3" applyFont="1" applyFill="1" applyBorder="1" applyAlignment="1">
      <alignment vertical="center"/>
    </xf>
    <xf numFmtId="181" fontId="0" fillId="0" borderId="0" xfId="3" applyNumberFormat="1" applyFont="1" applyFill="1" applyAlignment="1">
      <alignment vertical="center"/>
    </xf>
    <xf numFmtId="0" fontId="14" fillId="0" borderId="3" xfId="2" applyFont="1" applyFill="1" applyBorder="1" applyAlignment="1">
      <alignment vertical="center"/>
    </xf>
    <xf numFmtId="181" fontId="0" fillId="0" borderId="3" xfId="3" applyNumberFormat="1" applyFont="1" applyFill="1" applyBorder="1" applyAlignment="1">
      <alignment vertical="center"/>
    </xf>
    <xf numFmtId="0" fontId="14" fillId="0" borderId="7" xfId="2" applyFont="1" applyFill="1" applyBorder="1" applyAlignment="1">
      <alignment vertical="center"/>
    </xf>
    <xf numFmtId="181" fontId="0" fillId="0" borderId="7" xfId="3" applyNumberFormat="1" applyFont="1" applyFill="1" applyBorder="1" applyAlignment="1">
      <alignment vertical="center"/>
    </xf>
    <xf numFmtId="0" fontId="14" fillId="0" borderId="14" xfId="2" applyFont="1" applyFill="1" applyBorder="1" applyAlignment="1">
      <alignment vertical="center"/>
    </xf>
    <xf numFmtId="181" fontId="0" fillId="0" borderId="14" xfId="3" applyNumberFormat="1" applyFont="1" applyFill="1" applyBorder="1" applyAlignment="1">
      <alignment vertical="center"/>
    </xf>
    <xf numFmtId="181" fontId="10" fillId="0" borderId="0" xfId="2" applyNumberFormat="1" applyFill="1" applyAlignment="1">
      <alignment vertical="center"/>
    </xf>
    <xf numFmtId="0" fontId="10" fillId="0" borderId="8" xfId="2" applyBorder="1" applyAlignment="1">
      <alignment vertical="center"/>
    </xf>
    <xf numFmtId="0" fontId="13" fillId="7" borderId="4" xfId="2" applyFont="1" applyFill="1" applyBorder="1" applyAlignment="1">
      <alignment horizontal="center" vertical="center"/>
    </xf>
    <xf numFmtId="0" fontId="10" fillId="0" borderId="9" xfId="2" applyFill="1" applyBorder="1" applyAlignment="1">
      <alignment vertical="center"/>
    </xf>
    <xf numFmtId="0" fontId="10" fillId="5" borderId="0" xfId="2" applyFill="1" applyAlignment="1">
      <alignment vertical="center"/>
    </xf>
    <xf numFmtId="0" fontId="21" fillId="5" borderId="0" xfId="2" applyFont="1" applyFill="1" applyAlignment="1">
      <alignment vertical="center"/>
    </xf>
    <xf numFmtId="177" fontId="4" fillId="0" borderId="8" xfId="1" applyNumberFormat="1" applyFont="1" applyBorder="1" applyAlignment="1">
      <alignment vertical="center"/>
    </xf>
    <xf numFmtId="0" fontId="26" fillId="0" borderId="0" xfId="2" applyFont="1" applyAlignment="1">
      <alignment vertical="center"/>
    </xf>
    <xf numFmtId="0" fontId="21" fillId="0" borderId="0" xfId="2" applyFont="1" applyFill="1" applyAlignment="1">
      <alignment vertical="center"/>
    </xf>
    <xf numFmtId="0" fontId="13" fillId="7" borderId="15" xfId="2" applyFont="1" applyFill="1" applyBorder="1" applyAlignment="1">
      <alignment vertical="center"/>
    </xf>
    <xf numFmtId="0" fontId="13" fillId="7" borderId="11" xfId="2" applyFont="1" applyFill="1" applyBorder="1" applyAlignment="1">
      <alignment horizontal="center" vertical="center"/>
    </xf>
    <xf numFmtId="181" fontId="0" fillId="7" borderId="15" xfId="3" applyNumberFormat="1" applyFont="1" applyFill="1" applyBorder="1" applyAlignment="1">
      <alignment vertical="center"/>
    </xf>
    <xf numFmtId="181" fontId="25" fillId="7" borderId="4" xfId="3" applyNumberFormat="1" applyFont="1" applyFill="1" applyBorder="1" applyAlignment="1">
      <alignment vertical="center"/>
    </xf>
    <xf numFmtId="181" fontId="25" fillId="7" borderId="11" xfId="3" applyNumberFormat="1" applyFont="1" applyFill="1" applyBorder="1" applyAlignment="1">
      <alignment vertical="center"/>
    </xf>
    <xf numFmtId="181" fontId="25" fillId="7" borderId="8" xfId="3" applyNumberFormat="1" applyFont="1" applyFill="1" applyBorder="1" applyAlignment="1">
      <alignment vertical="center"/>
    </xf>
    <xf numFmtId="0" fontId="4" fillId="0" borderId="4" xfId="0" applyFont="1" applyBorder="1" applyAlignment="1">
      <alignment horizontal="center" vertical="center"/>
    </xf>
    <xf numFmtId="0" fontId="4" fillId="0" borderId="9" xfId="0" applyFont="1" applyBorder="1" applyAlignment="1">
      <alignment horizontal="center" vertical="center"/>
    </xf>
    <xf numFmtId="0" fontId="4" fillId="0" borderId="11" xfId="0" applyFont="1" applyBorder="1" applyAlignment="1">
      <alignment horizontal="center" vertical="center"/>
    </xf>
    <xf numFmtId="0" fontId="4" fillId="0" borderId="5" xfId="0" applyFont="1" applyBorder="1" applyAlignment="1">
      <alignment horizontal="center" vertical="center" wrapText="1"/>
    </xf>
    <xf numFmtId="0" fontId="10" fillId="0" borderId="3" xfId="2" applyBorder="1" applyAlignment="1">
      <alignment vertical="center"/>
    </xf>
    <xf numFmtId="0" fontId="14" fillId="0" borderId="10" xfId="2" applyFont="1" applyBorder="1" applyAlignment="1">
      <alignment vertical="center"/>
    </xf>
    <xf numFmtId="0" fontId="10" fillId="3" borderId="1" xfId="2" applyFill="1" applyBorder="1" applyAlignment="1">
      <alignment vertical="center"/>
    </xf>
    <xf numFmtId="0" fontId="10" fillId="3" borderId="3" xfId="2" applyFill="1" applyBorder="1" applyAlignment="1">
      <alignment vertical="center"/>
    </xf>
    <xf numFmtId="0" fontId="10" fillId="3" borderId="9" xfId="2" applyFill="1" applyBorder="1" applyAlignment="1">
      <alignment vertical="center"/>
    </xf>
    <xf numFmtId="0" fontId="10" fillId="3" borderId="10" xfId="2" applyFill="1" applyBorder="1" applyAlignment="1">
      <alignment vertical="center"/>
    </xf>
    <xf numFmtId="0" fontId="10" fillId="3" borderId="5" xfId="2" applyFill="1" applyBorder="1" applyAlignment="1">
      <alignment vertical="center"/>
    </xf>
    <xf numFmtId="0" fontId="10" fillId="3" borderId="6" xfId="2" applyFill="1" applyBorder="1" applyAlignment="1">
      <alignment vertical="center"/>
    </xf>
    <xf numFmtId="0" fontId="14" fillId="0" borderId="1" xfId="2" applyNumberFormat="1" applyFont="1" applyBorder="1" applyAlignment="1">
      <alignment vertical="center"/>
    </xf>
    <xf numFmtId="0" fontId="14" fillId="0" borderId="9" xfId="2" applyNumberFormat="1" applyFont="1" applyBorder="1" applyAlignment="1">
      <alignment vertical="center"/>
    </xf>
    <xf numFmtId="0" fontId="14" fillId="0" borderId="5" xfId="2" applyNumberFormat="1" applyFont="1" applyBorder="1" applyAlignment="1">
      <alignment vertical="center"/>
    </xf>
    <xf numFmtId="0" fontId="14" fillId="0" borderId="12" xfId="2" applyFont="1" applyBorder="1" applyAlignment="1">
      <alignment vertical="center"/>
    </xf>
    <xf numFmtId="0" fontId="14" fillId="0" borderId="4" xfId="2" applyNumberFormat="1" applyFont="1" applyBorder="1" applyAlignment="1">
      <alignment vertical="center"/>
    </xf>
    <xf numFmtId="0" fontId="14" fillId="0" borderId="11" xfId="2" applyNumberFormat="1" applyFont="1" applyBorder="1" applyAlignment="1">
      <alignment vertical="center"/>
    </xf>
    <xf numFmtId="0" fontId="14" fillId="0" borderId="0" xfId="2" applyFont="1" applyBorder="1" applyAlignment="1">
      <alignment vertical="center"/>
    </xf>
    <xf numFmtId="0" fontId="13" fillId="6" borderId="12" xfId="2" applyFont="1" applyFill="1" applyBorder="1" applyAlignment="1">
      <alignment vertical="center" wrapText="1"/>
    </xf>
    <xf numFmtId="0" fontId="10" fillId="6" borderId="14" xfId="2" applyFill="1" applyBorder="1" applyAlignment="1">
      <alignment vertical="center"/>
    </xf>
    <xf numFmtId="0" fontId="10" fillId="6" borderId="14" xfId="2" applyFill="1" applyBorder="1" applyAlignment="1">
      <alignment vertical="center" wrapText="1"/>
    </xf>
    <xf numFmtId="0" fontId="14" fillId="0" borderId="2" xfId="2" applyFont="1" applyFill="1" applyBorder="1" applyAlignment="1">
      <alignment vertical="center"/>
    </xf>
    <xf numFmtId="0" fontId="14" fillId="0" borderId="10" xfId="2" applyFont="1" applyFill="1" applyBorder="1" applyAlignment="1">
      <alignment vertical="center"/>
    </xf>
    <xf numFmtId="184" fontId="11" fillId="0" borderId="0" xfId="2" applyNumberFormat="1" applyFont="1" applyAlignment="1">
      <alignment vertical="center"/>
    </xf>
    <xf numFmtId="0" fontId="14" fillId="0" borderId="0" xfId="2" applyFont="1" applyAlignment="1">
      <alignment horizontal="centerContinuous" vertical="center"/>
    </xf>
    <xf numFmtId="0" fontId="23" fillId="0" borderId="0" xfId="2" applyFont="1" applyAlignment="1">
      <alignment vertical="center"/>
    </xf>
    <xf numFmtId="38" fontId="14" fillId="3" borderId="0" xfId="3" applyFont="1" applyFill="1" applyBorder="1" applyAlignment="1">
      <alignment vertical="center"/>
    </xf>
    <xf numFmtId="38" fontId="14" fillId="3" borderId="10" xfId="3" applyFont="1" applyFill="1" applyBorder="1" applyAlignment="1">
      <alignment vertical="center"/>
    </xf>
    <xf numFmtId="38" fontId="14" fillId="3" borderId="14" xfId="3" applyFont="1" applyFill="1" applyBorder="1" applyAlignment="1">
      <alignment vertical="center"/>
    </xf>
    <xf numFmtId="38" fontId="14" fillId="3" borderId="13" xfId="3" applyFont="1" applyFill="1" applyBorder="1" applyAlignment="1">
      <alignment vertical="center"/>
    </xf>
    <xf numFmtId="0" fontId="14" fillId="0" borderId="15" xfId="2" applyFont="1" applyBorder="1" applyAlignment="1">
      <alignment vertical="center"/>
    </xf>
    <xf numFmtId="0" fontId="14" fillId="0" borderId="13" xfId="2" applyFont="1" applyBorder="1" applyAlignment="1">
      <alignment vertical="center"/>
    </xf>
    <xf numFmtId="40" fontId="14" fillId="0" borderId="0" xfId="2" applyNumberFormat="1" applyFont="1" applyAlignment="1">
      <alignment vertical="center"/>
    </xf>
    <xf numFmtId="40" fontId="14" fillId="0" borderId="14" xfId="2" applyNumberFormat="1" applyFont="1" applyBorder="1" applyAlignment="1">
      <alignment vertical="center"/>
    </xf>
    <xf numFmtId="38" fontId="14" fillId="0" borderId="0" xfId="2" applyNumberFormat="1" applyFont="1" applyFill="1" applyAlignment="1">
      <alignment vertical="center"/>
    </xf>
    <xf numFmtId="38" fontId="14" fillId="0" borderId="0" xfId="2" applyNumberFormat="1" applyFont="1" applyAlignment="1">
      <alignment vertical="center"/>
    </xf>
    <xf numFmtId="38" fontId="14" fillId="0" borderId="14" xfId="3" applyNumberFormat="1" applyFont="1" applyBorder="1" applyAlignment="1">
      <alignment vertical="center"/>
    </xf>
    <xf numFmtId="178" fontId="14" fillId="0" borderId="0" xfId="2" applyNumberFormat="1" applyFont="1" applyAlignment="1">
      <alignment vertical="center"/>
    </xf>
    <xf numFmtId="178" fontId="14" fillId="0" borderId="14" xfId="2" applyNumberFormat="1" applyFont="1" applyBorder="1" applyAlignment="1">
      <alignment vertical="center"/>
    </xf>
    <xf numFmtId="40" fontId="14" fillId="0" borderId="10" xfId="2" applyNumberFormat="1" applyFont="1" applyBorder="1" applyAlignment="1">
      <alignment vertical="center"/>
    </xf>
    <xf numFmtId="40" fontId="14" fillId="0" borderId="13" xfId="2" applyNumberFormat="1" applyFont="1" applyBorder="1" applyAlignment="1">
      <alignment vertical="center"/>
    </xf>
    <xf numFmtId="178" fontId="14" fillId="0" borderId="0" xfId="2" applyNumberFormat="1" applyFont="1" applyAlignment="1">
      <alignment horizontal="right" vertical="center"/>
    </xf>
    <xf numFmtId="178" fontId="14" fillId="0" borderId="14" xfId="2" applyNumberFormat="1" applyFont="1" applyBorder="1" applyAlignment="1">
      <alignment horizontal="right" vertical="center"/>
    </xf>
    <xf numFmtId="40" fontId="14" fillId="0" borderId="0" xfId="2" applyNumberFormat="1" applyFont="1" applyAlignment="1">
      <alignment horizontal="right" vertical="center"/>
    </xf>
    <xf numFmtId="40" fontId="14" fillId="3" borderId="0" xfId="2" applyNumberFormat="1" applyFont="1" applyFill="1" applyAlignment="1">
      <alignment vertical="center"/>
    </xf>
    <xf numFmtId="40" fontId="14" fillId="3" borderId="14" xfId="2" applyNumberFormat="1" applyFont="1" applyFill="1" applyBorder="1" applyAlignment="1">
      <alignment vertical="center"/>
    </xf>
    <xf numFmtId="178" fontId="14" fillId="0" borderId="9" xfId="2" applyNumberFormat="1" applyFont="1" applyBorder="1" applyAlignment="1">
      <alignment vertical="center"/>
    </xf>
    <xf numFmtId="178" fontId="14" fillId="0" borderId="12" xfId="2" applyNumberFormat="1" applyFont="1" applyBorder="1" applyAlignment="1">
      <alignment vertical="center"/>
    </xf>
    <xf numFmtId="40" fontId="14" fillId="3" borderId="10" xfId="2" applyNumberFormat="1" applyFont="1" applyFill="1" applyBorder="1" applyAlignment="1">
      <alignment vertical="center"/>
    </xf>
    <xf numFmtId="40" fontId="14" fillId="3" borderId="13" xfId="2" applyNumberFormat="1" applyFont="1" applyFill="1" applyBorder="1" applyAlignment="1">
      <alignment vertical="center"/>
    </xf>
    <xf numFmtId="0" fontId="13" fillId="0" borderId="0" xfId="2" applyFont="1" applyAlignment="1">
      <alignment horizontal="right" vertical="center"/>
    </xf>
    <xf numFmtId="0" fontId="28" fillId="0" borderId="0" xfId="4" applyFont="1" applyAlignment="1" applyProtection="1">
      <alignment vertical="center"/>
    </xf>
    <xf numFmtId="0" fontId="13" fillId="0" borderId="0" xfId="2" applyFont="1" applyAlignment="1">
      <alignment horizontal="distributed" vertical="center"/>
    </xf>
    <xf numFmtId="49" fontId="13" fillId="0" borderId="24" xfId="2" applyNumberFormat="1" applyFont="1" applyBorder="1" applyAlignment="1">
      <alignment horizontal="right" vertical="center"/>
    </xf>
    <xf numFmtId="49" fontId="13" fillId="0" borderId="10" xfId="2" applyNumberFormat="1" applyFont="1" applyBorder="1" applyAlignment="1">
      <alignment horizontal="right" vertical="top"/>
    </xf>
    <xf numFmtId="49" fontId="13" fillId="0" borderId="0" xfId="2" applyNumberFormat="1" applyFont="1" applyAlignment="1">
      <alignment horizontal="right" vertical="top"/>
    </xf>
    <xf numFmtId="49" fontId="13" fillId="0" borderId="25" xfId="2" applyNumberFormat="1" applyFont="1" applyBorder="1" applyAlignment="1">
      <alignment horizontal="distributed" vertical="top"/>
    </xf>
    <xf numFmtId="187" fontId="13" fillId="0" borderId="0" xfId="2" applyNumberFormat="1" applyFont="1" applyAlignment="1">
      <alignment horizontal="right" vertical="top"/>
    </xf>
    <xf numFmtId="187" fontId="13" fillId="0" borderId="2" xfId="2" applyNumberFormat="1" applyFont="1" applyBorder="1" applyAlignment="1">
      <alignment horizontal="right" vertical="top"/>
    </xf>
    <xf numFmtId="187" fontId="13" fillId="0" borderId="25" xfId="2" applyNumberFormat="1" applyFont="1" applyBorder="1" applyAlignment="1">
      <alignment horizontal="right" vertical="top"/>
    </xf>
    <xf numFmtId="187" fontId="13" fillId="0" borderId="10" xfId="2" applyNumberFormat="1" applyFont="1" applyBorder="1" applyAlignment="1">
      <alignment horizontal="right" vertical="top"/>
    </xf>
    <xf numFmtId="49" fontId="13" fillId="0" borderId="29" xfId="2" applyNumberFormat="1" applyFont="1" applyBorder="1" applyAlignment="1">
      <alignment horizontal="right" vertical="center"/>
    </xf>
    <xf numFmtId="49" fontId="13" fillId="0" borderId="31" xfId="2" applyNumberFormat="1" applyFont="1" applyBorder="1" applyAlignment="1">
      <alignment horizontal="right" vertical="top"/>
    </xf>
    <xf numFmtId="49" fontId="13" fillId="0" borderId="30" xfId="2" applyNumberFormat="1" applyFont="1" applyBorder="1" applyAlignment="1">
      <alignment horizontal="right" vertical="top"/>
    </xf>
    <xf numFmtId="49" fontId="13" fillId="0" borderId="32" xfId="2" applyNumberFormat="1" applyFont="1" applyBorder="1" applyAlignment="1">
      <alignment horizontal="distributed" vertical="top"/>
    </xf>
    <xf numFmtId="187" fontId="13" fillId="0" borderId="30" xfId="2" applyNumberFormat="1" applyFont="1" applyBorder="1" applyAlignment="1">
      <alignment horizontal="right" vertical="top"/>
    </xf>
    <xf numFmtId="187" fontId="13" fillId="0" borderId="31" xfId="2" applyNumberFormat="1" applyFont="1" applyBorder="1" applyAlignment="1">
      <alignment horizontal="right" vertical="top"/>
    </xf>
    <xf numFmtId="187" fontId="13" fillId="0" borderId="32" xfId="2" applyNumberFormat="1" applyFont="1" applyBorder="1" applyAlignment="1">
      <alignment horizontal="right" vertical="top"/>
    </xf>
    <xf numFmtId="0" fontId="13" fillId="0" borderId="16" xfId="2" applyFont="1" applyBorder="1" applyAlignment="1">
      <alignment horizontal="center" vertical="center"/>
    </xf>
    <xf numFmtId="0" fontId="13" fillId="0" borderId="17" xfId="2" applyFont="1" applyBorder="1" applyAlignment="1">
      <alignment horizontal="center" vertical="center"/>
    </xf>
    <xf numFmtId="0" fontId="13" fillId="0" borderId="18" xfId="2" applyFont="1" applyBorder="1" applyAlignment="1">
      <alignment horizontal="center" vertical="center"/>
    </xf>
    <xf numFmtId="0" fontId="13" fillId="0" borderId="24" xfId="2" applyFont="1" applyBorder="1" applyAlignment="1">
      <alignment horizontal="center" vertical="center"/>
    </xf>
    <xf numFmtId="0" fontId="13" fillId="0" borderId="25" xfId="2" applyFont="1" applyBorder="1" applyAlignment="1">
      <alignment horizontal="center" vertical="center"/>
    </xf>
    <xf numFmtId="38" fontId="13" fillId="0" borderId="3" xfId="2" applyNumberFormat="1" applyFont="1" applyBorder="1" applyAlignment="1">
      <alignment horizontal="center" vertical="center"/>
    </xf>
    <xf numFmtId="38" fontId="13" fillId="0" borderId="2" xfId="2" applyNumberFormat="1" applyFont="1" applyBorder="1" applyAlignment="1">
      <alignment horizontal="center" vertical="center"/>
    </xf>
    <xf numFmtId="49" fontId="13" fillId="0" borderId="3" xfId="2" applyNumberFormat="1" applyFont="1" applyBorder="1" applyAlignment="1">
      <alignment horizontal="center" vertical="center"/>
    </xf>
    <xf numFmtId="49" fontId="13" fillId="0" borderId="26" xfId="2" applyNumberFormat="1" applyFont="1" applyBorder="1" applyAlignment="1">
      <alignment horizontal="center" vertical="center"/>
    </xf>
    <xf numFmtId="49" fontId="30" fillId="0" borderId="27" xfId="2" applyNumberFormat="1" applyFont="1" applyBorder="1" applyAlignment="1">
      <alignment horizontal="center" vertical="center" wrapText="1"/>
    </xf>
    <xf numFmtId="49" fontId="30" fillId="0" borderId="7" xfId="2" applyNumberFormat="1" applyFont="1" applyBorder="1" applyAlignment="1">
      <alignment horizontal="center" vertical="center" wrapText="1"/>
    </xf>
    <xf numFmtId="49" fontId="30" fillId="0" borderId="28" xfId="2" applyNumberFormat="1" applyFont="1" applyBorder="1" applyAlignment="1">
      <alignment horizontal="center" vertical="center" wrapText="1"/>
    </xf>
    <xf numFmtId="0" fontId="13" fillId="0" borderId="7" xfId="2" applyFont="1" applyBorder="1" applyAlignment="1">
      <alignment horizontal="center" vertical="center" wrapText="1"/>
    </xf>
    <xf numFmtId="0" fontId="13" fillId="0" borderId="6" xfId="2" applyFont="1" applyBorder="1" applyAlignment="1">
      <alignment horizontal="center" vertical="center" wrapText="1"/>
    </xf>
    <xf numFmtId="0" fontId="13" fillId="0" borderId="28" xfId="2" applyFont="1" applyBorder="1" applyAlignment="1">
      <alignment horizontal="center" vertical="center" wrapText="1"/>
    </xf>
    <xf numFmtId="0" fontId="30" fillId="0" borderId="0" xfId="2" applyFont="1" applyAlignment="1">
      <alignment horizontal="center" vertical="center" wrapText="1"/>
    </xf>
    <xf numFmtId="0" fontId="13" fillId="0" borderId="0" xfId="2" applyFont="1" applyAlignment="1">
      <alignment horizontal="right" vertical="top"/>
    </xf>
    <xf numFmtId="0" fontId="13" fillId="0" borderId="0" xfId="2" applyFont="1" applyAlignment="1">
      <alignment horizontal="distributed" vertical="top"/>
    </xf>
    <xf numFmtId="0" fontId="13" fillId="0" borderId="0" xfId="2" applyFont="1" applyAlignment="1">
      <alignment horizontal="left" vertical="top" shrinkToFit="1"/>
    </xf>
    <xf numFmtId="0" fontId="13" fillId="0" borderId="30" xfId="2" applyFont="1" applyBorder="1" applyAlignment="1">
      <alignment horizontal="right" vertical="top"/>
    </xf>
    <xf numFmtId="0" fontId="13" fillId="0" borderId="30" xfId="2" applyFont="1" applyBorder="1" applyAlignment="1">
      <alignment horizontal="distributed" vertical="top"/>
    </xf>
    <xf numFmtId="0" fontId="10" fillId="0" borderId="9" xfId="2" applyBorder="1" applyAlignment="1">
      <alignment vertical="center"/>
    </xf>
    <xf numFmtId="38" fontId="13" fillId="0" borderId="0" xfId="1" applyFont="1" applyBorder="1" applyAlignment="1">
      <alignment vertical="center"/>
    </xf>
    <xf numFmtId="38" fontId="13" fillId="0" borderId="10" xfId="1" applyFont="1" applyBorder="1" applyAlignment="1">
      <alignment vertical="center"/>
    </xf>
    <xf numFmtId="38" fontId="13" fillId="0" borderId="7" xfId="1" applyFont="1" applyBorder="1" applyAlignment="1">
      <alignment vertical="center"/>
    </xf>
    <xf numFmtId="38" fontId="13" fillId="0" borderId="6" xfId="1" applyFont="1" applyBorder="1" applyAlignment="1">
      <alignment vertical="center"/>
    </xf>
    <xf numFmtId="0" fontId="10" fillId="0" borderId="7" xfId="2" applyBorder="1" applyAlignment="1">
      <alignment vertical="center" wrapText="1"/>
    </xf>
    <xf numFmtId="0" fontId="10" fillId="0" borderId="6" xfId="2" applyBorder="1" applyAlignment="1">
      <alignment vertical="center" wrapText="1"/>
    </xf>
    <xf numFmtId="0" fontId="13" fillId="0" borderId="0" xfId="4" applyFont="1" applyAlignment="1" applyProtection="1">
      <alignment horizontal="left"/>
    </xf>
    <xf numFmtId="0" fontId="10" fillId="0" borderId="2" xfId="2" applyNumberFormat="1" applyBorder="1" applyAlignment="1">
      <alignment vertical="center"/>
    </xf>
    <xf numFmtId="0" fontId="21" fillId="0" borderId="0" xfId="0" applyFont="1">
      <alignment vertical="center"/>
    </xf>
    <xf numFmtId="188" fontId="14" fillId="0" borderId="0" xfId="1" applyNumberFormat="1" applyFont="1" applyBorder="1" applyAlignment="1">
      <alignment vertical="center"/>
    </xf>
    <xf numFmtId="188" fontId="14" fillId="0" borderId="10" xfId="1" applyNumberFormat="1" applyFont="1" applyBorder="1" applyAlignment="1">
      <alignment vertical="center"/>
    </xf>
    <xf numFmtId="188" fontId="14" fillId="0" borderId="7" xfId="1" applyNumberFormat="1" applyFont="1" applyBorder="1" applyAlignment="1">
      <alignment vertical="center"/>
    </xf>
    <xf numFmtId="188" fontId="14" fillId="0" borderId="6" xfId="1" applyNumberFormat="1" applyFont="1" applyBorder="1" applyAlignment="1">
      <alignment vertical="center"/>
    </xf>
    <xf numFmtId="49" fontId="29" fillId="0" borderId="7" xfId="0" applyNumberFormat="1" applyFont="1" applyBorder="1" applyAlignment="1">
      <alignment horizontal="center" vertical="center"/>
    </xf>
    <xf numFmtId="49" fontId="29" fillId="0" borderId="3" xfId="0" applyNumberFormat="1" applyFont="1" applyBorder="1" applyAlignment="1">
      <alignment horizontal="center" vertical="center"/>
    </xf>
    <xf numFmtId="0" fontId="11" fillId="0" borderId="0" xfId="0" applyFont="1" applyAlignment="1">
      <alignment vertical="center"/>
    </xf>
    <xf numFmtId="49" fontId="29" fillId="0" borderId="7" xfId="0" applyNumberFormat="1" applyFont="1" applyBorder="1" applyAlignment="1">
      <alignment vertical="center"/>
    </xf>
    <xf numFmtId="49" fontId="29" fillId="0" borderId="4" xfId="0" applyNumberFormat="1" applyFont="1" applyBorder="1" applyAlignment="1">
      <alignment vertical="center"/>
    </xf>
    <xf numFmtId="49" fontId="29" fillId="0" borderId="11" xfId="0" applyNumberFormat="1" applyFont="1" applyBorder="1" applyAlignment="1">
      <alignment vertical="center"/>
    </xf>
    <xf numFmtId="49" fontId="29" fillId="0" borderId="9" xfId="0" applyNumberFormat="1" applyFont="1" applyBorder="1" applyAlignment="1">
      <alignment vertical="center"/>
    </xf>
    <xf numFmtId="49" fontId="29" fillId="0" borderId="1" xfId="0" applyNumberFormat="1" applyFont="1" applyBorder="1" applyAlignment="1">
      <alignment vertical="center"/>
    </xf>
    <xf numFmtId="49" fontId="29" fillId="0" borderId="14" xfId="0" applyNumberFormat="1" applyFont="1" applyBorder="1" applyAlignment="1">
      <alignment vertical="center"/>
    </xf>
    <xf numFmtId="38" fontId="29" fillId="2" borderId="35" xfId="3" applyFont="1" applyFill="1" applyBorder="1" applyAlignment="1">
      <alignment vertical="center"/>
    </xf>
    <xf numFmtId="49" fontId="29" fillId="0" borderId="15" xfId="0" applyNumberFormat="1" applyFont="1" applyBorder="1" applyAlignment="1">
      <alignment vertical="center" wrapText="1"/>
    </xf>
    <xf numFmtId="49" fontId="29" fillId="0" borderId="3" xfId="0" applyNumberFormat="1" applyFont="1" applyBorder="1" applyAlignment="1">
      <alignment vertical="center"/>
    </xf>
    <xf numFmtId="38" fontId="29" fillId="3" borderId="36" xfId="3" applyFont="1" applyFill="1" applyBorder="1" applyAlignment="1">
      <alignment vertical="center"/>
    </xf>
    <xf numFmtId="49" fontId="29" fillId="0" borderId="2" xfId="0" applyNumberFormat="1" applyFont="1" applyBorder="1" applyAlignment="1">
      <alignment vertical="center"/>
    </xf>
    <xf numFmtId="49" fontId="29" fillId="0" borderId="5" xfId="0" applyNumberFormat="1" applyFont="1" applyBorder="1" applyAlignment="1">
      <alignment vertical="center"/>
    </xf>
    <xf numFmtId="38" fontId="29" fillId="3" borderId="34" xfId="3" applyFont="1" applyFill="1" applyBorder="1" applyAlignment="1">
      <alignment vertical="center"/>
    </xf>
    <xf numFmtId="49" fontId="29" fillId="0" borderId="6" xfId="0" applyNumberFormat="1" applyFont="1" applyBorder="1" applyAlignment="1">
      <alignment vertical="center"/>
    </xf>
    <xf numFmtId="49" fontId="29" fillId="0" borderId="12" xfId="0" applyNumberFormat="1" applyFont="1" applyBorder="1" applyAlignment="1">
      <alignment vertical="center"/>
    </xf>
    <xf numFmtId="38" fontId="29" fillId="3" borderId="35" xfId="3" applyFont="1" applyFill="1" applyBorder="1" applyAlignment="1">
      <alignment vertical="center"/>
    </xf>
    <xf numFmtId="49" fontId="29" fillId="0" borderId="8" xfId="0" applyNumberFormat="1" applyFont="1" applyBorder="1" applyAlignment="1">
      <alignment vertical="center"/>
    </xf>
    <xf numFmtId="38" fontId="29" fillId="2" borderId="33" xfId="3" applyFont="1" applyFill="1" applyBorder="1" applyAlignment="1">
      <alignment vertical="center"/>
    </xf>
    <xf numFmtId="49" fontId="29" fillId="0" borderId="11" xfId="0" applyNumberFormat="1" applyFont="1" applyBorder="1" applyAlignment="1">
      <alignment vertical="center" wrapText="1"/>
    </xf>
    <xf numFmtId="38" fontId="29" fillId="3" borderId="33" xfId="3" applyFont="1" applyFill="1" applyBorder="1" applyAlignment="1">
      <alignment vertical="center"/>
    </xf>
    <xf numFmtId="49" fontId="29" fillId="0" borderId="10" xfId="0" applyNumberFormat="1" applyFont="1" applyBorder="1" applyAlignment="1">
      <alignment vertical="center"/>
    </xf>
    <xf numFmtId="38" fontId="29" fillId="2" borderId="36" xfId="3" applyFont="1" applyFill="1" applyBorder="1" applyAlignment="1">
      <alignment vertical="center"/>
    </xf>
    <xf numFmtId="49" fontId="29" fillId="0" borderId="4" xfId="0" applyNumberFormat="1" applyFont="1" applyBorder="1" applyAlignment="1">
      <alignment vertical="center" wrapText="1"/>
    </xf>
    <xf numFmtId="49" fontId="29" fillId="0" borderId="13" xfId="0" applyNumberFormat="1" applyFont="1" applyBorder="1" applyAlignment="1">
      <alignment vertical="center"/>
    </xf>
    <xf numFmtId="49" fontId="29" fillId="0" borderId="37" xfId="0" applyNumberFormat="1" applyFont="1" applyBorder="1" applyAlignment="1">
      <alignment vertical="center"/>
    </xf>
    <xf numFmtId="49" fontId="29" fillId="0" borderId="38" xfId="0" applyNumberFormat="1" applyFont="1" applyBorder="1" applyAlignment="1">
      <alignment vertical="center"/>
    </xf>
    <xf numFmtId="49" fontId="29" fillId="0" borderId="8" xfId="0" applyNumberFormat="1" applyFont="1" applyBorder="1" applyAlignment="1">
      <alignment vertical="center" wrapText="1"/>
    </xf>
    <xf numFmtId="38" fontId="29" fillId="3" borderId="39" xfId="3" applyFont="1" applyFill="1" applyBorder="1" applyAlignment="1">
      <alignment vertical="center"/>
    </xf>
    <xf numFmtId="0" fontId="27" fillId="0" borderId="12" xfId="0" applyFont="1" applyBorder="1" applyAlignment="1" applyProtection="1">
      <alignment vertical="center"/>
      <protection locked="0"/>
    </xf>
    <xf numFmtId="0" fontId="27" fillId="0" borderId="14" xfId="0" applyFont="1" applyBorder="1" applyAlignment="1">
      <alignment vertical="center"/>
    </xf>
    <xf numFmtId="0" fontId="27" fillId="0" borderId="14" xfId="0" applyFont="1" applyBorder="1" applyAlignment="1" applyProtection="1">
      <alignment vertical="center"/>
      <protection locked="0"/>
    </xf>
    <xf numFmtId="0" fontId="0" fillId="0" borderId="14" xfId="0" applyBorder="1" applyAlignment="1">
      <alignment vertical="center"/>
    </xf>
    <xf numFmtId="0" fontId="0" fillId="0" borderId="13" xfId="0" applyBorder="1" applyAlignment="1">
      <alignment vertical="center" wrapText="1"/>
    </xf>
    <xf numFmtId="0" fontId="0" fillId="0" borderId="15" xfId="0" applyBorder="1" applyAlignment="1">
      <alignment vertical="center"/>
    </xf>
    <xf numFmtId="0" fontId="27" fillId="0" borderId="0" xfId="0" applyFont="1" applyAlignment="1" applyProtection="1">
      <alignment vertical="center"/>
      <protection locked="0"/>
    </xf>
    <xf numFmtId="0" fontId="29" fillId="0" borderId="0" xfId="0" applyFont="1" applyAlignment="1" applyProtection="1">
      <alignment vertical="center"/>
      <protection locked="0"/>
    </xf>
    <xf numFmtId="0" fontId="27" fillId="0" borderId="0" xfId="0" applyFont="1" applyAlignment="1">
      <alignment vertical="center"/>
    </xf>
    <xf numFmtId="0" fontId="29" fillId="0" borderId="0" xfId="0" applyFont="1" applyAlignment="1">
      <alignment vertical="center"/>
    </xf>
    <xf numFmtId="49" fontId="29" fillId="0" borderId="40" xfId="0" applyNumberFormat="1" applyFont="1" applyBorder="1" applyAlignment="1">
      <alignment vertical="center"/>
    </xf>
    <xf numFmtId="0" fontId="10" fillId="7" borderId="7" xfId="2" applyFill="1" applyBorder="1" applyAlignment="1">
      <alignment vertical="center" wrapText="1"/>
    </xf>
    <xf numFmtId="0" fontId="10" fillId="7" borderId="6" xfId="2" applyFill="1" applyBorder="1" applyAlignment="1">
      <alignment vertical="center" wrapText="1"/>
    </xf>
    <xf numFmtId="0" fontId="10" fillId="8" borderId="11" xfId="2" applyFill="1" applyBorder="1" applyAlignment="1">
      <alignment vertical="center" wrapText="1"/>
    </xf>
    <xf numFmtId="0" fontId="10" fillId="0" borderId="16" xfId="2" applyBorder="1" applyAlignment="1">
      <alignment vertical="center"/>
    </xf>
    <xf numFmtId="0" fontId="10" fillId="0" borderId="41" xfId="2" applyBorder="1" applyAlignment="1">
      <alignment vertical="center"/>
    </xf>
    <xf numFmtId="0" fontId="10" fillId="0" borderId="17" xfId="2" applyBorder="1" applyAlignment="1">
      <alignment vertical="center"/>
    </xf>
    <xf numFmtId="0" fontId="10" fillId="7" borderId="17" xfId="2" applyFill="1" applyBorder="1" applyAlignment="1">
      <alignment vertical="center"/>
    </xf>
    <xf numFmtId="0" fontId="10" fillId="7" borderId="41" xfId="2" applyFill="1" applyBorder="1" applyAlignment="1">
      <alignment vertical="center"/>
    </xf>
    <xf numFmtId="0" fontId="10" fillId="8" borderId="42" xfId="2" applyFill="1" applyBorder="1" applyAlignment="1">
      <alignment vertical="center"/>
    </xf>
    <xf numFmtId="0" fontId="10" fillId="8" borderId="18" xfId="2" applyFill="1" applyBorder="1" applyAlignment="1">
      <alignment vertical="center"/>
    </xf>
    <xf numFmtId="0" fontId="10" fillId="0" borderId="27" xfId="2" applyBorder="1" applyAlignment="1">
      <alignment vertical="center"/>
    </xf>
    <xf numFmtId="0" fontId="10" fillId="8" borderId="25" xfId="2" applyFill="1" applyBorder="1" applyAlignment="1">
      <alignment vertical="center" wrapText="1"/>
    </xf>
    <xf numFmtId="0" fontId="10" fillId="0" borderId="24" xfId="2" applyBorder="1" applyAlignment="1">
      <alignment vertical="center"/>
    </xf>
    <xf numFmtId="0" fontId="10" fillId="0" borderId="44" xfId="2" applyNumberFormat="1" applyBorder="1" applyAlignment="1">
      <alignment vertical="center"/>
    </xf>
    <xf numFmtId="0" fontId="10" fillId="0" borderId="29" xfId="2" applyBorder="1" applyAlignment="1">
      <alignment vertical="center"/>
    </xf>
    <xf numFmtId="0" fontId="10" fillId="0" borderId="31" xfId="2" applyBorder="1" applyAlignment="1">
      <alignment vertical="center"/>
    </xf>
    <xf numFmtId="0" fontId="13" fillId="0" borderId="3" xfId="2" applyNumberFormat="1" applyFont="1" applyBorder="1" applyAlignment="1">
      <alignment horizontal="center" vertical="center"/>
    </xf>
    <xf numFmtId="0" fontId="10" fillId="0" borderId="3" xfId="2" applyNumberFormat="1" applyBorder="1" applyAlignment="1">
      <alignment vertical="center"/>
    </xf>
    <xf numFmtId="190" fontId="13" fillId="0" borderId="3" xfId="1" applyNumberFormat="1" applyFont="1" applyBorder="1" applyAlignment="1">
      <alignment vertical="center"/>
    </xf>
    <xf numFmtId="190" fontId="13" fillId="7" borderId="3" xfId="1" applyNumberFormat="1" applyFont="1" applyFill="1" applyBorder="1" applyAlignment="1">
      <alignment vertical="center"/>
    </xf>
    <xf numFmtId="190" fontId="13" fillId="7" borderId="2" xfId="1" applyNumberFormat="1" applyFont="1" applyFill="1" applyBorder="1" applyAlignment="1">
      <alignment vertical="center"/>
    </xf>
    <xf numFmtId="190" fontId="13" fillId="0" borderId="0" xfId="1" applyNumberFormat="1" applyFont="1" applyBorder="1" applyAlignment="1">
      <alignment vertical="center"/>
    </xf>
    <xf numFmtId="190" fontId="13" fillId="7" borderId="0" xfId="1" applyNumberFormat="1" applyFont="1" applyFill="1" applyBorder="1" applyAlignment="1">
      <alignment vertical="center"/>
    </xf>
    <xf numFmtId="190" fontId="13" fillId="7" borderId="10" xfId="1" applyNumberFormat="1" applyFont="1" applyFill="1" applyBorder="1" applyAlignment="1">
      <alignment vertical="center"/>
    </xf>
    <xf numFmtId="190" fontId="13" fillId="0" borderId="30" xfId="1" applyNumberFormat="1" applyFont="1" applyBorder="1" applyAlignment="1">
      <alignment vertical="center"/>
    </xf>
    <xf numFmtId="190" fontId="13" fillId="7" borderId="30" xfId="1" applyNumberFormat="1" applyFont="1" applyFill="1" applyBorder="1" applyAlignment="1">
      <alignment vertical="center"/>
    </xf>
    <xf numFmtId="190" fontId="13" fillId="7" borderId="31" xfId="1" applyNumberFormat="1" applyFont="1" applyFill="1" applyBorder="1" applyAlignment="1">
      <alignment vertical="center"/>
    </xf>
    <xf numFmtId="190" fontId="13" fillId="8" borderId="11" xfId="2" applyNumberFormat="1" applyFont="1" applyFill="1" applyBorder="1" applyAlignment="1">
      <alignment vertical="center"/>
    </xf>
    <xf numFmtId="190" fontId="13" fillId="8" borderId="45" xfId="2" applyNumberFormat="1" applyFont="1" applyFill="1" applyBorder="1" applyAlignment="1">
      <alignment vertical="center"/>
    </xf>
    <xf numFmtId="188" fontId="13" fillId="8" borderId="43" xfId="2" applyNumberFormat="1" applyFont="1" applyFill="1" applyBorder="1" applyAlignment="1">
      <alignment vertical="center"/>
    </xf>
    <xf numFmtId="188" fontId="13" fillId="8" borderId="25" xfId="2" applyNumberFormat="1" applyFont="1" applyFill="1" applyBorder="1" applyAlignment="1">
      <alignment vertical="center"/>
    </xf>
    <xf numFmtId="188" fontId="13" fillId="8" borderId="32" xfId="2" applyNumberFormat="1" applyFont="1" applyFill="1" applyBorder="1" applyAlignment="1">
      <alignment vertical="center"/>
    </xf>
    <xf numFmtId="38" fontId="13" fillId="0" borderId="0" xfId="1" applyFont="1" applyBorder="1" applyAlignment="1">
      <alignment vertical="center" wrapText="1"/>
    </xf>
    <xf numFmtId="38" fontId="13" fillId="7" borderId="0" xfId="1" applyFont="1" applyFill="1" applyBorder="1" applyAlignment="1">
      <alignment vertical="center" wrapText="1"/>
    </xf>
    <xf numFmtId="38" fontId="13" fillId="7" borderId="10" xfId="1" applyFont="1" applyFill="1" applyBorder="1" applyAlignment="1">
      <alignment vertical="center" wrapText="1"/>
    </xf>
    <xf numFmtId="190" fontId="13" fillId="8" borderId="15" xfId="2" applyNumberFormat="1" applyFont="1" applyFill="1" applyBorder="1" applyAlignment="1">
      <alignment vertical="center"/>
    </xf>
    <xf numFmtId="178" fontId="14" fillId="5" borderId="0" xfId="2" applyNumberFormat="1" applyFont="1" applyFill="1" applyAlignment="1">
      <alignment vertical="center"/>
    </xf>
    <xf numFmtId="178" fontId="14" fillId="5" borderId="14" xfId="2" applyNumberFormat="1" applyFont="1" applyFill="1" applyBorder="1" applyAlignment="1">
      <alignment vertical="center"/>
    </xf>
    <xf numFmtId="0" fontId="10" fillId="0" borderId="9" xfId="2" applyFill="1" applyBorder="1" applyAlignment="1">
      <alignment vertical="center" wrapText="1"/>
    </xf>
    <xf numFmtId="0" fontId="14" fillId="0" borderId="0" xfId="2" applyFont="1" applyFill="1" applyAlignment="1">
      <alignment vertical="center" wrapText="1"/>
    </xf>
    <xf numFmtId="49" fontId="32" fillId="0" borderId="4" xfId="0" applyNumberFormat="1" applyFont="1" applyBorder="1" applyAlignment="1">
      <alignment horizontal="center" vertical="center" textRotation="255"/>
    </xf>
    <xf numFmtId="0" fontId="14" fillId="0" borderId="12" xfId="2" applyFont="1" applyFill="1" applyBorder="1" applyAlignment="1">
      <alignment horizontal="center" vertical="center"/>
    </xf>
    <xf numFmtId="0" fontId="14" fillId="0" borderId="13" xfId="2" applyFont="1" applyFill="1" applyBorder="1" applyAlignment="1">
      <alignment horizontal="center" vertical="center"/>
    </xf>
    <xf numFmtId="49" fontId="13" fillId="0" borderId="23" xfId="2" applyNumberFormat="1" applyFont="1" applyBorder="1" applyAlignment="1">
      <alignment horizontal="center" vertical="center"/>
    </xf>
    <xf numFmtId="49" fontId="13" fillId="0" borderId="19" xfId="2" applyNumberFormat="1" applyFont="1" applyBorder="1" applyAlignment="1">
      <alignment horizontal="center" vertical="center"/>
    </xf>
    <xf numFmtId="49" fontId="13" fillId="0" borderId="22" xfId="2" applyNumberFormat="1" applyFont="1" applyBorder="1" applyAlignment="1">
      <alignment horizontal="center" vertical="center"/>
    </xf>
    <xf numFmtId="38" fontId="13" fillId="0" borderId="19" xfId="2" applyNumberFormat="1" applyFont="1" applyBorder="1" applyAlignment="1">
      <alignment horizontal="center" vertical="center"/>
    </xf>
    <xf numFmtId="38" fontId="13" fillId="0" borderId="20" xfId="2" applyNumberFormat="1" applyFont="1" applyBorder="1" applyAlignment="1">
      <alignment horizontal="center" vertical="center"/>
    </xf>
    <xf numFmtId="49" fontId="13" fillId="0" borderId="21" xfId="2" applyNumberFormat="1" applyFont="1" applyBorder="1" applyAlignment="1">
      <alignment horizontal="center" vertical="center"/>
    </xf>
    <xf numFmtId="0" fontId="4" fillId="0" borderId="12" xfId="0" applyFont="1" applyBorder="1" applyAlignment="1">
      <alignment horizontal="right" vertical="center"/>
    </xf>
    <xf numFmtId="0" fontId="4" fillId="0" borderId="13" xfId="0" applyFont="1" applyBorder="1" applyAlignment="1">
      <alignment horizontal="right"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 xfId="0" applyFont="1" applyBorder="1" applyAlignment="1">
      <alignment horizontal="center" vertical="center"/>
    </xf>
    <xf numFmtId="0" fontId="0" fillId="0" borderId="9" xfId="0" applyBorder="1" applyAlignment="1">
      <alignment vertical="center"/>
    </xf>
    <xf numFmtId="0" fontId="0" fillId="0" borderId="5" xfId="0" applyBorder="1" applyAlignment="1">
      <alignment vertical="center"/>
    </xf>
    <xf numFmtId="0" fontId="4" fillId="0" borderId="4" xfId="0" applyFont="1" applyBorder="1" applyAlignment="1">
      <alignment horizontal="center" vertical="center"/>
    </xf>
    <xf numFmtId="0" fontId="4" fillId="0" borderId="8" xfId="0" applyFont="1" applyBorder="1" applyAlignment="1">
      <alignment horizontal="center" vertical="center"/>
    </xf>
    <xf numFmtId="0" fontId="4" fillId="0" borderId="11" xfId="0" applyFont="1" applyBorder="1" applyAlignment="1">
      <alignment horizontal="center" vertical="center"/>
    </xf>
    <xf numFmtId="0" fontId="4" fillId="0" borderId="1" xfId="0" applyFont="1" applyBorder="1" applyAlignment="1">
      <alignment horizontal="center" vertical="center" wrapText="1"/>
    </xf>
    <xf numFmtId="0" fontId="4" fillId="0" borderId="9" xfId="0" applyFont="1" applyBorder="1" applyAlignment="1">
      <alignment horizontal="center" vertical="center" wrapText="1"/>
    </xf>
    <xf numFmtId="0" fontId="4" fillId="0" borderId="5" xfId="0" applyFont="1" applyBorder="1" applyAlignment="1">
      <alignment horizontal="center" vertical="center" wrapText="1"/>
    </xf>
    <xf numFmtId="0" fontId="4" fillId="0" borderId="9" xfId="0" applyFont="1" applyBorder="1" applyAlignment="1">
      <alignment horizontal="center" vertical="center"/>
    </xf>
    <xf numFmtId="0" fontId="4" fillId="0" borderId="5" xfId="0" applyFont="1" applyBorder="1" applyAlignment="1">
      <alignment horizontal="center" vertical="center"/>
    </xf>
    <xf numFmtId="0" fontId="21" fillId="8" borderId="0" xfId="0" applyFont="1" applyFill="1" applyAlignment="1">
      <alignment vertical="center"/>
    </xf>
    <xf numFmtId="49" fontId="31" fillId="8" borderId="0" xfId="0" applyNumberFormat="1" applyFont="1" applyFill="1" applyAlignment="1">
      <alignment vertical="center"/>
    </xf>
    <xf numFmtId="49" fontId="29" fillId="0" borderId="11" xfId="0" applyNumberFormat="1" applyFont="1" applyBorder="1" applyAlignment="1">
      <alignment horizontal="center" vertical="center"/>
    </xf>
    <xf numFmtId="49" fontId="32" fillId="0" borderId="11" xfId="0" applyNumberFormat="1" applyFont="1" applyBorder="1" applyAlignment="1">
      <alignment horizontal="center" vertical="center" textRotation="255"/>
    </xf>
    <xf numFmtId="49" fontId="32" fillId="0" borderId="8" xfId="0" applyNumberFormat="1" applyFont="1" applyBorder="1" applyAlignment="1">
      <alignment horizontal="center" vertical="center" textRotation="255"/>
    </xf>
    <xf numFmtId="184" fontId="29" fillId="0" borderId="34" xfId="0" applyNumberFormat="1" applyFont="1" applyBorder="1" applyAlignment="1">
      <alignment horizontal="center" vertical="center" wrapText="1"/>
    </xf>
    <xf numFmtId="49" fontId="29" fillId="0" borderId="0" xfId="0" applyNumberFormat="1" applyFont="1" applyBorder="1" applyAlignment="1">
      <alignment horizontal="center" vertical="center"/>
    </xf>
    <xf numFmtId="49" fontId="31" fillId="0" borderId="0" xfId="0" applyNumberFormat="1" applyFont="1" applyBorder="1" applyAlignment="1">
      <alignment horizontal="center" vertical="center"/>
    </xf>
    <xf numFmtId="49" fontId="29" fillId="8" borderId="0" xfId="0" applyNumberFormat="1" applyFont="1" applyFill="1" applyBorder="1" applyAlignment="1">
      <alignment vertical="center"/>
    </xf>
    <xf numFmtId="49" fontId="29" fillId="0" borderId="1" xfId="0" applyNumberFormat="1" applyFont="1" applyBorder="1" applyAlignment="1">
      <alignment horizontal="center" vertical="center"/>
    </xf>
    <xf numFmtId="184" fontId="29" fillId="0" borderId="36" xfId="0" applyNumberFormat="1" applyFont="1" applyBorder="1" applyAlignment="1">
      <alignment horizontal="center" vertical="center" wrapText="1"/>
    </xf>
    <xf numFmtId="49" fontId="29" fillId="0" borderId="0" xfId="0" applyNumberFormat="1" applyFont="1" applyBorder="1" applyAlignment="1">
      <alignment vertical="center"/>
    </xf>
    <xf numFmtId="189" fontId="29" fillId="2" borderId="35" xfId="0" applyNumberFormat="1" applyFont="1" applyFill="1" applyBorder="1" applyAlignment="1">
      <alignment vertical="center"/>
    </xf>
  </cellXfs>
  <cellStyles count="5">
    <cellStyle name="ハイパーリンク" xfId="4" builtinId="8"/>
    <cellStyle name="桁区切り" xfId="1" builtinId="6"/>
    <cellStyle name="桁区切り 2" xfId="3" xr:uid="{50CD00ED-2BB7-42CF-A467-995312119DA7}"/>
    <cellStyle name="標準" xfId="0" builtinId="0"/>
    <cellStyle name="標準 2" xfId="2" xr:uid="{D7E7F8B5-C6C3-4C8B-BB63-3B1502FBD497}"/>
  </cellStyles>
  <dxfs count="0"/>
  <tableStyles count="0" defaultTableStyle="TableStyleMedium2" defaultPivotStyle="PivotStyleLight16"/>
  <colors>
    <mruColors>
      <color rgb="FFFFFFCC"/>
      <color rgb="FFCC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xdr:col>
      <xdr:colOff>44451</xdr:colOff>
      <xdr:row>1</xdr:row>
      <xdr:rowOff>57150</xdr:rowOff>
    </xdr:from>
    <xdr:to>
      <xdr:col>10</xdr:col>
      <xdr:colOff>485776</xdr:colOff>
      <xdr:row>6</xdr:row>
      <xdr:rowOff>19050</xdr:rowOff>
    </xdr:to>
    <xdr:sp macro="" textlink="">
      <xdr:nvSpPr>
        <xdr:cNvPr id="2" name="Text Box 1">
          <a:extLst>
            <a:ext uri="{FF2B5EF4-FFF2-40B4-BE49-F238E27FC236}">
              <a16:creationId xmlns:a16="http://schemas.microsoft.com/office/drawing/2014/main" id="{A5B99963-2243-4F9E-B7C6-EC7B763BB539}"/>
            </a:ext>
          </a:extLst>
        </xdr:cNvPr>
        <xdr:cNvSpPr txBox="1">
          <a:spLocks noChangeArrowheads="1"/>
        </xdr:cNvSpPr>
      </xdr:nvSpPr>
      <xdr:spPr bwMode="auto">
        <a:xfrm>
          <a:off x="244476" y="238125"/>
          <a:ext cx="5480050" cy="771525"/>
        </a:xfrm>
        <a:prstGeom prst="rect">
          <a:avLst/>
        </a:prstGeom>
        <a:solidFill>
          <a:srgbClr val="FFFF99"/>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strike="noStrike">
              <a:solidFill>
                <a:srgbClr val="000000"/>
              </a:solidFill>
              <a:latin typeface="ＭＳ Ｐゴシック"/>
              <a:ea typeface="ＭＳ Ｐゴシック"/>
            </a:rPr>
            <a:t>建築工事、土木工事が行われる場合、県内で誘発される経済波及効果</a:t>
          </a:r>
        </a:p>
        <a:p>
          <a:pPr algn="l" rtl="0">
            <a:lnSpc>
              <a:spcPts val="1300"/>
            </a:lnSpc>
            <a:defRPr sz="1000"/>
          </a:pPr>
          <a:r>
            <a:rPr lang="ja-JP" altLang="en-US" sz="1100" b="0" i="0" strike="noStrike">
              <a:solidFill>
                <a:srgbClr val="000000"/>
              </a:solidFill>
              <a:latin typeface="ＭＳ Ｐゴシック"/>
              <a:ea typeface="ＭＳ Ｐゴシック"/>
            </a:rPr>
            <a:t>　　　「</a:t>
          </a:r>
          <a:r>
            <a:rPr lang="ja-JP" altLang="ja-JP" sz="1000" b="0" i="0">
              <a:effectLst/>
              <a:latin typeface="+mn-lt"/>
              <a:ea typeface="+mn-ea"/>
              <a:cs typeface="+mn-cs"/>
            </a:rPr>
            <a:t>建設部門分析用産業連関表部門分類</a:t>
          </a:r>
          <a:r>
            <a:rPr lang="ja-JP" altLang="en-US" sz="1000" b="0" i="0">
              <a:effectLst/>
              <a:latin typeface="+mn-lt"/>
              <a:ea typeface="+mn-ea"/>
              <a:cs typeface="+mn-cs"/>
            </a:rPr>
            <a:t>」による</a:t>
          </a:r>
          <a:r>
            <a:rPr lang="ja-JP" altLang="en-US" sz="1100" b="0" i="0" strike="noStrike">
              <a:solidFill>
                <a:srgbClr val="000000"/>
              </a:solidFill>
              <a:latin typeface="ＭＳ Ｐゴシック"/>
              <a:ea typeface="ＭＳ Ｐゴシック"/>
            </a:rPr>
            <a:t>工事種類別に、最終需要額を算定する。</a:t>
          </a:r>
        </a:p>
        <a:p>
          <a:pPr algn="l" rtl="0">
            <a:defRPr sz="1000"/>
          </a:pPr>
          <a:r>
            <a:rPr lang="ja-JP" altLang="en-US" sz="1100" b="0" i="0" strike="noStrike">
              <a:solidFill>
                <a:srgbClr val="000000"/>
              </a:solidFill>
              <a:latin typeface="ＭＳ Ｐゴシック"/>
              <a:ea typeface="ＭＳ Ｐゴシック"/>
            </a:rPr>
            <a:t>　　　①建築：住宅建築、非住宅建築</a:t>
          </a:r>
        </a:p>
        <a:p>
          <a:pPr algn="l" rtl="0">
            <a:lnSpc>
              <a:spcPts val="1200"/>
            </a:lnSpc>
            <a:defRPr sz="1000"/>
          </a:pPr>
          <a:r>
            <a:rPr lang="ja-JP" altLang="en-US" sz="1100" b="0" i="0" strike="noStrike">
              <a:solidFill>
                <a:srgbClr val="000000"/>
              </a:solidFill>
              <a:latin typeface="ＭＳ Ｐゴシック"/>
              <a:ea typeface="ＭＳ Ｐゴシック"/>
            </a:rPr>
            <a:t>　　　②土木：公共事業、その他土木</a:t>
          </a:r>
        </a:p>
      </xdr:txBody>
    </xdr:sp>
    <xdr:clientData/>
  </xdr:twoCellAnchor>
</xdr:wsDr>
</file>

<file path=xl/theme/theme1.xml><?xml version="1.0" encoding="utf-8"?>
<a:theme xmlns:a="http://schemas.openxmlformats.org/drawingml/2006/main" name="OfficeLegacy">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ユーザー定義 1">
      <a:majorFont>
        <a:latin typeface="ＭＳ Ｐゴシック"/>
        <a:ea typeface="ＭＳ Ｐゴシック"/>
        <a:cs typeface=""/>
      </a:majorFont>
      <a:minorFont>
        <a:latin typeface="ＭＳ Ｐゴシック"/>
        <a:ea typeface="ＭＳ Ｐゴシック"/>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AAAFF8-635D-4E89-9EE2-F59CF38674B7}">
  <dimension ref="A1:C15"/>
  <sheetViews>
    <sheetView tabSelected="1" workbookViewId="0">
      <pane xSplit="2" ySplit="2" topLeftCell="C3" activePane="bottomRight" state="frozen"/>
      <selection activeCell="D5" sqref="D5"/>
      <selection pane="topRight" activeCell="D5" sqref="D5"/>
      <selection pane="bottomLeft" activeCell="D5" sqref="D5"/>
      <selection pane="bottomRight" activeCell="C3" sqref="C3"/>
    </sheetView>
  </sheetViews>
  <sheetFormatPr defaultRowHeight="13"/>
  <cols>
    <col min="1" max="1" width="13.1640625" style="52" customWidth="1"/>
    <col min="2" max="2" width="23.9140625" style="52" customWidth="1"/>
    <col min="3" max="3" width="11.75" style="52" customWidth="1"/>
    <col min="4" max="16384" width="8.6640625" style="52"/>
  </cols>
  <sheetData>
    <row r="1" spans="1:3">
      <c r="A1" s="51" t="s">
        <v>826</v>
      </c>
    </row>
    <row r="2" spans="1:3">
      <c r="A2" s="68" t="s">
        <v>827</v>
      </c>
      <c r="B2" s="254" t="s">
        <v>105</v>
      </c>
      <c r="C2" s="214" t="s">
        <v>106</v>
      </c>
    </row>
    <row r="3" spans="1:3">
      <c r="A3" s="269" t="s">
        <v>107</v>
      </c>
      <c r="B3" s="270" t="s">
        <v>107</v>
      </c>
      <c r="C3" s="76"/>
    </row>
    <row r="4" spans="1:3" ht="39">
      <c r="A4" s="269" t="s">
        <v>334</v>
      </c>
      <c r="B4" s="271" t="s">
        <v>322</v>
      </c>
      <c r="C4" s="113"/>
    </row>
    <row r="5" spans="1:3">
      <c r="A5" s="205" t="s">
        <v>335</v>
      </c>
      <c r="B5" s="229" t="s">
        <v>336</v>
      </c>
      <c r="C5" s="272"/>
    </row>
    <row r="6" spans="1:3" ht="26">
      <c r="A6" s="434" t="s">
        <v>817</v>
      </c>
      <c r="B6" s="114" t="s">
        <v>825</v>
      </c>
      <c r="C6" s="273"/>
    </row>
    <row r="7" spans="1:3" ht="22">
      <c r="A7" s="238" t="s">
        <v>819</v>
      </c>
      <c r="B7" s="435" t="s">
        <v>820</v>
      </c>
      <c r="C7" s="273"/>
    </row>
    <row r="8" spans="1:3" ht="26">
      <c r="A8" s="434" t="s">
        <v>821</v>
      </c>
      <c r="B8" s="435" t="s">
        <v>822</v>
      </c>
      <c r="C8" s="273"/>
    </row>
    <row r="9" spans="1:3" ht="26">
      <c r="A9" s="434" t="s">
        <v>823</v>
      </c>
      <c r="B9" s="435" t="s">
        <v>824</v>
      </c>
      <c r="C9" s="273"/>
    </row>
    <row r="10" spans="1:3">
      <c r="A10" s="256" t="s">
        <v>197</v>
      </c>
      <c r="B10" s="257" t="s">
        <v>828</v>
      </c>
      <c r="C10" s="214"/>
    </row>
    <row r="11" spans="1:3">
      <c r="A11" s="258" t="s">
        <v>323</v>
      </c>
      <c r="B11" s="259" t="s">
        <v>828</v>
      </c>
      <c r="C11" s="219"/>
    </row>
    <row r="12" spans="1:3">
      <c r="A12" s="258" t="s">
        <v>103</v>
      </c>
      <c r="B12" s="259" t="s">
        <v>828</v>
      </c>
      <c r="C12" s="219"/>
    </row>
    <row r="13" spans="1:3">
      <c r="A13" s="258" t="s">
        <v>114</v>
      </c>
      <c r="B13" s="259" t="s">
        <v>828</v>
      </c>
      <c r="C13" s="219"/>
    </row>
    <row r="14" spans="1:3">
      <c r="A14" s="260" t="s">
        <v>324</v>
      </c>
      <c r="B14" s="261" t="s">
        <v>828</v>
      </c>
      <c r="C14" s="236"/>
    </row>
    <row r="15" spans="1:3">
      <c r="A15" s="52" t="s">
        <v>116</v>
      </c>
    </row>
  </sheetData>
  <phoneticPr fontId="3"/>
  <pageMargins left="0.75" right="0.75" top="1" bottom="1" header="0.51200000000000001" footer="0.5120000000000000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566716-6A89-4DC4-AA5C-D3C18BA6968B}">
  <dimension ref="A1:AW52"/>
  <sheetViews>
    <sheetView zoomScaleNormal="100" workbookViewId="0"/>
  </sheetViews>
  <sheetFormatPr defaultColWidth="8.25" defaultRowHeight="12"/>
  <cols>
    <col min="1" max="1" width="4.08203125" style="117" customWidth="1"/>
    <col min="2" max="2" width="18.9140625" style="67" customWidth="1"/>
    <col min="3" max="10" width="10.58203125" style="67" customWidth="1"/>
    <col min="11" max="11" width="3.33203125" style="117" customWidth="1"/>
    <col min="12" max="12" width="18.9140625" style="67" customWidth="1"/>
    <col min="13" max="16" width="10.6640625" style="67" customWidth="1"/>
    <col min="17" max="17" width="4.1640625" style="67" customWidth="1"/>
    <col min="18" max="18" width="3.33203125" style="67" customWidth="1"/>
    <col min="19" max="19" width="18.75" style="67" customWidth="1"/>
    <col min="20" max="24" width="10.58203125" style="67" customWidth="1"/>
    <col min="25" max="25" width="4.1640625" style="67" customWidth="1"/>
    <col min="26" max="26" width="3.33203125" style="67" customWidth="1"/>
    <col min="27" max="27" width="18.75" style="67" customWidth="1"/>
    <col min="28" max="35" width="10.58203125" style="67" customWidth="1"/>
    <col min="36" max="36" width="4.1640625" style="67" customWidth="1"/>
    <col min="37" max="37" width="3.33203125" style="67" customWidth="1"/>
    <col min="38" max="38" width="18.75" style="67" customWidth="1"/>
    <col min="39" max="40" width="10.6640625" style="67" customWidth="1"/>
    <col min="41" max="41" width="8.25" style="67"/>
    <col min="42" max="42" width="3.58203125" style="67" customWidth="1"/>
    <col min="43" max="43" width="19" style="67" customWidth="1"/>
    <col min="44" max="49" width="10.6640625" style="67" customWidth="1"/>
    <col min="50" max="16384" width="8.25" style="67"/>
  </cols>
  <sheetData>
    <row r="1" spans="1:49">
      <c r="A1" s="116" t="s">
        <v>0</v>
      </c>
      <c r="K1" s="116" t="s">
        <v>0</v>
      </c>
      <c r="R1" s="116" t="s">
        <v>0</v>
      </c>
      <c r="Z1" s="116" t="s">
        <v>0</v>
      </c>
      <c r="AK1" s="116" t="s">
        <v>0</v>
      </c>
    </row>
    <row r="2" spans="1:49">
      <c r="A2" s="117" t="s">
        <v>158</v>
      </c>
      <c r="K2" s="116" t="s">
        <v>198</v>
      </c>
      <c r="R2" s="116" t="s">
        <v>200</v>
      </c>
      <c r="V2" s="58"/>
      <c r="W2" s="58"/>
      <c r="X2" s="58"/>
      <c r="Z2" s="116" t="s">
        <v>202</v>
      </c>
      <c r="AK2" s="116" t="s">
        <v>204</v>
      </c>
    </row>
    <row r="3" spans="1:49">
      <c r="K3" s="116" t="s">
        <v>199</v>
      </c>
      <c r="R3" s="116" t="s">
        <v>201</v>
      </c>
      <c r="V3" s="58"/>
      <c r="W3" s="58"/>
      <c r="X3" s="58"/>
      <c r="Z3" s="116" t="s">
        <v>159</v>
      </c>
      <c r="AK3" s="116" t="s">
        <v>159</v>
      </c>
    </row>
    <row r="4" spans="1:49">
      <c r="V4" s="58"/>
      <c r="W4" s="58"/>
      <c r="X4" s="58"/>
      <c r="Z4" s="116" t="s">
        <v>203</v>
      </c>
      <c r="AP4" s="118" t="s">
        <v>196</v>
      </c>
      <c r="AU4" s="67" t="s">
        <v>160</v>
      </c>
    </row>
    <row r="5" spans="1:49">
      <c r="A5" s="119"/>
      <c r="B5" s="61"/>
      <c r="C5" s="120"/>
      <c r="D5" s="120"/>
      <c r="E5" s="120"/>
      <c r="F5" s="120"/>
      <c r="G5" s="120"/>
      <c r="H5" s="66"/>
      <c r="K5" s="119"/>
      <c r="L5" s="61"/>
      <c r="M5" s="121" t="s">
        <v>161</v>
      </c>
      <c r="N5" s="122" t="s">
        <v>161</v>
      </c>
      <c r="O5" s="120"/>
      <c r="P5" s="66"/>
      <c r="R5" s="119"/>
      <c r="S5" s="61"/>
      <c r="T5" s="447" t="s">
        <v>43</v>
      </c>
      <c r="U5" s="448"/>
      <c r="V5" s="7" t="s">
        <v>40</v>
      </c>
      <c r="W5" s="445" t="s">
        <v>44</v>
      </c>
      <c r="X5" s="446"/>
      <c r="Z5" s="119"/>
      <c r="AA5" s="61"/>
      <c r="AB5" s="69"/>
      <c r="AC5" s="61"/>
      <c r="AD5" s="61"/>
      <c r="AE5" s="61"/>
      <c r="AF5" s="61"/>
      <c r="AG5" s="120"/>
      <c r="AH5" s="120"/>
      <c r="AI5" s="120"/>
      <c r="AK5" s="119"/>
      <c r="AL5" s="61"/>
      <c r="AM5" s="120"/>
      <c r="AN5" s="66"/>
      <c r="AP5" s="119"/>
      <c r="AQ5" s="61"/>
      <c r="AR5" s="121" t="s">
        <v>162</v>
      </c>
      <c r="AS5" s="122"/>
      <c r="AT5" s="122" t="s">
        <v>162</v>
      </c>
      <c r="AU5" s="121"/>
      <c r="AV5" s="120"/>
      <c r="AW5" s="66"/>
    </row>
    <row r="6" spans="1:49" ht="24">
      <c r="A6" s="123" t="s">
        <v>163</v>
      </c>
      <c r="B6" s="37" t="s">
        <v>164</v>
      </c>
      <c r="C6" s="35" t="s">
        <v>165</v>
      </c>
      <c r="D6" s="35" t="s">
        <v>166</v>
      </c>
      <c r="E6" s="35" t="s">
        <v>167</v>
      </c>
      <c r="F6" s="35" t="s">
        <v>168</v>
      </c>
      <c r="G6" s="35" t="s">
        <v>169</v>
      </c>
      <c r="H6" s="34" t="s">
        <v>170</v>
      </c>
      <c r="I6" s="33"/>
      <c r="K6" s="123" t="s">
        <v>163</v>
      </c>
      <c r="L6" s="37" t="s">
        <v>164</v>
      </c>
      <c r="M6" s="35" t="s">
        <v>171</v>
      </c>
      <c r="N6" s="33" t="s">
        <v>172</v>
      </c>
      <c r="O6" s="35" t="s">
        <v>173</v>
      </c>
      <c r="P6" s="34" t="s">
        <v>165</v>
      </c>
      <c r="R6" s="123" t="s">
        <v>163</v>
      </c>
      <c r="S6" s="37" t="s">
        <v>164</v>
      </c>
      <c r="T6" s="251" t="s">
        <v>45</v>
      </c>
      <c r="U6" s="250" t="s">
        <v>46</v>
      </c>
      <c r="V6" s="252" t="s">
        <v>47</v>
      </c>
      <c r="W6" s="36" t="s">
        <v>48</v>
      </c>
      <c r="X6" s="250" t="s">
        <v>49</v>
      </c>
      <c r="Z6" s="123" t="s">
        <v>163</v>
      </c>
      <c r="AA6" s="38" t="s">
        <v>164</v>
      </c>
      <c r="AB6" s="32" t="s">
        <v>69</v>
      </c>
      <c r="AC6" s="33" t="s">
        <v>29</v>
      </c>
      <c r="AD6" s="33" t="s">
        <v>30</v>
      </c>
      <c r="AE6" s="33" t="s">
        <v>175</v>
      </c>
      <c r="AF6" s="33" t="s">
        <v>32</v>
      </c>
      <c r="AG6" s="35" t="s">
        <v>174</v>
      </c>
      <c r="AH6" s="35" t="s">
        <v>176</v>
      </c>
      <c r="AI6" s="35" t="s">
        <v>177</v>
      </c>
      <c r="AK6" s="123" t="s">
        <v>163</v>
      </c>
      <c r="AL6" s="37" t="s">
        <v>164</v>
      </c>
      <c r="AM6" s="35" t="s">
        <v>68</v>
      </c>
      <c r="AN6" s="34" t="s">
        <v>178</v>
      </c>
      <c r="AP6" s="123" t="s">
        <v>163</v>
      </c>
      <c r="AQ6" s="37" t="s">
        <v>164</v>
      </c>
      <c r="AR6" s="35" t="s">
        <v>171</v>
      </c>
      <c r="AS6" s="33" t="s">
        <v>179</v>
      </c>
      <c r="AT6" s="33" t="s">
        <v>172</v>
      </c>
      <c r="AU6" s="35" t="s">
        <v>180</v>
      </c>
      <c r="AV6" s="35" t="s">
        <v>173</v>
      </c>
      <c r="AW6" s="34" t="s">
        <v>165</v>
      </c>
    </row>
    <row r="7" spans="1:49">
      <c r="A7" s="124"/>
      <c r="B7" s="125"/>
      <c r="C7" s="126"/>
      <c r="D7" s="126"/>
      <c r="E7" s="126"/>
      <c r="F7" s="126"/>
      <c r="G7" s="126"/>
      <c r="H7" s="37"/>
      <c r="K7" s="124"/>
      <c r="L7" s="125"/>
      <c r="M7" s="127" t="s">
        <v>41</v>
      </c>
      <c r="N7" s="128" t="s">
        <v>42</v>
      </c>
      <c r="O7" s="127" t="s">
        <v>205</v>
      </c>
      <c r="P7" s="129" t="s">
        <v>206</v>
      </c>
      <c r="R7" s="124"/>
      <c r="S7" s="125"/>
      <c r="T7" s="253" t="s">
        <v>41</v>
      </c>
      <c r="U7" s="8" t="s">
        <v>42</v>
      </c>
      <c r="V7" s="8" t="s">
        <v>50</v>
      </c>
      <c r="W7" s="6" t="s">
        <v>51</v>
      </c>
      <c r="X7" s="8" t="s">
        <v>52</v>
      </c>
      <c r="Z7" s="124"/>
      <c r="AA7" s="125"/>
      <c r="AB7" s="130" t="s">
        <v>181</v>
      </c>
      <c r="AC7" s="131" t="s">
        <v>182</v>
      </c>
      <c r="AD7" s="131" t="s">
        <v>183</v>
      </c>
      <c r="AE7" s="131" t="s">
        <v>184</v>
      </c>
      <c r="AF7" s="131" t="s">
        <v>185</v>
      </c>
      <c r="AG7" s="132" t="s">
        <v>186</v>
      </c>
      <c r="AH7" s="127" t="s">
        <v>187</v>
      </c>
      <c r="AI7" s="127" t="s">
        <v>188</v>
      </c>
      <c r="AK7" s="124"/>
      <c r="AL7" s="125"/>
      <c r="AM7" s="127" t="s">
        <v>181</v>
      </c>
      <c r="AN7" s="129" t="s">
        <v>189</v>
      </c>
      <c r="AP7" s="124"/>
      <c r="AQ7" s="125"/>
      <c r="AR7" s="127" t="s">
        <v>181</v>
      </c>
      <c r="AS7" s="128" t="s">
        <v>182</v>
      </c>
      <c r="AT7" s="128" t="s">
        <v>183</v>
      </c>
      <c r="AU7" s="127" t="s">
        <v>190</v>
      </c>
      <c r="AV7" s="127" t="s">
        <v>191</v>
      </c>
      <c r="AW7" s="129" t="s">
        <v>192</v>
      </c>
    </row>
    <row r="8" spans="1:49">
      <c r="A8" s="262">
        <v>1</v>
      </c>
      <c r="B8" s="37" t="s">
        <v>73</v>
      </c>
      <c r="C8" s="133">
        <f t="shared" ref="C8:C47" si="0">P8</f>
        <v>0.17333290637377241</v>
      </c>
      <c r="D8" s="133">
        <f t="shared" ref="D8:E41" si="1">W8</f>
        <v>0.32298797552049696</v>
      </c>
      <c r="E8" s="133">
        <f t="shared" si="1"/>
        <v>0.12265584155979949</v>
      </c>
      <c r="F8" s="133">
        <f t="shared" ref="F8:G41" si="2">AH8</f>
        <v>0.42721038226158625</v>
      </c>
      <c r="G8" s="133">
        <f t="shared" si="2"/>
        <v>0.15155149614048036</v>
      </c>
      <c r="H8" s="134">
        <f t="shared" ref="H8:H47" si="3">AN8</f>
        <v>1.1299182227411633E-2</v>
      </c>
      <c r="K8" s="262">
        <v>1</v>
      </c>
      <c r="L8" s="37" t="s">
        <v>73</v>
      </c>
      <c r="M8" s="135">
        <f>取引基本表!AX5</f>
        <v>499657</v>
      </c>
      <c r="N8" s="136">
        <f>ABS(取引基本表!BJ5)</f>
        <v>413050</v>
      </c>
      <c r="O8" s="137">
        <f>N8/M8</f>
        <v>0.82666709362622759</v>
      </c>
      <c r="P8" s="138">
        <f>1-O8</f>
        <v>0.17333290637377241</v>
      </c>
      <c r="R8" s="262">
        <v>1</v>
      </c>
      <c r="S8" s="37" t="s">
        <v>73</v>
      </c>
      <c r="T8" s="139">
        <f>雇用表!C8</f>
        <v>52513</v>
      </c>
      <c r="U8" s="140">
        <f>雇用表!F8</f>
        <v>19942</v>
      </c>
      <c r="V8" s="139">
        <f>取引基本表!BL5</f>
        <v>162585</v>
      </c>
      <c r="W8" s="141">
        <f>T8/V8</f>
        <v>0.32298797552049696</v>
      </c>
      <c r="X8" s="141">
        <f>U8/V8</f>
        <v>0.12265584155979949</v>
      </c>
      <c r="Z8" s="262">
        <v>1</v>
      </c>
      <c r="AA8" s="37" t="s">
        <v>73</v>
      </c>
      <c r="AB8" s="142">
        <f t="array" ref="AB8:AF46">TRANSPOSE(取引基本表!C46:AO50)</f>
        <v>24640</v>
      </c>
      <c r="AC8" s="143">
        <v>22411</v>
      </c>
      <c r="AD8" s="143">
        <v>28121</v>
      </c>
      <c r="AE8" s="143">
        <v>3777</v>
      </c>
      <c r="AF8" s="143">
        <v>-9491</v>
      </c>
      <c r="AG8" s="144">
        <f>取引基本表!BL5</f>
        <v>162585</v>
      </c>
      <c r="AH8" s="134">
        <f>SUM(AB8:AF8)/AG8</f>
        <v>0.42721038226158625</v>
      </c>
      <c r="AI8" s="133">
        <f>AB8/AG8</f>
        <v>0.15155149614048036</v>
      </c>
      <c r="AK8" s="262">
        <v>1</v>
      </c>
      <c r="AL8" s="37" t="s">
        <v>73</v>
      </c>
      <c r="AM8" s="135">
        <f>取引基本表!AR5</f>
        <v>128280</v>
      </c>
      <c r="AN8" s="145">
        <f t="shared" ref="AN8:AN47" si="4">AM8/AM$47</f>
        <v>1.1299182227411633E-2</v>
      </c>
      <c r="AP8" s="262">
        <v>1</v>
      </c>
      <c r="AQ8" s="37" t="s">
        <v>73</v>
      </c>
      <c r="AR8" s="146">
        <f>取引基本表!AX5</f>
        <v>499657</v>
      </c>
      <c r="AS8" s="147">
        <f>取引基本表!BB5</f>
        <v>75978</v>
      </c>
      <c r="AT8" s="147">
        <f>ABS(取引基本表!BJ5)</f>
        <v>413050</v>
      </c>
      <c r="AU8" s="146">
        <f>AS8-AT8</f>
        <v>-337072</v>
      </c>
      <c r="AV8" s="148">
        <f>AT8/AR8</f>
        <v>0.82666709362622759</v>
      </c>
      <c r="AW8" s="145">
        <f>1-AV8</f>
        <v>0.17333290637377241</v>
      </c>
    </row>
    <row r="9" spans="1:49">
      <c r="A9" s="263">
        <v>2</v>
      </c>
      <c r="B9" s="37" t="s">
        <v>74</v>
      </c>
      <c r="C9" s="148">
        <f t="shared" si="0"/>
        <v>0.39351462480142041</v>
      </c>
      <c r="D9" s="148">
        <f t="shared" si="1"/>
        <v>0.29572434079210003</v>
      </c>
      <c r="E9" s="148">
        <f t="shared" si="1"/>
        <v>0.26862065342998215</v>
      </c>
      <c r="F9" s="148">
        <f t="shared" si="2"/>
        <v>0.63987813845992225</v>
      </c>
      <c r="G9" s="148">
        <f t="shared" si="2"/>
        <v>0.22817522849038765</v>
      </c>
      <c r="H9" s="145">
        <f t="shared" si="3"/>
        <v>5.0911500837573466E-4</v>
      </c>
      <c r="K9" s="263">
        <v>2</v>
      </c>
      <c r="L9" s="37" t="s">
        <v>74</v>
      </c>
      <c r="M9" s="135">
        <f>取引基本表!AX6</f>
        <v>21402</v>
      </c>
      <c r="N9" s="136">
        <f>ABS(取引基本表!BJ6)</f>
        <v>12980</v>
      </c>
      <c r="O9" s="137">
        <f t="shared" ref="O9:O47" si="5">N9/M9</f>
        <v>0.60648537519857959</v>
      </c>
      <c r="P9" s="138">
        <f t="shared" ref="P9:P43" si="6">1-O9</f>
        <v>0.39351462480142041</v>
      </c>
      <c r="R9" s="263">
        <v>2</v>
      </c>
      <c r="S9" s="37" t="s">
        <v>74</v>
      </c>
      <c r="T9" s="139">
        <f>雇用表!C9</f>
        <v>2815</v>
      </c>
      <c r="U9" s="140">
        <f>雇用表!F9</f>
        <v>2557</v>
      </c>
      <c r="V9" s="139">
        <f>取引基本表!BL6</f>
        <v>9519</v>
      </c>
      <c r="W9" s="141">
        <f t="shared" ref="W9:W47" si="7">T9/V9</f>
        <v>0.29572434079210003</v>
      </c>
      <c r="X9" s="141">
        <f t="shared" ref="X9:X47" si="8">U9/V9</f>
        <v>0.26862065342998215</v>
      </c>
      <c r="Z9" s="263">
        <v>2</v>
      </c>
      <c r="AA9" s="37" t="s">
        <v>74</v>
      </c>
      <c r="AB9" s="149">
        <v>2172</v>
      </c>
      <c r="AC9" s="136">
        <v>3008</v>
      </c>
      <c r="AD9" s="136">
        <v>689</v>
      </c>
      <c r="AE9" s="136">
        <v>355</v>
      </c>
      <c r="AF9" s="136">
        <v>-133</v>
      </c>
      <c r="AG9" s="135">
        <f>取引基本表!BL6</f>
        <v>9519</v>
      </c>
      <c r="AH9" s="145">
        <f t="shared" ref="AH9:AH41" si="9">SUM(AB9:AF9)/AG9</f>
        <v>0.63987813845992225</v>
      </c>
      <c r="AI9" s="148">
        <f t="shared" ref="AI9:AI47" si="10">AB9/AG9</f>
        <v>0.22817522849038765</v>
      </c>
      <c r="AK9" s="263">
        <v>2</v>
      </c>
      <c r="AL9" s="37" t="s">
        <v>74</v>
      </c>
      <c r="AM9" s="135">
        <f>取引基本表!AR6</f>
        <v>5780</v>
      </c>
      <c r="AN9" s="145">
        <f t="shared" si="4"/>
        <v>5.0911500837573466E-4</v>
      </c>
      <c r="AP9" s="263">
        <v>2</v>
      </c>
      <c r="AQ9" s="37" t="s">
        <v>74</v>
      </c>
      <c r="AR9" s="146">
        <f>取引基本表!AX6</f>
        <v>21402</v>
      </c>
      <c r="AS9" s="147">
        <f>取引基本表!BB6</f>
        <v>1097</v>
      </c>
      <c r="AT9" s="147">
        <f>ABS(取引基本表!BJ6)</f>
        <v>12980</v>
      </c>
      <c r="AU9" s="146">
        <f t="shared" ref="AU9:AU47" si="11">AS9-AT9</f>
        <v>-11883</v>
      </c>
      <c r="AV9" s="148">
        <f t="shared" ref="AV9:AV46" si="12">AT9/AR9</f>
        <v>0.60648537519857959</v>
      </c>
      <c r="AW9" s="145">
        <f t="shared" ref="AW9:AW47" si="13">1-AV9</f>
        <v>0.39351462480142041</v>
      </c>
    </row>
    <row r="10" spans="1:49">
      <c r="A10" s="263">
        <v>3</v>
      </c>
      <c r="B10" s="37" t="s">
        <v>75</v>
      </c>
      <c r="C10" s="148">
        <f t="shared" si="0"/>
        <v>0.12671464860287895</v>
      </c>
      <c r="D10" s="148">
        <f t="shared" si="1"/>
        <v>9.5045460793747427E-2</v>
      </c>
      <c r="E10" s="148">
        <f t="shared" si="1"/>
        <v>4.2279520059697977E-2</v>
      </c>
      <c r="F10" s="148">
        <f t="shared" si="2"/>
        <v>0.47381340455197063</v>
      </c>
      <c r="G10" s="148">
        <f t="shared" si="2"/>
        <v>0.17153349174243465</v>
      </c>
      <c r="H10" s="145">
        <f t="shared" si="3"/>
        <v>1.1608350684055029E-3</v>
      </c>
      <c r="K10" s="263">
        <v>3</v>
      </c>
      <c r="L10" s="37" t="s">
        <v>75</v>
      </c>
      <c r="M10" s="135">
        <f>取引基本表!AX7</f>
        <v>47240</v>
      </c>
      <c r="N10" s="136">
        <f>ABS(取引基本表!BJ7)</f>
        <v>41254</v>
      </c>
      <c r="O10" s="137">
        <f t="shared" si="5"/>
        <v>0.87328535139712105</v>
      </c>
      <c r="P10" s="138">
        <f t="shared" si="6"/>
        <v>0.12671464860287895</v>
      </c>
      <c r="R10" s="263">
        <v>3</v>
      </c>
      <c r="S10" s="37" t="s">
        <v>75</v>
      </c>
      <c r="T10" s="139">
        <f>雇用表!C10</f>
        <v>4840</v>
      </c>
      <c r="U10" s="140">
        <f>雇用表!F10</f>
        <v>2153</v>
      </c>
      <c r="V10" s="139">
        <f>取引基本表!BL7</f>
        <v>50923</v>
      </c>
      <c r="W10" s="141">
        <f t="shared" si="7"/>
        <v>9.5045460793747427E-2</v>
      </c>
      <c r="X10" s="141">
        <f t="shared" si="8"/>
        <v>4.2279520059697977E-2</v>
      </c>
      <c r="Z10" s="263">
        <v>3</v>
      </c>
      <c r="AA10" s="37" t="s">
        <v>75</v>
      </c>
      <c r="AB10" s="149">
        <v>8735</v>
      </c>
      <c r="AC10" s="136">
        <v>7731</v>
      </c>
      <c r="AD10" s="136">
        <v>6443</v>
      </c>
      <c r="AE10" s="136">
        <v>1294</v>
      </c>
      <c r="AF10" s="136">
        <v>-75</v>
      </c>
      <c r="AG10" s="135">
        <f>取引基本表!BL7</f>
        <v>50923</v>
      </c>
      <c r="AH10" s="145">
        <f t="shared" si="9"/>
        <v>0.47381340455197063</v>
      </c>
      <c r="AI10" s="148">
        <f t="shared" si="10"/>
        <v>0.17153349174243465</v>
      </c>
      <c r="AK10" s="263">
        <v>3</v>
      </c>
      <c r="AL10" s="37" t="s">
        <v>75</v>
      </c>
      <c r="AM10" s="135">
        <f>取引基本表!AR7</f>
        <v>13179</v>
      </c>
      <c r="AN10" s="145">
        <f t="shared" si="4"/>
        <v>1.1608350684055029E-3</v>
      </c>
      <c r="AP10" s="263">
        <v>3</v>
      </c>
      <c r="AQ10" s="37" t="s">
        <v>75</v>
      </c>
      <c r="AR10" s="146">
        <f>取引基本表!AX7</f>
        <v>47240</v>
      </c>
      <c r="AS10" s="147">
        <f>取引基本表!BB7</f>
        <v>44937</v>
      </c>
      <c r="AT10" s="147">
        <f>ABS(取引基本表!BJ7)</f>
        <v>41254</v>
      </c>
      <c r="AU10" s="146">
        <f t="shared" si="11"/>
        <v>3683</v>
      </c>
      <c r="AV10" s="148">
        <f t="shared" si="12"/>
        <v>0.87328535139712105</v>
      </c>
      <c r="AW10" s="145">
        <f t="shared" si="13"/>
        <v>0.12671464860287895</v>
      </c>
    </row>
    <row r="11" spans="1:49">
      <c r="A11" s="263">
        <v>4</v>
      </c>
      <c r="B11" s="37" t="s">
        <v>76</v>
      </c>
      <c r="C11" s="148">
        <f t="shared" si="0"/>
        <v>9.348517078458185E-3</v>
      </c>
      <c r="D11" s="148">
        <f t="shared" si="1"/>
        <v>4.0785268604474206E-2</v>
      </c>
      <c r="E11" s="148">
        <f t="shared" si="1"/>
        <v>3.926343022371024E-2</v>
      </c>
      <c r="F11" s="148">
        <f t="shared" si="2"/>
        <v>0.54360066960888753</v>
      </c>
      <c r="G11" s="148">
        <f t="shared" si="2"/>
        <v>0.2579516055394917</v>
      </c>
      <c r="H11" s="145">
        <f t="shared" si="3"/>
        <v>-1.9466162084954558E-5</v>
      </c>
      <c r="K11" s="263">
        <v>4</v>
      </c>
      <c r="L11" s="37" t="s">
        <v>76</v>
      </c>
      <c r="M11" s="135">
        <f>取引基本表!AX8</f>
        <v>614429</v>
      </c>
      <c r="N11" s="136">
        <f>ABS(取引基本表!BJ8)</f>
        <v>608685</v>
      </c>
      <c r="O11" s="137">
        <f t="shared" si="5"/>
        <v>0.99065148292154181</v>
      </c>
      <c r="P11" s="138">
        <f t="shared" si="6"/>
        <v>9.348517078458185E-3</v>
      </c>
      <c r="R11" s="263">
        <v>4</v>
      </c>
      <c r="S11" s="37" t="s">
        <v>76</v>
      </c>
      <c r="T11" s="139">
        <f>雇用表!C11</f>
        <v>268</v>
      </c>
      <c r="U11" s="140">
        <f>雇用表!F11</f>
        <v>258</v>
      </c>
      <c r="V11" s="139">
        <f>取引基本表!BL8</f>
        <v>6571</v>
      </c>
      <c r="W11" s="141">
        <f t="shared" si="7"/>
        <v>4.0785268604474206E-2</v>
      </c>
      <c r="X11" s="141">
        <f t="shared" si="8"/>
        <v>3.926343022371024E-2</v>
      </c>
      <c r="Z11" s="263">
        <v>4</v>
      </c>
      <c r="AA11" s="37" t="s">
        <v>76</v>
      </c>
      <c r="AB11" s="149">
        <v>1695</v>
      </c>
      <c r="AC11" s="136">
        <v>790</v>
      </c>
      <c r="AD11" s="136">
        <v>743</v>
      </c>
      <c r="AE11" s="136">
        <v>344</v>
      </c>
      <c r="AF11" s="136">
        <v>0</v>
      </c>
      <c r="AG11" s="135">
        <f>取引基本表!BL8</f>
        <v>6571</v>
      </c>
      <c r="AH11" s="145">
        <f t="shared" si="9"/>
        <v>0.54360066960888753</v>
      </c>
      <c r="AI11" s="148">
        <f t="shared" si="10"/>
        <v>0.2579516055394917</v>
      </c>
      <c r="AK11" s="263">
        <v>4</v>
      </c>
      <c r="AL11" s="37" t="s">
        <v>76</v>
      </c>
      <c r="AM11" s="135">
        <f>取引基本表!AR8</f>
        <v>-221</v>
      </c>
      <c r="AN11" s="145">
        <f t="shared" si="4"/>
        <v>-1.9466162084954558E-5</v>
      </c>
      <c r="AP11" s="263">
        <v>4</v>
      </c>
      <c r="AQ11" s="37" t="s">
        <v>76</v>
      </c>
      <c r="AR11" s="146">
        <f>取引基本表!AX8</f>
        <v>614429</v>
      </c>
      <c r="AS11" s="147">
        <f>取引基本表!BB8</f>
        <v>827</v>
      </c>
      <c r="AT11" s="147">
        <f>ABS(取引基本表!BJ8)</f>
        <v>608685</v>
      </c>
      <c r="AU11" s="146">
        <f t="shared" si="11"/>
        <v>-607858</v>
      </c>
      <c r="AV11" s="148">
        <f t="shared" si="12"/>
        <v>0.99065148292154181</v>
      </c>
      <c r="AW11" s="145">
        <f t="shared" si="13"/>
        <v>9.348517078458185E-3</v>
      </c>
    </row>
    <row r="12" spans="1:49">
      <c r="A12" s="263">
        <v>5</v>
      </c>
      <c r="B12" s="37" t="s">
        <v>77</v>
      </c>
      <c r="C12" s="148">
        <f t="shared" si="0"/>
        <v>0.26169189557273109</v>
      </c>
      <c r="D12" s="148">
        <f t="shared" si="1"/>
        <v>3.4578030097235327E-2</v>
      </c>
      <c r="E12" s="148">
        <f t="shared" si="1"/>
        <v>3.3355134693599395E-2</v>
      </c>
      <c r="F12" s="148">
        <f t="shared" si="2"/>
        <v>0.33651535386825859</v>
      </c>
      <c r="G12" s="148">
        <f t="shared" si="2"/>
        <v>0.13770114594385849</v>
      </c>
      <c r="H12" s="145">
        <f t="shared" si="3"/>
        <v>0.10146071966313146</v>
      </c>
      <c r="K12" s="263">
        <v>5</v>
      </c>
      <c r="L12" s="37" t="s">
        <v>77</v>
      </c>
      <c r="M12" s="135">
        <f>取引基本表!AX9</f>
        <v>1887055</v>
      </c>
      <c r="N12" s="136">
        <f>ABS(取引基本表!BJ9)</f>
        <v>1393228</v>
      </c>
      <c r="O12" s="137">
        <f t="shared" si="5"/>
        <v>0.73830810442726891</v>
      </c>
      <c r="P12" s="138">
        <f t="shared" si="6"/>
        <v>0.26169189557273109</v>
      </c>
      <c r="R12" s="263">
        <v>5</v>
      </c>
      <c r="S12" s="37" t="s">
        <v>77</v>
      </c>
      <c r="T12" s="139">
        <f>雇用表!C12</f>
        <v>73064</v>
      </c>
      <c r="U12" s="140">
        <f>雇用表!F12</f>
        <v>70480</v>
      </c>
      <c r="V12" s="139">
        <f>取引基本表!BL9</f>
        <v>2113018</v>
      </c>
      <c r="W12" s="141">
        <f t="shared" si="7"/>
        <v>3.4578030097235327E-2</v>
      </c>
      <c r="X12" s="141">
        <f t="shared" si="8"/>
        <v>3.3355134693599395E-2</v>
      </c>
      <c r="Z12" s="263">
        <v>5</v>
      </c>
      <c r="AA12" s="37" t="s">
        <v>77</v>
      </c>
      <c r="AB12" s="149">
        <v>290965</v>
      </c>
      <c r="AC12" s="136">
        <v>184090</v>
      </c>
      <c r="AD12" s="136">
        <v>137207</v>
      </c>
      <c r="AE12" s="136">
        <v>103447</v>
      </c>
      <c r="AF12" s="136">
        <v>-4646</v>
      </c>
      <c r="AG12" s="135">
        <f>取引基本表!BL9</f>
        <v>2113018</v>
      </c>
      <c r="AH12" s="145">
        <f t="shared" si="9"/>
        <v>0.33651535386825859</v>
      </c>
      <c r="AI12" s="148">
        <f t="shared" si="10"/>
        <v>0.13770114594385849</v>
      </c>
      <c r="AK12" s="263">
        <v>5</v>
      </c>
      <c r="AL12" s="37" t="s">
        <v>77</v>
      </c>
      <c r="AM12" s="135">
        <f>取引基本表!AR9</f>
        <v>1151887</v>
      </c>
      <c r="AN12" s="145">
        <f t="shared" si="4"/>
        <v>0.10146071966313146</v>
      </c>
      <c r="AP12" s="263">
        <v>5</v>
      </c>
      <c r="AQ12" s="37" t="s">
        <v>77</v>
      </c>
      <c r="AR12" s="146">
        <f>取引基本表!AX9</f>
        <v>1887055</v>
      </c>
      <c r="AS12" s="147">
        <f>取引基本表!BB9</f>
        <v>1619191</v>
      </c>
      <c r="AT12" s="147">
        <f>ABS(取引基本表!BJ9)</f>
        <v>1393228</v>
      </c>
      <c r="AU12" s="146">
        <f t="shared" si="11"/>
        <v>225963</v>
      </c>
      <c r="AV12" s="148">
        <f t="shared" si="12"/>
        <v>0.73830810442726891</v>
      </c>
      <c r="AW12" s="145">
        <f t="shared" si="13"/>
        <v>0.26169189557273109</v>
      </c>
    </row>
    <row r="13" spans="1:49">
      <c r="A13" s="263">
        <v>6</v>
      </c>
      <c r="B13" s="37" t="s">
        <v>78</v>
      </c>
      <c r="C13" s="148">
        <f t="shared" si="0"/>
        <v>8.2810371123538395E-2</v>
      </c>
      <c r="D13" s="148">
        <f t="shared" si="1"/>
        <v>0.12720758845381647</v>
      </c>
      <c r="E13" s="148">
        <f t="shared" si="1"/>
        <v>9.5492852763317662E-2</v>
      </c>
      <c r="F13" s="148">
        <f t="shared" si="2"/>
        <v>0.39077170920544851</v>
      </c>
      <c r="G13" s="148">
        <f t="shared" si="2"/>
        <v>0.2721720626600464</v>
      </c>
      <c r="H13" s="145">
        <f t="shared" si="3"/>
        <v>1.212874021164739E-2</v>
      </c>
      <c r="K13" s="263">
        <v>6</v>
      </c>
      <c r="L13" s="37" t="s">
        <v>78</v>
      </c>
      <c r="M13" s="135">
        <f>取引基本表!AX10</f>
        <v>245875</v>
      </c>
      <c r="N13" s="136">
        <f>ABS(取引基本表!BJ10)</f>
        <v>225514</v>
      </c>
      <c r="O13" s="137">
        <f t="shared" si="5"/>
        <v>0.9171896288764616</v>
      </c>
      <c r="P13" s="138">
        <f t="shared" si="6"/>
        <v>8.2810371123538395E-2</v>
      </c>
      <c r="R13" s="263">
        <v>6</v>
      </c>
      <c r="S13" s="37" t="s">
        <v>78</v>
      </c>
      <c r="T13" s="139">
        <f>雇用表!C13</f>
        <v>10581</v>
      </c>
      <c r="U13" s="140">
        <f>雇用表!F13</f>
        <v>7943</v>
      </c>
      <c r="V13" s="139">
        <f>取引基本表!BL10</f>
        <v>83179</v>
      </c>
      <c r="W13" s="141">
        <f t="shared" si="7"/>
        <v>0.12720758845381647</v>
      </c>
      <c r="X13" s="141">
        <f t="shared" si="8"/>
        <v>9.5492852763317662E-2</v>
      </c>
      <c r="Z13" s="263">
        <v>6</v>
      </c>
      <c r="AA13" s="37" t="s">
        <v>78</v>
      </c>
      <c r="AB13" s="149">
        <v>22639</v>
      </c>
      <c r="AC13" s="136">
        <v>-1243</v>
      </c>
      <c r="AD13" s="136">
        <v>10613</v>
      </c>
      <c r="AE13" s="136">
        <v>495</v>
      </c>
      <c r="AF13" s="136">
        <v>0</v>
      </c>
      <c r="AG13" s="135">
        <f>取引基本表!BL10</f>
        <v>83179</v>
      </c>
      <c r="AH13" s="145">
        <f t="shared" si="9"/>
        <v>0.39077170920544851</v>
      </c>
      <c r="AI13" s="148">
        <f t="shared" si="10"/>
        <v>0.2721720626600464</v>
      </c>
      <c r="AK13" s="263">
        <v>6</v>
      </c>
      <c r="AL13" s="37" t="s">
        <v>78</v>
      </c>
      <c r="AM13" s="135">
        <f>取引基本表!AR10</f>
        <v>137698</v>
      </c>
      <c r="AN13" s="145">
        <f t="shared" si="4"/>
        <v>1.212874021164739E-2</v>
      </c>
      <c r="AP13" s="263">
        <v>6</v>
      </c>
      <c r="AQ13" s="37" t="s">
        <v>78</v>
      </c>
      <c r="AR13" s="146">
        <f>取引基本表!AX10</f>
        <v>245875</v>
      </c>
      <c r="AS13" s="147">
        <f>取引基本表!BB10</f>
        <v>62818</v>
      </c>
      <c r="AT13" s="147">
        <f>ABS(取引基本表!BJ10)</f>
        <v>225514</v>
      </c>
      <c r="AU13" s="146">
        <f t="shared" si="11"/>
        <v>-162696</v>
      </c>
      <c r="AV13" s="148">
        <f t="shared" si="12"/>
        <v>0.9171896288764616</v>
      </c>
      <c r="AW13" s="145">
        <f t="shared" si="13"/>
        <v>8.2810371123538395E-2</v>
      </c>
    </row>
    <row r="14" spans="1:49">
      <c r="A14" s="263">
        <v>7</v>
      </c>
      <c r="B14" s="37" t="s">
        <v>79</v>
      </c>
      <c r="C14" s="148">
        <f t="shared" si="0"/>
        <v>0.29759344347769412</v>
      </c>
      <c r="D14" s="148">
        <f t="shared" si="1"/>
        <v>4.3833041969742803E-2</v>
      </c>
      <c r="E14" s="148">
        <f t="shared" si="1"/>
        <v>3.8757158040430381E-2</v>
      </c>
      <c r="F14" s="148">
        <f t="shared" si="2"/>
        <v>0.35598651785260127</v>
      </c>
      <c r="G14" s="148">
        <f t="shared" si="2"/>
        <v>0.17335642824825784</v>
      </c>
      <c r="H14" s="145">
        <f t="shared" si="3"/>
        <v>1.9165801846449152E-3</v>
      </c>
      <c r="K14" s="263">
        <v>7</v>
      </c>
      <c r="L14" s="37" t="s">
        <v>79</v>
      </c>
      <c r="M14" s="135">
        <f>取引基本表!AX11</f>
        <v>490992</v>
      </c>
      <c r="N14" s="136">
        <f>ABS(取引基本表!BJ11)</f>
        <v>344876</v>
      </c>
      <c r="O14" s="137">
        <f t="shared" si="5"/>
        <v>0.70240655652230588</v>
      </c>
      <c r="P14" s="138">
        <f t="shared" si="6"/>
        <v>0.29759344347769412</v>
      </c>
      <c r="R14" s="263">
        <v>7</v>
      </c>
      <c r="S14" s="37" t="s">
        <v>79</v>
      </c>
      <c r="T14" s="139">
        <f>雇用表!C14</f>
        <v>16373</v>
      </c>
      <c r="U14" s="140">
        <f>雇用表!F14</f>
        <v>14477</v>
      </c>
      <c r="V14" s="139">
        <f>取引基本表!BL11</f>
        <v>373531</v>
      </c>
      <c r="W14" s="141">
        <f t="shared" si="7"/>
        <v>4.3833041969742803E-2</v>
      </c>
      <c r="X14" s="141">
        <f t="shared" si="8"/>
        <v>3.8757158040430381E-2</v>
      </c>
      <c r="Z14" s="263">
        <v>7</v>
      </c>
      <c r="AA14" s="37" t="s">
        <v>79</v>
      </c>
      <c r="AB14" s="149">
        <v>64754</v>
      </c>
      <c r="AC14" s="136">
        <v>31516</v>
      </c>
      <c r="AD14" s="136">
        <v>23384</v>
      </c>
      <c r="AE14" s="136">
        <v>13318</v>
      </c>
      <c r="AF14" s="136">
        <v>0</v>
      </c>
      <c r="AG14" s="135">
        <f>取引基本表!BL11</f>
        <v>373531</v>
      </c>
      <c r="AH14" s="145">
        <f t="shared" si="9"/>
        <v>0.35598651785260127</v>
      </c>
      <c r="AI14" s="148">
        <f t="shared" si="10"/>
        <v>0.17335642824825784</v>
      </c>
      <c r="AK14" s="263">
        <v>7</v>
      </c>
      <c r="AL14" s="37" t="s">
        <v>79</v>
      </c>
      <c r="AM14" s="135">
        <f>取引基本表!AR11</f>
        <v>21759</v>
      </c>
      <c r="AN14" s="145">
        <f t="shared" si="4"/>
        <v>1.9165801846449152E-3</v>
      </c>
      <c r="AP14" s="263">
        <v>7</v>
      </c>
      <c r="AQ14" s="37" t="s">
        <v>79</v>
      </c>
      <c r="AR14" s="146">
        <f>取引基本表!AX11</f>
        <v>490992</v>
      </c>
      <c r="AS14" s="147">
        <f>取引基本表!BB11</f>
        <v>227415</v>
      </c>
      <c r="AT14" s="147">
        <f>ABS(取引基本表!BJ11)</f>
        <v>344876</v>
      </c>
      <c r="AU14" s="146">
        <f t="shared" si="11"/>
        <v>-117461</v>
      </c>
      <c r="AV14" s="148">
        <f t="shared" si="12"/>
        <v>0.70240655652230588</v>
      </c>
      <c r="AW14" s="145">
        <f t="shared" si="13"/>
        <v>0.29759344347769412</v>
      </c>
    </row>
    <row r="15" spans="1:49">
      <c r="A15" s="263">
        <v>8</v>
      </c>
      <c r="B15" s="37" t="s">
        <v>80</v>
      </c>
      <c r="C15" s="148">
        <f t="shared" si="0"/>
        <v>0.21593049601829584</v>
      </c>
      <c r="D15" s="148">
        <f t="shared" si="1"/>
        <v>1.5678367482667734E-2</v>
      </c>
      <c r="E15" s="148">
        <f t="shared" si="1"/>
        <v>1.5634458686506418E-2</v>
      </c>
      <c r="F15" s="148">
        <f t="shared" si="2"/>
        <v>0.35842164855867914</v>
      </c>
      <c r="G15" s="148">
        <f t="shared" si="2"/>
        <v>0.1171240792325445</v>
      </c>
      <c r="H15" s="145">
        <f t="shared" si="3"/>
        <v>7.9892300155183192E-3</v>
      </c>
      <c r="K15" s="263">
        <v>8</v>
      </c>
      <c r="L15" s="37" t="s">
        <v>80</v>
      </c>
      <c r="M15" s="135">
        <f>取引基本表!AX12</f>
        <v>1413214</v>
      </c>
      <c r="N15" s="136">
        <f>ABS(取引基本表!BJ12)</f>
        <v>1108058</v>
      </c>
      <c r="O15" s="137">
        <f t="shared" si="5"/>
        <v>0.78406950398170416</v>
      </c>
      <c r="P15" s="138">
        <f t="shared" si="6"/>
        <v>0.21593049601829584</v>
      </c>
      <c r="R15" s="263">
        <v>8</v>
      </c>
      <c r="S15" s="37" t="s">
        <v>80</v>
      </c>
      <c r="T15" s="139">
        <f>雇用表!C15</f>
        <v>26780</v>
      </c>
      <c r="U15" s="140">
        <f>雇用表!F15</f>
        <v>26705</v>
      </c>
      <c r="V15" s="139">
        <f>取引基本表!BL12</f>
        <v>1708086</v>
      </c>
      <c r="W15" s="141">
        <f t="shared" si="7"/>
        <v>1.5678367482667734E-2</v>
      </c>
      <c r="X15" s="141">
        <f t="shared" si="8"/>
        <v>1.5634458686506418E-2</v>
      </c>
      <c r="Z15" s="263">
        <v>8</v>
      </c>
      <c r="AA15" s="37" t="s">
        <v>80</v>
      </c>
      <c r="AB15" s="149">
        <v>200058</v>
      </c>
      <c r="AC15" s="136">
        <v>141047</v>
      </c>
      <c r="AD15" s="136">
        <v>267742</v>
      </c>
      <c r="AE15" s="136">
        <v>3373</v>
      </c>
      <c r="AF15" s="136">
        <v>-5</v>
      </c>
      <c r="AG15" s="135">
        <f>取引基本表!BL12</f>
        <v>1708086</v>
      </c>
      <c r="AH15" s="145">
        <f t="shared" si="9"/>
        <v>0.35842164855867914</v>
      </c>
      <c r="AI15" s="148">
        <f t="shared" si="10"/>
        <v>0.1171240792325445</v>
      </c>
      <c r="AK15" s="263">
        <v>8</v>
      </c>
      <c r="AL15" s="37" t="s">
        <v>80</v>
      </c>
      <c r="AM15" s="135">
        <f>取引基本表!AR12</f>
        <v>90702</v>
      </c>
      <c r="AN15" s="145">
        <f t="shared" si="4"/>
        <v>7.9892300155183192E-3</v>
      </c>
      <c r="AP15" s="263">
        <v>8</v>
      </c>
      <c r="AQ15" s="37" t="s">
        <v>80</v>
      </c>
      <c r="AR15" s="146">
        <f>取引基本表!AX12</f>
        <v>1413214</v>
      </c>
      <c r="AS15" s="147">
        <f>取引基本表!BB12</f>
        <v>1402930</v>
      </c>
      <c r="AT15" s="147">
        <f>ABS(取引基本表!BJ12)</f>
        <v>1108058</v>
      </c>
      <c r="AU15" s="146">
        <f t="shared" si="11"/>
        <v>294872</v>
      </c>
      <c r="AV15" s="148">
        <f t="shared" si="12"/>
        <v>0.78406950398170416</v>
      </c>
      <c r="AW15" s="145">
        <f t="shared" si="13"/>
        <v>0.21593049601829584</v>
      </c>
    </row>
    <row r="16" spans="1:49">
      <c r="A16" s="263">
        <v>9</v>
      </c>
      <c r="B16" s="37" t="s">
        <v>81</v>
      </c>
      <c r="C16" s="148">
        <f t="shared" si="0"/>
        <v>0.18770505348742417</v>
      </c>
      <c r="D16" s="148">
        <f t="shared" si="1"/>
        <v>1.0339400475073228E-2</v>
      </c>
      <c r="E16" s="148">
        <f t="shared" si="1"/>
        <v>1.0339400475073228E-2</v>
      </c>
      <c r="F16" s="148">
        <f t="shared" si="2"/>
        <v>0.2627694146106877</v>
      </c>
      <c r="G16" s="148">
        <f t="shared" si="2"/>
        <v>1.5279579137581789E-2</v>
      </c>
      <c r="H16" s="145">
        <f t="shared" si="3"/>
        <v>6.0242927132958465E-3</v>
      </c>
      <c r="K16" s="263">
        <v>9</v>
      </c>
      <c r="L16" s="37" t="s">
        <v>81</v>
      </c>
      <c r="M16" s="135">
        <f>取引基本表!AX13</f>
        <v>453845</v>
      </c>
      <c r="N16" s="136">
        <f>ABS(取引基本表!BJ13)</f>
        <v>368656</v>
      </c>
      <c r="O16" s="137">
        <f t="shared" si="5"/>
        <v>0.81229494651257583</v>
      </c>
      <c r="P16" s="138">
        <f t="shared" si="6"/>
        <v>0.18770505348742417</v>
      </c>
      <c r="R16" s="263">
        <v>9</v>
      </c>
      <c r="S16" s="37" t="s">
        <v>81</v>
      </c>
      <c r="T16" s="139">
        <f>雇用表!C16</f>
        <v>1419</v>
      </c>
      <c r="U16" s="140">
        <f>雇用表!F16</f>
        <v>1419</v>
      </c>
      <c r="V16" s="139">
        <f>取引基本表!BL13</f>
        <v>137242</v>
      </c>
      <c r="W16" s="141">
        <f t="shared" si="7"/>
        <v>1.0339400475073228E-2</v>
      </c>
      <c r="X16" s="141">
        <f t="shared" si="8"/>
        <v>1.0339400475073228E-2</v>
      </c>
      <c r="Z16" s="263">
        <v>9</v>
      </c>
      <c r="AA16" s="37" t="s">
        <v>81</v>
      </c>
      <c r="AB16" s="149">
        <v>2097</v>
      </c>
      <c r="AC16" s="136">
        <v>13023</v>
      </c>
      <c r="AD16" s="136">
        <v>6657</v>
      </c>
      <c r="AE16" s="136">
        <v>14530</v>
      </c>
      <c r="AF16" s="136">
        <v>-244</v>
      </c>
      <c r="AG16" s="135">
        <f>取引基本表!BL13</f>
        <v>137242</v>
      </c>
      <c r="AH16" s="145">
        <f t="shared" si="9"/>
        <v>0.2627694146106877</v>
      </c>
      <c r="AI16" s="148">
        <f t="shared" si="10"/>
        <v>1.5279579137581789E-2</v>
      </c>
      <c r="AK16" s="263">
        <v>9</v>
      </c>
      <c r="AL16" s="37" t="s">
        <v>81</v>
      </c>
      <c r="AM16" s="135">
        <f>取引基本表!AR13</f>
        <v>68394</v>
      </c>
      <c r="AN16" s="145">
        <f t="shared" si="4"/>
        <v>6.0242927132958465E-3</v>
      </c>
      <c r="AP16" s="263">
        <v>9</v>
      </c>
      <c r="AQ16" s="37" t="s">
        <v>81</v>
      </c>
      <c r="AR16" s="146">
        <f>取引基本表!AX13</f>
        <v>453845</v>
      </c>
      <c r="AS16" s="147">
        <f>取引基本表!BB13</f>
        <v>52053</v>
      </c>
      <c r="AT16" s="147">
        <f>ABS(取引基本表!BJ13)</f>
        <v>368656</v>
      </c>
      <c r="AU16" s="146">
        <f t="shared" si="11"/>
        <v>-316603</v>
      </c>
      <c r="AV16" s="148">
        <f t="shared" si="12"/>
        <v>0.81229494651257583</v>
      </c>
      <c r="AW16" s="145">
        <f t="shared" si="13"/>
        <v>0.18770505348742417</v>
      </c>
    </row>
    <row r="17" spans="1:49">
      <c r="A17" s="263">
        <v>10</v>
      </c>
      <c r="B17" s="37" t="s">
        <v>82</v>
      </c>
      <c r="C17" s="148">
        <f t="shared" si="0"/>
        <v>0.24245613901755958</v>
      </c>
      <c r="D17" s="148">
        <f t="shared" si="1"/>
        <v>5.1560411778863557E-2</v>
      </c>
      <c r="E17" s="148">
        <f t="shared" si="1"/>
        <v>4.9008807340167618E-2</v>
      </c>
      <c r="F17" s="148">
        <f t="shared" si="2"/>
        <v>0.42825667105631338</v>
      </c>
      <c r="G17" s="148">
        <f t="shared" si="2"/>
        <v>0.24054742090319753</v>
      </c>
      <c r="H17" s="145">
        <f t="shared" si="3"/>
        <v>2.8816966460243139E-3</v>
      </c>
      <c r="K17" s="263">
        <v>10</v>
      </c>
      <c r="L17" s="37" t="s">
        <v>82</v>
      </c>
      <c r="M17" s="135">
        <f>取引基本表!AX14</f>
        <v>526322</v>
      </c>
      <c r="N17" s="136">
        <f>ABS(取引基本表!BJ14)</f>
        <v>398712</v>
      </c>
      <c r="O17" s="137">
        <f t="shared" si="5"/>
        <v>0.75754386098244042</v>
      </c>
      <c r="P17" s="138">
        <f t="shared" si="6"/>
        <v>0.24245613901755958</v>
      </c>
      <c r="R17" s="263">
        <v>10</v>
      </c>
      <c r="S17" s="37" t="s">
        <v>82</v>
      </c>
      <c r="T17" s="139">
        <f>雇用表!C17</f>
        <v>26350</v>
      </c>
      <c r="U17" s="140">
        <f>雇用表!F17</f>
        <v>25046</v>
      </c>
      <c r="V17" s="139">
        <f>取引基本表!BL14</f>
        <v>511051</v>
      </c>
      <c r="W17" s="141">
        <f t="shared" si="7"/>
        <v>5.1560411778863557E-2</v>
      </c>
      <c r="X17" s="141">
        <f t="shared" si="8"/>
        <v>4.9008807340167618E-2</v>
      </c>
      <c r="Z17" s="263">
        <v>10</v>
      </c>
      <c r="AA17" s="37" t="s">
        <v>82</v>
      </c>
      <c r="AB17" s="149">
        <v>122932</v>
      </c>
      <c r="AC17" s="136">
        <v>31000</v>
      </c>
      <c r="AD17" s="136">
        <v>52314</v>
      </c>
      <c r="AE17" s="136">
        <v>12616</v>
      </c>
      <c r="AF17" s="136">
        <v>-1</v>
      </c>
      <c r="AG17" s="135">
        <f>取引基本表!BL14</f>
        <v>511051</v>
      </c>
      <c r="AH17" s="145">
        <f t="shared" si="9"/>
        <v>0.42825667105631338</v>
      </c>
      <c r="AI17" s="148">
        <f t="shared" si="10"/>
        <v>0.24054742090319753</v>
      </c>
      <c r="AK17" s="263">
        <v>10</v>
      </c>
      <c r="AL17" s="37" t="s">
        <v>82</v>
      </c>
      <c r="AM17" s="135">
        <f>取引基本表!AR14</f>
        <v>32716</v>
      </c>
      <c r="AN17" s="145">
        <f t="shared" si="4"/>
        <v>2.8816966460243139E-3</v>
      </c>
      <c r="AP17" s="263">
        <v>10</v>
      </c>
      <c r="AQ17" s="37" t="s">
        <v>82</v>
      </c>
      <c r="AR17" s="146">
        <f>取引基本表!AX14</f>
        <v>526322</v>
      </c>
      <c r="AS17" s="147">
        <f>取引基本表!BB14</f>
        <v>383441</v>
      </c>
      <c r="AT17" s="147">
        <f>ABS(取引基本表!BJ14)</f>
        <v>398712</v>
      </c>
      <c r="AU17" s="146">
        <f t="shared" si="11"/>
        <v>-15271</v>
      </c>
      <c r="AV17" s="148">
        <f t="shared" si="12"/>
        <v>0.75754386098244042</v>
      </c>
      <c r="AW17" s="145">
        <f t="shared" si="13"/>
        <v>0.24245613901755958</v>
      </c>
    </row>
    <row r="18" spans="1:49">
      <c r="A18" s="263">
        <v>11</v>
      </c>
      <c r="B18" s="37" t="s">
        <v>83</v>
      </c>
      <c r="C18" s="148">
        <f t="shared" si="0"/>
        <v>0.40831687749419565</v>
      </c>
      <c r="D18" s="148">
        <f t="shared" si="1"/>
        <v>3.8565313316438733E-2</v>
      </c>
      <c r="E18" s="148">
        <f t="shared" si="1"/>
        <v>3.6576455199010559E-2</v>
      </c>
      <c r="F18" s="148">
        <f t="shared" si="2"/>
        <v>0.48997194925916815</v>
      </c>
      <c r="G18" s="148">
        <f t="shared" si="2"/>
        <v>0.21766947174074985</v>
      </c>
      <c r="H18" s="145">
        <f t="shared" si="3"/>
        <v>4.4543159123807785E-4</v>
      </c>
      <c r="K18" s="263">
        <v>11</v>
      </c>
      <c r="L18" s="37" t="s">
        <v>83</v>
      </c>
      <c r="M18" s="135">
        <f>取引基本表!AX15</f>
        <v>242062</v>
      </c>
      <c r="N18" s="136">
        <f>ABS(取引基本表!BJ15)</f>
        <v>143224</v>
      </c>
      <c r="O18" s="137">
        <f t="shared" si="5"/>
        <v>0.59168312250580435</v>
      </c>
      <c r="P18" s="138">
        <f t="shared" si="6"/>
        <v>0.40831687749419565</v>
      </c>
      <c r="R18" s="263">
        <v>11</v>
      </c>
      <c r="S18" s="37" t="s">
        <v>83</v>
      </c>
      <c r="T18" s="139">
        <f>雇用表!C18</f>
        <v>10820</v>
      </c>
      <c r="U18" s="140">
        <f>雇用表!F18</f>
        <v>10262</v>
      </c>
      <c r="V18" s="139">
        <f>取引基本表!BL15</f>
        <v>280563</v>
      </c>
      <c r="W18" s="141">
        <f t="shared" si="7"/>
        <v>3.8565313316438733E-2</v>
      </c>
      <c r="X18" s="141">
        <f t="shared" si="8"/>
        <v>3.6576455199010559E-2</v>
      </c>
      <c r="Z18" s="263">
        <v>11</v>
      </c>
      <c r="AA18" s="37" t="s">
        <v>83</v>
      </c>
      <c r="AB18" s="149">
        <v>61070</v>
      </c>
      <c r="AC18" s="136">
        <v>31356</v>
      </c>
      <c r="AD18" s="136">
        <v>34085</v>
      </c>
      <c r="AE18" s="136">
        <v>10957</v>
      </c>
      <c r="AF18" s="136">
        <v>0</v>
      </c>
      <c r="AG18" s="135">
        <f>取引基本表!BL15</f>
        <v>280563</v>
      </c>
      <c r="AH18" s="145">
        <f t="shared" si="9"/>
        <v>0.48997194925916815</v>
      </c>
      <c r="AI18" s="148">
        <f t="shared" si="10"/>
        <v>0.21766947174074985</v>
      </c>
      <c r="AK18" s="263">
        <v>11</v>
      </c>
      <c r="AL18" s="37" t="s">
        <v>83</v>
      </c>
      <c r="AM18" s="135">
        <f>取引基本表!AR15</f>
        <v>5057</v>
      </c>
      <c r="AN18" s="145">
        <f t="shared" si="4"/>
        <v>4.4543159123807785E-4</v>
      </c>
      <c r="AP18" s="263">
        <v>11</v>
      </c>
      <c r="AQ18" s="37" t="s">
        <v>83</v>
      </c>
      <c r="AR18" s="146">
        <f>取引基本表!AX15</f>
        <v>242062</v>
      </c>
      <c r="AS18" s="147">
        <f>取引基本表!BB15</f>
        <v>181725</v>
      </c>
      <c r="AT18" s="147">
        <f>ABS(取引基本表!BJ15)</f>
        <v>143224</v>
      </c>
      <c r="AU18" s="146">
        <f t="shared" si="11"/>
        <v>38501</v>
      </c>
      <c r="AV18" s="148">
        <f t="shared" si="12"/>
        <v>0.59168312250580435</v>
      </c>
      <c r="AW18" s="145">
        <f t="shared" si="13"/>
        <v>0.40831687749419565</v>
      </c>
    </row>
    <row r="19" spans="1:49">
      <c r="A19" s="263">
        <v>12</v>
      </c>
      <c r="B19" s="37" t="s">
        <v>84</v>
      </c>
      <c r="C19" s="148">
        <f t="shared" si="0"/>
        <v>0.72110086081153413</v>
      </c>
      <c r="D19" s="148">
        <f t="shared" si="1"/>
        <v>1.2736199640345095E-2</v>
      </c>
      <c r="E19" s="148">
        <f t="shared" si="1"/>
        <v>1.2523714081279422E-2</v>
      </c>
      <c r="F19" s="148">
        <f t="shared" si="2"/>
        <v>0.21331101927013058</v>
      </c>
      <c r="G19" s="148">
        <f t="shared" si="2"/>
        <v>6.2445810408374151E-2</v>
      </c>
      <c r="H19" s="145">
        <f t="shared" si="3"/>
        <v>-1.2604560155461526E-4</v>
      </c>
      <c r="K19" s="263">
        <v>12</v>
      </c>
      <c r="L19" s="37" t="s">
        <v>84</v>
      </c>
      <c r="M19" s="135">
        <f>取引基本表!AX16</f>
        <v>1685154</v>
      </c>
      <c r="N19" s="136">
        <f>ABS(取引基本表!BJ16)</f>
        <v>469988</v>
      </c>
      <c r="O19" s="137">
        <f t="shared" si="5"/>
        <v>0.27889913918846587</v>
      </c>
      <c r="P19" s="138">
        <f t="shared" si="6"/>
        <v>0.72110086081153413</v>
      </c>
      <c r="R19" s="263">
        <v>12</v>
      </c>
      <c r="S19" s="37" t="s">
        <v>84</v>
      </c>
      <c r="T19" s="139">
        <f>雇用表!C19</f>
        <v>27572</v>
      </c>
      <c r="U19" s="140">
        <f>雇用表!F19</f>
        <v>27112</v>
      </c>
      <c r="V19" s="139">
        <f>取引基本表!BL16</f>
        <v>2164853</v>
      </c>
      <c r="W19" s="141">
        <f t="shared" si="7"/>
        <v>1.2736199640345095E-2</v>
      </c>
      <c r="X19" s="141">
        <f t="shared" si="8"/>
        <v>1.2523714081279422E-2</v>
      </c>
      <c r="Z19" s="263">
        <v>12</v>
      </c>
      <c r="AA19" s="37" t="s">
        <v>84</v>
      </c>
      <c r="AB19" s="149">
        <v>135186</v>
      </c>
      <c r="AC19" s="136">
        <v>183945</v>
      </c>
      <c r="AD19" s="136">
        <v>110093</v>
      </c>
      <c r="AE19" s="136">
        <v>32566</v>
      </c>
      <c r="AF19" s="136">
        <v>-3</v>
      </c>
      <c r="AG19" s="135">
        <f>取引基本表!BL16</f>
        <v>2164853</v>
      </c>
      <c r="AH19" s="145">
        <f t="shared" si="9"/>
        <v>0.21331101927013058</v>
      </c>
      <c r="AI19" s="148">
        <f t="shared" si="10"/>
        <v>6.2445810408374151E-2</v>
      </c>
      <c r="AK19" s="263">
        <v>12</v>
      </c>
      <c r="AL19" s="37" t="s">
        <v>84</v>
      </c>
      <c r="AM19" s="135">
        <f>取引基本表!AR16</f>
        <v>-1431</v>
      </c>
      <c r="AN19" s="145">
        <f t="shared" si="4"/>
        <v>-1.2604560155461526E-4</v>
      </c>
      <c r="AP19" s="263">
        <v>12</v>
      </c>
      <c r="AQ19" s="37" t="s">
        <v>84</v>
      </c>
      <c r="AR19" s="146">
        <f>取引基本表!AX16</f>
        <v>1685154</v>
      </c>
      <c r="AS19" s="147">
        <f>取引基本表!BB16</f>
        <v>949687</v>
      </c>
      <c r="AT19" s="147">
        <f>ABS(取引基本表!BJ16)</f>
        <v>469988</v>
      </c>
      <c r="AU19" s="146">
        <f t="shared" si="11"/>
        <v>479699</v>
      </c>
      <c r="AV19" s="148">
        <f t="shared" si="12"/>
        <v>0.27889913918846587</v>
      </c>
      <c r="AW19" s="145">
        <f t="shared" si="13"/>
        <v>0.72110086081153413</v>
      </c>
    </row>
    <row r="20" spans="1:49">
      <c r="A20" s="263">
        <v>13</v>
      </c>
      <c r="B20" s="37" t="s">
        <v>85</v>
      </c>
      <c r="C20" s="148">
        <f t="shared" si="0"/>
        <v>4.9598906854145253E-2</v>
      </c>
      <c r="D20" s="148">
        <f t="shared" si="1"/>
        <v>3.0797631013066269E-2</v>
      </c>
      <c r="E20" s="148">
        <f t="shared" si="1"/>
        <v>2.9972730221401771E-2</v>
      </c>
      <c r="F20" s="148">
        <f t="shared" si="2"/>
        <v>0.2109583665362576</v>
      </c>
      <c r="G20" s="148">
        <f t="shared" si="2"/>
        <v>0.11671945764775135</v>
      </c>
      <c r="H20" s="145">
        <f t="shared" si="3"/>
        <v>7.0439320449493942E-4</v>
      </c>
      <c r="K20" s="263">
        <v>13</v>
      </c>
      <c r="L20" s="37" t="s">
        <v>85</v>
      </c>
      <c r="M20" s="135">
        <f>取引基本表!AX17</f>
        <v>463982</v>
      </c>
      <c r="N20" s="136">
        <f>ABS(取引基本表!BJ17)</f>
        <v>440969</v>
      </c>
      <c r="O20" s="137">
        <f t="shared" si="5"/>
        <v>0.95040109314585475</v>
      </c>
      <c r="P20" s="138">
        <f t="shared" si="6"/>
        <v>4.9598906854145253E-2</v>
      </c>
      <c r="R20" s="263">
        <v>13</v>
      </c>
      <c r="S20" s="37" t="s">
        <v>85</v>
      </c>
      <c r="T20" s="139">
        <f>雇用表!C20</f>
        <v>7691</v>
      </c>
      <c r="U20" s="140">
        <f>雇用表!F20</f>
        <v>7485</v>
      </c>
      <c r="V20" s="139">
        <f>取引基本表!BL17</f>
        <v>249727</v>
      </c>
      <c r="W20" s="141">
        <f t="shared" si="7"/>
        <v>3.0797631013066269E-2</v>
      </c>
      <c r="X20" s="141">
        <f t="shared" si="8"/>
        <v>2.9972730221401771E-2</v>
      </c>
      <c r="Z20" s="263">
        <v>13</v>
      </c>
      <c r="AA20" s="37" t="s">
        <v>85</v>
      </c>
      <c r="AB20" s="149">
        <v>29148</v>
      </c>
      <c r="AC20" s="136">
        <v>15888</v>
      </c>
      <c r="AD20" s="136">
        <v>8845</v>
      </c>
      <c r="AE20" s="136">
        <v>-1199</v>
      </c>
      <c r="AF20" s="136">
        <v>0</v>
      </c>
      <c r="AG20" s="135">
        <f>取引基本表!BL17</f>
        <v>249727</v>
      </c>
      <c r="AH20" s="145">
        <f t="shared" si="9"/>
        <v>0.2109583665362576</v>
      </c>
      <c r="AI20" s="148">
        <f t="shared" si="10"/>
        <v>0.11671945764775135</v>
      </c>
      <c r="AK20" s="263">
        <v>13</v>
      </c>
      <c r="AL20" s="37" t="s">
        <v>85</v>
      </c>
      <c r="AM20" s="135">
        <f>取引基本表!AR17</f>
        <v>7997</v>
      </c>
      <c r="AN20" s="145">
        <f t="shared" si="4"/>
        <v>7.0439320449493942E-4</v>
      </c>
      <c r="AP20" s="263">
        <v>13</v>
      </c>
      <c r="AQ20" s="37" t="s">
        <v>85</v>
      </c>
      <c r="AR20" s="146">
        <f>取引基本表!AX17</f>
        <v>463982</v>
      </c>
      <c r="AS20" s="147">
        <f>取引基本表!BB17</f>
        <v>226714</v>
      </c>
      <c r="AT20" s="147">
        <f>ABS(取引基本表!BJ17)</f>
        <v>440969</v>
      </c>
      <c r="AU20" s="146">
        <f t="shared" si="11"/>
        <v>-214255</v>
      </c>
      <c r="AV20" s="148">
        <f t="shared" si="12"/>
        <v>0.95040109314585475</v>
      </c>
      <c r="AW20" s="145">
        <f t="shared" si="13"/>
        <v>4.9598906854145253E-2</v>
      </c>
    </row>
    <row r="21" spans="1:49">
      <c r="A21" s="263">
        <v>14</v>
      </c>
      <c r="B21" s="37" t="s">
        <v>86</v>
      </c>
      <c r="C21" s="148">
        <f t="shared" si="0"/>
        <v>0.28411166756853934</v>
      </c>
      <c r="D21" s="148">
        <f t="shared" si="1"/>
        <v>5.9847590028896828E-2</v>
      </c>
      <c r="E21" s="148">
        <f t="shared" si="1"/>
        <v>5.4782163530779596E-2</v>
      </c>
      <c r="F21" s="148">
        <f t="shared" si="2"/>
        <v>0.45791147145628314</v>
      </c>
      <c r="G21" s="148">
        <f t="shared" si="2"/>
        <v>0.29005387701730417</v>
      </c>
      <c r="H21" s="145">
        <f t="shared" si="3"/>
        <v>2.3737267060065176E-3</v>
      </c>
      <c r="K21" s="263">
        <v>14</v>
      </c>
      <c r="L21" s="37" t="s">
        <v>86</v>
      </c>
      <c r="M21" s="135">
        <f>取引基本表!AX18</f>
        <v>550706</v>
      </c>
      <c r="N21" s="136">
        <f>ABS(取引基本表!BJ18)</f>
        <v>394244</v>
      </c>
      <c r="O21" s="137">
        <f t="shared" si="5"/>
        <v>0.71588833243146066</v>
      </c>
      <c r="P21" s="138">
        <f t="shared" si="6"/>
        <v>0.28411166756853934</v>
      </c>
      <c r="R21" s="263">
        <v>14</v>
      </c>
      <c r="S21" s="37" t="s">
        <v>86</v>
      </c>
      <c r="T21" s="139">
        <f>雇用表!C21</f>
        <v>38812</v>
      </c>
      <c r="U21" s="140">
        <f>雇用表!F21</f>
        <v>35527</v>
      </c>
      <c r="V21" s="139">
        <f>取引基本表!BL18</f>
        <v>648514</v>
      </c>
      <c r="W21" s="141">
        <f t="shared" si="7"/>
        <v>5.9847590028896828E-2</v>
      </c>
      <c r="X21" s="141">
        <f t="shared" si="8"/>
        <v>5.4782163530779596E-2</v>
      </c>
      <c r="Z21" s="263">
        <v>14</v>
      </c>
      <c r="AA21" s="37" t="s">
        <v>86</v>
      </c>
      <c r="AB21" s="149">
        <v>188104</v>
      </c>
      <c r="AC21" s="136">
        <v>32536</v>
      </c>
      <c r="AD21" s="136">
        <v>53235</v>
      </c>
      <c r="AE21" s="136">
        <v>23092</v>
      </c>
      <c r="AF21" s="136">
        <v>-5</v>
      </c>
      <c r="AG21" s="135">
        <f>取引基本表!BL18</f>
        <v>648514</v>
      </c>
      <c r="AH21" s="145">
        <f t="shared" si="9"/>
        <v>0.45791147145628314</v>
      </c>
      <c r="AI21" s="148">
        <f t="shared" si="10"/>
        <v>0.29005387701730417</v>
      </c>
      <c r="AK21" s="263">
        <v>14</v>
      </c>
      <c r="AL21" s="37" t="s">
        <v>86</v>
      </c>
      <c r="AM21" s="135">
        <f>取引基本表!AR18</f>
        <v>26949</v>
      </c>
      <c r="AN21" s="145">
        <f t="shared" si="4"/>
        <v>2.3737267060065176E-3</v>
      </c>
      <c r="AP21" s="263">
        <v>14</v>
      </c>
      <c r="AQ21" s="37" t="s">
        <v>86</v>
      </c>
      <c r="AR21" s="146">
        <f>取引基本表!AX18</f>
        <v>550706</v>
      </c>
      <c r="AS21" s="147">
        <f>取引基本表!BB18</f>
        <v>492052</v>
      </c>
      <c r="AT21" s="147">
        <f>ABS(取引基本表!BJ18)</f>
        <v>394244</v>
      </c>
      <c r="AU21" s="146">
        <f t="shared" si="11"/>
        <v>97808</v>
      </c>
      <c r="AV21" s="148">
        <f t="shared" si="12"/>
        <v>0.71588833243146066</v>
      </c>
      <c r="AW21" s="145">
        <f t="shared" si="13"/>
        <v>0.28411166756853934</v>
      </c>
    </row>
    <row r="22" spans="1:49">
      <c r="A22" s="263">
        <v>15</v>
      </c>
      <c r="B22" s="37" t="s">
        <v>70</v>
      </c>
      <c r="C22" s="148">
        <f t="shared" si="0"/>
        <v>0.28280144764930404</v>
      </c>
      <c r="D22" s="148">
        <f t="shared" si="1"/>
        <v>2.2938556731137788E-2</v>
      </c>
      <c r="E22" s="148">
        <f t="shared" si="1"/>
        <v>2.2183368519679003E-2</v>
      </c>
      <c r="F22" s="148">
        <f t="shared" si="2"/>
        <v>0.43073258580094059</v>
      </c>
      <c r="G22" s="148">
        <f t="shared" si="2"/>
        <v>0.21325815420745545</v>
      </c>
      <c r="H22" s="145">
        <f t="shared" si="3"/>
        <v>5.2408897921031505E-5</v>
      </c>
      <c r="K22" s="263">
        <v>15</v>
      </c>
      <c r="L22" s="37" t="s">
        <v>70</v>
      </c>
      <c r="M22" s="135">
        <f>取引基本表!AX19</f>
        <v>576659</v>
      </c>
      <c r="N22" s="136">
        <f>ABS(取引基本表!BJ19)</f>
        <v>413579</v>
      </c>
      <c r="O22" s="137">
        <f t="shared" si="5"/>
        <v>0.71719855235069596</v>
      </c>
      <c r="P22" s="138">
        <f t="shared" si="6"/>
        <v>0.28280144764930404</v>
      </c>
      <c r="R22" s="263">
        <v>15</v>
      </c>
      <c r="S22" s="37" t="s">
        <v>70</v>
      </c>
      <c r="T22" s="139">
        <f>雇用表!C22</f>
        <v>30162</v>
      </c>
      <c r="U22" s="140">
        <f>雇用表!F22</f>
        <v>29169</v>
      </c>
      <c r="V22" s="139">
        <f>取引基本表!BL19</f>
        <v>1314904</v>
      </c>
      <c r="W22" s="141">
        <f t="shared" si="7"/>
        <v>2.2938556731137788E-2</v>
      </c>
      <c r="X22" s="141">
        <f t="shared" si="8"/>
        <v>2.2183368519679003E-2</v>
      </c>
      <c r="Z22" s="263">
        <v>15</v>
      </c>
      <c r="AA22" s="37" t="s">
        <v>70</v>
      </c>
      <c r="AB22" s="149">
        <v>280414</v>
      </c>
      <c r="AC22" s="136">
        <v>144523</v>
      </c>
      <c r="AD22" s="136">
        <v>138714</v>
      </c>
      <c r="AE22" s="136">
        <v>2726</v>
      </c>
      <c r="AF22" s="136">
        <v>-5</v>
      </c>
      <c r="AG22" s="135">
        <f>取引基本表!BL19</f>
        <v>1314904</v>
      </c>
      <c r="AH22" s="145">
        <f t="shared" si="9"/>
        <v>0.43073258580094059</v>
      </c>
      <c r="AI22" s="148">
        <f t="shared" si="10"/>
        <v>0.21325815420745545</v>
      </c>
      <c r="AK22" s="263">
        <v>15</v>
      </c>
      <c r="AL22" s="37" t="s">
        <v>70</v>
      </c>
      <c r="AM22" s="135">
        <f>取引基本表!AR19</f>
        <v>595</v>
      </c>
      <c r="AN22" s="145">
        <f t="shared" si="4"/>
        <v>5.2408897921031505E-5</v>
      </c>
      <c r="AP22" s="263">
        <v>15</v>
      </c>
      <c r="AQ22" s="37" t="s">
        <v>70</v>
      </c>
      <c r="AR22" s="146">
        <f>取引基本表!AX19</f>
        <v>576659</v>
      </c>
      <c r="AS22" s="147">
        <f>取引基本表!BB19</f>
        <v>1151824</v>
      </c>
      <c r="AT22" s="147">
        <f>ABS(取引基本表!BJ19)</f>
        <v>413579</v>
      </c>
      <c r="AU22" s="146">
        <f t="shared" si="11"/>
        <v>738245</v>
      </c>
      <c r="AV22" s="148">
        <f t="shared" si="12"/>
        <v>0.71719855235069596</v>
      </c>
      <c r="AW22" s="145">
        <f t="shared" si="13"/>
        <v>0.28280144764930404</v>
      </c>
    </row>
    <row r="23" spans="1:49">
      <c r="A23" s="263">
        <v>16</v>
      </c>
      <c r="B23" s="37" t="s">
        <v>71</v>
      </c>
      <c r="C23" s="148">
        <f t="shared" si="0"/>
        <v>0.31843177703160996</v>
      </c>
      <c r="D23" s="148">
        <f t="shared" si="1"/>
        <v>3.7770855561684982E-2</v>
      </c>
      <c r="E23" s="148">
        <f t="shared" si="1"/>
        <v>3.6503495425501575E-2</v>
      </c>
      <c r="F23" s="148">
        <f t="shared" si="2"/>
        <v>0.43764444987651224</v>
      </c>
      <c r="G23" s="148">
        <f t="shared" si="2"/>
        <v>0.24379890925547271</v>
      </c>
      <c r="H23" s="145">
        <f t="shared" si="3"/>
        <v>7.2227388731505603E-6</v>
      </c>
      <c r="K23" s="263">
        <v>16</v>
      </c>
      <c r="L23" s="37" t="s">
        <v>71</v>
      </c>
      <c r="M23" s="135">
        <f>取引基本表!AX20</f>
        <v>535179</v>
      </c>
      <c r="N23" s="136">
        <f>ABS(取引基本表!BJ20)</f>
        <v>364761</v>
      </c>
      <c r="O23" s="137">
        <f t="shared" si="5"/>
        <v>0.68156822296839004</v>
      </c>
      <c r="P23" s="138">
        <f t="shared" si="6"/>
        <v>0.31843177703160996</v>
      </c>
      <c r="R23" s="263">
        <v>16</v>
      </c>
      <c r="S23" s="37" t="s">
        <v>71</v>
      </c>
      <c r="T23" s="139">
        <f>雇用表!C23</f>
        <v>34303</v>
      </c>
      <c r="U23" s="140">
        <f>雇用表!F23</f>
        <v>33152</v>
      </c>
      <c r="V23" s="139">
        <f>取引基本表!BL20</f>
        <v>908187</v>
      </c>
      <c r="W23" s="141">
        <f t="shared" si="7"/>
        <v>3.7770855561684982E-2</v>
      </c>
      <c r="X23" s="141">
        <f t="shared" si="8"/>
        <v>3.6503495425501575E-2</v>
      </c>
      <c r="Z23" s="263">
        <v>16</v>
      </c>
      <c r="AA23" s="37" t="s">
        <v>71</v>
      </c>
      <c r="AB23" s="149">
        <v>221415</v>
      </c>
      <c r="AC23" s="136">
        <v>70033</v>
      </c>
      <c r="AD23" s="136">
        <v>102574</v>
      </c>
      <c r="AE23" s="136">
        <v>3443</v>
      </c>
      <c r="AF23" s="136">
        <v>-2</v>
      </c>
      <c r="AG23" s="135">
        <f>取引基本表!BL20</f>
        <v>908187</v>
      </c>
      <c r="AH23" s="145">
        <f t="shared" si="9"/>
        <v>0.43764444987651224</v>
      </c>
      <c r="AI23" s="148">
        <f t="shared" si="10"/>
        <v>0.24379890925547271</v>
      </c>
      <c r="AK23" s="263">
        <v>16</v>
      </c>
      <c r="AL23" s="37" t="s">
        <v>71</v>
      </c>
      <c r="AM23" s="135">
        <f>取引基本表!AR20</f>
        <v>82</v>
      </c>
      <c r="AN23" s="145">
        <f t="shared" si="4"/>
        <v>7.2227388731505603E-6</v>
      </c>
      <c r="AP23" s="263">
        <v>16</v>
      </c>
      <c r="AQ23" s="37" t="s">
        <v>71</v>
      </c>
      <c r="AR23" s="146">
        <f>取引基本表!AX20</f>
        <v>535179</v>
      </c>
      <c r="AS23" s="147">
        <f>取引基本表!BB20</f>
        <v>737769</v>
      </c>
      <c r="AT23" s="147">
        <f>ABS(取引基本表!BJ20)</f>
        <v>364761</v>
      </c>
      <c r="AU23" s="146">
        <f t="shared" si="11"/>
        <v>373008</v>
      </c>
      <c r="AV23" s="148">
        <f t="shared" si="12"/>
        <v>0.68156822296839004</v>
      </c>
      <c r="AW23" s="145">
        <f t="shared" si="13"/>
        <v>0.31843177703160996</v>
      </c>
    </row>
    <row r="24" spans="1:49">
      <c r="A24" s="263">
        <v>17</v>
      </c>
      <c r="B24" s="37" t="s">
        <v>72</v>
      </c>
      <c r="C24" s="148">
        <f t="shared" si="0"/>
        <v>6.5709335168878003E-2</v>
      </c>
      <c r="D24" s="148">
        <f t="shared" si="1"/>
        <v>3.9309475738153632E-2</v>
      </c>
      <c r="E24" s="148">
        <f t="shared" si="1"/>
        <v>3.8550657867992791E-2</v>
      </c>
      <c r="F24" s="148">
        <f t="shared" si="2"/>
        <v>0.36721364788140759</v>
      </c>
      <c r="G24" s="148">
        <f t="shared" si="2"/>
        <v>0.24633125110096343</v>
      </c>
      <c r="H24" s="145">
        <f t="shared" si="3"/>
        <v>2.8080599423907303E-4</v>
      </c>
      <c r="K24" s="263">
        <v>17</v>
      </c>
      <c r="L24" s="37" t="s">
        <v>72</v>
      </c>
      <c r="M24" s="135">
        <f>取引基本表!AX21</f>
        <v>210655</v>
      </c>
      <c r="N24" s="136">
        <f>ABS(取引基本表!BJ21)</f>
        <v>196813</v>
      </c>
      <c r="O24" s="137">
        <f t="shared" si="5"/>
        <v>0.934290664831122</v>
      </c>
      <c r="P24" s="138">
        <f t="shared" si="6"/>
        <v>6.5709335168878003E-2</v>
      </c>
      <c r="R24" s="263">
        <v>17</v>
      </c>
      <c r="S24" s="37" t="s">
        <v>72</v>
      </c>
      <c r="T24" s="139">
        <f>雇用表!C24</f>
        <v>8703</v>
      </c>
      <c r="U24" s="140">
        <f>雇用表!F24</f>
        <v>8535</v>
      </c>
      <c r="V24" s="139">
        <f>取引基本表!BL21</f>
        <v>221397</v>
      </c>
      <c r="W24" s="141">
        <f t="shared" si="7"/>
        <v>3.9309475738153632E-2</v>
      </c>
      <c r="X24" s="141">
        <f t="shared" si="8"/>
        <v>3.8550657867992791E-2</v>
      </c>
      <c r="Z24" s="263">
        <v>17</v>
      </c>
      <c r="AA24" s="37" t="s">
        <v>72</v>
      </c>
      <c r="AB24" s="149">
        <v>54537</v>
      </c>
      <c r="AC24" s="136">
        <v>937</v>
      </c>
      <c r="AD24" s="136">
        <v>30629</v>
      </c>
      <c r="AE24" s="136">
        <v>-4802</v>
      </c>
      <c r="AF24" s="136">
        <v>-1</v>
      </c>
      <c r="AG24" s="135">
        <f>取引基本表!BL21</f>
        <v>221397</v>
      </c>
      <c r="AH24" s="145">
        <f t="shared" si="9"/>
        <v>0.36721364788140759</v>
      </c>
      <c r="AI24" s="148">
        <f t="shared" si="10"/>
        <v>0.24633125110096343</v>
      </c>
      <c r="AK24" s="263">
        <v>17</v>
      </c>
      <c r="AL24" s="37" t="s">
        <v>72</v>
      </c>
      <c r="AM24" s="135">
        <f>取引基本表!AR21</f>
        <v>3188</v>
      </c>
      <c r="AN24" s="145">
        <f t="shared" si="4"/>
        <v>2.8080599423907303E-4</v>
      </c>
      <c r="AP24" s="263">
        <v>17</v>
      </c>
      <c r="AQ24" s="37" t="s">
        <v>72</v>
      </c>
      <c r="AR24" s="146">
        <f>取引基本表!AX21</f>
        <v>210655</v>
      </c>
      <c r="AS24" s="147">
        <f>取引基本表!BB21</f>
        <v>207555</v>
      </c>
      <c r="AT24" s="147">
        <f>ABS(取引基本表!BJ21)</f>
        <v>196813</v>
      </c>
      <c r="AU24" s="146">
        <f t="shared" si="11"/>
        <v>10742</v>
      </c>
      <c r="AV24" s="148">
        <f t="shared" si="12"/>
        <v>0.934290664831122</v>
      </c>
      <c r="AW24" s="145">
        <f t="shared" si="13"/>
        <v>6.5709335168878003E-2</v>
      </c>
    </row>
    <row r="25" spans="1:49">
      <c r="A25" s="263">
        <v>18</v>
      </c>
      <c r="B25" s="37" t="s">
        <v>87</v>
      </c>
      <c r="C25" s="148">
        <f t="shared" si="0"/>
        <v>0.13092441386923714</v>
      </c>
      <c r="D25" s="148">
        <f t="shared" si="1"/>
        <v>4.284059086963312E-2</v>
      </c>
      <c r="E25" s="148">
        <f t="shared" si="1"/>
        <v>4.249917369780222E-2</v>
      </c>
      <c r="F25" s="148">
        <f t="shared" si="2"/>
        <v>0.33318683873123567</v>
      </c>
      <c r="G25" s="148">
        <f t="shared" si="2"/>
        <v>0.2605848403511512</v>
      </c>
      <c r="H25" s="145">
        <f t="shared" si="3"/>
        <v>9.8123550057191766E-5</v>
      </c>
      <c r="K25" s="263">
        <v>18</v>
      </c>
      <c r="L25" s="37" t="s">
        <v>87</v>
      </c>
      <c r="M25" s="135">
        <f>取引基本表!AX22</f>
        <v>445677</v>
      </c>
      <c r="N25" s="136">
        <f>ABS(取引基本表!BJ22)</f>
        <v>387327</v>
      </c>
      <c r="O25" s="137">
        <f t="shared" si="5"/>
        <v>0.86907558613076286</v>
      </c>
      <c r="P25" s="138">
        <f t="shared" si="6"/>
        <v>0.13092441386923714</v>
      </c>
      <c r="R25" s="263">
        <v>18</v>
      </c>
      <c r="S25" s="37" t="s">
        <v>87</v>
      </c>
      <c r="T25" s="139">
        <f>雇用表!C25</f>
        <v>11795</v>
      </c>
      <c r="U25" s="140">
        <f>雇用表!F25</f>
        <v>11701</v>
      </c>
      <c r="V25" s="139">
        <f>取引基本表!BL22</f>
        <v>275323</v>
      </c>
      <c r="W25" s="141">
        <f t="shared" si="7"/>
        <v>4.284059086963312E-2</v>
      </c>
      <c r="X25" s="141">
        <f t="shared" si="8"/>
        <v>4.249917369780222E-2</v>
      </c>
      <c r="Z25" s="263">
        <v>18</v>
      </c>
      <c r="AA25" s="37" t="s">
        <v>87</v>
      </c>
      <c r="AB25" s="149">
        <v>71745</v>
      </c>
      <c r="AC25" s="136">
        <v>-13550</v>
      </c>
      <c r="AD25" s="136">
        <v>47712</v>
      </c>
      <c r="AE25" s="136">
        <v>-14171</v>
      </c>
      <c r="AF25" s="136">
        <v>-2</v>
      </c>
      <c r="AG25" s="135">
        <f>取引基本表!BL22</f>
        <v>275323</v>
      </c>
      <c r="AH25" s="145">
        <f t="shared" si="9"/>
        <v>0.33318683873123567</v>
      </c>
      <c r="AI25" s="148">
        <f t="shared" si="10"/>
        <v>0.2605848403511512</v>
      </c>
      <c r="AK25" s="263">
        <v>18</v>
      </c>
      <c r="AL25" s="37" t="s">
        <v>87</v>
      </c>
      <c r="AM25" s="135">
        <f>取引基本表!AR22</f>
        <v>1114</v>
      </c>
      <c r="AN25" s="145">
        <f t="shared" si="4"/>
        <v>9.8123550057191766E-5</v>
      </c>
      <c r="AP25" s="263">
        <v>18</v>
      </c>
      <c r="AQ25" s="37" t="s">
        <v>87</v>
      </c>
      <c r="AR25" s="146">
        <f>取引基本表!AX22</f>
        <v>445677</v>
      </c>
      <c r="AS25" s="147">
        <f>取引基本表!BB22</f>
        <v>216973</v>
      </c>
      <c r="AT25" s="147">
        <f>ABS(取引基本表!BJ22)</f>
        <v>387327</v>
      </c>
      <c r="AU25" s="146">
        <f t="shared" si="11"/>
        <v>-170354</v>
      </c>
      <c r="AV25" s="148">
        <f t="shared" si="12"/>
        <v>0.86907558613076286</v>
      </c>
      <c r="AW25" s="145">
        <f t="shared" si="13"/>
        <v>0.13092441386923714</v>
      </c>
    </row>
    <row r="26" spans="1:49">
      <c r="A26" s="263">
        <v>19</v>
      </c>
      <c r="B26" s="37" t="s">
        <v>88</v>
      </c>
      <c r="C26" s="148">
        <f t="shared" si="0"/>
        <v>0.15308736674872969</v>
      </c>
      <c r="D26" s="148">
        <f t="shared" si="1"/>
        <v>3.3929737559631502E-2</v>
      </c>
      <c r="E26" s="148">
        <f t="shared" si="1"/>
        <v>3.3531988342571602E-2</v>
      </c>
      <c r="F26" s="148">
        <f t="shared" si="2"/>
        <v>0.33811565690794865</v>
      </c>
      <c r="G26" s="148">
        <f t="shared" si="2"/>
        <v>0.20415569699579933</v>
      </c>
      <c r="H26" s="145">
        <f t="shared" si="3"/>
        <v>8.8175548492147558E-3</v>
      </c>
      <c r="K26" s="263">
        <v>19</v>
      </c>
      <c r="L26" s="37" t="s">
        <v>88</v>
      </c>
      <c r="M26" s="135">
        <f>取引基本表!AX23</f>
        <v>659656</v>
      </c>
      <c r="N26" s="136">
        <f>ABS(取引基本表!BJ23)</f>
        <v>558671</v>
      </c>
      <c r="O26" s="137">
        <f t="shared" si="5"/>
        <v>0.84691263325127031</v>
      </c>
      <c r="P26" s="138">
        <f t="shared" si="6"/>
        <v>0.15308736674872969</v>
      </c>
      <c r="R26" s="263">
        <v>19</v>
      </c>
      <c r="S26" s="37" t="s">
        <v>88</v>
      </c>
      <c r="T26" s="139">
        <f>雇用表!C26</f>
        <v>41202</v>
      </c>
      <c r="U26" s="140">
        <f>雇用表!F26</f>
        <v>40719</v>
      </c>
      <c r="V26" s="139">
        <f>取引基本表!BL23</f>
        <v>1214333</v>
      </c>
      <c r="W26" s="141">
        <f t="shared" si="7"/>
        <v>3.3929737559631502E-2</v>
      </c>
      <c r="X26" s="141">
        <f t="shared" si="8"/>
        <v>3.3531988342571602E-2</v>
      </c>
      <c r="Z26" s="263">
        <v>19</v>
      </c>
      <c r="AA26" s="37" t="s">
        <v>88</v>
      </c>
      <c r="AB26" s="149">
        <v>247913</v>
      </c>
      <c r="AC26" s="136">
        <v>-27695</v>
      </c>
      <c r="AD26" s="136">
        <v>208522</v>
      </c>
      <c r="AE26" s="136">
        <v>-18151</v>
      </c>
      <c r="AF26" s="136">
        <v>-4</v>
      </c>
      <c r="AG26" s="135">
        <f>取引基本表!BL23</f>
        <v>1214333</v>
      </c>
      <c r="AH26" s="145">
        <f t="shared" si="9"/>
        <v>0.33811565690794865</v>
      </c>
      <c r="AI26" s="148">
        <f t="shared" si="10"/>
        <v>0.20415569699579933</v>
      </c>
      <c r="AK26" s="263">
        <v>19</v>
      </c>
      <c r="AL26" s="37" t="s">
        <v>88</v>
      </c>
      <c r="AM26" s="135">
        <f>取引基本表!AR23</f>
        <v>100106</v>
      </c>
      <c r="AN26" s="145">
        <f t="shared" si="4"/>
        <v>8.8175548492147558E-3</v>
      </c>
      <c r="AP26" s="263">
        <v>19</v>
      </c>
      <c r="AQ26" s="37" t="s">
        <v>88</v>
      </c>
      <c r="AR26" s="146">
        <f>取引基本表!AX23</f>
        <v>659656</v>
      </c>
      <c r="AS26" s="147">
        <f>取引基本表!BB23</f>
        <v>1113348</v>
      </c>
      <c r="AT26" s="147">
        <f>ABS(取引基本表!BJ23)</f>
        <v>558671</v>
      </c>
      <c r="AU26" s="146">
        <f t="shared" si="11"/>
        <v>554677</v>
      </c>
      <c r="AV26" s="148">
        <f t="shared" si="12"/>
        <v>0.84691263325127031</v>
      </c>
      <c r="AW26" s="145">
        <f t="shared" si="13"/>
        <v>0.15308736674872969</v>
      </c>
    </row>
    <row r="27" spans="1:49">
      <c r="A27" s="263">
        <v>20</v>
      </c>
      <c r="B27" s="37" t="s">
        <v>89</v>
      </c>
      <c r="C27" s="148">
        <f t="shared" si="0"/>
        <v>0.18884998044104273</v>
      </c>
      <c r="D27" s="148">
        <f t="shared" si="1"/>
        <v>2.042747265118797E-2</v>
      </c>
      <c r="E27" s="148">
        <f t="shared" si="1"/>
        <v>2.035082172191522E-2</v>
      </c>
      <c r="F27" s="148">
        <f t="shared" si="2"/>
        <v>0.29536956526946395</v>
      </c>
      <c r="G27" s="148">
        <f t="shared" si="2"/>
        <v>0.16481626532719168</v>
      </c>
      <c r="H27" s="145">
        <f t="shared" si="3"/>
        <v>2.2388024205688101E-2</v>
      </c>
      <c r="K27" s="263">
        <v>20</v>
      </c>
      <c r="L27" s="37" t="s">
        <v>89</v>
      </c>
      <c r="M27" s="135">
        <f>取引基本表!AX24</f>
        <v>424358</v>
      </c>
      <c r="N27" s="136">
        <f>ABS(取引基本表!BJ24)</f>
        <v>344218</v>
      </c>
      <c r="O27" s="137">
        <f t="shared" si="5"/>
        <v>0.81115001955895727</v>
      </c>
      <c r="P27" s="138">
        <f t="shared" si="6"/>
        <v>0.18884998044104273</v>
      </c>
      <c r="R27" s="263">
        <v>20</v>
      </c>
      <c r="S27" s="37" t="s">
        <v>89</v>
      </c>
      <c r="T27" s="139">
        <f>雇用表!C27</f>
        <v>8528</v>
      </c>
      <c r="U27" s="140">
        <f>雇用表!F27</f>
        <v>8496</v>
      </c>
      <c r="V27" s="139">
        <f>取引基本表!BL24</f>
        <v>417477</v>
      </c>
      <c r="W27" s="141">
        <f t="shared" si="7"/>
        <v>2.042747265118797E-2</v>
      </c>
      <c r="X27" s="141">
        <f t="shared" si="8"/>
        <v>2.035082172191522E-2</v>
      </c>
      <c r="Z27" s="263">
        <v>20</v>
      </c>
      <c r="AA27" s="37" t="s">
        <v>89</v>
      </c>
      <c r="AB27" s="149">
        <v>68807</v>
      </c>
      <c r="AC27" s="136">
        <v>-14959</v>
      </c>
      <c r="AD27" s="136">
        <v>89019</v>
      </c>
      <c r="AE27" s="136">
        <v>-19556</v>
      </c>
      <c r="AF27" s="136">
        <v>-1</v>
      </c>
      <c r="AG27" s="135">
        <f>取引基本表!BL24</f>
        <v>417477</v>
      </c>
      <c r="AH27" s="145">
        <f t="shared" si="9"/>
        <v>0.29536956526946395</v>
      </c>
      <c r="AI27" s="148">
        <f t="shared" si="10"/>
        <v>0.16481626532719168</v>
      </c>
      <c r="AK27" s="263">
        <v>20</v>
      </c>
      <c r="AL27" s="37" t="s">
        <v>89</v>
      </c>
      <c r="AM27" s="135">
        <f>取引基本表!AR24</f>
        <v>254172</v>
      </c>
      <c r="AN27" s="145">
        <f t="shared" si="4"/>
        <v>2.2388024205688101E-2</v>
      </c>
      <c r="AP27" s="263">
        <v>20</v>
      </c>
      <c r="AQ27" s="37" t="s">
        <v>89</v>
      </c>
      <c r="AR27" s="146">
        <f>取引基本表!AX24</f>
        <v>424358</v>
      </c>
      <c r="AS27" s="147">
        <f>取引基本表!BB24</f>
        <v>337337</v>
      </c>
      <c r="AT27" s="147">
        <f>ABS(取引基本表!BJ24)</f>
        <v>344218</v>
      </c>
      <c r="AU27" s="146">
        <f t="shared" si="11"/>
        <v>-6881</v>
      </c>
      <c r="AV27" s="148">
        <f t="shared" si="12"/>
        <v>0.81115001955895727</v>
      </c>
      <c r="AW27" s="145">
        <f t="shared" si="13"/>
        <v>0.18884998044104273</v>
      </c>
    </row>
    <row r="28" spans="1:49">
      <c r="A28" s="263">
        <v>21</v>
      </c>
      <c r="B28" s="37" t="s">
        <v>90</v>
      </c>
      <c r="C28" s="148">
        <f t="shared" si="0"/>
        <v>0.2115566871254172</v>
      </c>
      <c r="D28" s="148">
        <f t="shared" si="1"/>
        <v>3.0551159487848582E-2</v>
      </c>
      <c r="E28" s="148">
        <f t="shared" si="1"/>
        <v>3.018459578819983E-2</v>
      </c>
      <c r="F28" s="148">
        <f t="shared" si="2"/>
        <v>0.29628808224417325</v>
      </c>
      <c r="G28" s="148">
        <f t="shared" si="2"/>
        <v>0.18177207604774032</v>
      </c>
      <c r="H28" s="145">
        <f t="shared" si="3"/>
        <v>7.2231792840574596E-3</v>
      </c>
      <c r="K28" s="263">
        <v>21</v>
      </c>
      <c r="L28" s="37" t="s">
        <v>90</v>
      </c>
      <c r="M28" s="135">
        <f>取引基本表!AX25</f>
        <v>817743</v>
      </c>
      <c r="N28" s="136">
        <f>ABS(取引基本表!BJ25)</f>
        <v>644744</v>
      </c>
      <c r="O28" s="137">
        <f t="shared" si="5"/>
        <v>0.7884433128745828</v>
      </c>
      <c r="P28" s="138">
        <f t="shared" si="6"/>
        <v>0.2115566871254172</v>
      </c>
      <c r="R28" s="263">
        <v>21</v>
      </c>
      <c r="S28" s="37" t="s">
        <v>90</v>
      </c>
      <c r="T28" s="139">
        <f>雇用表!C28</f>
        <v>36505</v>
      </c>
      <c r="U28" s="140">
        <f>雇用表!F28</f>
        <v>36067</v>
      </c>
      <c r="V28" s="139">
        <f>取引基本表!BL25</f>
        <v>1194881</v>
      </c>
      <c r="W28" s="141">
        <f t="shared" si="7"/>
        <v>3.0551159487848582E-2</v>
      </c>
      <c r="X28" s="141">
        <f t="shared" si="8"/>
        <v>3.018459578819983E-2</v>
      </c>
      <c r="Z28" s="263">
        <v>21</v>
      </c>
      <c r="AA28" s="37" t="s">
        <v>90</v>
      </c>
      <c r="AB28" s="149">
        <v>217196</v>
      </c>
      <c r="AC28" s="136">
        <v>11772</v>
      </c>
      <c r="AD28" s="136">
        <v>131128</v>
      </c>
      <c r="AE28" s="136">
        <v>-6042</v>
      </c>
      <c r="AF28" s="136">
        <v>-25</v>
      </c>
      <c r="AG28" s="135">
        <f>取引基本表!BL25</f>
        <v>1194881</v>
      </c>
      <c r="AH28" s="145">
        <f t="shared" si="9"/>
        <v>0.29628808224417325</v>
      </c>
      <c r="AI28" s="148">
        <f t="shared" si="10"/>
        <v>0.18177207604774032</v>
      </c>
      <c r="AK28" s="263">
        <v>21</v>
      </c>
      <c r="AL28" s="37" t="s">
        <v>90</v>
      </c>
      <c r="AM28" s="135">
        <f>取引基本表!AR25</f>
        <v>82005</v>
      </c>
      <c r="AN28" s="145">
        <f t="shared" si="4"/>
        <v>7.2231792840574596E-3</v>
      </c>
      <c r="AP28" s="263">
        <v>21</v>
      </c>
      <c r="AQ28" s="37" t="s">
        <v>90</v>
      </c>
      <c r="AR28" s="146">
        <f>取引基本表!AX25</f>
        <v>817743</v>
      </c>
      <c r="AS28" s="147">
        <f>取引基本表!BB25</f>
        <v>1021882</v>
      </c>
      <c r="AT28" s="147">
        <f>ABS(取引基本表!BJ25)</f>
        <v>644744</v>
      </c>
      <c r="AU28" s="146">
        <f t="shared" si="11"/>
        <v>377138</v>
      </c>
      <c r="AV28" s="148">
        <f t="shared" si="12"/>
        <v>0.7884433128745828</v>
      </c>
      <c r="AW28" s="145">
        <f t="shared" si="13"/>
        <v>0.2115566871254172</v>
      </c>
    </row>
    <row r="29" spans="1:49">
      <c r="A29" s="263">
        <v>22</v>
      </c>
      <c r="B29" s="37" t="s">
        <v>64</v>
      </c>
      <c r="C29" s="148">
        <f t="shared" si="0"/>
        <v>0.4024048564090591</v>
      </c>
      <c r="D29" s="148">
        <f t="shared" si="1"/>
        <v>7.9194780809421356E-2</v>
      </c>
      <c r="E29" s="148">
        <f t="shared" si="1"/>
        <v>6.5944675090492746E-2</v>
      </c>
      <c r="F29" s="148">
        <f t="shared" si="2"/>
        <v>0.40202182464221792</v>
      </c>
      <c r="G29" s="148">
        <f t="shared" si="2"/>
        <v>0.28848634430593861</v>
      </c>
      <c r="H29" s="145">
        <f t="shared" si="3"/>
        <v>7.7130042947109994E-3</v>
      </c>
      <c r="K29" s="263">
        <v>22</v>
      </c>
      <c r="L29" s="37" t="s">
        <v>64</v>
      </c>
      <c r="M29" s="135">
        <f>取引基本表!AX26</f>
        <v>368338</v>
      </c>
      <c r="N29" s="136">
        <f>ABS(取引基本表!BJ26)</f>
        <v>220117</v>
      </c>
      <c r="O29" s="137">
        <f t="shared" si="5"/>
        <v>0.5975951435909409</v>
      </c>
      <c r="P29" s="138">
        <f t="shared" si="6"/>
        <v>0.4024048564090591</v>
      </c>
      <c r="R29" s="263">
        <v>22</v>
      </c>
      <c r="S29" s="37" t="s">
        <v>64</v>
      </c>
      <c r="T29" s="139">
        <f>雇用表!C29</f>
        <v>29777</v>
      </c>
      <c r="U29" s="140">
        <f>雇用表!F29</f>
        <v>24795</v>
      </c>
      <c r="V29" s="139">
        <f>取引基本表!BL26</f>
        <v>375997</v>
      </c>
      <c r="W29" s="141">
        <f t="shared" si="7"/>
        <v>7.9194780809421356E-2</v>
      </c>
      <c r="X29" s="141">
        <f t="shared" si="8"/>
        <v>6.5944675090492746E-2</v>
      </c>
      <c r="Z29" s="263">
        <v>22</v>
      </c>
      <c r="AA29" s="37" t="s">
        <v>64</v>
      </c>
      <c r="AB29" s="149">
        <v>108470</v>
      </c>
      <c r="AC29" s="136">
        <v>-3859</v>
      </c>
      <c r="AD29" s="136">
        <v>38699</v>
      </c>
      <c r="AE29" s="136">
        <v>7850</v>
      </c>
      <c r="AF29" s="136">
        <v>-1</v>
      </c>
      <c r="AG29" s="135">
        <f>取引基本表!BL26</f>
        <v>375997</v>
      </c>
      <c r="AH29" s="145">
        <f t="shared" si="9"/>
        <v>0.40202182464221792</v>
      </c>
      <c r="AI29" s="148">
        <f t="shared" si="10"/>
        <v>0.28848634430593861</v>
      </c>
      <c r="AK29" s="263">
        <v>22</v>
      </c>
      <c r="AL29" s="37" t="s">
        <v>64</v>
      </c>
      <c r="AM29" s="135">
        <f>取引基本表!AR26</f>
        <v>87566</v>
      </c>
      <c r="AN29" s="145">
        <f t="shared" si="4"/>
        <v>7.7130042947109994E-3</v>
      </c>
      <c r="AP29" s="263">
        <v>22</v>
      </c>
      <c r="AQ29" s="37" t="s">
        <v>64</v>
      </c>
      <c r="AR29" s="146">
        <f>取引基本表!AX26</f>
        <v>368338</v>
      </c>
      <c r="AS29" s="147">
        <f>取引基本表!BB26</f>
        <v>227776</v>
      </c>
      <c r="AT29" s="147">
        <f>ABS(取引基本表!BJ26)</f>
        <v>220117</v>
      </c>
      <c r="AU29" s="146">
        <f t="shared" si="11"/>
        <v>7659</v>
      </c>
      <c r="AV29" s="148">
        <f t="shared" si="12"/>
        <v>0.5975951435909409</v>
      </c>
      <c r="AW29" s="145">
        <f t="shared" si="13"/>
        <v>0.4024048564090591</v>
      </c>
    </row>
    <row r="30" spans="1:49">
      <c r="A30" s="263">
        <v>23</v>
      </c>
      <c r="B30" s="37" t="s">
        <v>91</v>
      </c>
      <c r="C30" s="148">
        <f t="shared" si="0"/>
        <v>1</v>
      </c>
      <c r="D30" s="148">
        <f t="shared" si="1"/>
        <v>7.3824536053885614E-2</v>
      </c>
      <c r="E30" s="148">
        <f t="shared" si="1"/>
        <v>5.6949248710145881E-2</v>
      </c>
      <c r="F30" s="148">
        <f t="shared" si="2"/>
        <v>0.46362091424568164</v>
      </c>
      <c r="G30" s="148">
        <f t="shared" si="2"/>
        <v>0.33838967095036887</v>
      </c>
      <c r="H30" s="145">
        <f t="shared" si="3"/>
        <v>0</v>
      </c>
      <c r="K30" s="263">
        <v>23</v>
      </c>
      <c r="L30" s="37" t="s">
        <v>91</v>
      </c>
      <c r="M30" s="135">
        <f>取引基本表!AX27</f>
        <v>2192496</v>
      </c>
      <c r="N30" s="136">
        <f>ABS(取引基本表!BJ27)</f>
        <v>0</v>
      </c>
      <c r="O30" s="137">
        <f t="shared" si="5"/>
        <v>0</v>
      </c>
      <c r="P30" s="138">
        <f t="shared" si="6"/>
        <v>1</v>
      </c>
      <c r="R30" s="263">
        <v>23</v>
      </c>
      <c r="S30" s="37" t="s">
        <v>91</v>
      </c>
      <c r="T30" s="139">
        <f>雇用表!C30</f>
        <v>161860</v>
      </c>
      <c r="U30" s="140">
        <f>雇用表!F30</f>
        <v>124861</v>
      </c>
      <c r="V30" s="139">
        <f>取引基本表!BL27</f>
        <v>2192496</v>
      </c>
      <c r="W30" s="141">
        <f t="shared" si="7"/>
        <v>7.3824536053885614E-2</v>
      </c>
      <c r="X30" s="141">
        <f t="shared" si="8"/>
        <v>5.6949248710145881E-2</v>
      </c>
      <c r="Z30" s="263">
        <v>23</v>
      </c>
      <c r="AA30" s="37" t="s">
        <v>91</v>
      </c>
      <c r="AB30" s="149">
        <v>741918</v>
      </c>
      <c r="AC30" s="136">
        <v>74044</v>
      </c>
      <c r="AD30" s="136">
        <v>102728</v>
      </c>
      <c r="AE30" s="136">
        <v>104455</v>
      </c>
      <c r="AF30" s="136">
        <v>-6658</v>
      </c>
      <c r="AG30" s="135">
        <f>取引基本表!BL27</f>
        <v>2192496</v>
      </c>
      <c r="AH30" s="145">
        <f t="shared" si="9"/>
        <v>0.46362091424568164</v>
      </c>
      <c r="AI30" s="148">
        <f t="shared" si="10"/>
        <v>0.33838967095036887</v>
      </c>
      <c r="AK30" s="263">
        <v>23</v>
      </c>
      <c r="AL30" s="37" t="s">
        <v>91</v>
      </c>
      <c r="AM30" s="135">
        <f>取引基本表!AR27</f>
        <v>0</v>
      </c>
      <c r="AN30" s="145">
        <f t="shared" si="4"/>
        <v>0</v>
      </c>
      <c r="AP30" s="263">
        <v>23</v>
      </c>
      <c r="AQ30" s="37" t="s">
        <v>91</v>
      </c>
      <c r="AR30" s="146">
        <f>取引基本表!AX27</f>
        <v>2192496</v>
      </c>
      <c r="AS30" s="147">
        <f>取引基本表!BB27</f>
        <v>0</v>
      </c>
      <c r="AT30" s="147">
        <f>ABS(取引基本表!BJ27)</f>
        <v>0</v>
      </c>
      <c r="AU30" s="146">
        <f t="shared" si="11"/>
        <v>0</v>
      </c>
      <c r="AV30" s="148">
        <f t="shared" si="12"/>
        <v>0</v>
      </c>
      <c r="AW30" s="145">
        <f t="shared" si="13"/>
        <v>1</v>
      </c>
    </row>
    <row r="31" spans="1:49">
      <c r="A31" s="263">
        <v>24</v>
      </c>
      <c r="B31" s="37" t="s">
        <v>92</v>
      </c>
      <c r="C31" s="148">
        <f t="shared" si="0"/>
        <v>0.99932498158227889</v>
      </c>
      <c r="D31" s="148">
        <f t="shared" si="1"/>
        <v>2.9145126840892164E-3</v>
      </c>
      <c r="E31" s="148">
        <f t="shared" si="1"/>
        <v>2.9145126840892164E-3</v>
      </c>
      <c r="F31" s="148">
        <f t="shared" si="2"/>
        <v>0.39948542779773355</v>
      </c>
      <c r="G31" s="148">
        <f t="shared" si="2"/>
        <v>7.0262508387801376E-2</v>
      </c>
      <c r="H31" s="145">
        <f t="shared" si="3"/>
        <v>3.314462019579964E-2</v>
      </c>
      <c r="K31" s="263">
        <v>24</v>
      </c>
      <c r="L31" s="37" t="s">
        <v>92</v>
      </c>
      <c r="M31" s="135">
        <f>取引基本表!AX28</f>
        <v>1118488</v>
      </c>
      <c r="N31" s="136">
        <f>ABS(取引基本表!BJ28)</f>
        <v>755</v>
      </c>
      <c r="O31" s="137">
        <f t="shared" si="5"/>
        <v>6.7501841772106628E-4</v>
      </c>
      <c r="P31" s="138">
        <f t="shared" si="6"/>
        <v>0.99932498158227889</v>
      </c>
      <c r="R31" s="263">
        <v>24</v>
      </c>
      <c r="S31" s="37" t="s">
        <v>92</v>
      </c>
      <c r="T31" s="139">
        <f>雇用表!C31</f>
        <v>4035</v>
      </c>
      <c r="U31" s="140">
        <f>雇用表!F31</f>
        <v>4035</v>
      </c>
      <c r="V31" s="139">
        <f>取引基本表!BL28</f>
        <v>1384451</v>
      </c>
      <c r="W31" s="141">
        <f t="shared" si="7"/>
        <v>2.9145126840892164E-3</v>
      </c>
      <c r="X31" s="141">
        <f t="shared" si="8"/>
        <v>2.9145126840892164E-3</v>
      </c>
      <c r="Z31" s="263">
        <v>24</v>
      </c>
      <c r="AA31" s="37" t="s">
        <v>92</v>
      </c>
      <c r="AB31" s="149">
        <v>97275</v>
      </c>
      <c r="AC31" s="136">
        <v>139400</v>
      </c>
      <c r="AD31" s="136">
        <v>269715</v>
      </c>
      <c r="AE31" s="136">
        <v>46964</v>
      </c>
      <c r="AF31" s="136">
        <v>-286</v>
      </c>
      <c r="AG31" s="135">
        <f>取引基本表!BL28</f>
        <v>1384451</v>
      </c>
      <c r="AH31" s="145">
        <f t="shared" si="9"/>
        <v>0.39948542779773355</v>
      </c>
      <c r="AI31" s="148">
        <f t="shared" si="10"/>
        <v>7.0262508387801376E-2</v>
      </c>
      <c r="AK31" s="263">
        <v>24</v>
      </c>
      <c r="AL31" s="37" t="s">
        <v>92</v>
      </c>
      <c r="AM31" s="135">
        <f>取引基本表!AR28</f>
        <v>376292</v>
      </c>
      <c r="AN31" s="145">
        <f t="shared" si="4"/>
        <v>3.314462019579964E-2</v>
      </c>
      <c r="AP31" s="263">
        <v>24</v>
      </c>
      <c r="AQ31" s="37" t="s">
        <v>92</v>
      </c>
      <c r="AR31" s="146">
        <f>取引基本表!AX28</f>
        <v>1118488</v>
      </c>
      <c r="AS31" s="147">
        <f>取引基本表!BB28</f>
        <v>266718</v>
      </c>
      <c r="AT31" s="147">
        <f>ABS(取引基本表!BJ28)</f>
        <v>755</v>
      </c>
      <c r="AU31" s="146">
        <f t="shared" si="11"/>
        <v>265963</v>
      </c>
      <c r="AV31" s="148">
        <f t="shared" si="12"/>
        <v>6.7501841772106628E-4</v>
      </c>
      <c r="AW31" s="145">
        <f t="shared" si="13"/>
        <v>0.99932498158227889</v>
      </c>
    </row>
    <row r="32" spans="1:49">
      <c r="A32" s="263">
        <v>25</v>
      </c>
      <c r="B32" s="37" t="s">
        <v>1</v>
      </c>
      <c r="C32" s="148">
        <f t="shared" si="0"/>
        <v>0.9998360837770528</v>
      </c>
      <c r="D32" s="148">
        <f t="shared" si="1"/>
        <v>2.1120085933633119E-2</v>
      </c>
      <c r="E32" s="148">
        <f t="shared" si="1"/>
        <v>2.1120085933633119E-2</v>
      </c>
      <c r="F32" s="148">
        <f t="shared" si="2"/>
        <v>0.44272670787830282</v>
      </c>
      <c r="G32" s="148">
        <f t="shared" si="2"/>
        <v>0.11380414292785156</v>
      </c>
      <c r="H32" s="145">
        <f t="shared" si="3"/>
        <v>7.2296973654795713E-3</v>
      </c>
      <c r="K32" s="263">
        <v>25</v>
      </c>
      <c r="L32" s="37" t="s">
        <v>1</v>
      </c>
      <c r="M32" s="135">
        <f>取引基本表!AX29</f>
        <v>189121</v>
      </c>
      <c r="N32" s="136">
        <f>ABS(取引基本表!BJ29)</f>
        <v>31</v>
      </c>
      <c r="O32" s="137">
        <f t="shared" si="5"/>
        <v>1.6391622294721368E-4</v>
      </c>
      <c r="P32" s="138">
        <f t="shared" si="6"/>
        <v>0.9998360837770528</v>
      </c>
      <c r="R32" s="263">
        <v>25</v>
      </c>
      <c r="S32" s="37" t="s">
        <v>1</v>
      </c>
      <c r="T32" s="139">
        <f>雇用表!C32</f>
        <v>4011</v>
      </c>
      <c r="U32" s="140">
        <f>雇用表!F32</f>
        <v>4011</v>
      </c>
      <c r="V32" s="139">
        <f>取引基本表!BL29</f>
        <v>189914</v>
      </c>
      <c r="W32" s="141">
        <f t="shared" si="7"/>
        <v>2.1120085933633119E-2</v>
      </c>
      <c r="X32" s="141">
        <f t="shared" si="8"/>
        <v>2.1120085933633119E-2</v>
      </c>
      <c r="Z32" s="263">
        <v>25</v>
      </c>
      <c r="AA32" s="37" t="s">
        <v>1</v>
      </c>
      <c r="AB32" s="149">
        <v>21613</v>
      </c>
      <c r="AC32" s="136">
        <v>22610</v>
      </c>
      <c r="AD32" s="136">
        <v>39461</v>
      </c>
      <c r="AE32" s="136">
        <v>7214</v>
      </c>
      <c r="AF32" s="136">
        <v>-6818</v>
      </c>
      <c r="AG32" s="135">
        <f>取引基本表!BL29</f>
        <v>189914</v>
      </c>
      <c r="AH32" s="145">
        <f t="shared" si="9"/>
        <v>0.44272670787830282</v>
      </c>
      <c r="AI32" s="148">
        <f t="shared" si="10"/>
        <v>0.11380414292785156</v>
      </c>
      <c r="AK32" s="263">
        <v>25</v>
      </c>
      <c r="AL32" s="37" t="s">
        <v>1</v>
      </c>
      <c r="AM32" s="135">
        <f>取引基本表!AR29</f>
        <v>82079</v>
      </c>
      <c r="AN32" s="145">
        <f t="shared" si="4"/>
        <v>7.2296973654795713E-3</v>
      </c>
      <c r="AP32" s="263">
        <v>25</v>
      </c>
      <c r="AQ32" s="37" t="s">
        <v>1</v>
      </c>
      <c r="AR32" s="146">
        <f>取引基本表!AX29</f>
        <v>189121</v>
      </c>
      <c r="AS32" s="147">
        <f>取引基本表!BB29</f>
        <v>824</v>
      </c>
      <c r="AT32" s="147">
        <f>ABS(取引基本表!BJ29)</f>
        <v>31</v>
      </c>
      <c r="AU32" s="146">
        <f t="shared" si="11"/>
        <v>793</v>
      </c>
      <c r="AV32" s="148">
        <f t="shared" si="12"/>
        <v>1.6391622294721368E-4</v>
      </c>
      <c r="AW32" s="145">
        <f t="shared" si="13"/>
        <v>0.9998360837770528</v>
      </c>
    </row>
    <row r="33" spans="1:49">
      <c r="A33" s="263">
        <v>26</v>
      </c>
      <c r="B33" s="37" t="s">
        <v>2</v>
      </c>
      <c r="C33" s="148">
        <f t="shared" si="0"/>
        <v>0.99108509199615646</v>
      </c>
      <c r="D33" s="148">
        <f t="shared" si="1"/>
        <v>8.7702783269007503E-2</v>
      </c>
      <c r="E33" s="148">
        <f t="shared" si="1"/>
        <v>8.4336323251883824E-2</v>
      </c>
      <c r="F33" s="148">
        <f t="shared" si="2"/>
        <v>0.63278689994307047</v>
      </c>
      <c r="G33" s="148">
        <f t="shared" si="2"/>
        <v>0.4529749017181946</v>
      </c>
      <c r="H33" s="145">
        <f t="shared" si="3"/>
        <v>7.7168799106917146E-4</v>
      </c>
      <c r="K33" s="263">
        <v>26</v>
      </c>
      <c r="L33" s="37" t="s">
        <v>2</v>
      </c>
      <c r="M33" s="135">
        <f>取引基本表!AX30</f>
        <v>224792</v>
      </c>
      <c r="N33" s="136">
        <f>ABS(取引基本表!BJ30)</f>
        <v>2004</v>
      </c>
      <c r="O33" s="137">
        <f t="shared" si="5"/>
        <v>8.9149080038435531E-3</v>
      </c>
      <c r="P33" s="138">
        <f t="shared" si="6"/>
        <v>0.99108509199615646</v>
      </c>
      <c r="R33" s="263">
        <v>26</v>
      </c>
      <c r="S33" s="37" t="s">
        <v>2</v>
      </c>
      <c r="T33" s="139">
        <f>雇用表!C33</f>
        <v>19565</v>
      </c>
      <c r="U33" s="140">
        <f>雇用表!F33</f>
        <v>18814</v>
      </c>
      <c r="V33" s="139">
        <f>取引基本表!BL30</f>
        <v>223083</v>
      </c>
      <c r="W33" s="141">
        <f t="shared" si="7"/>
        <v>8.7702783269007503E-2</v>
      </c>
      <c r="X33" s="141">
        <f t="shared" si="8"/>
        <v>8.4336323251883824E-2</v>
      </c>
      <c r="Z33" s="263">
        <v>26</v>
      </c>
      <c r="AA33" s="37" t="s">
        <v>2</v>
      </c>
      <c r="AB33" s="149">
        <v>101051</v>
      </c>
      <c r="AC33" s="136">
        <v>12777</v>
      </c>
      <c r="AD33" s="136">
        <v>17517</v>
      </c>
      <c r="AE33" s="136">
        <v>9820</v>
      </c>
      <c r="AF33" s="136">
        <v>-1</v>
      </c>
      <c r="AG33" s="135">
        <f>取引基本表!BL30</f>
        <v>223083</v>
      </c>
      <c r="AH33" s="145">
        <f t="shared" si="9"/>
        <v>0.63278689994307047</v>
      </c>
      <c r="AI33" s="148">
        <f t="shared" si="10"/>
        <v>0.4529749017181946</v>
      </c>
      <c r="AK33" s="263">
        <v>26</v>
      </c>
      <c r="AL33" s="37" t="s">
        <v>2</v>
      </c>
      <c r="AM33" s="135">
        <f>取引基本表!AR30</f>
        <v>8761</v>
      </c>
      <c r="AN33" s="145">
        <f t="shared" si="4"/>
        <v>7.7168799106917146E-4</v>
      </c>
      <c r="AP33" s="263">
        <v>26</v>
      </c>
      <c r="AQ33" s="37" t="s">
        <v>2</v>
      </c>
      <c r="AR33" s="146">
        <f>取引基本表!AX30</f>
        <v>224792</v>
      </c>
      <c r="AS33" s="147">
        <f>取引基本表!BB30</f>
        <v>295</v>
      </c>
      <c r="AT33" s="147">
        <f>ABS(取引基本表!BJ30)</f>
        <v>2004</v>
      </c>
      <c r="AU33" s="146">
        <f t="shared" si="11"/>
        <v>-1709</v>
      </c>
      <c r="AV33" s="148">
        <f t="shared" si="12"/>
        <v>8.9149080038435531E-3</v>
      </c>
      <c r="AW33" s="145">
        <f t="shared" si="13"/>
        <v>0.99108509199615646</v>
      </c>
    </row>
    <row r="34" spans="1:49">
      <c r="A34" s="263">
        <v>27</v>
      </c>
      <c r="B34" s="37" t="s">
        <v>65</v>
      </c>
      <c r="C34" s="148">
        <f t="shared" si="0"/>
        <v>0.24606089914510665</v>
      </c>
      <c r="D34" s="148">
        <f t="shared" si="1"/>
        <v>0.15389009392691583</v>
      </c>
      <c r="E34" s="148">
        <f t="shared" si="1"/>
        <v>0.1433320704064108</v>
      </c>
      <c r="F34" s="148">
        <f t="shared" si="2"/>
        <v>0.68044247766447119</v>
      </c>
      <c r="G34" s="148">
        <f t="shared" si="2"/>
        <v>0.43749758717185111</v>
      </c>
      <c r="H34" s="145">
        <f t="shared" si="3"/>
        <v>0.137069350800852</v>
      </c>
      <c r="K34" s="263">
        <v>27</v>
      </c>
      <c r="L34" s="37" t="s">
        <v>65</v>
      </c>
      <c r="M34" s="135">
        <f>取引基本表!AX31</f>
        <v>3019090</v>
      </c>
      <c r="N34" s="136">
        <f>ABS(取引基本表!BJ31)</f>
        <v>2276210</v>
      </c>
      <c r="O34" s="137">
        <f t="shared" si="5"/>
        <v>0.75393910085489335</v>
      </c>
      <c r="P34" s="138">
        <f t="shared" si="6"/>
        <v>0.24606089914510665</v>
      </c>
      <c r="R34" s="263">
        <v>27</v>
      </c>
      <c r="S34" s="37" t="s">
        <v>65</v>
      </c>
      <c r="T34" s="139">
        <f>雇用表!C34</f>
        <v>450446</v>
      </c>
      <c r="U34" s="140">
        <f>雇用表!F34</f>
        <v>419542</v>
      </c>
      <c r="V34" s="139">
        <f>取引基本表!BL31</f>
        <v>2927063</v>
      </c>
      <c r="W34" s="141">
        <f t="shared" si="7"/>
        <v>0.15389009392691583</v>
      </c>
      <c r="X34" s="141">
        <f t="shared" si="8"/>
        <v>0.1433320704064108</v>
      </c>
      <c r="Z34" s="263">
        <v>27</v>
      </c>
      <c r="AA34" s="37" t="s">
        <v>65</v>
      </c>
      <c r="AB34" s="149">
        <v>1280583</v>
      </c>
      <c r="AC34" s="136">
        <v>260345</v>
      </c>
      <c r="AD34" s="136">
        <v>283737</v>
      </c>
      <c r="AE34" s="136">
        <v>169131</v>
      </c>
      <c r="AF34" s="136">
        <v>-2098</v>
      </c>
      <c r="AG34" s="135">
        <f>取引基本表!BL31</f>
        <v>2927063</v>
      </c>
      <c r="AH34" s="145">
        <f t="shared" si="9"/>
        <v>0.68044247766447119</v>
      </c>
      <c r="AI34" s="148">
        <f t="shared" si="10"/>
        <v>0.43749758717185111</v>
      </c>
      <c r="AK34" s="263">
        <v>27</v>
      </c>
      <c r="AL34" s="37" t="s">
        <v>65</v>
      </c>
      <c r="AM34" s="135">
        <f>取引基本表!AR31</f>
        <v>1556153</v>
      </c>
      <c r="AN34" s="145">
        <f t="shared" si="4"/>
        <v>0.137069350800852</v>
      </c>
      <c r="AP34" s="263">
        <v>27</v>
      </c>
      <c r="AQ34" s="37" t="s">
        <v>65</v>
      </c>
      <c r="AR34" s="146">
        <f>取引基本表!AX31</f>
        <v>3019090</v>
      </c>
      <c r="AS34" s="147">
        <f>取引基本表!BB31</f>
        <v>2184183</v>
      </c>
      <c r="AT34" s="147">
        <f>ABS(取引基本表!BJ31)</f>
        <v>2276210</v>
      </c>
      <c r="AU34" s="146">
        <f t="shared" si="11"/>
        <v>-92027</v>
      </c>
      <c r="AV34" s="148">
        <f t="shared" si="12"/>
        <v>0.75393910085489335</v>
      </c>
      <c r="AW34" s="145">
        <f t="shared" si="13"/>
        <v>0.24606089914510665</v>
      </c>
    </row>
    <row r="35" spans="1:49">
      <c r="A35" s="263">
        <v>28</v>
      </c>
      <c r="B35" s="37" t="s">
        <v>66</v>
      </c>
      <c r="C35" s="148">
        <f t="shared" si="0"/>
        <v>0.75377646979277246</v>
      </c>
      <c r="D35" s="148">
        <f t="shared" si="1"/>
        <v>4.0363234612300396E-2</v>
      </c>
      <c r="E35" s="148">
        <f t="shared" si="1"/>
        <v>3.9154079363329694E-2</v>
      </c>
      <c r="F35" s="148">
        <f t="shared" si="2"/>
        <v>0.60548890850388704</v>
      </c>
      <c r="G35" s="148">
        <f t="shared" si="2"/>
        <v>0.30282397072447498</v>
      </c>
      <c r="H35" s="145">
        <f t="shared" si="3"/>
        <v>5.7629969222324183E-2</v>
      </c>
      <c r="K35" s="263">
        <v>28</v>
      </c>
      <c r="L35" s="37" t="s">
        <v>66</v>
      </c>
      <c r="M35" s="135">
        <f>取引基本表!AX32</f>
        <v>1434607</v>
      </c>
      <c r="N35" s="136">
        <f>ABS(取引基本表!BJ32)</f>
        <v>353234</v>
      </c>
      <c r="O35" s="137">
        <f t="shared" si="5"/>
        <v>0.24622353020722748</v>
      </c>
      <c r="P35" s="138">
        <f t="shared" si="6"/>
        <v>0.75377646979277246</v>
      </c>
      <c r="R35" s="263">
        <v>28</v>
      </c>
      <c r="S35" s="37" t="s">
        <v>66</v>
      </c>
      <c r="T35" s="139">
        <f>雇用表!C35</f>
        <v>47969</v>
      </c>
      <c r="U35" s="140">
        <f>雇用表!F35</f>
        <v>46532</v>
      </c>
      <c r="V35" s="139">
        <f>取引基本表!BL32</f>
        <v>1188433</v>
      </c>
      <c r="W35" s="141">
        <f t="shared" si="7"/>
        <v>4.0363234612300396E-2</v>
      </c>
      <c r="X35" s="141">
        <f t="shared" si="8"/>
        <v>3.9154079363329694E-2</v>
      </c>
      <c r="Z35" s="263">
        <v>28</v>
      </c>
      <c r="AA35" s="37" t="s">
        <v>66</v>
      </c>
      <c r="AB35" s="149">
        <v>359886</v>
      </c>
      <c r="AC35" s="136">
        <v>263922</v>
      </c>
      <c r="AD35" s="136">
        <v>89472</v>
      </c>
      <c r="AE35" s="136">
        <v>20390</v>
      </c>
      <c r="AF35" s="136">
        <v>-14087</v>
      </c>
      <c r="AG35" s="135">
        <f>取引基本表!BL32</f>
        <v>1188433</v>
      </c>
      <c r="AH35" s="145">
        <f t="shared" si="9"/>
        <v>0.60548890850388704</v>
      </c>
      <c r="AI35" s="148">
        <f t="shared" si="10"/>
        <v>0.30282397072447498</v>
      </c>
      <c r="AK35" s="263">
        <v>28</v>
      </c>
      <c r="AL35" s="37" t="s">
        <v>66</v>
      </c>
      <c r="AM35" s="135">
        <f>取引基本表!AR32</f>
        <v>654275</v>
      </c>
      <c r="AN35" s="145">
        <f t="shared" si="4"/>
        <v>5.7629969222324183E-2</v>
      </c>
      <c r="AP35" s="263">
        <v>28</v>
      </c>
      <c r="AQ35" s="37" t="s">
        <v>66</v>
      </c>
      <c r="AR35" s="146">
        <f>取引基本表!AX32</f>
        <v>1434607</v>
      </c>
      <c r="AS35" s="147">
        <f>取引基本表!BB32</f>
        <v>107060</v>
      </c>
      <c r="AT35" s="147">
        <f>ABS(取引基本表!BJ32)</f>
        <v>353234</v>
      </c>
      <c r="AU35" s="146">
        <f t="shared" si="11"/>
        <v>-246174</v>
      </c>
      <c r="AV35" s="148">
        <f t="shared" si="12"/>
        <v>0.24622353020722748</v>
      </c>
      <c r="AW35" s="145">
        <f t="shared" si="13"/>
        <v>0.75377646979277246</v>
      </c>
    </row>
    <row r="36" spans="1:49">
      <c r="A36" s="263">
        <v>29</v>
      </c>
      <c r="B36" s="37" t="s">
        <v>93</v>
      </c>
      <c r="C36" s="148">
        <f t="shared" si="0"/>
        <v>0.99118010215945485</v>
      </c>
      <c r="D36" s="148">
        <f t="shared" si="1"/>
        <v>1.5774342104513773E-2</v>
      </c>
      <c r="E36" s="148">
        <f t="shared" si="1"/>
        <v>1.3229670821596217E-2</v>
      </c>
      <c r="F36" s="148">
        <f t="shared" si="2"/>
        <v>0.81306518983088305</v>
      </c>
      <c r="G36" s="148">
        <f t="shared" si="2"/>
        <v>5.8650173764370726E-2</v>
      </c>
      <c r="H36" s="145">
        <f t="shared" si="3"/>
        <v>0.2375179181177472</v>
      </c>
      <c r="K36" s="263">
        <v>29</v>
      </c>
      <c r="L36" s="37" t="s">
        <v>93</v>
      </c>
      <c r="M36" s="135">
        <f>取引基本表!AX33</f>
        <v>3496299</v>
      </c>
      <c r="N36" s="136">
        <f>ABS(取引基本表!BJ33)</f>
        <v>30837</v>
      </c>
      <c r="O36" s="137">
        <f t="shared" si="5"/>
        <v>8.8198978405451024E-3</v>
      </c>
      <c r="P36" s="138">
        <f t="shared" si="6"/>
        <v>0.99118010215945485</v>
      </c>
      <c r="R36" s="263">
        <v>29</v>
      </c>
      <c r="S36" s="37" t="s">
        <v>93</v>
      </c>
      <c r="T36" s="139">
        <f>雇用表!C36</f>
        <v>55394</v>
      </c>
      <c r="U36" s="140">
        <f>雇用表!F36</f>
        <v>46458</v>
      </c>
      <c r="V36" s="139">
        <f>取引基本表!BL33</f>
        <v>3511652</v>
      </c>
      <c r="W36" s="141">
        <f t="shared" si="7"/>
        <v>1.5774342104513773E-2</v>
      </c>
      <c r="X36" s="141">
        <f t="shared" si="8"/>
        <v>1.3229670821596217E-2</v>
      </c>
      <c r="Z36" s="263">
        <v>29</v>
      </c>
      <c r="AA36" s="37" t="s">
        <v>93</v>
      </c>
      <c r="AB36" s="149">
        <v>205959</v>
      </c>
      <c r="AC36" s="136">
        <v>1220158</v>
      </c>
      <c r="AD36" s="136">
        <v>1178643</v>
      </c>
      <c r="AE36" s="136">
        <v>251198</v>
      </c>
      <c r="AF36" s="136">
        <v>-756</v>
      </c>
      <c r="AG36" s="135">
        <f>取引基本表!BL33</f>
        <v>3511652</v>
      </c>
      <c r="AH36" s="145">
        <f>SUM(AB36:AF36)/AG36</f>
        <v>0.81306518983088305</v>
      </c>
      <c r="AI36" s="148">
        <f>AB36/AG36</f>
        <v>5.8650173764370726E-2</v>
      </c>
      <c r="AK36" s="263">
        <v>29</v>
      </c>
      <c r="AL36" s="37" t="s">
        <v>93</v>
      </c>
      <c r="AM36" s="135">
        <f>取引基本表!AR33</f>
        <v>2696549</v>
      </c>
      <c r="AN36" s="145">
        <f t="shared" si="4"/>
        <v>0.2375179181177472</v>
      </c>
      <c r="AP36" s="263">
        <v>29</v>
      </c>
      <c r="AQ36" s="37" t="s">
        <v>93</v>
      </c>
      <c r="AR36" s="146">
        <f>取引基本表!AX33</f>
        <v>3496299</v>
      </c>
      <c r="AS36" s="147">
        <f>取引基本表!BB33</f>
        <v>46190</v>
      </c>
      <c r="AT36" s="147">
        <f>ABS(取引基本表!BJ33)</f>
        <v>30837</v>
      </c>
      <c r="AU36" s="146">
        <f t="shared" si="11"/>
        <v>15353</v>
      </c>
      <c r="AV36" s="148">
        <f t="shared" si="12"/>
        <v>8.8198978405451024E-3</v>
      </c>
      <c r="AW36" s="145">
        <f t="shared" si="13"/>
        <v>0.99118010215945485</v>
      </c>
    </row>
    <row r="37" spans="1:49">
      <c r="A37" s="263">
        <v>30</v>
      </c>
      <c r="B37" s="37" t="s">
        <v>94</v>
      </c>
      <c r="C37" s="148">
        <f t="shared" si="0"/>
        <v>0.58105140483022077</v>
      </c>
      <c r="D37" s="148">
        <f t="shared" si="1"/>
        <v>7.9200513574427991E-2</v>
      </c>
      <c r="E37" s="148">
        <f t="shared" si="1"/>
        <v>7.3600662533244779E-2</v>
      </c>
      <c r="F37" s="148">
        <f t="shared" si="2"/>
        <v>0.63403708963374472</v>
      </c>
      <c r="G37" s="148">
        <f t="shared" si="2"/>
        <v>0.40235165952905672</v>
      </c>
      <c r="H37" s="145">
        <f t="shared" si="3"/>
        <v>4.2719417558337268E-2</v>
      </c>
      <c r="K37" s="263">
        <v>30</v>
      </c>
      <c r="L37" s="37" t="s">
        <v>94</v>
      </c>
      <c r="M37" s="135">
        <f>取引基本表!AX34</f>
        <v>1491319</v>
      </c>
      <c r="N37" s="136">
        <f>ABS(取引基本表!BJ34)</f>
        <v>624786</v>
      </c>
      <c r="O37" s="137">
        <f t="shared" si="5"/>
        <v>0.41894859516977923</v>
      </c>
      <c r="P37" s="138">
        <f t="shared" si="6"/>
        <v>0.58105140483022077</v>
      </c>
      <c r="R37" s="263">
        <v>30</v>
      </c>
      <c r="S37" s="37" t="s">
        <v>94</v>
      </c>
      <c r="T37" s="139">
        <f>雇用表!C37</f>
        <v>142494</v>
      </c>
      <c r="U37" s="140">
        <f>雇用表!F37</f>
        <v>132419</v>
      </c>
      <c r="V37" s="139">
        <f>取引基本表!BL34</f>
        <v>1799155</v>
      </c>
      <c r="W37" s="141">
        <f t="shared" si="7"/>
        <v>7.9200513574427991E-2</v>
      </c>
      <c r="X37" s="141">
        <f t="shared" si="8"/>
        <v>7.3600662533244779E-2</v>
      </c>
      <c r="Z37" s="263">
        <v>30</v>
      </c>
      <c r="AA37" s="37" t="s">
        <v>94</v>
      </c>
      <c r="AB37" s="149">
        <v>723893</v>
      </c>
      <c r="AC37" s="136">
        <v>40258</v>
      </c>
      <c r="AD37" s="136">
        <v>299088</v>
      </c>
      <c r="AE37" s="136">
        <v>84822</v>
      </c>
      <c r="AF37" s="136">
        <v>-7330</v>
      </c>
      <c r="AG37" s="135">
        <f>取引基本表!BL34</f>
        <v>1799155</v>
      </c>
      <c r="AH37" s="145">
        <f t="shared" si="9"/>
        <v>0.63403708963374472</v>
      </c>
      <c r="AI37" s="148">
        <f t="shared" si="10"/>
        <v>0.40235165952905672</v>
      </c>
      <c r="AK37" s="263">
        <v>30</v>
      </c>
      <c r="AL37" s="37" t="s">
        <v>94</v>
      </c>
      <c r="AM37" s="135">
        <f>取引基本表!AR34</f>
        <v>484995</v>
      </c>
      <c r="AN37" s="145">
        <f t="shared" si="4"/>
        <v>4.2719417558337268E-2</v>
      </c>
      <c r="AP37" s="263">
        <v>30</v>
      </c>
      <c r="AQ37" s="37" t="s">
        <v>94</v>
      </c>
      <c r="AR37" s="146">
        <f>取引基本表!AX34</f>
        <v>1491319</v>
      </c>
      <c r="AS37" s="147">
        <f>取引基本表!BB34</f>
        <v>932622</v>
      </c>
      <c r="AT37" s="147">
        <f>ABS(取引基本表!BJ34)</f>
        <v>624786</v>
      </c>
      <c r="AU37" s="146">
        <f t="shared" si="11"/>
        <v>307836</v>
      </c>
      <c r="AV37" s="148">
        <f t="shared" si="12"/>
        <v>0.41894859516977923</v>
      </c>
      <c r="AW37" s="145">
        <f t="shared" si="13"/>
        <v>0.58105140483022077</v>
      </c>
    </row>
    <row r="38" spans="1:49">
      <c r="A38" s="263">
        <v>31</v>
      </c>
      <c r="B38" s="37" t="s">
        <v>95</v>
      </c>
      <c r="C38" s="148">
        <f t="shared" si="0"/>
        <v>0.47456671407271833</v>
      </c>
      <c r="D38" s="148">
        <f t="shared" si="1"/>
        <v>3.5590827435143364E-2</v>
      </c>
      <c r="E38" s="148">
        <f t="shared" si="1"/>
        <v>3.1059891839156476E-2</v>
      </c>
      <c r="F38" s="148">
        <f t="shared" si="2"/>
        <v>0.4997199825516766</v>
      </c>
      <c r="G38" s="148">
        <f t="shared" si="2"/>
        <v>0.18003386475673192</v>
      </c>
      <c r="H38" s="145">
        <f t="shared" si="3"/>
        <v>5.150358926080905E-2</v>
      </c>
      <c r="K38" s="263">
        <v>31</v>
      </c>
      <c r="L38" s="37" t="s">
        <v>95</v>
      </c>
      <c r="M38" s="135">
        <f>取引基本表!AX35</f>
        <v>1918883</v>
      </c>
      <c r="N38" s="136">
        <f>ABS(取引基本表!BJ35)</f>
        <v>1008245</v>
      </c>
      <c r="O38" s="137">
        <f t="shared" si="5"/>
        <v>0.52543328592728167</v>
      </c>
      <c r="P38" s="138">
        <f t="shared" si="6"/>
        <v>0.47456671407271833</v>
      </c>
      <c r="R38" s="263">
        <v>31</v>
      </c>
      <c r="S38" s="37" t="s">
        <v>95</v>
      </c>
      <c r="T38" s="139">
        <f>雇用表!C38</f>
        <v>37940</v>
      </c>
      <c r="U38" s="140">
        <f>雇用表!F38</f>
        <v>33110</v>
      </c>
      <c r="V38" s="139">
        <f>取引基本表!BL35</f>
        <v>1066005</v>
      </c>
      <c r="W38" s="141">
        <f t="shared" si="7"/>
        <v>3.5590827435143364E-2</v>
      </c>
      <c r="X38" s="141">
        <f t="shared" si="8"/>
        <v>3.1059891839156476E-2</v>
      </c>
      <c r="Z38" s="263">
        <v>31</v>
      </c>
      <c r="AA38" s="37" t="s">
        <v>95</v>
      </c>
      <c r="AB38" s="149">
        <v>191917</v>
      </c>
      <c r="AC38" s="136">
        <v>145435</v>
      </c>
      <c r="AD38" s="136">
        <v>163180</v>
      </c>
      <c r="AE38" s="136">
        <v>32177</v>
      </c>
      <c r="AF38" s="136">
        <v>-5</v>
      </c>
      <c r="AG38" s="135">
        <f>取引基本表!BL35</f>
        <v>1066005</v>
      </c>
      <c r="AH38" s="145">
        <f t="shared" si="9"/>
        <v>0.4997199825516766</v>
      </c>
      <c r="AI38" s="148">
        <f t="shared" si="10"/>
        <v>0.18003386475673192</v>
      </c>
      <c r="AK38" s="263">
        <v>31</v>
      </c>
      <c r="AL38" s="37" t="s">
        <v>95</v>
      </c>
      <c r="AM38" s="135">
        <f>取引基本表!AR35</f>
        <v>584722</v>
      </c>
      <c r="AN38" s="145">
        <f t="shared" si="4"/>
        <v>5.150358926080905E-2</v>
      </c>
      <c r="AP38" s="263">
        <v>31</v>
      </c>
      <c r="AQ38" s="37" t="s">
        <v>95</v>
      </c>
      <c r="AR38" s="146">
        <f>取引基本表!AX35</f>
        <v>1918883</v>
      </c>
      <c r="AS38" s="147">
        <f>取引基本表!BB35</f>
        <v>155367</v>
      </c>
      <c r="AT38" s="147">
        <f>ABS(取引基本表!BJ35)</f>
        <v>1008245</v>
      </c>
      <c r="AU38" s="146">
        <f t="shared" si="11"/>
        <v>-852878</v>
      </c>
      <c r="AV38" s="148">
        <f t="shared" si="12"/>
        <v>0.52543328592728167</v>
      </c>
      <c r="AW38" s="145">
        <f t="shared" si="13"/>
        <v>0.47456671407271833</v>
      </c>
    </row>
    <row r="39" spans="1:49">
      <c r="A39" s="263">
        <v>32</v>
      </c>
      <c r="B39" s="37" t="s">
        <v>67</v>
      </c>
      <c r="C39" s="148">
        <f t="shared" si="0"/>
        <v>1</v>
      </c>
      <c r="D39" s="148">
        <f t="shared" si="1"/>
        <v>4.8027598057070089E-2</v>
      </c>
      <c r="E39" s="148">
        <f t="shared" si="1"/>
        <v>4.8027598057070089E-2</v>
      </c>
      <c r="F39" s="148">
        <f t="shared" si="2"/>
        <v>0.70859596344355691</v>
      </c>
      <c r="G39" s="148">
        <f t="shared" si="2"/>
        <v>0.33345520667958617</v>
      </c>
      <c r="H39" s="145">
        <f t="shared" si="3"/>
        <v>5.0851604954235139E-3</v>
      </c>
      <c r="K39" s="263">
        <v>32</v>
      </c>
      <c r="L39" s="37" t="s">
        <v>67</v>
      </c>
      <c r="M39" s="135">
        <f>取引基本表!AX36</f>
        <v>1438652</v>
      </c>
      <c r="N39" s="136">
        <f>ABS(取引基本表!BJ36)</f>
        <v>0</v>
      </c>
      <c r="O39" s="137">
        <f t="shared" si="5"/>
        <v>0</v>
      </c>
      <c r="P39" s="138">
        <f t="shared" si="6"/>
        <v>1</v>
      </c>
      <c r="R39" s="263">
        <v>32</v>
      </c>
      <c r="S39" s="37" t="s">
        <v>67</v>
      </c>
      <c r="T39" s="139">
        <f>雇用表!C39</f>
        <v>69095</v>
      </c>
      <c r="U39" s="140">
        <f>雇用表!F39</f>
        <v>69095</v>
      </c>
      <c r="V39" s="139">
        <f>取引基本表!BL36</f>
        <v>1438652</v>
      </c>
      <c r="W39" s="141">
        <f t="shared" si="7"/>
        <v>4.8027598057070089E-2</v>
      </c>
      <c r="X39" s="141">
        <f t="shared" si="8"/>
        <v>4.8027598057070089E-2</v>
      </c>
      <c r="Z39" s="263">
        <v>32</v>
      </c>
      <c r="AA39" s="37" t="s">
        <v>67</v>
      </c>
      <c r="AB39" s="149">
        <v>479726</v>
      </c>
      <c r="AC39" s="136">
        <v>0</v>
      </c>
      <c r="AD39" s="136">
        <v>537239</v>
      </c>
      <c r="AE39" s="136">
        <v>2458</v>
      </c>
      <c r="AF39" s="136">
        <v>0</v>
      </c>
      <c r="AG39" s="135">
        <f>取引基本表!BL36</f>
        <v>1438652</v>
      </c>
      <c r="AH39" s="145">
        <f t="shared" si="9"/>
        <v>0.70859596344355691</v>
      </c>
      <c r="AI39" s="148">
        <f t="shared" si="10"/>
        <v>0.33345520667958617</v>
      </c>
      <c r="AK39" s="263">
        <v>32</v>
      </c>
      <c r="AL39" s="37" t="s">
        <v>67</v>
      </c>
      <c r="AM39" s="135">
        <f>取引基本表!AR36</f>
        <v>57732</v>
      </c>
      <c r="AN39" s="145">
        <f t="shared" si="4"/>
        <v>5.0851604954235139E-3</v>
      </c>
      <c r="AP39" s="263">
        <v>32</v>
      </c>
      <c r="AQ39" s="37" t="s">
        <v>67</v>
      </c>
      <c r="AR39" s="146">
        <f>取引基本表!AX36</f>
        <v>1438652</v>
      </c>
      <c r="AS39" s="147">
        <f>取引基本表!BB36</f>
        <v>0</v>
      </c>
      <c r="AT39" s="147">
        <f>ABS(取引基本表!BJ36)</f>
        <v>0</v>
      </c>
      <c r="AU39" s="146">
        <f t="shared" si="11"/>
        <v>0</v>
      </c>
      <c r="AV39" s="148">
        <f t="shared" si="12"/>
        <v>0</v>
      </c>
      <c r="AW39" s="145">
        <f t="shared" si="13"/>
        <v>1</v>
      </c>
    </row>
    <row r="40" spans="1:49">
      <c r="A40" s="263">
        <v>33</v>
      </c>
      <c r="B40" s="37" t="s">
        <v>96</v>
      </c>
      <c r="C40" s="148">
        <f t="shared" si="0"/>
        <v>0.78927678494152065</v>
      </c>
      <c r="D40" s="148">
        <f t="shared" si="1"/>
        <v>9.0697433955161888E-2</v>
      </c>
      <c r="E40" s="148">
        <f t="shared" si="1"/>
        <v>9.0562666353757981E-2</v>
      </c>
      <c r="F40" s="148">
        <f t="shared" si="2"/>
        <v>0.70623799726049996</v>
      </c>
      <c r="G40" s="148">
        <f t="shared" si="2"/>
        <v>0.52314226927728547</v>
      </c>
      <c r="H40" s="145">
        <f t="shared" si="3"/>
        <v>3.428475595158087E-2</v>
      </c>
      <c r="K40" s="263">
        <v>33</v>
      </c>
      <c r="L40" s="37" t="s">
        <v>96</v>
      </c>
      <c r="M40" s="135">
        <f>取引基本表!AX37</f>
        <v>2056622</v>
      </c>
      <c r="N40" s="136">
        <f>ABS(取引基本表!BJ37)</f>
        <v>433378</v>
      </c>
      <c r="O40" s="137">
        <f t="shared" si="5"/>
        <v>0.21072321505847938</v>
      </c>
      <c r="P40" s="138">
        <f t="shared" si="6"/>
        <v>0.78927678494152065</v>
      </c>
      <c r="R40" s="263">
        <v>33</v>
      </c>
      <c r="S40" s="37" t="s">
        <v>96</v>
      </c>
      <c r="T40" s="139">
        <f>雇用表!C40</f>
        <v>156134</v>
      </c>
      <c r="U40" s="140">
        <f>雇用表!F40</f>
        <v>155902</v>
      </c>
      <c r="V40" s="139">
        <f>取引基本表!BL37</f>
        <v>1721482</v>
      </c>
      <c r="W40" s="141">
        <f t="shared" si="7"/>
        <v>9.0697433955161888E-2</v>
      </c>
      <c r="X40" s="141">
        <f t="shared" si="8"/>
        <v>9.0562666353757981E-2</v>
      </c>
      <c r="Z40" s="263">
        <v>33</v>
      </c>
      <c r="AA40" s="37" t="s">
        <v>96</v>
      </c>
      <c r="AB40" s="149">
        <v>900580</v>
      </c>
      <c r="AC40" s="136">
        <v>27515</v>
      </c>
      <c r="AD40" s="136">
        <v>279584</v>
      </c>
      <c r="AE40" s="136">
        <v>16592</v>
      </c>
      <c r="AF40" s="136">
        <v>-8495</v>
      </c>
      <c r="AG40" s="135">
        <f>取引基本表!BL37</f>
        <v>1721482</v>
      </c>
      <c r="AH40" s="145">
        <f t="shared" si="9"/>
        <v>0.70623799726049996</v>
      </c>
      <c r="AI40" s="148">
        <f t="shared" si="10"/>
        <v>0.52314226927728547</v>
      </c>
      <c r="AK40" s="263">
        <v>33</v>
      </c>
      <c r="AL40" s="37" t="s">
        <v>96</v>
      </c>
      <c r="AM40" s="135">
        <f>取引基本表!AR37</f>
        <v>389236</v>
      </c>
      <c r="AN40" s="145">
        <f t="shared" si="4"/>
        <v>3.428475595158087E-2</v>
      </c>
      <c r="AP40" s="263">
        <v>33</v>
      </c>
      <c r="AQ40" s="37" t="s">
        <v>96</v>
      </c>
      <c r="AR40" s="146">
        <f>取引基本表!AX37</f>
        <v>2056622</v>
      </c>
      <c r="AS40" s="147">
        <f>取引基本表!BB37</f>
        <v>98238</v>
      </c>
      <c r="AT40" s="147">
        <f>ABS(取引基本表!BJ37)</f>
        <v>433378</v>
      </c>
      <c r="AU40" s="146">
        <f t="shared" si="11"/>
        <v>-335140</v>
      </c>
      <c r="AV40" s="148">
        <f t="shared" si="12"/>
        <v>0.21072321505847938</v>
      </c>
      <c r="AW40" s="145">
        <f t="shared" si="13"/>
        <v>0.78927678494152065</v>
      </c>
    </row>
    <row r="41" spans="1:49">
      <c r="A41" s="263">
        <v>34</v>
      </c>
      <c r="B41" s="37" t="s">
        <v>97</v>
      </c>
      <c r="C41" s="148">
        <f t="shared" si="0"/>
        <v>0.99594790611943085</v>
      </c>
      <c r="D41" s="148">
        <f t="shared" si="1"/>
        <v>0.12149342216939719</v>
      </c>
      <c r="E41" s="148">
        <f t="shared" si="1"/>
        <v>0.11755967401821014</v>
      </c>
      <c r="F41" s="148">
        <f t="shared" si="2"/>
        <v>0.58132099287543681</v>
      </c>
      <c r="G41" s="148">
        <f t="shared" si="2"/>
        <v>0.50896339569449323</v>
      </c>
      <c r="H41" s="145">
        <f t="shared" si="3"/>
        <v>5.504775199299148E-2</v>
      </c>
      <c r="K41" s="263">
        <v>34</v>
      </c>
      <c r="L41" s="37" t="s">
        <v>97</v>
      </c>
      <c r="M41" s="135">
        <f>取引基本表!AX38</f>
        <v>3068537</v>
      </c>
      <c r="N41" s="136">
        <f>ABS(取引基本表!BJ38)</f>
        <v>12434</v>
      </c>
      <c r="O41" s="137">
        <f t="shared" si="5"/>
        <v>4.0520938805691442E-3</v>
      </c>
      <c r="P41" s="138">
        <f t="shared" si="6"/>
        <v>0.99594790611943085</v>
      </c>
      <c r="R41" s="263">
        <v>34</v>
      </c>
      <c r="S41" s="37" t="s">
        <v>97</v>
      </c>
      <c r="T41" s="139">
        <f>雇用表!C41</f>
        <v>374325</v>
      </c>
      <c r="U41" s="140">
        <f>雇用表!F41</f>
        <v>362205</v>
      </c>
      <c r="V41" s="139">
        <f>取引基本表!BL38</f>
        <v>3081031</v>
      </c>
      <c r="W41" s="141">
        <f t="shared" si="7"/>
        <v>0.12149342216939719</v>
      </c>
      <c r="X41" s="141">
        <f t="shared" si="8"/>
        <v>0.11755967401821014</v>
      </c>
      <c r="Z41" s="263">
        <v>34</v>
      </c>
      <c r="AA41" s="37" t="s">
        <v>97</v>
      </c>
      <c r="AB41" s="149">
        <v>1568132</v>
      </c>
      <c r="AC41" s="136">
        <v>45619</v>
      </c>
      <c r="AD41" s="136">
        <v>183331</v>
      </c>
      <c r="AE41" s="136">
        <v>34069</v>
      </c>
      <c r="AF41" s="136">
        <v>-40083</v>
      </c>
      <c r="AG41" s="135">
        <f>取引基本表!BL38</f>
        <v>3081031</v>
      </c>
      <c r="AH41" s="145">
        <f t="shared" si="9"/>
        <v>0.58132099287543681</v>
      </c>
      <c r="AI41" s="148">
        <f t="shared" si="10"/>
        <v>0.50896339569449323</v>
      </c>
      <c r="AK41" s="263">
        <v>34</v>
      </c>
      <c r="AL41" s="37" t="s">
        <v>97</v>
      </c>
      <c r="AM41" s="135">
        <f>取引基本表!AR38</f>
        <v>624959</v>
      </c>
      <c r="AN41" s="145">
        <f t="shared" si="4"/>
        <v>5.504775199299148E-2</v>
      </c>
      <c r="AP41" s="263">
        <v>34</v>
      </c>
      <c r="AQ41" s="37" t="s">
        <v>97</v>
      </c>
      <c r="AR41" s="146">
        <f>取引基本表!AX38</f>
        <v>3068537</v>
      </c>
      <c r="AS41" s="147">
        <f>取引基本表!BB38</f>
        <v>24928</v>
      </c>
      <c r="AT41" s="147">
        <f>ABS(取引基本表!BJ38)</f>
        <v>12434</v>
      </c>
      <c r="AU41" s="146">
        <f t="shared" si="11"/>
        <v>12494</v>
      </c>
      <c r="AV41" s="148">
        <f t="shared" si="12"/>
        <v>4.0520938805691442E-3</v>
      </c>
      <c r="AW41" s="145">
        <f t="shared" si="13"/>
        <v>0.99594790611943085</v>
      </c>
    </row>
    <row r="42" spans="1:49">
      <c r="A42" s="263">
        <v>35</v>
      </c>
      <c r="B42" s="37" t="s">
        <v>3</v>
      </c>
      <c r="C42" s="148">
        <f t="shared" si="0"/>
        <v>0.9655414908579466</v>
      </c>
      <c r="D42" s="148">
        <f t="shared" ref="D42:E47" si="14">W42</f>
        <v>0.12536880137580664</v>
      </c>
      <c r="E42" s="148">
        <f t="shared" si="14"/>
        <v>0.11770088827882173</v>
      </c>
      <c r="F42" s="148">
        <f t="shared" ref="F42:G46" si="15">AH42</f>
        <v>0.58706867988829459</v>
      </c>
      <c r="G42" s="148">
        <f t="shared" si="15"/>
        <v>0.53299358903562055</v>
      </c>
      <c r="H42" s="145">
        <f t="shared" si="3"/>
        <v>1.3420289237220641E-2</v>
      </c>
      <c r="K42" s="263">
        <v>35</v>
      </c>
      <c r="L42" s="37" t="s">
        <v>3</v>
      </c>
      <c r="M42" s="135">
        <f>取引基本表!AX39</f>
        <v>196236</v>
      </c>
      <c r="N42" s="136">
        <f>ABS(取引基本表!BJ39)</f>
        <v>6762</v>
      </c>
      <c r="O42" s="137">
        <f t="shared" si="5"/>
        <v>3.4458509142053444E-2</v>
      </c>
      <c r="P42" s="138">
        <f t="shared" si="6"/>
        <v>0.9655414908579466</v>
      </c>
      <c r="R42" s="263">
        <v>35</v>
      </c>
      <c r="S42" s="37" t="s">
        <v>3</v>
      </c>
      <c r="T42" s="139">
        <f>雇用表!C42</f>
        <v>23838</v>
      </c>
      <c r="U42" s="140">
        <f>雇用表!F42</f>
        <v>22380</v>
      </c>
      <c r="V42" s="139">
        <f>取引基本表!BL39</f>
        <v>190143</v>
      </c>
      <c r="W42" s="141">
        <f t="shared" si="7"/>
        <v>0.12536880137580664</v>
      </c>
      <c r="X42" s="141">
        <f t="shared" si="8"/>
        <v>0.11770088827882173</v>
      </c>
      <c r="Z42" s="263">
        <v>35</v>
      </c>
      <c r="AA42" s="37" t="s">
        <v>3</v>
      </c>
      <c r="AB42" s="149">
        <v>101345</v>
      </c>
      <c r="AC42" s="136">
        <v>-1491</v>
      </c>
      <c r="AD42" s="136">
        <v>8463</v>
      </c>
      <c r="AE42" s="136">
        <v>6216</v>
      </c>
      <c r="AF42" s="136">
        <v>-2906</v>
      </c>
      <c r="AG42" s="135">
        <f>取引基本表!BL39</f>
        <v>190143</v>
      </c>
      <c r="AH42" s="145">
        <f t="shared" ref="AH42:AH47" si="16">SUM(AB42:AF42)/AG42</f>
        <v>0.58706867988829459</v>
      </c>
      <c r="AI42" s="148">
        <f t="shared" si="10"/>
        <v>0.53299358903562055</v>
      </c>
      <c r="AK42" s="263">
        <v>35</v>
      </c>
      <c r="AL42" s="37" t="s">
        <v>3</v>
      </c>
      <c r="AM42" s="135">
        <f>取引基本表!AR39</f>
        <v>152361</v>
      </c>
      <c r="AN42" s="145">
        <f t="shared" si="4"/>
        <v>1.3420289237220641E-2</v>
      </c>
      <c r="AP42" s="263">
        <v>35</v>
      </c>
      <c r="AQ42" s="37" t="s">
        <v>3</v>
      </c>
      <c r="AR42" s="146">
        <f>取引基本表!AX39</f>
        <v>196236</v>
      </c>
      <c r="AS42" s="147">
        <f>取引基本表!BB39</f>
        <v>669</v>
      </c>
      <c r="AT42" s="147">
        <f>ABS(取引基本表!BJ39)</f>
        <v>6762</v>
      </c>
      <c r="AU42" s="146">
        <f t="shared" si="11"/>
        <v>-6093</v>
      </c>
      <c r="AV42" s="148">
        <f t="shared" si="12"/>
        <v>3.4458509142053444E-2</v>
      </c>
      <c r="AW42" s="145">
        <f t="shared" si="13"/>
        <v>0.9655414908579466</v>
      </c>
    </row>
    <row r="43" spans="1:49">
      <c r="A43" s="263">
        <v>36</v>
      </c>
      <c r="B43" s="37" t="s">
        <v>98</v>
      </c>
      <c r="C43" s="148">
        <f t="shared" si="0"/>
        <v>0.68354347123018677</v>
      </c>
      <c r="D43" s="148">
        <f t="shared" si="14"/>
        <v>0.13048156468325811</v>
      </c>
      <c r="E43" s="148">
        <f t="shared" si="14"/>
        <v>0.11291103502841897</v>
      </c>
      <c r="F43" s="148">
        <f t="shared" si="15"/>
        <v>0.62240825035949521</v>
      </c>
      <c r="G43" s="148">
        <f t="shared" si="15"/>
        <v>0.37257380440005849</v>
      </c>
      <c r="H43" s="145">
        <f t="shared" si="3"/>
        <v>1.4147055315786071E-2</v>
      </c>
      <c r="K43" s="263">
        <v>36</v>
      </c>
      <c r="L43" s="37" t="s">
        <v>98</v>
      </c>
      <c r="M43" s="135">
        <f>取引基本表!AX40</f>
        <v>2934343</v>
      </c>
      <c r="N43" s="136">
        <f>ABS(取引基本表!BJ40)</f>
        <v>928592</v>
      </c>
      <c r="O43" s="137">
        <f t="shared" si="5"/>
        <v>0.31645652876981323</v>
      </c>
      <c r="P43" s="138">
        <f t="shared" si="6"/>
        <v>0.68354347123018677</v>
      </c>
      <c r="R43" s="263">
        <v>36</v>
      </c>
      <c r="S43" s="37" t="s">
        <v>98</v>
      </c>
      <c r="T43" s="139">
        <f>雇用表!C43</f>
        <v>287281</v>
      </c>
      <c r="U43" s="140">
        <f>雇用表!F43</f>
        <v>248596</v>
      </c>
      <c r="V43" s="139">
        <f>取引基本表!BL40</f>
        <v>2201698</v>
      </c>
      <c r="W43" s="141">
        <f t="shared" si="7"/>
        <v>0.13048156468325811</v>
      </c>
      <c r="X43" s="141">
        <f t="shared" si="8"/>
        <v>0.11291103502841897</v>
      </c>
      <c r="Z43" s="263">
        <v>36</v>
      </c>
      <c r="AA43" s="37" t="s">
        <v>98</v>
      </c>
      <c r="AB43" s="149">
        <v>820295</v>
      </c>
      <c r="AC43" s="136">
        <v>161989</v>
      </c>
      <c r="AD43" s="136">
        <v>266174</v>
      </c>
      <c r="AE43" s="136">
        <v>121981</v>
      </c>
      <c r="AF43" s="136">
        <v>-84</v>
      </c>
      <c r="AG43" s="135">
        <f>取引基本表!BL40</f>
        <v>2201698</v>
      </c>
      <c r="AH43" s="145">
        <f t="shared" si="16"/>
        <v>0.62240825035949521</v>
      </c>
      <c r="AI43" s="148">
        <f t="shared" si="10"/>
        <v>0.37257380440005849</v>
      </c>
      <c r="AK43" s="263">
        <v>36</v>
      </c>
      <c r="AL43" s="37" t="s">
        <v>98</v>
      </c>
      <c r="AM43" s="135">
        <f>取引基本表!AR40</f>
        <v>160612</v>
      </c>
      <c r="AN43" s="145">
        <f t="shared" si="4"/>
        <v>1.4147055315786071E-2</v>
      </c>
      <c r="AP43" s="263">
        <v>36</v>
      </c>
      <c r="AQ43" s="37" t="s">
        <v>98</v>
      </c>
      <c r="AR43" s="146">
        <f>取引基本表!AX40</f>
        <v>2934343</v>
      </c>
      <c r="AS43" s="147">
        <f>取引基本表!BB40</f>
        <v>195947</v>
      </c>
      <c r="AT43" s="147">
        <f>ABS(取引基本表!BJ40)</f>
        <v>928592</v>
      </c>
      <c r="AU43" s="146">
        <f t="shared" si="11"/>
        <v>-732645</v>
      </c>
      <c r="AV43" s="148">
        <f t="shared" si="12"/>
        <v>0.31645652876981323</v>
      </c>
      <c r="AW43" s="145">
        <f t="shared" si="13"/>
        <v>0.68354347123018677</v>
      </c>
    </row>
    <row r="44" spans="1:49">
      <c r="A44" s="263">
        <v>37</v>
      </c>
      <c r="B44" s="37" t="s">
        <v>99</v>
      </c>
      <c r="C44" s="148">
        <f t="shared" si="0"/>
        <v>0.55987382763194615</v>
      </c>
      <c r="D44" s="148">
        <f t="shared" si="14"/>
        <v>0.19836337849438287</v>
      </c>
      <c r="E44" s="148">
        <f t="shared" si="14"/>
        <v>0.16230318686650563</v>
      </c>
      <c r="F44" s="148">
        <f t="shared" si="15"/>
        <v>0.5344179716450459</v>
      </c>
      <c r="G44" s="148">
        <f t="shared" si="15"/>
        <v>0.32381925449611038</v>
      </c>
      <c r="H44" s="145">
        <f t="shared" si="3"/>
        <v>0.11509284654657072</v>
      </c>
      <c r="K44" s="263">
        <v>37</v>
      </c>
      <c r="L44" s="37" t="s">
        <v>99</v>
      </c>
      <c r="M44" s="135">
        <f>取引基本表!AX41</f>
        <v>1619372</v>
      </c>
      <c r="N44" s="136">
        <f>ABS(取引基本表!BJ41)</f>
        <v>712728</v>
      </c>
      <c r="O44" s="137">
        <f t="shared" si="5"/>
        <v>0.44012617236805379</v>
      </c>
      <c r="P44" s="138">
        <f>1-O44</f>
        <v>0.55987382763194615</v>
      </c>
      <c r="R44" s="263">
        <v>37</v>
      </c>
      <c r="S44" s="37" t="s">
        <v>99</v>
      </c>
      <c r="T44" s="139">
        <f>雇用表!C44</f>
        <v>297626</v>
      </c>
      <c r="U44" s="140">
        <f>雇用表!F44</f>
        <v>243521</v>
      </c>
      <c r="V44" s="139">
        <f>取引基本表!BL41</f>
        <v>1500408</v>
      </c>
      <c r="W44" s="141">
        <f t="shared" si="7"/>
        <v>0.19836337849438287</v>
      </c>
      <c r="X44" s="141">
        <f t="shared" si="8"/>
        <v>0.16230318686650563</v>
      </c>
      <c r="Z44" s="263">
        <v>37</v>
      </c>
      <c r="AA44" s="37" t="s">
        <v>99</v>
      </c>
      <c r="AB44" s="149">
        <v>485861</v>
      </c>
      <c r="AC44" s="136">
        <v>43415</v>
      </c>
      <c r="AD44" s="136">
        <v>187806</v>
      </c>
      <c r="AE44" s="136">
        <v>84767</v>
      </c>
      <c r="AF44" s="136">
        <v>-4</v>
      </c>
      <c r="AG44" s="135">
        <f>取引基本表!BL41</f>
        <v>1500408</v>
      </c>
      <c r="AH44" s="145">
        <f t="shared" si="16"/>
        <v>0.5344179716450459</v>
      </c>
      <c r="AI44" s="148">
        <f t="shared" si="10"/>
        <v>0.32381925449611038</v>
      </c>
      <c r="AK44" s="263">
        <v>37</v>
      </c>
      <c r="AL44" s="37" t="s">
        <v>99</v>
      </c>
      <c r="AM44" s="135">
        <f>取引基本表!AR41</f>
        <v>1306653</v>
      </c>
      <c r="AN44" s="145">
        <f t="shared" si="4"/>
        <v>0.11509284654657072</v>
      </c>
      <c r="AP44" s="263">
        <v>37</v>
      </c>
      <c r="AQ44" s="37" t="s">
        <v>99</v>
      </c>
      <c r="AR44" s="146">
        <f>取引基本表!AX41</f>
        <v>1619372</v>
      </c>
      <c r="AS44" s="147">
        <f>取引基本表!BB41</f>
        <v>593764</v>
      </c>
      <c r="AT44" s="147">
        <f>ABS(取引基本表!BJ41)</f>
        <v>712728</v>
      </c>
      <c r="AU44" s="146">
        <f t="shared" si="11"/>
        <v>-118964</v>
      </c>
      <c r="AV44" s="148">
        <f t="shared" si="12"/>
        <v>0.44012617236805379</v>
      </c>
      <c r="AW44" s="145">
        <f t="shared" si="13"/>
        <v>0.55987382763194615</v>
      </c>
    </row>
    <row r="45" spans="1:49">
      <c r="A45" s="263">
        <v>38</v>
      </c>
      <c r="B45" s="37" t="s">
        <v>4</v>
      </c>
      <c r="C45" s="148">
        <f t="shared" si="0"/>
        <v>1</v>
      </c>
      <c r="D45" s="148">
        <f t="shared" si="14"/>
        <v>0</v>
      </c>
      <c r="E45" s="148">
        <f t="shared" si="14"/>
        <v>0</v>
      </c>
      <c r="F45" s="148">
        <f t="shared" si="15"/>
        <v>0</v>
      </c>
      <c r="G45" s="148">
        <f t="shared" si="15"/>
        <v>0</v>
      </c>
      <c r="H45" s="145">
        <f t="shared" si="3"/>
        <v>0</v>
      </c>
      <c r="K45" s="263">
        <v>38</v>
      </c>
      <c r="L45" s="37" t="s">
        <v>4</v>
      </c>
      <c r="M45" s="135">
        <f>取引基本表!AX42</f>
        <v>54569</v>
      </c>
      <c r="N45" s="136">
        <f>ABS(取引基本表!BJ42)</f>
        <v>0</v>
      </c>
      <c r="O45" s="137">
        <f t="shared" si="5"/>
        <v>0</v>
      </c>
      <c r="P45" s="138">
        <f>1-O45</f>
        <v>1</v>
      </c>
      <c r="R45" s="263">
        <v>38</v>
      </c>
      <c r="S45" s="37" t="s">
        <v>4</v>
      </c>
      <c r="T45" s="139">
        <f>雇用表!C45</f>
        <v>0</v>
      </c>
      <c r="U45" s="140">
        <f>雇用表!F45</f>
        <v>0</v>
      </c>
      <c r="V45" s="139">
        <f>取引基本表!BL42</f>
        <v>54569</v>
      </c>
      <c r="W45" s="141">
        <f t="shared" si="7"/>
        <v>0</v>
      </c>
      <c r="X45" s="141">
        <f t="shared" si="8"/>
        <v>0</v>
      </c>
      <c r="Z45" s="263">
        <v>38</v>
      </c>
      <c r="AA45" s="37" t="s">
        <v>4</v>
      </c>
      <c r="AB45" s="149">
        <v>0</v>
      </c>
      <c r="AC45" s="136">
        <v>0</v>
      </c>
      <c r="AD45" s="136">
        <v>0</v>
      </c>
      <c r="AE45" s="136">
        <v>0</v>
      </c>
      <c r="AF45" s="136">
        <v>0</v>
      </c>
      <c r="AG45" s="135">
        <f>取引基本表!BL42</f>
        <v>54569</v>
      </c>
      <c r="AH45" s="145">
        <f>SUM(AB45:AF45)/AG45</f>
        <v>0</v>
      </c>
      <c r="AI45" s="148">
        <f>AB45/AG45</f>
        <v>0</v>
      </c>
      <c r="AK45" s="263">
        <v>38</v>
      </c>
      <c r="AL45" s="37" t="s">
        <v>4</v>
      </c>
      <c r="AM45" s="135">
        <f>取引基本表!AR42</f>
        <v>0</v>
      </c>
      <c r="AN45" s="145">
        <f t="shared" si="4"/>
        <v>0</v>
      </c>
      <c r="AP45" s="263">
        <v>38</v>
      </c>
      <c r="AQ45" s="37" t="s">
        <v>4</v>
      </c>
      <c r="AR45" s="146">
        <f>取引基本表!AX42</f>
        <v>54569</v>
      </c>
      <c r="AS45" s="147">
        <f>取引基本表!BB42</f>
        <v>0</v>
      </c>
      <c r="AT45" s="147">
        <f>ABS(取引基本表!BJ42)</f>
        <v>0</v>
      </c>
      <c r="AU45" s="146">
        <f t="shared" si="11"/>
        <v>0</v>
      </c>
      <c r="AV45" s="148">
        <f t="shared" si="12"/>
        <v>0</v>
      </c>
      <c r="AW45" s="145">
        <f t="shared" si="13"/>
        <v>1</v>
      </c>
    </row>
    <row r="46" spans="1:49">
      <c r="A46" s="263">
        <v>39</v>
      </c>
      <c r="B46" s="37" t="s">
        <v>5</v>
      </c>
      <c r="C46" s="148">
        <f t="shared" si="0"/>
        <v>0.63561708735819755</v>
      </c>
      <c r="D46" s="148">
        <f t="shared" si="14"/>
        <v>3.6867524451068895E-3</v>
      </c>
      <c r="E46" s="148">
        <f t="shared" si="14"/>
        <v>3.6024838177901608E-3</v>
      </c>
      <c r="F46" s="148">
        <f t="shared" si="15"/>
        <v>0.64740426293918441</v>
      </c>
      <c r="G46" s="148">
        <f t="shared" si="15"/>
        <v>7.4261727822867345E-3</v>
      </c>
      <c r="H46" s="145">
        <f t="shared" si="3"/>
        <v>7.1346566917706757E-6</v>
      </c>
      <c r="K46" s="263">
        <v>39</v>
      </c>
      <c r="L46" s="37" t="s">
        <v>5</v>
      </c>
      <c r="M46" s="135">
        <f>取引基本表!AX43</f>
        <v>189965</v>
      </c>
      <c r="N46" s="136">
        <f>ABS(取引基本表!BJ43)</f>
        <v>69220</v>
      </c>
      <c r="O46" s="137">
        <f t="shared" si="5"/>
        <v>0.36438291264180245</v>
      </c>
      <c r="P46" s="138">
        <f>1-O46</f>
        <v>0.63561708735819755</v>
      </c>
      <c r="R46" s="263">
        <v>39</v>
      </c>
      <c r="S46" s="37" t="s">
        <v>5</v>
      </c>
      <c r="T46" s="139">
        <f>雇用表!C46</f>
        <v>700</v>
      </c>
      <c r="U46" s="140">
        <f>雇用表!F46</f>
        <v>684</v>
      </c>
      <c r="V46" s="139">
        <f>取引基本表!BL43</f>
        <v>189869</v>
      </c>
      <c r="W46" s="141">
        <f t="shared" si="7"/>
        <v>3.6867524451068895E-3</v>
      </c>
      <c r="X46" s="141">
        <f t="shared" si="8"/>
        <v>3.6024838177901608E-3</v>
      </c>
      <c r="Z46" s="263">
        <v>39</v>
      </c>
      <c r="AA46" s="37" t="s">
        <v>5</v>
      </c>
      <c r="AB46" s="149">
        <v>1410</v>
      </c>
      <c r="AC46" s="136">
        <v>109156</v>
      </c>
      <c r="AD46" s="136">
        <v>6675</v>
      </c>
      <c r="AE46" s="136">
        <v>6243</v>
      </c>
      <c r="AF46" s="136">
        <v>-562</v>
      </c>
      <c r="AG46" s="135">
        <f>取引基本表!BL43</f>
        <v>189869</v>
      </c>
      <c r="AH46" s="145">
        <f t="shared" si="16"/>
        <v>0.64740426293918441</v>
      </c>
      <c r="AI46" s="148">
        <f t="shared" si="10"/>
        <v>7.4261727822867345E-3</v>
      </c>
      <c r="AK46" s="263">
        <v>39</v>
      </c>
      <c r="AL46" s="37" t="s">
        <v>5</v>
      </c>
      <c r="AM46" s="135">
        <f>取引基本表!AR43</f>
        <v>81</v>
      </c>
      <c r="AN46" s="145">
        <f t="shared" si="4"/>
        <v>7.1346566917706757E-6</v>
      </c>
      <c r="AP46" s="263">
        <v>39</v>
      </c>
      <c r="AQ46" s="37" t="s">
        <v>5</v>
      </c>
      <c r="AR46" s="146">
        <f>取引基本表!AX43</f>
        <v>189965</v>
      </c>
      <c r="AS46" s="147">
        <f>取引基本表!BB43</f>
        <v>69124</v>
      </c>
      <c r="AT46" s="147">
        <f>ABS(取引基本表!BJ43)</f>
        <v>69220</v>
      </c>
      <c r="AU46" s="146">
        <f t="shared" si="11"/>
        <v>-96</v>
      </c>
      <c r="AV46" s="148">
        <f t="shared" si="12"/>
        <v>0.36438291264180245</v>
      </c>
      <c r="AW46" s="145">
        <f t="shared" si="13"/>
        <v>0.63561708735819755</v>
      </c>
    </row>
    <row r="47" spans="1:49">
      <c r="A47" s="265">
        <v>40</v>
      </c>
      <c r="B47" s="150" t="s">
        <v>6</v>
      </c>
      <c r="C47" s="151">
        <f t="shared" si="0"/>
        <v>0.59941121331825653</v>
      </c>
      <c r="D47" s="151">
        <f t="shared" si="14"/>
        <v>6.7043132898265148E-2</v>
      </c>
      <c r="E47" s="151">
        <f t="shared" si="14"/>
        <v>6.0489972943054145E-2</v>
      </c>
      <c r="F47" s="151">
        <f>AH47</f>
        <v>0.52032812004185636</v>
      </c>
      <c r="G47" s="151">
        <f>AI47</f>
        <v>0.26745444124294698</v>
      </c>
      <c r="H47" s="152">
        <f t="shared" si="3"/>
        <v>1</v>
      </c>
      <c r="K47" s="265">
        <v>40</v>
      </c>
      <c r="L47" s="150" t="s">
        <v>6</v>
      </c>
      <c r="M47" s="153">
        <f>取引基本表!AX44</f>
        <v>39823591</v>
      </c>
      <c r="N47" s="154">
        <f>ABS(取引基本表!BJ44)</f>
        <v>15952884</v>
      </c>
      <c r="O47" s="155">
        <f t="shared" si="5"/>
        <v>0.40058878668174347</v>
      </c>
      <c r="P47" s="156">
        <f>1-O47</f>
        <v>0.59941121331825653</v>
      </c>
      <c r="R47" s="265">
        <v>40</v>
      </c>
      <c r="S47" s="150" t="s">
        <v>6</v>
      </c>
      <c r="T47" s="157">
        <f>SUM(T8:T46)</f>
        <v>2633586</v>
      </c>
      <c r="U47" s="157">
        <f>SUM(U8:U46)</f>
        <v>2376165</v>
      </c>
      <c r="V47" s="157">
        <f>SUM(V8:V46)</f>
        <v>39281965</v>
      </c>
      <c r="W47" s="158">
        <f t="shared" si="7"/>
        <v>6.7043132898265148E-2</v>
      </c>
      <c r="X47" s="158">
        <f t="shared" si="8"/>
        <v>6.0489972943054145E-2</v>
      </c>
      <c r="Z47" s="265">
        <v>40</v>
      </c>
      <c r="AA47" s="150" t="s">
        <v>6</v>
      </c>
      <c r="AB47" s="159">
        <f t="shared" ref="AB47:AG47" si="17">SUM(AB8:AB46)</f>
        <v>10506136</v>
      </c>
      <c r="AC47" s="154">
        <f t="shared" si="17"/>
        <v>3429452</v>
      </c>
      <c r="AD47" s="154">
        <f t="shared" si="17"/>
        <v>5439981</v>
      </c>
      <c r="AE47" s="154">
        <f t="shared" si="17"/>
        <v>1168759</v>
      </c>
      <c r="AF47" s="154">
        <f t="shared" si="17"/>
        <v>-104817</v>
      </c>
      <c r="AG47" s="153">
        <f t="shared" si="17"/>
        <v>39281965</v>
      </c>
      <c r="AH47" s="152">
        <f t="shared" si="16"/>
        <v>0.52032812004185636</v>
      </c>
      <c r="AI47" s="151">
        <f t="shared" si="10"/>
        <v>0.26745444124294698</v>
      </c>
      <c r="AK47" s="265">
        <v>40</v>
      </c>
      <c r="AL47" s="150" t="s">
        <v>6</v>
      </c>
      <c r="AM47" s="153">
        <f>取引基本表!AR44</f>
        <v>11353034</v>
      </c>
      <c r="AN47" s="152">
        <f t="shared" si="4"/>
        <v>1</v>
      </c>
      <c r="AP47" s="265">
        <v>40</v>
      </c>
      <c r="AQ47" s="150" t="s">
        <v>6</v>
      </c>
      <c r="AR47" s="160">
        <f>SUM(AR8:AR46)</f>
        <v>39823591</v>
      </c>
      <c r="AS47" s="161">
        <f t="shared" ref="AS47:AT47" si="18">SUM(AS8:AS46)</f>
        <v>15411258</v>
      </c>
      <c r="AT47" s="162">
        <f t="shared" si="18"/>
        <v>15952884</v>
      </c>
      <c r="AU47" s="160">
        <f t="shared" si="11"/>
        <v>-541626</v>
      </c>
      <c r="AV47" s="151">
        <f t="shared" ref="AV47" si="19">AT47/AR47</f>
        <v>0.40058878668174347</v>
      </c>
      <c r="AW47" s="152">
        <f t="shared" si="13"/>
        <v>0.59941121331825653</v>
      </c>
    </row>
    <row r="48" spans="1:49">
      <c r="A48" s="67" t="s">
        <v>195</v>
      </c>
      <c r="K48" s="67" t="s">
        <v>195</v>
      </c>
      <c r="R48" s="67" t="s">
        <v>195</v>
      </c>
      <c r="Z48" s="67" t="s">
        <v>195</v>
      </c>
      <c r="AK48" s="67" t="s">
        <v>195</v>
      </c>
      <c r="AP48" s="67" t="s">
        <v>195</v>
      </c>
      <c r="AU48" s="163"/>
      <c r="AV48" s="164"/>
      <c r="AW48" s="164"/>
    </row>
    <row r="49" spans="43:49">
      <c r="AQ49" s="67" t="s">
        <v>193</v>
      </c>
      <c r="AR49" s="139">
        <f>SUM(AR12:AR29)+AR45</f>
        <v>12052041</v>
      </c>
      <c r="AS49" s="139">
        <f>SUM(AS12:AS29)+AS45</f>
        <v>10612490</v>
      </c>
      <c r="AT49" s="139">
        <f>SUM(AT12:AT29)+AT45</f>
        <v>8417699</v>
      </c>
      <c r="AU49" s="139">
        <f>SUM(AU12:AU29)+AU45</f>
        <v>2194791</v>
      </c>
      <c r="AV49" s="165">
        <f>AT49/AR49</f>
        <v>0.69844593127421317</v>
      </c>
      <c r="AW49" s="165">
        <f>1-AV49</f>
        <v>0.30155406872578683</v>
      </c>
    </row>
    <row r="50" spans="43:49">
      <c r="AQ50" s="67" t="s">
        <v>194</v>
      </c>
      <c r="AR50" s="139">
        <f>SUM(AR8:AR11)+SUM(AR30:AR44)+AR46</f>
        <v>27771550</v>
      </c>
      <c r="AS50" s="139">
        <f>SUM(AS8:AS11)+SUM(AS30:AS44)+AS46</f>
        <v>4798768</v>
      </c>
      <c r="AT50" s="139">
        <f>SUM(AT8:AT11)+SUM(AT30:AT44)+AT46</f>
        <v>7535185</v>
      </c>
      <c r="AU50" s="139">
        <f>SUM(AU8:AU11)+SUM(AU30:AU44)+AU46</f>
        <v>-2736417</v>
      </c>
      <c r="AV50" s="165">
        <f>AT50/AR50</f>
        <v>0.27132749162362202</v>
      </c>
      <c r="AW50" s="165">
        <f>1-AV50</f>
        <v>0.72867250837637798</v>
      </c>
    </row>
    <row r="51" spans="43:49">
      <c r="AR51" s="139"/>
      <c r="AS51" s="139"/>
      <c r="AT51" s="139"/>
      <c r="AU51" s="139"/>
    </row>
    <row r="52" spans="43:49">
      <c r="AR52" s="139" t="s">
        <v>116</v>
      </c>
    </row>
  </sheetData>
  <mergeCells count="2">
    <mergeCell ref="W5:X5"/>
    <mergeCell ref="T5:U5"/>
  </mergeCells>
  <phoneticPr fontId="3"/>
  <pageMargins left="0.78740157480314965" right="0.59055118110236227" top="0.98425196850393704" bottom="0.98425196850393704" header="0.51181102362204722" footer="0.51181102362204722"/>
  <pageSetup paperSize="9" orientation="landscape" verticalDpi="2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A4EAD-BA71-4CFA-BBA3-0EFDA7D51742}">
  <dimension ref="A1:BL53"/>
  <sheetViews>
    <sheetView workbookViewId="0">
      <pane xSplit="2" ySplit="4" topLeftCell="C5" activePane="bottomRight" state="frozen"/>
      <selection pane="topRight"/>
      <selection pane="bottomLeft"/>
      <selection pane="bottomRight" activeCell="C5" sqref="C5"/>
    </sheetView>
  </sheetViews>
  <sheetFormatPr defaultRowHeight="12"/>
  <cols>
    <col min="1" max="1" width="4.1640625" style="116" customWidth="1"/>
    <col min="2" max="2" width="21.58203125" style="116" customWidth="1"/>
    <col min="3" max="64" width="10.58203125" style="116" customWidth="1"/>
    <col min="65" max="16384" width="8.6640625" style="116"/>
  </cols>
  <sheetData>
    <row r="1" spans="1:64">
      <c r="A1" s="116" t="s">
        <v>0</v>
      </c>
    </row>
    <row r="2" spans="1:64">
      <c r="A2" s="116" t="s">
        <v>101</v>
      </c>
    </row>
    <row r="3" spans="1:64">
      <c r="A3" s="166"/>
      <c r="B3" s="167"/>
      <c r="C3" s="166">
        <v>1</v>
      </c>
      <c r="D3" s="167">
        <v>2</v>
      </c>
      <c r="E3" s="167">
        <v>3</v>
      </c>
      <c r="F3" s="167">
        <v>4</v>
      </c>
      <c r="G3" s="167">
        <v>5</v>
      </c>
      <c r="H3" s="167">
        <v>6</v>
      </c>
      <c r="I3" s="167">
        <v>7</v>
      </c>
      <c r="J3" s="167">
        <v>8</v>
      </c>
      <c r="K3" s="167">
        <v>9</v>
      </c>
      <c r="L3" s="167">
        <v>10</v>
      </c>
      <c r="M3" s="167">
        <v>11</v>
      </c>
      <c r="N3" s="167">
        <v>12</v>
      </c>
      <c r="O3" s="167">
        <v>13</v>
      </c>
      <c r="P3" s="167">
        <v>14</v>
      </c>
      <c r="Q3" s="167">
        <v>15</v>
      </c>
      <c r="R3" s="167">
        <v>16</v>
      </c>
      <c r="S3" s="167">
        <v>17</v>
      </c>
      <c r="T3" s="167">
        <v>18</v>
      </c>
      <c r="U3" s="167">
        <v>19</v>
      </c>
      <c r="V3" s="167">
        <v>20</v>
      </c>
      <c r="W3" s="167">
        <v>21</v>
      </c>
      <c r="X3" s="167">
        <v>22</v>
      </c>
      <c r="Y3" s="167">
        <v>23</v>
      </c>
      <c r="Z3" s="167">
        <v>24</v>
      </c>
      <c r="AA3" s="167">
        <v>25</v>
      </c>
      <c r="AB3" s="167">
        <v>26</v>
      </c>
      <c r="AC3" s="167">
        <v>27</v>
      </c>
      <c r="AD3" s="167">
        <v>28</v>
      </c>
      <c r="AE3" s="167">
        <v>29</v>
      </c>
      <c r="AF3" s="167">
        <v>30</v>
      </c>
      <c r="AG3" s="167">
        <v>31</v>
      </c>
      <c r="AH3" s="167">
        <v>32</v>
      </c>
      <c r="AI3" s="167">
        <v>33</v>
      </c>
      <c r="AJ3" s="167">
        <v>34</v>
      </c>
      <c r="AK3" s="167">
        <v>35</v>
      </c>
      <c r="AL3" s="167">
        <v>36</v>
      </c>
      <c r="AM3" s="167">
        <v>37</v>
      </c>
      <c r="AN3" s="167">
        <v>38</v>
      </c>
      <c r="AO3" s="167">
        <v>39</v>
      </c>
      <c r="AP3" s="178">
        <v>40</v>
      </c>
      <c r="AQ3" s="167">
        <v>41</v>
      </c>
      <c r="AR3" s="167">
        <v>42</v>
      </c>
      <c r="AS3" s="167">
        <v>43</v>
      </c>
      <c r="AT3" s="167">
        <v>44</v>
      </c>
      <c r="AU3" s="167">
        <v>45</v>
      </c>
      <c r="AV3" s="167">
        <v>46</v>
      </c>
      <c r="AW3" s="178">
        <v>47</v>
      </c>
      <c r="AX3" s="178">
        <v>48</v>
      </c>
      <c r="AY3" s="178">
        <v>49</v>
      </c>
      <c r="AZ3" s="178">
        <v>50</v>
      </c>
      <c r="BA3" s="178">
        <v>51</v>
      </c>
      <c r="BB3" s="178">
        <v>52</v>
      </c>
      <c r="BC3" s="178">
        <v>53</v>
      </c>
      <c r="BD3" s="178">
        <v>54</v>
      </c>
      <c r="BE3" s="167">
        <v>55</v>
      </c>
      <c r="BF3" s="167">
        <v>56</v>
      </c>
      <c r="BG3" s="167">
        <v>57</v>
      </c>
      <c r="BH3" s="178">
        <v>58</v>
      </c>
      <c r="BI3" s="178">
        <v>59</v>
      </c>
      <c r="BJ3" s="178">
        <v>60</v>
      </c>
      <c r="BK3" s="178">
        <v>61</v>
      </c>
      <c r="BL3" s="178">
        <v>62</v>
      </c>
    </row>
    <row r="4" spans="1:64" ht="48" customHeight="1">
      <c r="A4" s="170"/>
      <c r="B4" s="13" t="s">
        <v>100</v>
      </c>
      <c r="C4" s="1" t="s">
        <v>73</v>
      </c>
      <c r="D4" s="1" t="s">
        <v>74</v>
      </c>
      <c r="E4" s="1" t="s">
        <v>75</v>
      </c>
      <c r="F4" s="1" t="s">
        <v>76</v>
      </c>
      <c r="G4" s="1" t="s">
        <v>77</v>
      </c>
      <c r="H4" s="1" t="s">
        <v>78</v>
      </c>
      <c r="I4" s="1" t="s">
        <v>79</v>
      </c>
      <c r="J4" s="1" t="s">
        <v>80</v>
      </c>
      <c r="K4" s="1" t="s">
        <v>81</v>
      </c>
      <c r="L4" s="1" t="s">
        <v>82</v>
      </c>
      <c r="M4" s="1" t="s">
        <v>83</v>
      </c>
      <c r="N4" s="1" t="s">
        <v>84</v>
      </c>
      <c r="O4" s="1" t="s">
        <v>85</v>
      </c>
      <c r="P4" s="1" t="s">
        <v>86</v>
      </c>
      <c r="Q4" s="1" t="s">
        <v>70</v>
      </c>
      <c r="R4" s="1" t="s">
        <v>71</v>
      </c>
      <c r="S4" s="1" t="s">
        <v>72</v>
      </c>
      <c r="T4" s="1" t="s">
        <v>87</v>
      </c>
      <c r="U4" s="1" t="s">
        <v>88</v>
      </c>
      <c r="V4" s="1" t="s">
        <v>89</v>
      </c>
      <c r="W4" s="1" t="s">
        <v>90</v>
      </c>
      <c r="X4" s="1" t="s">
        <v>64</v>
      </c>
      <c r="Y4" s="1" t="s">
        <v>91</v>
      </c>
      <c r="Z4" s="1" t="s">
        <v>92</v>
      </c>
      <c r="AA4" s="1" t="s">
        <v>1</v>
      </c>
      <c r="AB4" s="1" t="s">
        <v>2</v>
      </c>
      <c r="AC4" s="1" t="s">
        <v>65</v>
      </c>
      <c r="AD4" s="1" t="s">
        <v>66</v>
      </c>
      <c r="AE4" s="1" t="s">
        <v>93</v>
      </c>
      <c r="AF4" s="1" t="s">
        <v>94</v>
      </c>
      <c r="AG4" s="1" t="s">
        <v>95</v>
      </c>
      <c r="AH4" s="1" t="s">
        <v>67</v>
      </c>
      <c r="AI4" s="1" t="s">
        <v>96</v>
      </c>
      <c r="AJ4" s="1" t="s">
        <v>97</v>
      </c>
      <c r="AK4" s="1" t="s">
        <v>3</v>
      </c>
      <c r="AL4" s="1" t="s">
        <v>98</v>
      </c>
      <c r="AM4" s="1" t="s">
        <v>99</v>
      </c>
      <c r="AN4" s="1" t="s">
        <v>4</v>
      </c>
      <c r="AO4" s="1" t="s">
        <v>5</v>
      </c>
      <c r="AP4" s="12" t="s">
        <v>6</v>
      </c>
      <c r="AQ4" s="12" t="s">
        <v>7</v>
      </c>
      <c r="AR4" s="1" t="s">
        <v>68</v>
      </c>
      <c r="AS4" s="1" t="s">
        <v>8</v>
      </c>
      <c r="AT4" s="1" t="s">
        <v>9</v>
      </c>
      <c r="AU4" s="1" t="s">
        <v>10</v>
      </c>
      <c r="AV4" s="1" t="s">
        <v>11</v>
      </c>
      <c r="AW4" s="2" t="s">
        <v>12</v>
      </c>
      <c r="AX4" s="2" t="s">
        <v>13</v>
      </c>
      <c r="AY4" s="2" t="s">
        <v>14</v>
      </c>
      <c r="AZ4" s="2" t="s">
        <v>15</v>
      </c>
      <c r="BA4" s="2" t="s">
        <v>16</v>
      </c>
      <c r="BB4" s="2" t="s">
        <v>17</v>
      </c>
      <c r="BC4" s="2" t="s">
        <v>18</v>
      </c>
      <c r="BD4" s="2" t="s">
        <v>19</v>
      </c>
      <c r="BE4" s="1" t="s">
        <v>20</v>
      </c>
      <c r="BF4" s="1" t="s">
        <v>21</v>
      </c>
      <c r="BG4" s="1" t="s">
        <v>22</v>
      </c>
      <c r="BH4" s="2" t="s">
        <v>23</v>
      </c>
      <c r="BI4" s="2" t="s">
        <v>24</v>
      </c>
      <c r="BJ4" s="2" t="s">
        <v>25</v>
      </c>
      <c r="BK4" s="1" t="s">
        <v>26</v>
      </c>
      <c r="BL4" s="2" t="s">
        <v>27</v>
      </c>
    </row>
    <row r="5" spans="1:64">
      <c r="A5" s="168">
        <v>1</v>
      </c>
      <c r="B5" s="3" t="s">
        <v>73</v>
      </c>
      <c r="C5" s="197">
        <v>24191</v>
      </c>
      <c r="D5" s="197">
        <v>6</v>
      </c>
      <c r="E5" s="197">
        <v>0</v>
      </c>
      <c r="F5" s="197">
        <v>0</v>
      </c>
      <c r="G5" s="197">
        <v>302240</v>
      </c>
      <c r="H5" s="197">
        <v>907</v>
      </c>
      <c r="I5" s="197">
        <v>481</v>
      </c>
      <c r="J5" s="197">
        <v>1910</v>
      </c>
      <c r="K5" s="197">
        <v>0</v>
      </c>
      <c r="L5" s="197">
        <v>2637</v>
      </c>
      <c r="M5" s="197">
        <v>14</v>
      </c>
      <c r="N5" s="197">
        <v>0</v>
      </c>
      <c r="O5" s="197">
        <v>0</v>
      </c>
      <c r="P5" s="197">
        <v>0</v>
      </c>
      <c r="Q5" s="197">
        <v>0</v>
      </c>
      <c r="R5" s="197">
        <v>0</v>
      </c>
      <c r="S5" s="197">
        <v>0</v>
      </c>
      <c r="T5" s="197">
        <v>0</v>
      </c>
      <c r="U5" s="197">
        <v>0</v>
      </c>
      <c r="V5" s="197">
        <v>0</v>
      </c>
      <c r="W5" s="197">
        <v>0</v>
      </c>
      <c r="X5" s="197">
        <v>1507</v>
      </c>
      <c r="Y5" s="197">
        <v>1989</v>
      </c>
      <c r="Z5" s="197">
        <v>0</v>
      </c>
      <c r="AA5" s="197">
        <v>0</v>
      </c>
      <c r="AB5" s="197">
        <v>0</v>
      </c>
      <c r="AC5" s="197">
        <v>447</v>
      </c>
      <c r="AD5" s="197">
        <v>0</v>
      </c>
      <c r="AE5" s="197">
        <v>16</v>
      </c>
      <c r="AF5" s="197">
        <v>46</v>
      </c>
      <c r="AG5" s="197">
        <v>0</v>
      </c>
      <c r="AH5" s="197">
        <v>24</v>
      </c>
      <c r="AI5" s="197">
        <v>2050</v>
      </c>
      <c r="AJ5" s="197">
        <v>4717</v>
      </c>
      <c r="AK5" s="197">
        <v>436</v>
      </c>
      <c r="AL5" s="197">
        <v>21</v>
      </c>
      <c r="AM5" s="197">
        <v>17571</v>
      </c>
      <c r="AN5" s="197">
        <v>0</v>
      </c>
      <c r="AO5" s="197">
        <v>0</v>
      </c>
      <c r="AP5" s="174">
        <v>361210</v>
      </c>
      <c r="AQ5" s="198">
        <v>1823</v>
      </c>
      <c r="AR5" s="172">
        <v>128280</v>
      </c>
      <c r="AS5" s="172">
        <v>0</v>
      </c>
      <c r="AT5" s="172">
        <v>0</v>
      </c>
      <c r="AU5" s="172">
        <v>7472</v>
      </c>
      <c r="AV5" s="172">
        <v>872</v>
      </c>
      <c r="AW5" s="174">
        <v>138447</v>
      </c>
      <c r="AX5" s="174">
        <v>499657</v>
      </c>
      <c r="AY5" s="174">
        <v>501</v>
      </c>
      <c r="AZ5" s="174">
        <v>501</v>
      </c>
      <c r="BA5" s="174">
        <v>75477</v>
      </c>
      <c r="BB5" s="174">
        <v>75978</v>
      </c>
      <c r="BC5" s="174">
        <v>214425</v>
      </c>
      <c r="BD5" s="174">
        <v>575635</v>
      </c>
      <c r="BE5" s="172">
        <v>-113689</v>
      </c>
      <c r="BF5" s="172">
        <v>-1240</v>
      </c>
      <c r="BG5" s="172">
        <v>-9416</v>
      </c>
      <c r="BH5" s="174">
        <v>-124345</v>
      </c>
      <c r="BI5" s="174">
        <v>-288705</v>
      </c>
      <c r="BJ5" s="174">
        <v>-413050</v>
      </c>
      <c r="BK5" s="174">
        <v>-198625</v>
      </c>
      <c r="BL5" s="199">
        <v>162585</v>
      </c>
    </row>
    <row r="6" spans="1:64">
      <c r="A6" s="168">
        <v>2</v>
      </c>
      <c r="B6" s="3" t="s">
        <v>74</v>
      </c>
      <c r="C6" s="197">
        <v>82</v>
      </c>
      <c r="D6" s="197">
        <v>1797</v>
      </c>
      <c r="E6" s="197">
        <v>19</v>
      </c>
      <c r="F6" s="197">
        <v>0</v>
      </c>
      <c r="G6" s="197">
        <v>1058</v>
      </c>
      <c r="H6" s="197">
        <v>1</v>
      </c>
      <c r="I6" s="197">
        <v>6995</v>
      </c>
      <c r="J6" s="197">
        <v>502</v>
      </c>
      <c r="K6" s="197">
        <v>0</v>
      </c>
      <c r="L6" s="197">
        <v>0</v>
      </c>
      <c r="M6" s="197">
        <v>0</v>
      </c>
      <c r="N6" s="197">
        <v>0</v>
      </c>
      <c r="O6" s="197">
        <v>0</v>
      </c>
      <c r="P6" s="197">
        <v>0</v>
      </c>
      <c r="Q6" s="197">
        <v>0</v>
      </c>
      <c r="R6" s="197">
        <v>0</v>
      </c>
      <c r="S6" s="197">
        <v>0</v>
      </c>
      <c r="T6" s="197">
        <v>0</v>
      </c>
      <c r="U6" s="197">
        <v>0</v>
      </c>
      <c r="V6" s="197">
        <v>0</v>
      </c>
      <c r="W6" s="197">
        <v>1</v>
      </c>
      <c r="X6" s="197">
        <v>142</v>
      </c>
      <c r="Y6" s="197">
        <v>54</v>
      </c>
      <c r="Z6" s="197">
        <v>0</v>
      </c>
      <c r="AA6" s="197">
        <v>0</v>
      </c>
      <c r="AB6" s="197">
        <v>0</v>
      </c>
      <c r="AC6" s="197">
        <v>0</v>
      </c>
      <c r="AD6" s="197">
        <v>0</v>
      </c>
      <c r="AE6" s="197">
        <v>0</v>
      </c>
      <c r="AF6" s="197">
        <v>0</v>
      </c>
      <c r="AG6" s="197">
        <v>0</v>
      </c>
      <c r="AH6" s="197">
        <v>4</v>
      </c>
      <c r="AI6" s="197">
        <v>78</v>
      </c>
      <c r="AJ6" s="197">
        <v>133</v>
      </c>
      <c r="AK6" s="197">
        <v>0</v>
      </c>
      <c r="AL6" s="197">
        <v>0</v>
      </c>
      <c r="AM6" s="197">
        <v>1716</v>
      </c>
      <c r="AN6" s="197">
        <v>0</v>
      </c>
      <c r="AO6" s="197">
        <v>0</v>
      </c>
      <c r="AP6" s="173">
        <v>12582</v>
      </c>
      <c r="AQ6" s="198">
        <v>113</v>
      </c>
      <c r="AR6" s="172">
        <v>5780</v>
      </c>
      <c r="AS6" s="172">
        <v>0</v>
      </c>
      <c r="AT6" s="172">
        <v>0</v>
      </c>
      <c r="AU6" s="172">
        <v>0</v>
      </c>
      <c r="AV6" s="172">
        <v>2927</v>
      </c>
      <c r="AW6" s="173">
        <v>8820</v>
      </c>
      <c r="AX6" s="173">
        <v>21402</v>
      </c>
      <c r="AY6" s="173">
        <v>209</v>
      </c>
      <c r="AZ6" s="173">
        <v>209</v>
      </c>
      <c r="BA6" s="173">
        <v>888</v>
      </c>
      <c r="BB6" s="173">
        <v>1097</v>
      </c>
      <c r="BC6" s="173">
        <v>9917</v>
      </c>
      <c r="BD6" s="173">
        <v>22499</v>
      </c>
      <c r="BE6" s="172">
        <v>-2417</v>
      </c>
      <c r="BF6" s="172">
        <v>-36</v>
      </c>
      <c r="BG6" s="172">
        <v>-224</v>
      </c>
      <c r="BH6" s="173">
        <v>-2677</v>
      </c>
      <c r="BI6" s="173">
        <v>-10303</v>
      </c>
      <c r="BJ6" s="173">
        <v>-12980</v>
      </c>
      <c r="BK6" s="173">
        <v>-3063</v>
      </c>
      <c r="BL6" s="199">
        <v>9519</v>
      </c>
    </row>
    <row r="7" spans="1:64">
      <c r="A7" s="168">
        <v>3</v>
      </c>
      <c r="B7" s="3" t="s">
        <v>75</v>
      </c>
      <c r="C7" s="197">
        <v>0</v>
      </c>
      <c r="D7" s="197">
        <v>0</v>
      </c>
      <c r="E7" s="197">
        <v>2716</v>
      </c>
      <c r="F7" s="197">
        <v>0</v>
      </c>
      <c r="G7" s="197">
        <v>22608</v>
      </c>
      <c r="H7" s="197">
        <v>0</v>
      </c>
      <c r="I7" s="197">
        <v>0</v>
      </c>
      <c r="J7" s="197">
        <v>82</v>
      </c>
      <c r="K7" s="197">
        <v>0</v>
      </c>
      <c r="L7" s="197">
        <v>0</v>
      </c>
      <c r="M7" s="197">
        <v>0</v>
      </c>
      <c r="N7" s="197">
        <v>0</v>
      </c>
      <c r="O7" s="197">
        <v>0</v>
      </c>
      <c r="P7" s="197">
        <v>0</v>
      </c>
      <c r="Q7" s="197">
        <v>0</v>
      </c>
      <c r="R7" s="197">
        <v>0</v>
      </c>
      <c r="S7" s="197">
        <v>0</v>
      </c>
      <c r="T7" s="197">
        <v>0</v>
      </c>
      <c r="U7" s="197">
        <v>0</v>
      </c>
      <c r="V7" s="197">
        <v>0</v>
      </c>
      <c r="W7" s="197">
        <v>0</v>
      </c>
      <c r="X7" s="197">
        <v>793</v>
      </c>
      <c r="Y7" s="197">
        <v>0</v>
      </c>
      <c r="Z7" s="197">
        <v>0</v>
      </c>
      <c r="AA7" s="197">
        <v>0</v>
      </c>
      <c r="AB7" s="197">
        <v>0</v>
      </c>
      <c r="AC7" s="197">
        <v>0</v>
      </c>
      <c r="AD7" s="197">
        <v>0</v>
      </c>
      <c r="AE7" s="197">
        <v>0</v>
      </c>
      <c r="AF7" s="197">
        <v>5</v>
      </c>
      <c r="AG7" s="197">
        <v>0</v>
      </c>
      <c r="AH7" s="197">
        <v>7</v>
      </c>
      <c r="AI7" s="197">
        <v>150</v>
      </c>
      <c r="AJ7" s="197">
        <v>886</v>
      </c>
      <c r="AK7" s="197">
        <v>0</v>
      </c>
      <c r="AL7" s="197">
        <v>0</v>
      </c>
      <c r="AM7" s="197">
        <v>5556</v>
      </c>
      <c r="AN7" s="197">
        <v>0</v>
      </c>
      <c r="AO7" s="197">
        <v>0</v>
      </c>
      <c r="AP7" s="173">
        <v>32803</v>
      </c>
      <c r="AQ7" s="198">
        <v>471</v>
      </c>
      <c r="AR7" s="172">
        <v>13179</v>
      </c>
      <c r="AS7" s="172">
        <v>0</v>
      </c>
      <c r="AT7" s="172">
        <v>0</v>
      </c>
      <c r="AU7" s="172">
        <v>0</v>
      </c>
      <c r="AV7" s="172">
        <v>787</v>
      </c>
      <c r="AW7" s="173">
        <v>14437</v>
      </c>
      <c r="AX7" s="173">
        <v>47240</v>
      </c>
      <c r="AY7" s="173">
        <v>1426</v>
      </c>
      <c r="AZ7" s="173">
        <v>1426</v>
      </c>
      <c r="BA7" s="173">
        <v>43511</v>
      </c>
      <c r="BB7" s="173">
        <v>44937</v>
      </c>
      <c r="BC7" s="173">
        <v>59374</v>
      </c>
      <c r="BD7" s="173">
        <v>92177</v>
      </c>
      <c r="BE7" s="172">
        <v>-4733</v>
      </c>
      <c r="BF7" s="172">
        <v>-202</v>
      </c>
      <c r="BG7" s="172">
        <v>-394</v>
      </c>
      <c r="BH7" s="173">
        <v>-5329</v>
      </c>
      <c r="BI7" s="173">
        <v>-35925</v>
      </c>
      <c r="BJ7" s="173">
        <v>-41254</v>
      </c>
      <c r="BK7" s="173">
        <v>18120</v>
      </c>
      <c r="BL7" s="199">
        <v>50923</v>
      </c>
    </row>
    <row r="8" spans="1:64">
      <c r="A8" s="168">
        <v>4</v>
      </c>
      <c r="B8" s="3" t="s">
        <v>76</v>
      </c>
      <c r="C8" s="197">
        <v>1</v>
      </c>
      <c r="D8" s="197">
        <v>4</v>
      </c>
      <c r="E8" s="197">
        <v>0</v>
      </c>
      <c r="F8" s="197">
        <v>5</v>
      </c>
      <c r="G8" s="197">
        <v>442</v>
      </c>
      <c r="H8" s="197">
        <v>17</v>
      </c>
      <c r="I8" s="197">
        <v>767</v>
      </c>
      <c r="J8" s="197">
        <v>7812</v>
      </c>
      <c r="K8" s="197">
        <v>72512</v>
      </c>
      <c r="L8" s="197">
        <v>37</v>
      </c>
      <c r="M8" s="197">
        <v>13762</v>
      </c>
      <c r="N8" s="197">
        <v>122888</v>
      </c>
      <c r="O8" s="197">
        <v>27221</v>
      </c>
      <c r="P8" s="197">
        <v>45</v>
      </c>
      <c r="Q8" s="197">
        <v>47</v>
      </c>
      <c r="R8" s="197">
        <v>14</v>
      </c>
      <c r="S8" s="197">
        <v>5</v>
      </c>
      <c r="T8" s="197">
        <v>24</v>
      </c>
      <c r="U8" s="197">
        <v>21</v>
      </c>
      <c r="V8" s="197">
        <v>0</v>
      </c>
      <c r="W8" s="197">
        <v>48</v>
      </c>
      <c r="X8" s="197">
        <v>80</v>
      </c>
      <c r="Y8" s="197">
        <v>4033</v>
      </c>
      <c r="Z8" s="197">
        <v>354400</v>
      </c>
      <c r="AA8" s="197">
        <v>0</v>
      </c>
      <c r="AB8" s="197">
        <v>0</v>
      </c>
      <c r="AC8" s="197">
        <v>5</v>
      </c>
      <c r="AD8" s="197">
        <v>1</v>
      </c>
      <c r="AE8" s="197">
        <v>2</v>
      </c>
      <c r="AF8" s="197">
        <v>9</v>
      </c>
      <c r="AG8" s="197">
        <v>0</v>
      </c>
      <c r="AH8" s="197">
        <v>9</v>
      </c>
      <c r="AI8" s="197">
        <v>62</v>
      </c>
      <c r="AJ8" s="197">
        <v>16</v>
      </c>
      <c r="AK8" s="197">
        <v>6</v>
      </c>
      <c r="AL8" s="197">
        <v>9</v>
      </c>
      <c r="AM8" s="197">
        <v>3</v>
      </c>
      <c r="AN8" s="197">
        <v>0</v>
      </c>
      <c r="AO8" s="197">
        <v>25</v>
      </c>
      <c r="AP8" s="173">
        <v>604332</v>
      </c>
      <c r="AQ8" s="198">
        <v>-168</v>
      </c>
      <c r="AR8" s="172">
        <v>-221</v>
      </c>
      <c r="AS8" s="172">
        <v>0</v>
      </c>
      <c r="AT8" s="172">
        <v>0</v>
      </c>
      <c r="AU8" s="172">
        <v>-161</v>
      </c>
      <c r="AV8" s="172">
        <v>10647</v>
      </c>
      <c r="AW8" s="173">
        <v>10097</v>
      </c>
      <c r="AX8" s="173">
        <v>614429</v>
      </c>
      <c r="AY8" s="173">
        <v>322</v>
      </c>
      <c r="AZ8" s="173">
        <v>322</v>
      </c>
      <c r="BA8" s="173">
        <v>505</v>
      </c>
      <c r="BB8" s="173">
        <v>827</v>
      </c>
      <c r="BC8" s="173">
        <v>10924</v>
      </c>
      <c r="BD8" s="173">
        <v>615256</v>
      </c>
      <c r="BE8" s="172">
        <v>-522548</v>
      </c>
      <c r="BF8" s="172">
        <v>0</v>
      </c>
      <c r="BG8" s="172">
        <v>-77027</v>
      </c>
      <c r="BH8" s="173">
        <v>-599575</v>
      </c>
      <c r="BI8" s="173">
        <v>-9110</v>
      </c>
      <c r="BJ8" s="173">
        <v>-608685</v>
      </c>
      <c r="BK8" s="173">
        <v>-597761</v>
      </c>
      <c r="BL8" s="199">
        <v>6571</v>
      </c>
    </row>
    <row r="9" spans="1:64">
      <c r="A9" s="168">
        <v>5</v>
      </c>
      <c r="B9" s="3" t="s">
        <v>77</v>
      </c>
      <c r="C9" s="197">
        <v>22080</v>
      </c>
      <c r="D9" s="197">
        <v>66</v>
      </c>
      <c r="E9" s="197">
        <v>7222</v>
      </c>
      <c r="F9" s="197">
        <v>0</v>
      </c>
      <c r="G9" s="197">
        <v>478686</v>
      </c>
      <c r="H9" s="197">
        <v>271</v>
      </c>
      <c r="I9" s="197">
        <v>543</v>
      </c>
      <c r="J9" s="197">
        <v>17102</v>
      </c>
      <c r="K9" s="197">
        <v>0</v>
      </c>
      <c r="L9" s="197">
        <v>8</v>
      </c>
      <c r="M9" s="197">
        <v>81</v>
      </c>
      <c r="N9" s="197">
        <v>1</v>
      </c>
      <c r="O9" s="197">
        <v>0</v>
      </c>
      <c r="P9" s="197">
        <v>0</v>
      </c>
      <c r="Q9" s="197">
        <v>0</v>
      </c>
      <c r="R9" s="197">
        <v>0</v>
      </c>
      <c r="S9" s="197">
        <v>0</v>
      </c>
      <c r="T9" s="197">
        <v>0</v>
      </c>
      <c r="U9" s="197">
        <v>0</v>
      </c>
      <c r="V9" s="197">
        <v>0</v>
      </c>
      <c r="W9" s="197">
        <v>0</v>
      </c>
      <c r="X9" s="197">
        <v>1176</v>
      </c>
      <c r="Y9" s="197">
        <v>23</v>
      </c>
      <c r="Z9" s="197">
        <v>0</v>
      </c>
      <c r="AA9" s="197">
        <v>0</v>
      </c>
      <c r="AB9" s="197">
        <v>0</v>
      </c>
      <c r="AC9" s="197">
        <v>418</v>
      </c>
      <c r="AD9" s="197">
        <v>0</v>
      </c>
      <c r="AE9" s="197">
        <v>0</v>
      </c>
      <c r="AF9" s="197">
        <v>133</v>
      </c>
      <c r="AG9" s="197">
        <v>0</v>
      </c>
      <c r="AH9" s="197">
        <v>1012</v>
      </c>
      <c r="AI9" s="197">
        <v>8986</v>
      </c>
      <c r="AJ9" s="197">
        <v>20317</v>
      </c>
      <c r="AK9" s="197">
        <v>322</v>
      </c>
      <c r="AL9" s="197">
        <v>7</v>
      </c>
      <c r="AM9" s="197">
        <v>161218</v>
      </c>
      <c r="AN9" s="197">
        <v>0</v>
      </c>
      <c r="AO9" s="197">
        <v>736</v>
      </c>
      <c r="AP9" s="173">
        <v>720408</v>
      </c>
      <c r="AQ9" s="198">
        <v>31917</v>
      </c>
      <c r="AR9" s="172">
        <v>1151887</v>
      </c>
      <c r="AS9" s="172">
        <v>0</v>
      </c>
      <c r="AT9" s="172">
        <v>0</v>
      </c>
      <c r="AU9" s="172">
        <v>0</v>
      </c>
      <c r="AV9" s="172">
        <v>-17157</v>
      </c>
      <c r="AW9" s="173">
        <v>1166647</v>
      </c>
      <c r="AX9" s="173">
        <v>1887055</v>
      </c>
      <c r="AY9" s="173">
        <v>14572</v>
      </c>
      <c r="AZ9" s="173">
        <v>14572</v>
      </c>
      <c r="BA9" s="173">
        <v>1604619</v>
      </c>
      <c r="BB9" s="173">
        <v>1619191</v>
      </c>
      <c r="BC9" s="173">
        <v>2785838</v>
      </c>
      <c r="BD9" s="173">
        <v>3506246</v>
      </c>
      <c r="BE9" s="172">
        <v>-238318</v>
      </c>
      <c r="BF9" s="172">
        <v>-15141</v>
      </c>
      <c r="BG9" s="172">
        <v>-69203</v>
      </c>
      <c r="BH9" s="173">
        <v>-322662</v>
      </c>
      <c r="BI9" s="173">
        <v>-1070566</v>
      </c>
      <c r="BJ9" s="173">
        <v>-1393228</v>
      </c>
      <c r="BK9" s="173">
        <v>1392610</v>
      </c>
      <c r="BL9" s="199">
        <v>2113018</v>
      </c>
    </row>
    <row r="10" spans="1:64">
      <c r="A10" s="168">
        <v>6</v>
      </c>
      <c r="B10" s="3" t="s">
        <v>78</v>
      </c>
      <c r="C10" s="197">
        <v>393</v>
      </c>
      <c r="D10" s="197">
        <v>6</v>
      </c>
      <c r="E10" s="197">
        <v>928</v>
      </c>
      <c r="F10" s="197">
        <v>17</v>
      </c>
      <c r="G10" s="197">
        <v>2153</v>
      </c>
      <c r="H10" s="197">
        <v>17011</v>
      </c>
      <c r="I10" s="197">
        <v>1085</v>
      </c>
      <c r="J10" s="197">
        <v>2376</v>
      </c>
      <c r="K10" s="197">
        <v>31</v>
      </c>
      <c r="L10" s="197">
        <v>1711</v>
      </c>
      <c r="M10" s="197">
        <v>968</v>
      </c>
      <c r="N10" s="197">
        <v>799</v>
      </c>
      <c r="O10" s="197">
        <v>164</v>
      </c>
      <c r="P10" s="197">
        <v>799</v>
      </c>
      <c r="Q10" s="197">
        <v>1047</v>
      </c>
      <c r="R10" s="197">
        <v>820</v>
      </c>
      <c r="S10" s="197">
        <v>290</v>
      </c>
      <c r="T10" s="197">
        <v>897</v>
      </c>
      <c r="U10" s="197">
        <v>1705</v>
      </c>
      <c r="V10" s="197">
        <v>460</v>
      </c>
      <c r="W10" s="197">
        <v>1677</v>
      </c>
      <c r="X10" s="197">
        <v>5251</v>
      </c>
      <c r="Y10" s="197">
        <v>8362</v>
      </c>
      <c r="Z10" s="197">
        <v>255</v>
      </c>
      <c r="AA10" s="197">
        <v>168</v>
      </c>
      <c r="AB10" s="197">
        <v>612</v>
      </c>
      <c r="AC10" s="197">
        <v>12770</v>
      </c>
      <c r="AD10" s="197">
        <v>1628</v>
      </c>
      <c r="AE10" s="197">
        <v>176</v>
      </c>
      <c r="AF10" s="197">
        <v>4080</v>
      </c>
      <c r="AG10" s="197">
        <v>746</v>
      </c>
      <c r="AH10" s="197">
        <v>6167</v>
      </c>
      <c r="AI10" s="197">
        <v>794</v>
      </c>
      <c r="AJ10" s="197">
        <v>10358</v>
      </c>
      <c r="AK10" s="197">
        <v>3798</v>
      </c>
      <c r="AL10" s="197">
        <v>4403</v>
      </c>
      <c r="AM10" s="197">
        <v>5959</v>
      </c>
      <c r="AN10" s="197">
        <v>1094</v>
      </c>
      <c r="AO10" s="197">
        <v>42</v>
      </c>
      <c r="AP10" s="173">
        <v>102000</v>
      </c>
      <c r="AQ10" s="198">
        <v>4304</v>
      </c>
      <c r="AR10" s="172">
        <v>137698</v>
      </c>
      <c r="AS10" s="172">
        <v>0</v>
      </c>
      <c r="AT10" s="172">
        <v>24</v>
      </c>
      <c r="AU10" s="172">
        <v>5892</v>
      </c>
      <c r="AV10" s="172">
        <v>-4043</v>
      </c>
      <c r="AW10" s="173">
        <v>143875</v>
      </c>
      <c r="AX10" s="173">
        <v>245875</v>
      </c>
      <c r="AY10" s="173">
        <v>3998</v>
      </c>
      <c r="AZ10" s="173">
        <v>3998</v>
      </c>
      <c r="BA10" s="173">
        <v>58820</v>
      </c>
      <c r="BB10" s="173">
        <v>62818</v>
      </c>
      <c r="BC10" s="173">
        <v>206693</v>
      </c>
      <c r="BD10" s="173">
        <v>308693</v>
      </c>
      <c r="BE10" s="172">
        <v>-142056</v>
      </c>
      <c r="BF10" s="172">
        <v>-7113</v>
      </c>
      <c r="BG10" s="172">
        <v>-14675</v>
      </c>
      <c r="BH10" s="173">
        <v>-163844</v>
      </c>
      <c r="BI10" s="173">
        <v>-61670</v>
      </c>
      <c r="BJ10" s="173">
        <v>-225514</v>
      </c>
      <c r="BK10" s="173">
        <v>-18821</v>
      </c>
      <c r="BL10" s="199">
        <v>83179</v>
      </c>
    </row>
    <row r="11" spans="1:64">
      <c r="A11" s="168">
        <v>7</v>
      </c>
      <c r="B11" s="3" t="s">
        <v>79</v>
      </c>
      <c r="C11" s="197">
        <v>4294</v>
      </c>
      <c r="D11" s="197">
        <v>93</v>
      </c>
      <c r="E11" s="197">
        <v>197</v>
      </c>
      <c r="F11" s="197">
        <v>4</v>
      </c>
      <c r="G11" s="197">
        <v>34104</v>
      </c>
      <c r="H11" s="197">
        <v>442</v>
      </c>
      <c r="I11" s="197">
        <v>115219</v>
      </c>
      <c r="J11" s="197">
        <v>29689</v>
      </c>
      <c r="K11" s="197">
        <v>33</v>
      </c>
      <c r="L11" s="197">
        <v>2988</v>
      </c>
      <c r="M11" s="197">
        <v>4715</v>
      </c>
      <c r="N11" s="197">
        <v>744</v>
      </c>
      <c r="O11" s="197">
        <v>281</v>
      </c>
      <c r="P11" s="197">
        <v>3693</v>
      </c>
      <c r="Q11" s="197">
        <v>864</v>
      </c>
      <c r="R11" s="197">
        <v>954</v>
      </c>
      <c r="S11" s="197">
        <v>949</v>
      </c>
      <c r="T11" s="197">
        <v>994</v>
      </c>
      <c r="U11" s="197">
        <v>6877</v>
      </c>
      <c r="V11" s="197">
        <v>2412</v>
      </c>
      <c r="W11" s="197">
        <v>2892</v>
      </c>
      <c r="X11" s="197">
        <v>20715</v>
      </c>
      <c r="Y11" s="197">
        <v>93619</v>
      </c>
      <c r="Z11" s="197">
        <v>5510</v>
      </c>
      <c r="AA11" s="197">
        <v>723</v>
      </c>
      <c r="AB11" s="197">
        <v>1016</v>
      </c>
      <c r="AC11" s="197">
        <v>21877</v>
      </c>
      <c r="AD11" s="197">
        <v>5409</v>
      </c>
      <c r="AE11" s="197">
        <v>1869</v>
      </c>
      <c r="AF11" s="197">
        <v>13285</v>
      </c>
      <c r="AG11" s="197">
        <v>9929</v>
      </c>
      <c r="AH11" s="197">
        <v>1736</v>
      </c>
      <c r="AI11" s="197">
        <v>13893</v>
      </c>
      <c r="AJ11" s="197">
        <v>18121</v>
      </c>
      <c r="AK11" s="197">
        <v>3521</v>
      </c>
      <c r="AL11" s="197">
        <v>7587</v>
      </c>
      <c r="AM11" s="197">
        <v>7519</v>
      </c>
      <c r="AN11" s="197">
        <v>23596</v>
      </c>
      <c r="AO11" s="197">
        <v>116</v>
      </c>
      <c r="AP11" s="173">
        <v>462479</v>
      </c>
      <c r="AQ11" s="198">
        <v>3337</v>
      </c>
      <c r="AR11" s="172">
        <v>21759</v>
      </c>
      <c r="AS11" s="172">
        <v>44</v>
      </c>
      <c r="AT11" s="172">
        <v>300</v>
      </c>
      <c r="AU11" s="172">
        <v>9629</v>
      </c>
      <c r="AV11" s="172">
        <v>-6556</v>
      </c>
      <c r="AW11" s="173">
        <v>28513</v>
      </c>
      <c r="AX11" s="173">
        <v>490992</v>
      </c>
      <c r="AY11" s="173">
        <v>20034</v>
      </c>
      <c r="AZ11" s="173">
        <v>20034</v>
      </c>
      <c r="BA11" s="173">
        <v>207381</v>
      </c>
      <c r="BB11" s="173">
        <v>227415</v>
      </c>
      <c r="BC11" s="173">
        <v>255928</v>
      </c>
      <c r="BD11" s="173">
        <v>718407</v>
      </c>
      <c r="BE11" s="172">
        <v>-63988</v>
      </c>
      <c r="BF11" s="172">
        <v>-498</v>
      </c>
      <c r="BG11" s="172">
        <v>-6436</v>
      </c>
      <c r="BH11" s="173">
        <v>-70922</v>
      </c>
      <c r="BI11" s="173">
        <v>-273954</v>
      </c>
      <c r="BJ11" s="173">
        <v>-344876</v>
      </c>
      <c r="BK11" s="173">
        <v>-88948</v>
      </c>
      <c r="BL11" s="199">
        <v>373531</v>
      </c>
    </row>
    <row r="12" spans="1:64">
      <c r="A12" s="168">
        <v>8</v>
      </c>
      <c r="B12" s="3" t="s">
        <v>80</v>
      </c>
      <c r="C12" s="197">
        <v>7627</v>
      </c>
      <c r="D12" s="197">
        <v>9</v>
      </c>
      <c r="E12" s="197">
        <v>818</v>
      </c>
      <c r="F12" s="197">
        <v>33</v>
      </c>
      <c r="G12" s="197">
        <v>23551</v>
      </c>
      <c r="H12" s="197">
        <v>11202</v>
      </c>
      <c r="I12" s="197">
        <v>11974</v>
      </c>
      <c r="J12" s="197">
        <v>565465</v>
      </c>
      <c r="K12" s="197">
        <v>887</v>
      </c>
      <c r="L12" s="197">
        <v>80116</v>
      </c>
      <c r="M12" s="197">
        <v>7241</v>
      </c>
      <c r="N12" s="197">
        <v>10634</v>
      </c>
      <c r="O12" s="197">
        <v>1243</v>
      </c>
      <c r="P12" s="197">
        <v>5251</v>
      </c>
      <c r="Q12" s="197">
        <v>2653</v>
      </c>
      <c r="R12" s="197">
        <v>3353</v>
      </c>
      <c r="S12" s="197">
        <v>3027</v>
      </c>
      <c r="T12" s="197">
        <v>3984</v>
      </c>
      <c r="U12" s="197">
        <v>11698</v>
      </c>
      <c r="V12" s="197">
        <v>4355</v>
      </c>
      <c r="W12" s="197">
        <v>13322</v>
      </c>
      <c r="X12" s="197">
        <v>14865</v>
      </c>
      <c r="Y12" s="197">
        <v>10799</v>
      </c>
      <c r="Z12" s="197">
        <v>2479</v>
      </c>
      <c r="AA12" s="197">
        <v>1684</v>
      </c>
      <c r="AB12" s="197">
        <v>3435</v>
      </c>
      <c r="AC12" s="197">
        <v>36</v>
      </c>
      <c r="AD12" s="197">
        <v>32</v>
      </c>
      <c r="AE12" s="197">
        <v>120</v>
      </c>
      <c r="AF12" s="197">
        <v>1194</v>
      </c>
      <c r="AG12" s="197">
        <v>678</v>
      </c>
      <c r="AH12" s="197">
        <v>1332</v>
      </c>
      <c r="AI12" s="197">
        <v>15432</v>
      </c>
      <c r="AJ12" s="197">
        <v>485377</v>
      </c>
      <c r="AK12" s="197">
        <v>414</v>
      </c>
      <c r="AL12" s="197">
        <v>8787</v>
      </c>
      <c r="AM12" s="197">
        <v>13640</v>
      </c>
      <c r="AN12" s="197">
        <v>509</v>
      </c>
      <c r="AO12" s="197">
        <v>699</v>
      </c>
      <c r="AP12" s="173">
        <v>1329955</v>
      </c>
      <c r="AQ12" s="198">
        <v>7280</v>
      </c>
      <c r="AR12" s="172">
        <v>90702</v>
      </c>
      <c r="AS12" s="172">
        <v>0</v>
      </c>
      <c r="AT12" s="172">
        <v>0</v>
      </c>
      <c r="AU12" s="172">
        <v>0</v>
      </c>
      <c r="AV12" s="172">
        <v>-14723</v>
      </c>
      <c r="AW12" s="173">
        <v>83259</v>
      </c>
      <c r="AX12" s="173">
        <v>1413214</v>
      </c>
      <c r="AY12" s="173">
        <v>176398</v>
      </c>
      <c r="AZ12" s="173">
        <v>176398</v>
      </c>
      <c r="BA12" s="173">
        <v>1226532</v>
      </c>
      <c r="BB12" s="173">
        <v>1402930</v>
      </c>
      <c r="BC12" s="173">
        <v>1486189</v>
      </c>
      <c r="BD12" s="173">
        <v>2816144</v>
      </c>
      <c r="BE12" s="172">
        <v>-345249</v>
      </c>
      <c r="BF12" s="172">
        <v>-2647</v>
      </c>
      <c r="BG12" s="172">
        <v>-34724</v>
      </c>
      <c r="BH12" s="173">
        <v>-382620</v>
      </c>
      <c r="BI12" s="173">
        <v>-725438</v>
      </c>
      <c r="BJ12" s="173">
        <v>-1108058</v>
      </c>
      <c r="BK12" s="173">
        <v>378131</v>
      </c>
      <c r="BL12" s="199">
        <v>1708086</v>
      </c>
    </row>
    <row r="13" spans="1:64">
      <c r="A13" s="168">
        <v>9</v>
      </c>
      <c r="B13" s="3" t="s">
        <v>81</v>
      </c>
      <c r="C13" s="197">
        <v>3486</v>
      </c>
      <c r="D13" s="197">
        <v>182</v>
      </c>
      <c r="E13" s="197">
        <v>2063</v>
      </c>
      <c r="F13" s="197">
        <v>653</v>
      </c>
      <c r="G13" s="197">
        <v>10218</v>
      </c>
      <c r="H13" s="197">
        <v>635</v>
      </c>
      <c r="I13" s="197">
        <v>1865</v>
      </c>
      <c r="J13" s="197">
        <v>13559</v>
      </c>
      <c r="K13" s="197">
        <v>13215</v>
      </c>
      <c r="L13" s="197">
        <v>795</v>
      </c>
      <c r="M13" s="197">
        <v>6339</v>
      </c>
      <c r="N13" s="197">
        <v>61287</v>
      </c>
      <c r="O13" s="197">
        <v>931</v>
      </c>
      <c r="P13" s="197">
        <v>3282</v>
      </c>
      <c r="Q13" s="197">
        <v>3222</v>
      </c>
      <c r="R13" s="197">
        <v>1934</v>
      </c>
      <c r="S13" s="197">
        <v>673</v>
      </c>
      <c r="T13" s="197">
        <v>443</v>
      </c>
      <c r="U13" s="197">
        <v>1816</v>
      </c>
      <c r="V13" s="197">
        <v>200</v>
      </c>
      <c r="W13" s="197">
        <v>4693</v>
      </c>
      <c r="X13" s="197">
        <v>3243</v>
      </c>
      <c r="Y13" s="197">
        <v>36525</v>
      </c>
      <c r="Z13" s="197">
        <v>50791</v>
      </c>
      <c r="AA13" s="197">
        <v>2771</v>
      </c>
      <c r="AB13" s="197">
        <v>3912</v>
      </c>
      <c r="AC13" s="197">
        <v>29876</v>
      </c>
      <c r="AD13" s="197">
        <v>3037</v>
      </c>
      <c r="AE13" s="197">
        <v>2866</v>
      </c>
      <c r="AF13" s="197">
        <v>56618</v>
      </c>
      <c r="AG13" s="197">
        <v>2902</v>
      </c>
      <c r="AH13" s="197">
        <v>16696</v>
      </c>
      <c r="AI13" s="197">
        <v>10387</v>
      </c>
      <c r="AJ13" s="197">
        <v>9802</v>
      </c>
      <c r="AK13" s="197">
        <v>1137</v>
      </c>
      <c r="AL13" s="197">
        <v>7530</v>
      </c>
      <c r="AM13" s="197">
        <v>12505</v>
      </c>
      <c r="AN13" s="197">
        <v>0</v>
      </c>
      <c r="AO13" s="197">
        <v>2066</v>
      </c>
      <c r="AP13" s="173">
        <v>384155</v>
      </c>
      <c r="AQ13" s="198">
        <v>560</v>
      </c>
      <c r="AR13" s="172">
        <v>68394</v>
      </c>
      <c r="AS13" s="172">
        <v>0</v>
      </c>
      <c r="AT13" s="172">
        <v>0</v>
      </c>
      <c r="AU13" s="172">
        <v>0</v>
      </c>
      <c r="AV13" s="172">
        <v>736</v>
      </c>
      <c r="AW13" s="173">
        <v>69690</v>
      </c>
      <c r="AX13" s="173">
        <v>453845</v>
      </c>
      <c r="AY13" s="173">
        <v>228</v>
      </c>
      <c r="AZ13" s="173">
        <v>228</v>
      </c>
      <c r="BA13" s="173">
        <v>51825</v>
      </c>
      <c r="BB13" s="173">
        <v>52053</v>
      </c>
      <c r="BC13" s="173">
        <v>121743</v>
      </c>
      <c r="BD13" s="173">
        <v>505898</v>
      </c>
      <c r="BE13" s="172">
        <v>-46105</v>
      </c>
      <c r="BF13" s="172">
        <v>-195</v>
      </c>
      <c r="BG13" s="172">
        <v>-5484</v>
      </c>
      <c r="BH13" s="173">
        <v>-51784</v>
      </c>
      <c r="BI13" s="173">
        <v>-316872</v>
      </c>
      <c r="BJ13" s="173">
        <v>-368656</v>
      </c>
      <c r="BK13" s="173">
        <v>-246913</v>
      </c>
      <c r="BL13" s="199">
        <v>137242</v>
      </c>
    </row>
    <row r="14" spans="1:64">
      <c r="A14" s="168">
        <v>10</v>
      </c>
      <c r="B14" s="3" t="s">
        <v>82</v>
      </c>
      <c r="C14" s="197">
        <v>1309</v>
      </c>
      <c r="D14" s="197">
        <v>49</v>
      </c>
      <c r="E14" s="197">
        <v>772</v>
      </c>
      <c r="F14" s="197">
        <v>48</v>
      </c>
      <c r="G14" s="197">
        <v>48129</v>
      </c>
      <c r="H14" s="197">
        <v>714</v>
      </c>
      <c r="I14" s="197">
        <v>7294</v>
      </c>
      <c r="J14" s="197">
        <v>50028</v>
      </c>
      <c r="K14" s="197">
        <v>24</v>
      </c>
      <c r="L14" s="197">
        <v>100159</v>
      </c>
      <c r="M14" s="197">
        <v>2848</v>
      </c>
      <c r="N14" s="197">
        <v>2029</v>
      </c>
      <c r="O14" s="197">
        <v>708</v>
      </c>
      <c r="P14" s="197">
        <v>5167</v>
      </c>
      <c r="Q14" s="197">
        <v>10203</v>
      </c>
      <c r="R14" s="197">
        <v>24062</v>
      </c>
      <c r="S14" s="197">
        <v>9058</v>
      </c>
      <c r="T14" s="197">
        <v>4718</v>
      </c>
      <c r="U14" s="197">
        <v>36515</v>
      </c>
      <c r="V14" s="197">
        <v>20565</v>
      </c>
      <c r="W14" s="197">
        <v>37842</v>
      </c>
      <c r="X14" s="197">
        <v>22808</v>
      </c>
      <c r="Y14" s="197">
        <v>31103</v>
      </c>
      <c r="Z14" s="197">
        <v>24</v>
      </c>
      <c r="AA14" s="197">
        <v>7487</v>
      </c>
      <c r="AB14" s="197">
        <v>4610</v>
      </c>
      <c r="AC14" s="197">
        <v>17599</v>
      </c>
      <c r="AD14" s="197">
        <v>3075</v>
      </c>
      <c r="AE14" s="197">
        <v>2465</v>
      </c>
      <c r="AF14" s="197">
        <v>4700</v>
      </c>
      <c r="AG14" s="197">
        <v>2984</v>
      </c>
      <c r="AH14" s="197">
        <v>2607</v>
      </c>
      <c r="AI14" s="197">
        <v>7173</v>
      </c>
      <c r="AJ14" s="197">
        <v>7141</v>
      </c>
      <c r="AK14" s="197">
        <v>1354</v>
      </c>
      <c r="AL14" s="197">
        <v>16825</v>
      </c>
      <c r="AM14" s="197">
        <v>4238</v>
      </c>
      <c r="AN14" s="197">
        <v>2516</v>
      </c>
      <c r="AO14" s="197">
        <v>411</v>
      </c>
      <c r="AP14" s="173">
        <v>501361</v>
      </c>
      <c r="AQ14" s="198">
        <v>890</v>
      </c>
      <c r="AR14" s="172">
        <v>32716</v>
      </c>
      <c r="AS14" s="172">
        <v>56</v>
      </c>
      <c r="AT14" s="172">
        <v>0</v>
      </c>
      <c r="AU14" s="172">
        <v>0</v>
      </c>
      <c r="AV14" s="172">
        <v>-8701</v>
      </c>
      <c r="AW14" s="173">
        <v>24961</v>
      </c>
      <c r="AX14" s="173">
        <v>526322</v>
      </c>
      <c r="AY14" s="173">
        <v>77444</v>
      </c>
      <c r="AZ14" s="173">
        <v>77444</v>
      </c>
      <c r="BA14" s="173">
        <v>305997</v>
      </c>
      <c r="BB14" s="173">
        <v>383441</v>
      </c>
      <c r="BC14" s="173">
        <v>408402</v>
      </c>
      <c r="BD14" s="173">
        <v>909763</v>
      </c>
      <c r="BE14" s="172">
        <v>-60627</v>
      </c>
      <c r="BF14" s="172">
        <v>-1658</v>
      </c>
      <c r="BG14" s="172">
        <v>-6226</v>
      </c>
      <c r="BH14" s="173">
        <v>-68511</v>
      </c>
      <c r="BI14" s="173">
        <v>-330201</v>
      </c>
      <c r="BJ14" s="173">
        <v>-398712</v>
      </c>
      <c r="BK14" s="173">
        <v>9690</v>
      </c>
      <c r="BL14" s="199">
        <v>511051</v>
      </c>
    </row>
    <row r="15" spans="1:64">
      <c r="A15" s="168">
        <v>11</v>
      </c>
      <c r="B15" s="3" t="s">
        <v>83</v>
      </c>
      <c r="C15" s="197">
        <v>428</v>
      </c>
      <c r="D15" s="197">
        <v>2</v>
      </c>
      <c r="E15" s="197">
        <v>1</v>
      </c>
      <c r="F15" s="197">
        <v>0</v>
      </c>
      <c r="G15" s="197">
        <v>5173</v>
      </c>
      <c r="H15" s="197">
        <v>25</v>
      </c>
      <c r="I15" s="197">
        <v>464</v>
      </c>
      <c r="J15" s="197">
        <v>13746</v>
      </c>
      <c r="K15" s="197">
        <v>668</v>
      </c>
      <c r="L15" s="197">
        <v>1380</v>
      </c>
      <c r="M15" s="197">
        <v>26172</v>
      </c>
      <c r="N15" s="197">
        <v>9096</v>
      </c>
      <c r="O15" s="197">
        <v>1571</v>
      </c>
      <c r="P15" s="197">
        <v>4478</v>
      </c>
      <c r="Q15" s="197">
        <v>5041</v>
      </c>
      <c r="R15" s="197">
        <v>3744</v>
      </c>
      <c r="S15" s="197">
        <v>1232</v>
      </c>
      <c r="T15" s="197">
        <v>7682</v>
      </c>
      <c r="U15" s="197">
        <v>10863</v>
      </c>
      <c r="V15" s="197">
        <v>957</v>
      </c>
      <c r="W15" s="197">
        <v>8450</v>
      </c>
      <c r="X15" s="197">
        <v>2967</v>
      </c>
      <c r="Y15" s="197">
        <v>126448</v>
      </c>
      <c r="Z15" s="197">
        <v>81</v>
      </c>
      <c r="AA15" s="197">
        <v>1017</v>
      </c>
      <c r="AB15" s="197">
        <v>110</v>
      </c>
      <c r="AC15" s="197">
        <v>609</v>
      </c>
      <c r="AD15" s="197">
        <v>14</v>
      </c>
      <c r="AE15" s="197">
        <v>235</v>
      </c>
      <c r="AF15" s="197">
        <v>96</v>
      </c>
      <c r="AG15" s="197">
        <v>4</v>
      </c>
      <c r="AH15" s="197">
        <v>299</v>
      </c>
      <c r="AI15" s="197">
        <v>3042</v>
      </c>
      <c r="AJ15" s="197">
        <v>2086</v>
      </c>
      <c r="AK15" s="197">
        <v>79</v>
      </c>
      <c r="AL15" s="197">
        <v>1488</v>
      </c>
      <c r="AM15" s="197">
        <v>1554</v>
      </c>
      <c r="AN15" s="197">
        <v>294</v>
      </c>
      <c r="AO15" s="197">
        <v>524</v>
      </c>
      <c r="AP15" s="173">
        <v>242120</v>
      </c>
      <c r="AQ15" s="198">
        <v>350</v>
      </c>
      <c r="AR15" s="172">
        <v>5057</v>
      </c>
      <c r="AS15" s="172">
        <v>0</v>
      </c>
      <c r="AT15" s="172">
        <v>0</v>
      </c>
      <c r="AU15" s="172">
        <v>0</v>
      </c>
      <c r="AV15" s="172">
        <v>-5465</v>
      </c>
      <c r="AW15" s="173">
        <v>-58</v>
      </c>
      <c r="AX15" s="173">
        <v>242062</v>
      </c>
      <c r="AY15" s="173">
        <v>26255</v>
      </c>
      <c r="AZ15" s="173">
        <v>26255</v>
      </c>
      <c r="BA15" s="173">
        <v>155470</v>
      </c>
      <c r="BB15" s="173">
        <v>181725</v>
      </c>
      <c r="BC15" s="173">
        <v>181667</v>
      </c>
      <c r="BD15" s="173">
        <v>423787</v>
      </c>
      <c r="BE15" s="172">
        <v>-22002</v>
      </c>
      <c r="BF15" s="172">
        <v>-127</v>
      </c>
      <c r="BG15" s="172">
        <v>-2211</v>
      </c>
      <c r="BH15" s="173">
        <v>-24340</v>
      </c>
      <c r="BI15" s="173">
        <v>-118884</v>
      </c>
      <c r="BJ15" s="173">
        <v>-143224</v>
      </c>
      <c r="BK15" s="173">
        <v>38443</v>
      </c>
      <c r="BL15" s="199">
        <v>280563</v>
      </c>
    </row>
    <row r="16" spans="1:64">
      <c r="A16" s="168">
        <v>12</v>
      </c>
      <c r="B16" s="3" t="s">
        <v>84</v>
      </c>
      <c r="C16" s="197">
        <v>5</v>
      </c>
      <c r="D16" s="197">
        <v>0</v>
      </c>
      <c r="E16" s="197">
        <v>15</v>
      </c>
      <c r="F16" s="197">
        <v>15</v>
      </c>
      <c r="G16" s="197">
        <v>0</v>
      </c>
      <c r="H16" s="197">
        <v>10</v>
      </c>
      <c r="I16" s="197">
        <v>919</v>
      </c>
      <c r="J16" s="197">
        <v>34</v>
      </c>
      <c r="K16" s="197">
        <v>0</v>
      </c>
      <c r="L16" s="197">
        <v>1053</v>
      </c>
      <c r="M16" s="197">
        <v>1637</v>
      </c>
      <c r="N16" s="197">
        <v>1179776</v>
      </c>
      <c r="O16" s="197">
        <v>151</v>
      </c>
      <c r="P16" s="197">
        <v>115006</v>
      </c>
      <c r="Q16" s="197">
        <v>156329</v>
      </c>
      <c r="R16" s="197">
        <v>70204</v>
      </c>
      <c r="S16" s="197">
        <v>3982</v>
      </c>
      <c r="T16" s="197">
        <v>1317</v>
      </c>
      <c r="U16" s="197">
        <v>61211</v>
      </c>
      <c r="V16" s="197">
        <v>4256</v>
      </c>
      <c r="W16" s="197">
        <v>78101</v>
      </c>
      <c r="X16" s="197">
        <v>2246</v>
      </c>
      <c r="Y16" s="197">
        <v>42452</v>
      </c>
      <c r="Z16" s="197">
        <v>0</v>
      </c>
      <c r="AA16" s="197">
        <v>7</v>
      </c>
      <c r="AB16" s="197">
        <v>0</v>
      </c>
      <c r="AC16" s="197">
        <v>0</v>
      </c>
      <c r="AD16" s="197">
        <v>0</v>
      </c>
      <c r="AE16" s="197">
        <v>0</v>
      </c>
      <c r="AF16" s="197">
        <v>553</v>
      </c>
      <c r="AG16" s="197">
        <v>0</v>
      </c>
      <c r="AH16" s="197">
        <v>45</v>
      </c>
      <c r="AI16" s="197">
        <v>0</v>
      </c>
      <c r="AJ16" s="197">
        <v>8</v>
      </c>
      <c r="AK16" s="197">
        <v>1</v>
      </c>
      <c r="AL16" s="197">
        <v>336</v>
      </c>
      <c r="AM16" s="197">
        <v>90</v>
      </c>
      <c r="AN16" s="197">
        <v>1</v>
      </c>
      <c r="AO16" s="197">
        <v>474</v>
      </c>
      <c r="AP16" s="173">
        <v>1720234</v>
      </c>
      <c r="AQ16" s="198">
        <v>0</v>
      </c>
      <c r="AR16" s="172">
        <v>-1431</v>
      </c>
      <c r="AS16" s="172">
        <v>0</v>
      </c>
      <c r="AT16" s="172">
        <v>-862</v>
      </c>
      <c r="AU16" s="172">
        <v>-5175</v>
      </c>
      <c r="AV16" s="172">
        <v>-27612</v>
      </c>
      <c r="AW16" s="173">
        <v>-35080</v>
      </c>
      <c r="AX16" s="173">
        <v>1685154</v>
      </c>
      <c r="AY16" s="173">
        <v>218634</v>
      </c>
      <c r="AZ16" s="173">
        <v>218634</v>
      </c>
      <c r="BA16" s="173">
        <v>731053</v>
      </c>
      <c r="BB16" s="173">
        <v>949687</v>
      </c>
      <c r="BC16" s="173">
        <v>914607</v>
      </c>
      <c r="BD16" s="173">
        <v>2634841</v>
      </c>
      <c r="BE16" s="172">
        <v>-60769</v>
      </c>
      <c r="BF16" s="172">
        <v>-123</v>
      </c>
      <c r="BG16" s="172">
        <v>-6090</v>
      </c>
      <c r="BH16" s="173">
        <v>-66982</v>
      </c>
      <c r="BI16" s="173">
        <v>-403006</v>
      </c>
      <c r="BJ16" s="173">
        <v>-469988</v>
      </c>
      <c r="BK16" s="173">
        <v>444619</v>
      </c>
      <c r="BL16" s="199">
        <v>2164853</v>
      </c>
    </row>
    <row r="17" spans="1:64">
      <c r="A17" s="168">
        <v>13</v>
      </c>
      <c r="B17" s="3" t="s">
        <v>85</v>
      </c>
      <c r="C17" s="197">
        <v>0</v>
      </c>
      <c r="D17" s="197">
        <v>0</v>
      </c>
      <c r="E17" s="197">
        <v>0</v>
      </c>
      <c r="F17" s="197">
        <v>1</v>
      </c>
      <c r="G17" s="197">
        <v>2885</v>
      </c>
      <c r="H17" s="197">
        <v>1</v>
      </c>
      <c r="I17" s="197">
        <v>302</v>
      </c>
      <c r="J17" s="197">
        <v>11061</v>
      </c>
      <c r="K17" s="197">
        <v>1</v>
      </c>
      <c r="L17" s="197">
        <v>1201</v>
      </c>
      <c r="M17" s="197">
        <v>2547</v>
      </c>
      <c r="N17" s="197">
        <v>25849</v>
      </c>
      <c r="O17" s="197">
        <v>127366</v>
      </c>
      <c r="P17" s="197">
        <v>43181</v>
      </c>
      <c r="Q17" s="197">
        <v>46614</v>
      </c>
      <c r="R17" s="197">
        <v>14273</v>
      </c>
      <c r="S17" s="197">
        <v>4619</v>
      </c>
      <c r="T17" s="197">
        <v>8183</v>
      </c>
      <c r="U17" s="197">
        <v>84929</v>
      </c>
      <c r="V17" s="197">
        <v>19926</v>
      </c>
      <c r="W17" s="197">
        <v>25002</v>
      </c>
      <c r="X17" s="197">
        <v>6936</v>
      </c>
      <c r="Y17" s="197">
        <v>18020</v>
      </c>
      <c r="Z17" s="197">
        <v>483</v>
      </c>
      <c r="AA17" s="197">
        <v>37</v>
      </c>
      <c r="AB17" s="197">
        <v>1</v>
      </c>
      <c r="AC17" s="197">
        <v>38</v>
      </c>
      <c r="AD17" s="197">
        <v>0</v>
      </c>
      <c r="AE17" s="197">
        <v>0</v>
      </c>
      <c r="AF17" s="197">
        <v>33</v>
      </c>
      <c r="AG17" s="197">
        <v>71</v>
      </c>
      <c r="AH17" s="197">
        <v>275</v>
      </c>
      <c r="AI17" s="197">
        <v>139</v>
      </c>
      <c r="AJ17" s="197">
        <v>5147</v>
      </c>
      <c r="AK17" s="197">
        <v>39</v>
      </c>
      <c r="AL17" s="197">
        <v>815</v>
      </c>
      <c r="AM17" s="197">
        <v>572</v>
      </c>
      <c r="AN17" s="197">
        <v>53</v>
      </c>
      <c r="AO17" s="197">
        <v>414</v>
      </c>
      <c r="AP17" s="173">
        <v>451014</v>
      </c>
      <c r="AQ17" s="198">
        <v>48</v>
      </c>
      <c r="AR17" s="172">
        <v>7997</v>
      </c>
      <c r="AS17" s="172">
        <v>0</v>
      </c>
      <c r="AT17" s="172">
        <v>0</v>
      </c>
      <c r="AU17" s="172">
        <v>-8384</v>
      </c>
      <c r="AV17" s="172">
        <v>13307</v>
      </c>
      <c r="AW17" s="173">
        <v>12968</v>
      </c>
      <c r="AX17" s="173">
        <v>463982</v>
      </c>
      <c r="AY17" s="173">
        <v>63072</v>
      </c>
      <c r="AZ17" s="173">
        <v>63072</v>
      </c>
      <c r="BA17" s="173">
        <v>163642</v>
      </c>
      <c r="BB17" s="173">
        <v>226714</v>
      </c>
      <c r="BC17" s="173">
        <v>239682</v>
      </c>
      <c r="BD17" s="173">
        <v>690696</v>
      </c>
      <c r="BE17" s="172">
        <v>-161198</v>
      </c>
      <c r="BF17" s="172">
        <v>-402</v>
      </c>
      <c r="BG17" s="172">
        <v>-16160</v>
      </c>
      <c r="BH17" s="173">
        <v>-177760</v>
      </c>
      <c r="BI17" s="173">
        <v>-263209</v>
      </c>
      <c r="BJ17" s="173">
        <v>-440969</v>
      </c>
      <c r="BK17" s="173">
        <v>-201287</v>
      </c>
      <c r="BL17" s="199">
        <v>249727</v>
      </c>
    </row>
    <row r="18" spans="1:64">
      <c r="A18" s="168">
        <v>14</v>
      </c>
      <c r="B18" s="3" t="s">
        <v>86</v>
      </c>
      <c r="C18" s="197">
        <v>459</v>
      </c>
      <c r="D18" s="197">
        <v>12</v>
      </c>
      <c r="E18" s="197">
        <v>93</v>
      </c>
      <c r="F18" s="197">
        <v>56</v>
      </c>
      <c r="G18" s="197">
        <v>27399</v>
      </c>
      <c r="H18" s="197">
        <v>78</v>
      </c>
      <c r="I18" s="197">
        <v>2141</v>
      </c>
      <c r="J18" s="197">
        <v>24206</v>
      </c>
      <c r="K18" s="197">
        <v>131</v>
      </c>
      <c r="L18" s="197">
        <v>3837</v>
      </c>
      <c r="M18" s="197">
        <v>2460</v>
      </c>
      <c r="N18" s="197">
        <v>1242</v>
      </c>
      <c r="O18" s="197">
        <v>467</v>
      </c>
      <c r="P18" s="197">
        <v>63016</v>
      </c>
      <c r="Q18" s="197">
        <v>44512</v>
      </c>
      <c r="R18" s="197">
        <v>28634</v>
      </c>
      <c r="S18" s="197">
        <v>7751</v>
      </c>
      <c r="T18" s="197">
        <v>4528</v>
      </c>
      <c r="U18" s="197">
        <v>38892</v>
      </c>
      <c r="V18" s="197">
        <v>9772</v>
      </c>
      <c r="W18" s="197">
        <v>23595</v>
      </c>
      <c r="X18" s="197">
        <v>6491</v>
      </c>
      <c r="Y18" s="197">
        <v>202486</v>
      </c>
      <c r="Z18" s="197">
        <v>914</v>
      </c>
      <c r="AA18" s="197">
        <v>138</v>
      </c>
      <c r="AB18" s="197">
        <v>33</v>
      </c>
      <c r="AC18" s="197">
        <v>7895</v>
      </c>
      <c r="AD18" s="197">
        <v>135</v>
      </c>
      <c r="AE18" s="197">
        <v>1015</v>
      </c>
      <c r="AF18" s="197">
        <v>3654</v>
      </c>
      <c r="AG18" s="197">
        <v>486</v>
      </c>
      <c r="AH18" s="197">
        <v>5101</v>
      </c>
      <c r="AI18" s="197">
        <v>361</v>
      </c>
      <c r="AJ18" s="197">
        <v>1180</v>
      </c>
      <c r="AK18" s="197">
        <v>410</v>
      </c>
      <c r="AL18" s="197">
        <v>2761</v>
      </c>
      <c r="AM18" s="197">
        <v>4130</v>
      </c>
      <c r="AN18" s="197">
        <v>21</v>
      </c>
      <c r="AO18" s="197">
        <v>576</v>
      </c>
      <c r="AP18" s="173">
        <v>521068</v>
      </c>
      <c r="AQ18" s="198">
        <v>1128</v>
      </c>
      <c r="AR18" s="172">
        <v>26949</v>
      </c>
      <c r="AS18" s="172">
        <v>12</v>
      </c>
      <c r="AT18" s="172">
        <v>864</v>
      </c>
      <c r="AU18" s="172">
        <v>13998</v>
      </c>
      <c r="AV18" s="172">
        <v>-13313</v>
      </c>
      <c r="AW18" s="173">
        <v>29638</v>
      </c>
      <c r="AX18" s="173">
        <v>550706</v>
      </c>
      <c r="AY18" s="173">
        <v>27886</v>
      </c>
      <c r="AZ18" s="173">
        <v>27886</v>
      </c>
      <c r="BA18" s="173">
        <v>464166</v>
      </c>
      <c r="BB18" s="173">
        <v>492052</v>
      </c>
      <c r="BC18" s="173">
        <v>521690</v>
      </c>
      <c r="BD18" s="173">
        <v>1042758</v>
      </c>
      <c r="BE18" s="172">
        <v>-46212</v>
      </c>
      <c r="BF18" s="172">
        <v>-355</v>
      </c>
      <c r="BG18" s="172">
        <v>-4653</v>
      </c>
      <c r="BH18" s="173">
        <v>-51220</v>
      </c>
      <c r="BI18" s="173">
        <v>-343024</v>
      </c>
      <c r="BJ18" s="173">
        <v>-394244</v>
      </c>
      <c r="BK18" s="173">
        <v>127446</v>
      </c>
      <c r="BL18" s="199">
        <v>648514</v>
      </c>
    </row>
    <row r="19" spans="1:64">
      <c r="A19" s="168">
        <v>15</v>
      </c>
      <c r="B19" s="3" t="s">
        <v>70</v>
      </c>
      <c r="C19" s="197">
        <v>0</v>
      </c>
      <c r="D19" s="197">
        <v>0</v>
      </c>
      <c r="E19" s="197">
        <v>0</v>
      </c>
      <c r="F19" s="197">
        <v>26</v>
      </c>
      <c r="G19" s="197">
        <v>0</v>
      </c>
      <c r="H19" s="197">
        <v>0</v>
      </c>
      <c r="I19" s="197">
        <v>19</v>
      </c>
      <c r="J19" s="197">
        <v>53</v>
      </c>
      <c r="K19" s="197">
        <v>0</v>
      </c>
      <c r="L19" s="197">
        <v>175</v>
      </c>
      <c r="M19" s="197">
        <v>238</v>
      </c>
      <c r="N19" s="197">
        <v>95</v>
      </c>
      <c r="O19" s="197">
        <v>0</v>
      </c>
      <c r="P19" s="197">
        <v>768</v>
      </c>
      <c r="Q19" s="197">
        <v>226277</v>
      </c>
      <c r="R19" s="197">
        <v>32005</v>
      </c>
      <c r="S19" s="197">
        <v>3237</v>
      </c>
      <c r="T19" s="197">
        <v>529</v>
      </c>
      <c r="U19" s="197">
        <v>20296</v>
      </c>
      <c r="V19" s="197">
        <v>590</v>
      </c>
      <c r="W19" s="197">
        <v>17769</v>
      </c>
      <c r="X19" s="197">
        <v>40</v>
      </c>
      <c r="Y19" s="197">
        <v>16713</v>
      </c>
      <c r="Z19" s="197">
        <v>0</v>
      </c>
      <c r="AA19" s="197">
        <v>2306</v>
      </c>
      <c r="AB19" s="197">
        <v>0</v>
      </c>
      <c r="AC19" s="197">
        <v>11</v>
      </c>
      <c r="AD19" s="197">
        <v>0</v>
      </c>
      <c r="AE19" s="197">
        <v>0</v>
      </c>
      <c r="AF19" s="197">
        <v>204</v>
      </c>
      <c r="AG19" s="197">
        <v>2</v>
      </c>
      <c r="AH19" s="197">
        <v>407</v>
      </c>
      <c r="AI19" s="197">
        <v>0</v>
      </c>
      <c r="AJ19" s="197">
        <v>0</v>
      </c>
      <c r="AK19" s="197">
        <v>0</v>
      </c>
      <c r="AL19" s="197">
        <v>21456</v>
      </c>
      <c r="AM19" s="197">
        <v>52</v>
      </c>
      <c r="AN19" s="197">
        <v>0</v>
      </c>
      <c r="AO19" s="197">
        <v>0</v>
      </c>
      <c r="AP19" s="173">
        <v>343268</v>
      </c>
      <c r="AQ19" s="198">
        <v>0</v>
      </c>
      <c r="AR19" s="172">
        <v>595</v>
      </c>
      <c r="AS19" s="172">
        <v>0</v>
      </c>
      <c r="AT19" s="172">
        <v>10257</v>
      </c>
      <c r="AU19" s="172">
        <v>205511</v>
      </c>
      <c r="AV19" s="172">
        <v>17028</v>
      </c>
      <c r="AW19" s="173">
        <v>233391</v>
      </c>
      <c r="AX19" s="173">
        <v>576659</v>
      </c>
      <c r="AY19" s="173">
        <v>267473</v>
      </c>
      <c r="AZ19" s="173">
        <v>267473</v>
      </c>
      <c r="BA19" s="173">
        <v>884351</v>
      </c>
      <c r="BB19" s="173">
        <v>1151824</v>
      </c>
      <c r="BC19" s="173">
        <v>1385215</v>
      </c>
      <c r="BD19" s="173">
        <v>1728483</v>
      </c>
      <c r="BE19" s="172">
        <v>-85722</v>
      </c>
      <c r="BF19" s="172">
        <v>0</v>
      </c>
      <c r="BG19" s="172">
        <v>-8573</v>
      </c>
      <c r="BH19" s="173">
        <v>-94295</v>
      </c>
      <c r="BI19" s="173">
        <v>-319284</v>
      </c>
      <c r="BJ19" s="173">
        <v>-413579</v>
      </c>
      <c r="BK19" s="173">
        <v>971636</v>
      </c>
      <c r="BL19" s="199">
        <v>1314904</v>
      </c>
    </row>
    <row r="20" spans="1:64">
      <c r="A20" s="168">
        <v>16</v>
      </c>
      <c r="B20" s="3" t="s">
        <v>71</v>
      </c>
      <c r="C20" s="197">
        <v>0</v>
      </c>
      <c r="D20" s="197">
        <v>2</v>
      </c>
      <c r="E20" s="197">
        <v>0</v>
      </c>
      <c r="F20" s="197">
        <v>4</v>
      </c>
      <c r="G20" s="197">
        <v>0</v>
      </c>
      <c r="H20" s="197">
        <v>0</v>
      </c>
      <c r="I20" s="197">
        <v>22</v>
      </c>
      <c r="J20" s="197">
        <v>0</v>
      </c>
      <c r="K20" s="197">
        <v>3</v>
      </c>
      <c r="L20" s="197">
        <v>1370</v>
      </c>
      <c r="M20" s="197">
        <v>291</v>
      </c>
      <c r="N20" s="197">
        <v>140</v>
      </c>
      <c r="O20" s="197">
        <v>35</v>
      </c>
      <c r="P20" s="197">
        <v>325</v>
      </c>
      <c r="Q20" s="197">
        <v>4274</v>
      </c>
      <c r="R20" s="197">
        <v>170355</v>
      </c>
      <c r="S20" s="197">
        <v>393</v>
      </c>
      <c r="T20" s="197">
        <v>750</v>
      </c>
      <c r="U20" s="197">
        <v>2552</v>
      </c>
      <c r="V20" s="197">
        <v>213</v>
      </c>
      <c r="W20" s="197">
        <v>1733</v>
      </c>
      <c r="X20" s="197">
        <v>18</v>
      </c>
      <c r="Y20" s="197">
        <v>114</v>
      </c>
      <c r="Z20" s="197">
        <v>15</v>
      </c>
      <c r="AA20" s="197">
        <v>63</v>
      </c>
      <c r="AB20" s="197">
        <v>0</v>
      </c>
      <c r="AC20" s="197">
        <v>8</v>
      </c>
      <c r="AD20" s="197">
        <v>0</v>
      </c>
      <c r="AE20" s="197">
        <v>0</v>
      </c>
      <c r="AF20" s="197">
        <v>142</v>
      </c>
      <c r="AG20" s="197">
        <v>3</v>
      </c>
      <c r="AH20" s="197">
        <v>27</v>
      </c>
      <c r="AI20" s="197">
        <v>0</v>
      </c>
      <c r="AJ20" s="197">
        <v>0</v>
      </c>
      <c r="AK20" s="197">
        <v>0</v>
      </c>
      <c r="AL20" s="197">
        <v>29813</v>
      </c>
      <c r="AM20" s="197">
        <v>16</v>
      </c>
      <c r="AN20" s="197">
        <v>0</v>
      </c>
      <c r="AO20" s="197">
        <v>0</v>
      </c>
      <c r="AP20" s="173">
        <v>212681</v>
      </c>
      <c r="AQ20" s="198">
        <v>0</v>
      </c>
      <c r="AR20" s="172">
        <v>82</v>
      </c>
      <c r="AS20" s="172">
        <v>0</v>
      </c>
      <c r="AT20" s="172">
        <v>1802</v>
      </c>
      <c r="AU20" s="172">
        <v>307535</v>
      </c>
      <c r="AV20" s="172">
        <v>13079</v>
      </c>
      <c r="AW20" s="173">
        <v>322498</v>
      </c>
      <c r="AX20" s="173">
        <v>535179</v>
      </c>
      <c r="AY20" s="173">
        <v>309502</v>
      </c>
      <c r="AZ20" s="173">
        <v>309502</v>
      </c>
      <c r="BA20" s="173">
        <v>428267</v>
      </c>
      <c r="BB20" s="173">
        <v>737769</v>
      </c>
      <c r="BC20" s="173">
        <v>1060267</v>
      </c>
      <c r="BD20" s="173">
        <v>1272948</v>
      </c>
      <c r="BE20" s="172">
        <v>-72666</v>
      </c>
      <c r="BF20" s="172">
        <v>0</v>
      </c>
      <c r="BG20" s="172">
        <v>-7270</v>
      </c>
      <c r="BH20" s="173">
        <v>-79936</v>
      </c>
      <c r="BI20" s="173">
        <v>-284825</v>
      </c>
      <c r="BJ20" s="173">
        <v>-364761</v>
      </c>
      <c r="BK20" s="173">
        <v>695506</v>
      </c>
      <c r="BL20" s="199">
        <v>908187</v>
      </c>
    </row>
    <row r="21" spans="1:64">
      <c r="A21" s="168">
        <v>17</v>
      </c>
      <c r="B21" s="3" t="s">
        <v>72</v>
      </c>
      <c r="C21" s="197">
        <v>2</v>
      </c>
      <c r="D21" s="197">
        <v>0</v>
      </c>
      <c r="E21" s="197">
        <v>1</v>
      </c>
      <c r="F21" s="197">
        <v>0</v>
      </c>
      <c r="G21" s="197">
        <v>0</v>
      </c>
      <c r="H21" s="197">
        <v>0</v>
      </c>
      <c r="I21" s="197">
        <v>0</v>
      </c>
      <c r="J21" s="197">
        <v>4</v>
      </c>
      <c r="K21" s="197">
        <v>0</v>
      </c>
      <c r="L21" s="197">
        <v>0</v>
      </c>
      <c r="M21" s="197">
        <v>0</v>
      </c>
      <c r="N21" s="197">
        <v>0</v>
      </c>
      <c r="O21" s="197">
        <v>0</v>
      </c>
      <c r="P21" s="197">
        <v>16</v>
      </c>
      <c r="Q21" s="197">
        <v>2478</v>
      </c>
      <c r="R21" s="197">
        <v>4904</v>
      </c>
      <c r="S21" s="197">
        <v>31370</v>
      </c>
      <c r="T21" s="197">
        <v>9</v>
      </c>
      <c r="U21" s="197">
        <v>732</v>
      </c>
      <c r="V21" s="197">
        <v>102</v>
      </c>
      <c r="W21" s="197">
        <v>526</v>
      </c>
      <c r="X21" s="197">
        <v>55</v>
      </c>
      <c r="Y21" s="197">
        <v>453</v>
      </c>
      <c r="Z21" s="197">
        <v>0</v>
      </c>
      <c r="AA21" s="197">
        <v>22</v>
      </c>
      <c r="AB21" s="197">
        <v>5</v>
      </c>
      <c r="AC21" s="197">
        <v>2616</v>
      </c>
      <c r="AD21" s="197">
        <v>15</v>
      </c>
      <c r="AE21" s="197">
        <v>0</v>
      </c>
      <c r="AF21" s="197">
        <v>102</v>
      </c>
      <c r="AG21" s="197">
        <v>68</v>
      </c>
      <c r="AH21" s="197">
        <v>4714</v>
      </c>
      <c r="AI21" s="197">
        <v>0</v>
      </c>
      <c r="AJ21" s="197">
        <v>35986</v>
      </c>
      <c r="AK21" s="197">
        <v>0</v>
      </c>
      <c r="AL21" s="197">
        <v>9334</v>
      </c>
      <c r="AM21" s="197">
        <v>1316</v>
      </c>
      <c r="AN21" s="197">
        <v>1279</v>
      </c>
      <c r="AO21" s="197">
        <v>0</v>
      </c>
      <c r="AP21" s="173">
        <v>96109</v>
      </c>
      <c r="AQ21" s="198">
        <v>82</v>
      </c>
      <c r="AR21" s="172">
        <v>3188</v>
      </c>
      <c r="AS21" s="172">
        <v>5</v>
      </c>
      <c r="AT21" s="172">
        <v>15790</v>
      </c>
      <c r="AU21" s="172">
        <v>98191</v>
      </c>
      <c r="AV21" s="172">
        <v>-2710</v>
      </c>
      <c r="AW21" s="173">
        <v>114546</v>
      </c>
      <c r="AX21" s="173">
        <v>210655</v>
      </c>
      <c r="AY21" s="173">
        <v>20837</v>
      </c>
      <c r="AZ21" s="173">
        <v>20837</v>
      </c>
      <c r="BA21" s="173">
        <v>186718</v>
      </c>
      <c r="BB21" s="173">
        <v>207555</v>
      </c>
      <c r="BC21" s="173">
        <v>322101</v>
      </c>
      <c r="BD21" s="173">
        <v>418210</v>
      </c>
      <c r="BE21" s="172">
        <v>-70065</v>
      </c>
      <c r="BF21" s="172">
        <v>-20</v>
      </c>
      <c r="BG21" s="172">
        <v>-7007</v>
      </c>
      <c r="BH21" s="173">
        <v>-77092</v>
      </c>
      <c r="BI21" s="173">
        <v>-119721</v>
      </c>
      <c r="BJ21" s="173">
        <v>-196813</v>
      </c>
      <c r="BK21" s="173">
        <v>125288</v>
      </c>
      <c r="BL21" s="199">
        <v>221397</v>
      </c>
    </row>
    <row r="22" spans="1:64">
      <c r="A22" s="168">
        <v>18</v>
      </c>
      <c r="B22" s="3" t="s">
        <v>87</v>
      </c>
      <c r="C22" s="197">
        <v>0</v>
      </c>
      <c r="D22" s="197">
        <v>0</v>
      </c>
      <c r="E22" s="197">
        <v>0</v>
      </c>
      <c r="F22" s="197">
        <v>0</v>
      </c>
      <c r="G22" s="197">
        <v>0</v>
      </c>
      <c r="H22" s="197">
        <v>0</v>
      </c>
      <c r="I22" s="197">
        <v>3</v>
      </c>
      <c r="J22" s="197">
        <v>8</v>
      </c>
      <c r="K22" s="197">
        <v>0</v>
      </c>
      <c r="L22" s="197">
        <v>0</v>
      </c>
      <c r="M22" s="197">
        <v>0</v>
      </c>
      <c r="N22" s="197">
        <v>1</v>
      </c>
      <c r="O22" s="197">
        <v>11</v>
      </c>
      <c r="P22" s="197">
        <v>5582</v>
      </c>
      <c r="Q22" s="197">
        <v>5094</v>
      </c>
      <c r="R22" s="197">
        <v>8719</v>
      </c>
      <c r="S22" s="197">
        <v>28145</v>
      </c>
      <c r="T22" s="197">
        <v>95124</v>
      </c>
      <c r="U22" s="197">
        <v>111751</v>
      </c>
      <c r="V22" s="197">
        <v>135761</v>
      </c>
      <c r="W22" s="197">
        <v>9560</v>
      </c>
      <c r="X22" s="197">
        <v>541</v>
      </c>
      <c r="Y22" s="197">
        <v>854</v>
      </c>
      <c r="Z22" s="197">
        <v>5</v>
      </c>
      <c r="AA22" s="197">
        <v>4</v>
      </c>
      <c r="AB22" s="197">
        <v>0</v>
      </c>
      <c r="AC22" s="197">
        <v>80</v>
      </c>
      <c r="AD22" s="197">
        <v>53</v>
      </c>
      <c r="AE22" s="197">
        <v>0</v>
      </c>
      <c r="AF22" s="197">
        <v>15</v>
      </c>
      <c r="AG22" s="197">
        <v>598</v>
      </c>
      <c r="AH22" s="197">
        <v>2343</v>
      </c>
      <c r="AI22" s="197">
        <v>1533</v>
      </c>
      <c r="AJ22" s="197">
        <v>5</v>
      </c>
      <c r="AK22" s="197">
        <v>0</v>
      </c>
      <c r="AL22" s="197">
        <v>30466</v>
      </c>
      <c r="AM22" s="197">
        <v>50</v>
      </c>
      <c r="AN22" s="197">
        <v>1750</v>
      </c>
      <c r="AO22" s="197">
        <v>0</v>
      </c>
      <c r="AP22" s="173">
        <v>438056</v>
      </c>
      <c r="AQ22" s="198">
        <v>15</v>
      </c>
      <c r="AR22" s="172">
        <v>1114</v>
      </c>
      <c r="AS22" s="172">
        <v>0</v>
      </c>
      <c r="AT22" s="172">
        <v>0</v>
      </c>
      <c r="AU22" s="172">
        <v>0</v>
      </c>
      <c r="AV22" s="172">
        <v>6492</v>
      </c>
      <c r="AW22" s="173">
        <v>7621</v>
      </c>
      <c r="AX22" s="173">
        <v>445677</v>
      </c>
      <c r="AY22" s="173">
        <v>56182</v>
      </c>
      <c r="AZ22" s="173">
        <v>56182</v>
      </c>
      <c r="BA22" s="173">
        <v>160791</v>
      </c>
      <c r="BB22" s="173">
        <v>216973</v>
      </c>
      <c r="BC22" s="173">
        <v>224594</v>
      </c>
      <c r="BD22" s="173">
        <v>662650</v>
      </c>
      <c r="BE22" s="172">
        <v>-139539</v>
      </c>
      <c r="BF22" s="172">
        <v>0</v>
      </c>
      <c r="BG22" s="172">
        <v>-13952</v>
      </c>
      <c r="BH22" s="173">
        <v>-153491</v>
      </c>
      <c r="BI22" s="173">
        <v>-233836</v>
      </c>
      <c r="BJ22" s="173">
        <v>-387327</v>
      </c>
      <c r="BK22" s="173">
        <v>-162733</v>
      </c>
      <c r="BL22" s="199">
        <v>275323</v>
      </c>
    </row>
    <row r="23" spans="1:64">
      <c r="A23" s="168">
        <v>19</v>
      </c>
      <c r="B23" s="3" t="s">
        <v>88</v>
      </c>
      <c r="C23" s="197">
        <v>5</v>
      </c>
      <c r="D23" s="197">
        <v>0</v>
      </c>
      <c r="E23" s="197">
        <v>48</v>
      </c>
      <c r="F23" s="197">
        <v>0</v>
      </c>
      <c r="G23" s="197">
        <v>1</v>
      </c>
      <c r="H23" s="197">
        <v>0</v>
      </c>
      <c r="I23" s="197">
        <v>24</v>
      </c>
      <c r="J23" s="197">
        <v>9</v>
      </c>
      <c r="K23" s="197">
        <v>0</v>
      </c>
      <c r="L23" s="197">
        <v>14</v>
      </c>
      <c r="M23" s="197">
        <v>5</v>
      </c>
      <c r="N23" s="197">
        <v>0</v>
      </c>
      <c r="O23" s="197">
        <v>1</v>
      </c>
      <c r="P23" s="197">
        <v>573</v>
      </c>
      <c r="Q23" s="197">
        <v>36533</v>
      </c>
      <c r="R23" s="197">
        <v>17437</v>
      </c>
      <c r="S23" s="197">
        <v>5001</v>
      </c>
      <c r="T23" s="197">
        <v>4480</v>
      </c>
      <c r="U23" s="197">
        <v>211134</v>
      </c>
      <c r="V23" s="197">
        <v>12359</v>
      </c>
      <c r="W23" s="197">
        <v>31527</v>
      </c>
      <c r="X23" s="197">
        <v>472</v>
      </c>
      <c r="Y23" s="197">
        <v>18130</v>
      </c>
      <c r="Z23" s="197">
        <v>5</v>
      </c>
      <c r="AA23" s="197">
        <v>50</v>
      </c>
      <c r="AB23" s="197">
        <v>0</v>
      </c>
      <c r="AC23" s="197">
        <v>585</v>
      </c>
      <c r="AD23" s="197">
        <v>4</v>
      </c>
      <c r="AE23" s="197">
        <v>75</v>
      </c>
      <c r="AF23" s="197">
        <v>397</v>
      </c>
      <c r="AG23" s="197">
        <v>108</v>
      </c>
      <c r="AH23" s="197">
        <v>2246</v>
      </c>
      <c r="AI23" s="197">
        <v>1155</v>
      </c>
      <c r="AJ23" s="197">
        <v>190</v>
      </c>
      <c r="AK23" s="197">
        <v>0</v>
      </c>
      <c r="AL23" s="197">
        <v>13385</v>
      </c>
      <c r="AM23" s="197">
        <v>206</v>
      </c>
      <c r="AN23" s="197">
        <v>0</v>
      </c>
      <c r="AO23" s="197">
        <v>44</v>
      </c>
      <c r="AP23" s="173">
        <v>356203</v>
      </c>
      <c r="AQ23" s="198">
        <v>2567</v>
      </c>
      <c r="AR23" s="172">
        <v>100106</v>
      </c>
      <c r="AS23" s="172">
        <v>0</v>
      </c>
      <c r="AT23" s="172">
        <v>17251</v>
      </c>
      <c r="AU23" s="172">
        <v>203660</v>
      </c>
      <c r="AV23" s="172">
        <v>-20131</v>
      </c>
      <c r="AW23" s="173">
        <v>303453</v>
      </c>
      <c r="AX23" s="173">
        <v>659656</v>
      </c>
      <c r="AY23" s="173">
        <v>246058</v>
      </c>
      <c r="AZ23" s="173">
        <v>246058</v>
      </c>
      <c r="BA23" s="173">
        <v>867290</v>
      </c>
      <c r="BB23" s="173">
        <v>1113348</v>
      </c>
      <c r="BC23" s="173">
        <v>1416801</v>
      </c>
      <c r="BD23" s="173">
        <v>1773004</v>
      </c>
      <c r="BE23" s="172">
        <v>-156517</v>
      </c>
      <c r="BF23" s="172">
        <v>-3</v>
      </c>
      <c r="BG23" s="172">
        <v>-15644</v>
      </c>
      <c r="BH23" s="173">
        <v>-172164</v>
      </c>
      <c r="BI23" s="173">
        <v>-386507</v>
      </c>
      <c r="BJ23" s="173">
        <v>-558671</v>
      </c>
      <c r="BK23" s="173">
        <v>858130</v>
      </c>
      <c r="BL23" s="199">
        <v>1214333</v>
      </c>
    </row>
    <row r="24" spans="1:64">
      <c r="A24" s="168">
        <v>20</v>
      </c>
      <c r="B24" s="3" t="s">
        <v>89</v>
      </c>
      <c r="C24" s="197">
        <v>0</v>
      </c>
      <c r="D24" s="197">
        <v>1</v>
      </c>
      <c r="E24" s="197">
        <v>1</v>
      </c>
      <c r="F24" s="197">
        <v>0</v>
      </c>
      <c r="G24" s="197">
        <v>29</v>
      </c>
      <c r="H24" s="197">
        <v>0</v>
      </c>
      <c r="I24" s="197">
        <v>0</v>
      </c>
      <c r="J24" s="197">
        <v>54</v>
      </c>
      <c r="K24" s="197">
        <v>5</v>
      </c>
      <c r="L24" s="197">
        <v>1</v>
      </c>
      <c r="M24" s="197">
        <v>11</v>
      </c>
      <c r="N24" s="197">
        <v>6</v>
      </c>
      <c r="O24" s="197">
        <v>0</v>
      </c>
      <c r="P24" s="197">
        <v>18</v>
      </c>
      <c r="Q24" s="197">
        <v>817</v>
      </c>
      <c r="R24" s="197">
        <v>155</v>
      </c>
      <c r="S24" s="197">
        <v>8</v>
      </c>
      <c r="T24" s="197">
        <v>11</v>
      </c>
      <c r="U24" s="197">
        <v>40</v>
      </c>
      <c r="V24" s="197">
        <v>5655</v>
      </c>
      <c r="W24" s="197">
        <v>2316</v>
      </c>
      <c r="X24" s="197">
        <v>13</v>
      </c>
      <c r="Y24" s="197">
        <v>3947</v>
      </c>
      <c r="Z24" s="197">
        <v>16</v>
      </c>
      <c r="AA24" s="197">
        <v>1</v>
      </c>
      <c r="AB24" s="197">
        <v>6</v>
      </c>
      <c r="AC24" s="197">
        <v>640</v>
      </c>
      <c r="AD24" s="197">
        <v>128</v>
      </c>
      <c r="AE24" s="197">
        <v>205</v>
      </c>
      <c r="AF24" s="197">
        <v>203</v>
      </c>
      <c r="AG24" s="197">
        <v>140</v>
      </c>
      <c r="AH24" s="197">
        <v>2459</v>
      </c>
      <c r="AI24" s="197">
        <v>166</v>
      </c>
      <c r="AJ24" s="197">
        <v>53</v>
      </c>
      <c r="AK24" s="197">
        <v>9</v>
      </c>
      <c r="AL24" s="197">
        <v>2963</v>
      </c>
      <c r="AM24" s="197">
        <v>135</v>
      </c>
      <c r="AN24" s="197">
        <v>0</v>
      </c>
      <c r="AO24" s="197">
        <v>0</v>
      </c>
      <c r="AP24" s="173">
        <v>20212</v>
      </c>
      <c r="AQ24" s="198">
        <v>1666</v>
      </c>
      <c r="AR24" s="172">
        <v>254172</v>
      </c>
      <c r="AS24" s="172">
        <v>0</v>
      </c>
      <c r="AT24" s="172">
        <v>47935</v>
      </c>
      <c r="AU24" s="172">
        <v>108243</v>
      </c>
      <c r="AV24" s="172">
        <v>-7870</v>
      </c>
      <c r="AW24" s="173">
        <v>404146</v>
      </c>
      <c r="AX24" s="173">
        <v>424358</v>
      </c>
      <c r="AY24" s="173">
        <v>87296</v>
      </c>
      <c r="AZ24" s="173">
        <v>87296</v>
      </c>
      <c r="BA24" s="173">
        <v>250041</v>
      </c>
      <c r="BB24" s="173">
        <v>337337</v>
      </c>
      <c r="BC24" s="173">
        <v>741483</v>
      </c>
      <c r="BD24" s="173">
        <v>761695</v>
      </c>
      <c r="BE24" s="172">
        <v>-264841</v>
      </c>
      <c r="BF24" s="172">
        <v>0</v>
      </c>
      <c r="BG24" s="172">
        <v>-26463</v>
      </c>
      <c r="BH24" s="173">
        <v>-291304</v>
      </c>
      <c r="BI24" s="173">
        <v>-52914</v>
      </c>
      <c r="BJ24" s="173">
        <v>-344218</v>
      </c>
      <c r="BK24" s="173">
        <v>397265</v>
      </c>
      <c r="BL24" s="199">
        <v>417477</v>
      </c>
    </row>
    <row r="25" spans="1:64">
      <c r="A25" s="168">
        <v>21</v>
      </c>
      <c r="B25" s="3" t="s">
        <v>90</v>
      </c>
      <c r="C25" s="197">
        <v>1</v>
      </c>
      <c r="D25" s="197">
        <v>0</v>
      </c>
      <c r="E25" s="197">
        <v>1940</v>
      </c>
      <c r="F25" s="197">
        <v>1</v>
      </c>
      <c r="G25" s="197">
        <v>0</v>
      </c>
      <c r="H25" s="197">
        <v>0</v>
      </c>
      <c r="I25" s="197">
        <v>0</v>
      </c>
      <c r="J25" s="197">
        <v>0</v>
      </c>
      <c r="K25" s="197">
        <v>0</v>
      </c>
      <c r="L25" s="197">
        <v>0</v>
      </c>
      <c r="M25" s="197">
        <v>1</v>
      </c>
      <c r="N25" s="197">
        <v>0</v>
      </c>
      <c r="O25" s="197">
        <v>0</v>
      </c>
      <c r="P25" s="197">
        <v>0</v>
      </c>
      <c r="Q25" s="197">
        <v>0</v>
      </c>
      <c r="R25" s="197">
        <v>1003</v>
      </c>
      <c r="S25" s="197">
        <v>0</v>
      </c>
      <c r="T25" s="197">
        <v>0</v>
      </c>
      <c r="U25" s="197">
        <v>0</v>
      </c>
      <c r="V25" s="197">
        <v>0</v>
      </c>
      <c r="W25" s="197">
        <v>414234</v>
      </c>
      <c r="X25" s="197">
        <v>1</v>
      </c>
      <c r="Y25" s="197">
        <v>5</v>
      </c>
      <c r="Z25" s="197">
        <v>0</v>
      </c>
      <c r="AA25" s="197">
        <v>0</v>
      </c>
      <c r="AB25" s="197">
        <v>1</v>
      </c>
      <c r="AC25" s="197">
        <v>14</v>
      </c>
      <c r="AD25" s="197">
        <v>0</v>
      </c>
      <c r="AE25" s="197">
        <v>0</v>
      </c>
      <c r="AF25" s="197">
        <v>31908</v>
      </c>
      <c r="AG25" s="197">
        <v>0</v>
      </c>
      <c r="AH25" s="197">
        <v>10310</v>
      </c>
      <c r="AI25" s="197">
        <v>169</v>
      </c>
      <c r="AJ25" s="197">
        <v>1</v>
      </c>
      <c r="AK25" s="197">
        <v>0</v>
      </c>
      <c r="AL25" s="197">
        <v>41510</v>
      </c>
      <c r="AM25" s="197">
        <v>184</v>
      </c>
      <c r="AN25" s="197">
        <v>0</v>
      </c>
      <c r="AO25" s="197">
        <v>0</v>
      </c>
      <c r="AP25" s="173">
        <v>501283</v>
      </c>
      <c r="AQ25" s="198">
        <v>0</v>
      </c>
      <c r="AR25" s="172">
        <v>82005</v>
      </c>
      <c r="AS25" s="172">
        <v>0</v>
      </c>
      <c r="AT25" s="172">
        <v>26087</v>
      </c>
      <c r="AU25" s="172">
        <v>197453</v>
      </c>
      <c r="AV25" s="172">
        <v>10915</v>
      </c>
      <c r="AW25" s="173">
        <v>316460</v>
      </c>
      <c r="AX25" s="173">
        <v>817743</v>
      </c>
      <c r="AY25" s="173">
        <v>336027</v>
      </c>
      <c r="AZ25" s="173">
        <v>336027</v>
      </c>
      <c r="BA25" s="173">
        <v>685855</v>
      </c>
      <c r="BB25" s="173">
        <v>1021882</v>
      </c>
      <c r="BC25" s="173">
        <v>1338342</v>
      </c>
      <c r="BD25" s="173">
        <v>1839625</v>
      </c>
      <c r="BE25" s="172">
        <v>-110932</v>
      </c>
      <c r="BF25" s="172">
        <v>0</v>
      </c>
      <c r="BG25" s="172">
        <v>-10293</v>
      </c>
      <c r="BH25" s="173">
        <v>-121225</v>
      </c>
      <c r="BI25" s="173">
        <v>-523519</v>
      </c>
      <c r="BJ25" s="173">
        <v>-644744</v>
      </c>
      <c r="BK25" s="173">
        <v>693598</v>
      </c>
      <c r="BL25" s="199">
        <v>1194881</v>
      </c>
    </row>
    <row r="26" spans="1:64">
      <c r="A26" s="168">
        <v>22</v>
      </c>
      <c r="B26" s="3" t="s">
        <v>64</v>
      </c>
      <c r="C26" s="197">
        <v>140</v>
      </c>
      <c r="D26" s="197">
        <v>11</v>
      </c>
      <c r="E26" s="197">
        <v>270</v>
      </c>
      <c r="F26" s="197">
        <v>22</v>
      </c>
      <c r="G26" s="197">
        <v>13337</v>
      </c>
      <c r="H26" s="197">
        <v>1127</v>
      </c>
      <c r="I26" s="197">
        <v>4817</v>
      </c>
      <c r="J26" s="197">
        <v>7577</v>
      </c>
      <c r="K26" s="197">
        <v>1028</v>
      </c>
      <c r="L26" s="197">
        <v>2397</v>
      </c>
      <c r="M26" s="197">
        <v>2884</v>
      </c>
      <c r="N26" s="197">
        <v>17894</v>
      </c>
      <c r="O26" s="197">
        <v>6640</v>
      </c>
      <c r="P26" s="197">
        <v>3146</v>
      </c>
      <c r="Q26" s="197">
        <v>1010</v>
      </c>
      <c r="R26" s="197">
        <v>2340</v>
      </c>
      <c r="S26" s="197">
        <v>1877</v>
      </c>
      <c r="T26" s="197">
        <v>986</v>
      </c>
      <c r="U26" s="197">
        <v>3360</v>
      </c>
      <c r="V26" s="197">
        <v>2254</v>
      </c>
      <c r="W26" s="197">
        <v>2526</v>
      </c>
      <c r="X26" s="197">
        <v>17118</v>
      </c>
      <c r="Y26" s="197">
        <v>6336</v>
      </c>
      <c r="Z26" s="197">
        <v>12856</v>
      </c>
      <c r="AA26" s="197">
        <v>677</v>
      </c>
      <c r="AB26" s="197">
        <v>1209</v>
      </c>
      <c r="AC26" s="197">
        <v>15982</v>
      </c>
      <c r="AD26" s="197">
        <v>16936</v>
      </c>
      <c r="AE26" s="197">
        <v>214</v>
      </c>
      <c r="AF26" s="197">
        <v>3940</v>
      </c>
      <c r="AG26" s="197">
        <v>17057</v>
      </c>
      <c r="AH26" s="197">
        <v>9593</v>
      </c>
      <c r="AI26" s="197">
        <v>26114</v>
      </c>
      <c r="AJ26" s="197">
        <v>10307</v>
      </c>
      <c r="AK26" s="197">
        <v>7510</v>
      </c>
      <c r="AL26" s="197">
        <v>11735</v>
      </c>
      <c r="AM26" s="197">
        <v>8149</v>
      </c>
      <c r="AN26" s="197">
        <v>7035</v>
      </c>
      <c r="AO26" s="197">
        <v>142</v>
      </c>
      <c r="AP26" s="173">
        <v>248553</v>
      </c>
      <c r="AQ26" s="198">
        <v>8020</v>
      </c>
      <c r="AR26" s="172">
        <v>87566</v>
      </c>
      <c r="AS26" s="172">
        <v>1</v>
      </c>
      <c r="AT26" s="172">
        <v>3072</v>
      </c>
      <c r="AU26" s="172">
        <v>35187</v>
      </c>
      <c r="AV26" s="172">
        <v>-14061</v>
      </c>
      <c r="AW26" s="173">
        <v>119785</v>
      </c>
      <c r="AX26" s="173">
        <v>368338</v>
      </c>
      <c r="AY26" s="173">
        <v>16159</v>
      </c>
      <c r="AZ26" s="173">
        <v>16159</v>
      </c>
      <c r="BA26" s="173">
        <v>211617</v>
      </c>
      <c r="BB26" s="173">
        <v>227776</v>
      </c>
      <c r="BC26" s="173">
        <v>347561</v>
      </c>
      <c r="BD26" s="173">
        <v>596114</v>
      </c>
      <c r="BE26" s="172">
        <v>-74865</v>
      </c>
      <c r="BF26" s="172">
        <v>-2840</v>
      </c>
      <c r="BG26" s="172">
        <v>-7387</v>
      </c>
      <c r="BH26" s="173">
        <v>-85092</v>
      </c>
      <c r="BI26" s="173">
        <v>-135025</v>
      </c>
      <c r="BJ26" s="173">
        <v>-220117</v>
      </c>
      <c r="BK26" s="173">
        <v>127444</v>
      </c>
      <c r="BL26" s="199">
        <v>375997</v>
      </c>
    </row>
    <row r="27" spans="1:64">
      <c r="A27" s="168">
        <v>23</v>
      </c>
      <c r="B27" s="3" t="s">
        <v>91</v>
      </c>
      <c r="C27" s="197">
        <v>757</v>
      </c>
      <c r="D27" s="197">
        <v>10</v>
      </c>
      <c r="E27" s="197">
        <v>79</v>
      </c>
      <c r="F27" s="197">
        <v>62</v>
      </c>
      <c r="G27" s="197">
        <v>1908</v>
      </c>
      <c r="H27" s="197">
        <v>287</v>
      </c>
      <c r="I27" s="197">
        <v>2275</v>
      </c>
      <c r="J27" s="197">
        <v>6639</v>
      </c>
      <c r="K27" s="197">
        <v>303</v>
      </c>
      <c r="L27" s="197">
        <v>2517</v>
      </c>
      <c r="M27" s="197">
        <v>1910</v>
      </c>
      <c r="N27" s="197">
        <v>10518</v>
      </c>
      <c r="O27" s="197">
        <v>787</v>
      </c>
      <c r="P27" s="197">
        <v>2597</v>
      </c>
      <c r="Q27" s="197">
        <v>2871</v>
      </c>
      <c r="R27" s="197">
        <v>1931</v>
      </c>
      <c r="S27" s="197">
        <v>295</v>
      </c>
      <c r="T27" s="197">
        <v>1123</v>
      </c>
      <c r="U27" s="197">
        <v>3214</v>
      </c>
      <c r="V27" s="197">
        <v>1038</v>
      </c>
      <c r="W27" s="197">
        <v>2096</v>
      </c>
      <c r="X27" s="197">
        <v>844</v>
      </c>
      <c r="Y27" s="197">
        <v>2580</v>
      </c>
      <c r="Z27" s="197">
        <v>35913</v>
      </c>
      <c r="AA27" s="197">
        <v>8902</v>
      </c>
      <c r="AB27" s="197">
        <v>782</v>
      </c>
      <c r="AC27" s="197">
        <v>13023</v>
      </c>
      <c r="AD27" s="197">
        <v>4374</v>
      </c>
      <c r="AE27" s="197">
        <v>47427</v>
      </c>
      <c r="AF27" s="197">
        <v>14767</v>
      </c>
      <c r="AG27" s="197">
        <v>5918</v>
      </c>
      <c r="AH27" s="197">
        <v>12535</v>
      </c>
      <c r="AI27" s="197">
        <v>15044</v>
      </c>
      <c r="AJ27" s="197">
        <v>9267</v>
      </c>
      <c r="AK27" s="197">
        <v>307</v>
      </c>
      <c r="AL27" s="197">
        <v>3820</v>
      </c>
      <c r="AM27" s="197">
        <v>4811</v>
      </c>
      <c r="AN27" s="197">
        <v>0</v>
      </c>
      <c r="AO27" s="197">
        <v>2805</v>
      </c>
      <c r="AP27" s="173">
        <v>226336</v>
      </c>
      <c r="AQ27" s="198">
        <v>0</v>
      </c>
      <c r="AR27" s="172">
        <v>0</v>
      </c>
      <c r="AS27" s="172">
        <v>0</v>
      </c>
      <c r="AT27" s="172">
        <v>681803</v>
      </c>
      <c r="AU27" s="172">
        <v>1284357</v>
      </c>
      <c r="AV27" s="172">
        <v>0</v>
      </c>
      <c r="AW27" s="173">
        <v>1966160</v>
      </c>
      <c r="AX27" s="173">
        <v>2192496</v>
      </c>
      <c r="AY27" s="173">
        <v>0</v>
      </c>
      <c r="AZ27" s="173">
        <v>0</v>
      </c>
      <c r="BA27" s="173">
        <v>0</v>
      </c>
      <c r="BB27" s="173">
        <v>0</v>
      </c>
      <c r="BC27" s="173">
        <v>1966160</v>
      </c>
      <c r="BD27" s="173">
        <v>2192496</v>
      </c>
      <c r="BE27" s="172">
        <v>0</v>
      </c>
      <c r="BF27" s="172">
        <v>0</v>
      </c>
      <c r="BG27" s="172">
        <v>0</v>
      </c>
      <c r="BH27" s="173">
        <v>0</v>
      </c>
      <c r="BI27" s="173">
        <v>0</v>
      </c>
      <c r="BJ27" s="173">
        <v>0</v>
      </c>
      <c r="BK27" s="173">
        <v>1966160</v>
      </c>
      <c r="BL27" s="199">
        <v>2192496</v>
      </c>
    </row>
    <row r="28" spans="1:64">
      <c r="A28" s="168">
        <v>24</v>
      </c>
      <c r="B28" s="3" t="s">
        <v>92</v>
      </c>
      <c r="C28" s="197">
        <v>1796</v>
      </c>
      <c r="D28" s="197">
        <v>39</v>
      </c>
      <c r="E28" s="197">
        <v>467</v>
      </c>
      <c r="F28" s="197">
        <v>138</v>
      </c>
      <c r="G28" s="197">
        <v>32480</v>
      </c>
      <c r="H28" s="197">
        <v>2287</v>
      </c>
      <c r="I28" s="197">
        <v>15360</v>
      </c>
      <c r="J28" s="197">
        <v>47645</v>
      </c>
      <c r="K28" s="197">
        <v>1385</v>
      </c>
      <c r="L28" s="197">
        <v>14047</v>
      </c>
      <c r="M28" s="197">
        <v>13711</v>
      </c>
      <c r="N28" s="197">
        <v>97566</v>
      </c>
      <c r="O28" s="197">
        <v>7808</v>
      </c>
      <c r="P28" s="197">
        <v>11541</v>
      </c>
      <c r="Q28" s="197">
        <v>13918</v>
      </c>
      <c r="R28" s="197">
        <v>8575</v>
      </c>
      <c r="S28" s="197">
        <v>2604</v>
      </c>
      <c r="T28" s="197">
        <v>7478</v>
      </c>
      <c r="U28" s="197">
        <v>12122</v>
      </c>
      <c r="V28" s="197">
        <v>1957</v>
      </c>
      <c r="W28" s="197">
        <v>17801</v>
      </c>
      <c r="X28" s="197">
        <v>6995</v>
      </c>
      <c r="Y28" s="197">
        <v>6367</v>
      </c>
      <c r="Z28" s="197">
        <v>127899</v>
      </c>
      <c r="AA28" s="197">
        <v>10645</v>
      </c>
      <c r="AB28" s="197">
        <v>15433</v>
      </c>
      <c r="AC28" s="197">
        <v>75257</v>
      </c>
      <c r="AD28" s="197">
        <v>6199</v>
      </c>
      <c r="AE28" s="197">
        <v>15744</v>
      </c>
      <c r="AF28" s="197">
        <v>25496</v>
      </c>
      <c r="AG28" s="197">
        <v>7791</v>
      </c>
      <c r="AH28" s="197">
        <v>15513</v>
      </c>
      <c r="AI28" s="197">
        <v>25405</v>
      </c>
      <c r="AJ28" s="197">
        <v>36465</v>
      </c>
      <c r="AK28" s="197">
        <v>760</v>
      </c>
      <c r="AL28" s="197">
        <v>11003</v>
      </c>
      <c r="AM28" s="197">
        <v>43648</v>
      </c>
      <c r="AN28" s="197">
        <v>0</v>
      </c>
      <c r="AO28" s="197">
        <v>526</v>
      </c>
      <c r="AP28" s="173">
        <v>741871</v>
      </c>
      <c r="AQ28" s="198">
        <v>325</v>
      </c>
      <c r="AR28" s="172">
        <v>376292</v>
      </c>
      <c r="AS28" s="172">
        <v>0</v>
      </c>
      <c r="AT28" s="172">
        <v>0</v>
      </c>
      <c r="AU28" s="172">
        <v>0</v>
      </c>
      <c r="AV28" s="172">
        <v>0</v>
      </c>
      <c r="AW28" s="173">
        <v>376617</v>
      </c>
      <c r="AX28" s="173">
        <v>1118488</v>
      </c>
      <c r="AY28" s="173">
        <v>3429</v>
      </c>
      <c r="AZ28" s="173">
        <v>3429</v>
      </c>
      <c r="BA28" s="173">
        <v>263289</v>
      </c>
      <c r="BB28" s="173">
        <v>266718</v>
      </c>
      <c r="BC28" s="173">
        <v>643335</v>
      </c>
      <c r="BD28" s="173">
        <v>1385206</v>
      </c>
      <c r="BE28" s="172">
        <v>-84</v>
      </c>
      <c r="BF28" s="172">
        <v>0</v>
      </c>
      <c r="BG28" s="172">
        <v>0</v>
      </c>
      <c r="BH28" s="173">
        <v>-84</v>
      </c>
      <c r="BI28" s="173">
        <v>-671</v>
      </c>
      <c r="BJ28" s="173">
        <v>-755</v>
      </c>
      <c r="BK28" s="173">
        <v>642580</v>
      </c>
      <c r="BL28" s="199">
        <v>1384451</v>
      </c>
    </row>
    <row r="29" spans="1:64">
      <c r="A29" s="168">
        <v>25</v>
      </c>
      <c r="B29" s="3" t="s">
        <v>1</v>
      </c>
      <c r="C29" s="197">
        <v>173</v>
      </c>
      <c r="D29" s="197">
        <v>2</v>
      </c>
      <c r="E29" s="197">
        <v>22</v>
      </c>
      <c r="F29" s="197">
        <v>18</v>
      </c>
      <c r="G29" s="197">
        <v>4165</v>
      </c>
      <c r="H29" s="197">
        <v>153</v>
      </c>
      <c r="I29" s="197">
        <v>939</v>
      </c>
      <c r="J29" s="197">
        <v>4211</v>
      </c>
      <c r="K29" s="197">
        <v>208</v>
      </c>
      <c r="L29" s="197">
        <v>335</v>
      </c>
      <c r="M29" s="197">
        <v>296</v>
      </c>
      <c r="N29" s="197">
        <v>4161</v>
      </c>
      <c r="O29" s="197">
        <v>182</v>
      </c>
      <c r="P29" s="197">
        <v>363</v>
      </c>
      <c r="Q29" s="197">
        <v>488</v>
      </c>
      <c r="R29" s="197">
        <v>382</v>
      </c>
      <c r="S29" s="197">
        <v>79</v>
      </c>
      <c r="T29" s="197">
        <v>315</v>
      </c>
      <c r="U29" s="197">
        <v>450</v>
      </c>
      <c r="V29" s="197">
        <v>98</v>
      </c>
      <c r="W29" s="197">
        <v>636</v>
      </c>
      <c r="X29" s="197">
        <v>271</v>
      </c>
      <c r="Y29" s="197">
        <v>2276</v>
      </c>
      <c r="Z29" s="197">
        <v>1355</v>
      </c>
      <c r="AA29" s="197">
        <v>14061</v>
      </c>
      <c r="AB29" s="197">
        <v>1860</v>
      </c>
      <c r="AC29" s="197">
        <v>9263</v>
      </c>
      <c r="AD29" s="197">
        <v>1507</v>
      </c>
      <c r="AE29" s="197">
        <v>1818</v>
      </c>
      <c r="AF29" s="197">
        <v>4856</v>
      </c>
      <c r="AG29" s="197">
        <v>2731</v>
      </c>
      <c r="AH29" s="197">
        <v>5681</v>
      </c>
      <c r="AI29" s="197">
        <v>13374</v>
      </c>
      <c r="AJ29" s="197">
        <v>13680</v>
      </c>
      <c r="AK29" s="197">
        <v>419</v>
      </c>
      <c r="AL29" s="197">
        <v>1847</v>
      </c>
      <c r="AM29" s="197">
        <v>12557</v>
      </c>
      <c r="AN29" s="197">
        <v>0</v>
      </c>
      <c r="AO29" s="197">
        <v>180</v>
      </c>
      <c r="AP29" s="173">
        <v>105412</v>
      </c>
      <c r="AQ29" s="198">
        <v>133</v>
      </c>
      <c r="AR29" s="172">
        <v>82079</v>
      </c>
      <c r="AS29" s="172">
        <v>1497</v>
      </c>
      <c r="AT29" s="172">
        <v>0</v>
      </c>
      <c r="AU29" s="172">
        <v>0</v>
      </c>
      <c r="AV29" s="172">
        <v>0</v>
      </c>
      <c r="AW29" s="173">
        <v>83709</v>
      </c>
      <c r="AX29" s="173">
        <v>189121</v>
      </c>
      <c r="AY29" s="173">
        <v>824</v>
      </c>
      <c r="AZ29" s="173">
        <v>824</v>
      </c>
      <c r="BA29" s="173">
        <v>0</v>
      </c>
      <c r="BB29" s="173">
        <v>824</v>
      </c>
      <c r="BC29" s="173">
        <v>84533</v>
      </c>
      <c r="BD29" s="173">
        <v>189945</v>
      </c>
      <c r="BE29" s="172">
        <v>-31</v>
      </c>
      <c r="BF29" s="172">
        <v>0</v>
      </c>
      <c r="BG29" s="172">
        <v>0</v>
      </c>
      <c r="BH29" s="173">
        <v>-31</v>
      </c>
      <c r="BI29" s="173">
        <v>0</v>
      </c>
      <c r="BJ29" s="173">
        <v>-31</v>
      </c>
      <c r="BK29" s="173">
        <v>84502</v>
      </c>
      <c r="BL29" s="199">
        <v>189914</v>
      </c>
    </row>
    <row r="30" spans="1:64">
      <c r="A30" s="168">
        <v>26</v>
      </c>
      <c r="B30" s="3" t="s">
        <v>2</v>
      </c>
      <c r="C30" s="197">
        <v>33</v>
      </c>
      <c r="D30" s="197">
        <v>0</v>
      </c>
      <c r="E30" s="197">
        <v>0</v>
      </c>
      <c r="F30" s="197">
        <v>9</v>
      </c>
      <c r="G30" s="197">
        <v>3058</v>
      </c>
      <c r="H30" s="197">
        <v>24</v>
      </c>
      <c r="I30" s="197">
        <v>462</v>
      </c>
      <c r="J30" s="197">
        <v>5778</v>
      </c>
      <c r="K30" s="197">
        <v>20</v>
      </c>
      <c r="L30" s="197">
        <v>48</v>
      </c>
      <c r="M30" s="197">
        <v>828</v>
      </c>
      <c r="N30" s="197">
        <v>384</v>
      </c>
      <c r="O30" s="197">
        <v>17</v>
      </c>
      <c r="P30" s="197">
        <v>74</v>
      </c>
      <c r="Q30" s="197">
        <v>369</v>
      </c>
      <c r="R30" s="197">
        <v>26</v>
      </c>
      <c r="S30" s="197">
        <v>34</v>
      </c>
      <c r="T30" s="197">
        <v>252</v>
      </c>
      <c r="U30" s="197">
        <v>239</v>
      </c>
      <c r="V30" s="197">
        <v>104</v>
      </c>
      <c r="W30" s="197">
        <v>3265</v>
      </c>
      <c r="X30" s="197">
        <v>103</v>
      </c>
      <c r="Y30" s="197">
        <v>4864</v>
      </c>
      <c r="Z30" s="197">
        <v>20436</v>
      </c>
      <c r="AA30" s="197">
        <v>486</v>
      </c>
      <c r="AB30" s="197">
        <v>0</v>
      </c>
      <c r="AC30" s="197">
        <v>4582</v>
      </c>
      <c r="AD30" s="197">
        <v>5448</v>
      </c>
      <c r="AE30" s="197">
        <v>77</v>
      </c>
      <c r="AF30" s="197">
        <v>19222</v>
      </c>
      <c r="AG30" s="197">
        <v>8045</v>
      </c>
      <c r="AH30" s="197">
        <v>46067</v>
      </c>
      <c r="AI30" s="197">
        <v>13407</v>
      </c>
      <c r="AJ30" s="197">
        <v>15261</v>
      </c>
      <c r="AK30" s="197">
        <v>9</v>
      </c>
      <c r="AL30" s="197">
        <v>3408</v>
      </c>
      <c r="AM30" s="197">
        <v>31330</v>
      </c>
      <c r="AN30" s="197">
        <v>0</v>
      </c>
      <c r="AO30" s="197">
        <v>2385</v>
      </c>
      <c r="AP30" s="173">
        <v>190154</v>
      </c>
      <c r="AQ30" s="198">
        <v>0</v>
      </c>
      <c r="AR30" s="172">
        <v>8761</v>
      </c>
      <c r="AS30" s="172">
        <v>25877</v>
      </c>
      <c r="AT30" s="172">
        <v>0</v>
      </c>
      <c r="AU30" s="172">
        <v>0</v>
      </c>
      <c r="AV30" s="172">
        <v>0</v>
      </c>
      <c r="AW30" s="173">
        <v>34638</v>
      </c>
      <c r="AX30" s="173">
        <v>224792</v>
      </c>
      <c r="AY30" s="173">
        <v>295</v>
      </c>
      <c r="AZ30" s="173">
        <v>295</v>
      </c>
      <c r="BA30" s="173">
        <v>0</v>
      </c>
      <c r="BB30" s="173">
        <v>295</v>
      </c>
      <c r="BC30" s="173">
        <v>34933</v>
      </c>
      <c r="BD30" s="173">
        <v>225087</v>
      </c>
      <c r="BE30" s="172">
        <v>-15</v>
      </c>
      <c r="BF30" s="172">
        <v>0</v>
      </c>
      <c r="BG30" s="172">
        <v>0</v>
      </c>
      <c r="BH30" s="173">
        <v>-15</v>
      </c>
      <c r="BI30" s="173">
        <v>-1989</v>
      </c>
      <c r="BJ30" s="173">
        <v>-2004</v>
      </c>
      <c r="BK30" s="173">
        <v>32929</v>
      </c>
      <c r="BL30" s="199">
        <v>223083</v>
      </c>
    </row>
    <row r="31" spans="1:64">
      <c r="A31" s="168">
        <v>27</v>
      </c>
      <c r="B31" s="3" t="s">
        <v>65</v>
      </c>
      <c r="C31" s="197">
        <v>9495</v>
      </c>
      <c r="D31" s="197">
        <v>128</v>
      </c>
      <c r="E31" s="197">
        <v>3275</v>
      </c>
      <c r="F31" s="197">
        <v>208</v>
      </c>
      <c r="G31" s="197">
        <v>143997</v>
      </c>
      <c r="H31" s="197">
        <v>7220</v>
      </c>
      <c r="I31" s="197">
        <v>29070</v>
      </c>
      <c r="J31" s="197">
        <v>86558</v>
      </c>
      <c r="K31" s="197">
        <v>1714</v>
      </c>
      <c r="L31" s="197">
        <v>28369</v>
      </c>
      <c r="M31" s="197">
        <v>9598</v>
      </c>
      <c r="N31" s="197">
        <v>38264</v>
      </c>
      <c r="O31" s="197">
        <v>6232</v>
      </c>
      <c r="P31" s="197">
        <v>20001</v>
      </c>
      <c r="Q31" s="197">
        <v>57244</v>
      </c>
      <c r="R31" s="197">
        <v>32404</v>
      </c>
      <c r="S31" s="197">
        <v>14024</v>
      </c>
      <c r="T31" s="197">
        <v>13184</v>
      </c>
      <c r="U31" s="197">
        <v>62655</v>
      </c>
      <c r="V31" s="197">
        <v>22875</v>
      </c>
      <c r="W31" s="197">
        <v>47942</v>
      </c>
      <c r="X31" s="197">
        <v>25509</v>
      </c>
      <c r="Y31" s="197">
        <v>111762</v>
      </c>
      <c r="Z31" s="197">
        <v>8643</v>
      </c>
      <c r="AA31" s="197">
        <v>3874</v>
      </c>
      <c r="AB31" s="197">
        <v>4295</v>
      </c>
      <c r="AC31" s="197">
        <v>35855</v>
      </c>
      <c r="AD31" s="197">
        <v>7067</v>
      </c>
      <c r="AE31" s="197">
        <v>5459</v>
      </c>
      <c r="AF31" s="197">
        <v>16844</v>
      </c>
      <c r="AG31" s="197">
        <v>9433</v>
      </c>
      <c r="AH31" s="197">
        <v>14432</v>
      </c>
      <c r="AI31" s="197">
        <v>31085</v>
      </c>
      <c r="AJ31" s="197">
        <v>132186</v>
      </c>
      <c r="AK31" s="197">
        <v>6791</v>
      </c>
      <c r="AL31" s="197">
        <v>42938</v>
      </c>
      <c r="AM31" s="197">
        <v>96450</v>
      </c>
      <c r="AN31" s="197">
        <v>13034</v>
      </c>
      <c r="AO31" s="197">
        <v>882</v>
      </c>
      <c r="AP31" s="173">
        <v>1200996</v>
      </c>
      <c r="AQ31" s="198">
        <v>56112</v>
      </c>
      <c r="AR31" s="172">
        <v>1556153</v>
      </c>
      <c r="AS31" s="172">
        <v>301</v>
      </c>
      <c r="AT31" s="172">
        <v>13514</v>
      </c>
      <c r="AU31" s="172">
        <v>187698</v>
      </c>
      <c r="AV31" s="172">
        <v>4316</v>
      </c>
      <c r="AW31" s="173">
        <v>1818094</v>
      </c>
      <c r="AX31" s="173">
        <v>3019090</v>
      </c>
      <c r="AY31" s="173">
        <v>111023</v>
      </c>
      <c r="AZ31" s="173">
        <v>111023</v>
      </c>
      <c r="BA31" s="173">
        <v>2073160</v>
      </c>
      <c r="BB31" s="173">
        <v>2184183</v>
      </c>
      <c r="BC31" s="173">
        <v>4002277</v>
      </c>
      <c r="BD31" s="173">
        <v>5203273</v>
      </c>
      <c r="BE31" s="172">
        <v>-7423</v>
      </c>
      <c r="BF31" s="172">
        <v>0</v>
      </c>
      <c r="BG31" s="172">
        <v>0</v>
      </c>
      <c r="BH31" s="173">
        <v>-7423</v>
      </c>
      <c r="BI31" s="173">
        <v>-2268787</v>
      </c>
      <c r="BJ31" s="173">
        <v>-2276210</v>
      </c>
      <c r="BK31" s="173">
        <v>1726067</v>
      </c>
      <c r="BL31" s="199">
        <v>2927063</v>
      </c>
    </row>
    <row r="32" spans="1:64">
      <c r="A32" s="168">
        <v>28</v>
      </c>
      <c r="B32" s="3" t="s">
        <v>66</v>
      </c>
      <c r="C32" s="197">
        <v>1268</v>
      </c>
      <c r="D32" s="197">
        <v>120</v>
      </c>
      <c r="E32" s="197">
        <v>570</v>
      </c>
      <c r="F32" s="197">
        <v>447</v>
      </c>
      <c r="G32" s="197">
        <v>15420</v>
      </c>
      <c r="H32" s="197">
        <v>1706</v>
      </c>
      <c r="I32" s="197">
        <v>3944</v>
      </c>
      <c r="J32" s="197">
        <v>13672</v>
      </c>
      <c r="K32" s="197">
        <v>604</v>
      </c>
      <c r="L32" s="197">
        <v>2513</v>
      </c>
      <c r="M32" s="197">
        <v>3154</v>
      </c>
      <c r="N32" s="197">
        <v>11794</v>
      </c>
      <c r="O32" s="197">
        <v>1795</v>
      </c>
      <c r="P32" s="197">
        <v>8524</v>
      </c>
      <c r="Q32" s="197">
        <v>10580</v>
      </c>
      <c r="R32" s="197">
        <v>6467</v>
      </c>
      <c r="S32" s="197">
        <v>1935</v>
      </c>
      <c r="T32" s="197">
        <v>1713</v>
      </c>
      <c r="U32" s="197">
        <v>8463</v>
      </c>
      <c r="V32" s="197">
        <v>2481</v>
      </c>
      <c r="W32" s="197">
        <v>14522</v>
      </c>
      <c r="X32" s="197">
        <v>9674</v>
      </c>
      <c r="Y32" s="197">
        <v>25371</v>
      </c>
      <c r="Z32" s="197">
        <v>24972</v>
      </c>
      <c r="AA32" s="197">
        <v>3722</v>
      </c>
      <c r="AB32" s="197">
        <v>6087</v>
      </c>
      <c r="AC32" s="197">
        <v>58445</v>
      </c>
      <c r="AD32" s="197">
        <v>93556</v>
      </c>
      <c r="AE32" s="197">
        <v>276280</v>
      </c>
      <c r="AF32" s="197">
        <v>40223</v>
      </c>
      <c r="AG32" s="197">
        <v>7446</v>
      </c>
      <c r="AH32" s="197">
        <v>24792</v>
      </c>
      <c r="AI32" s="197">
        <v>16942</v>
      </c>
      <c r="AJ32" s="197">
        <v>23561</v>
      </c>
      <c r="AK32" s="197">
        <v>5053</v>
      </c>
      <c r="AL32" s="197">
        <v>26152</v>
      </c>
      <c r="AM32" s="197">
        <v>19730</v>
      </c>
      <c r="AN32" s="197">
        <v>0</v>
      </c>
      <c r="AO32" s="197">
        <v>6623</v>
      </c>
      <c r="AP32" s="173">
        <v>780321</v>
      </c>
      <c r="AQ32" s="198">
        <v>11</v>
      </c>
      <c r="AR32" s="172">
        <v>654275</v>
      </c>
      <c r="AS32" s="172">
        <v>0</v>
      </c>
      <c r="AT32" s="172">
        <v>0</v>
      </c>
      <c r="AU32" s="172">
        <v>0</v>
      </c>
      <c r="AV32" s="172">
        <v>0</v>
      </c>
      <c r="AW32" s="173">
        <v>654286</v>
      </c>
      <c r="AX32" s="173">
        <v>1434607</v>
      </c>
      <c r="AY32" s="173">
        <v>66337</v>
      </c>
      <c r="AZ32" s="173">
        <v>66337</v>
      </c>
      <c r="BA32" s="173">
        <v>40723</v>
      </c>
      <c r="BB32" s="173">
        <v>107060</v>
      </c>
      <c r="BC32" s="173">
        <v>761346</v>
      </c>
      <c r="BD32" s="173">
        <v>1541667</v>
      </c>
      <c r="BE32" s="172">
        <v>-109196</v>
      </c>
      <c r="BF32" s="172">
        <v>0</v>
      </c>
      <c r="BG32" s="172">
        <v>0</v>
      </c>
      <c r="BH32" s="173">
        <v>-109196</v>
      </c>
      <c r="BI32" s="173">
        <v>-244038</v>
      </c>
      <c r="BJ32" s="173">
        <v>-353234</v>
      </c>
      <c r="BK32" s="173">
        <v>408112</v>
      </c>
      <c r="BL32" s="199">
        <v>1188433</v>
      </c>
    </row>
    <row r="33" spans="1:64">
      <c r="A33" s="168">
        <v>29</v>
      </c>
      <c r="B33" s="3" t="s">
        <v>93</v>
      </c>
      <c r="C33" s="197">
        <v>99</v>
      </c>
      <c r="D33" s="197">
        <v>16</v>
      </c>
      <c r="E33" s="197">
        <v>69</v>
      </c>
      <c r="F33" s="197">
        <v>50</v>
      </c>
      <c r="G33" s="197">
        <v>8344</v>
      </c>
      <c r="H33" s="197">
        <v>436</v>
      </c>
      <c r="I33" s="197">
        <v>1027</v>
      </c>
      <c r="J33" s="197">
        <v>5401</v>
      </c>
      <c r="K33" s="197">
        <v>133</v>
      </c>
      <c r="L33" s="197">
        <v>2229</v>
      </c>
      <c r="M33" s="197">
        <v>1139</v>
      </c>
      <c r="N33" s="197">
        <v>3301</v>
      </c>
      <c r="O33" s="197">
        <v>263</v>
      </c>
      <c r="P33" s="197">
        <v>2794</v>
      </c>
      <c r="Q33" s="197">
        <v>4297</v>
      </c>
      <c r="R33" s="197">
        <v>2337</v>
      </c>
      <c r="S33" s="197">
        <v>834</v>
      </c>
      <c r="T33" s="197">
        <v>466</v>
      </c>
      <c r="U33" s="197">
        <v>2510</v>
      </c>
      <c r="V33" s="197">
        <v>1009</v>
      </c>
      <c r="W33" s="197">
        <v>1183</v>
      </c>
      <c r="X33" s="197">
        <v>1367</v>
      </c>
      <c r="Y33" s="197">
        <v>13242</v>
      </c>
      <c r="Z33" s="197">
        <v>11481</v>
      </c>
      <c r="AA33" s="197">
        <v>261</v>
      </c>
      <c r="AB33" s="197">
        <v>404</v>
      </c>
      <c r="AC33" s="197">
        <v>106318</v>
      </c>
      <c r="AD33" s="197">
        <v>21769</v>
      </c>
      <c r="AE33" s="197">
        <v>169837</v>
      </c>
      <c r="AF33" s="197">
        <v>61438</v>
      </c>
      <c r="AG33" s="197">
        <v>24362</v>
      </c>
      <c r="AH33" s="197">
        <v>5563</v>
      </c>
      <c r="AI33" s="197">
        <v>14545</v>
      </c>
      <c r="AJ33" s="197">
        <v>61307</v>
      </c>
      <c r="AK33" s="197">
        <v>3250</v>
      </c>
      <c r="AL33" s="197">
        <v>24243</v>
      </c>
      <c r="AM33" s="197">
        <v>54396</v>
      </c>
      <c r="AN33" s="197">
        <v>0</v>
      </c>
      <c r="AO33" s="197">
        <v>3647</v>
      </c>
      <c r="AP33" s="173">
        <v>615367</v>
      </c>
      <c r="AQ33" s="198">
        <v>0</v>
      </c>
      <c r="AR33" s="172">
        <v>2696549</v>
      </c>
      <c r="AS33" s="172">
        <v>123</v>
      </c>
      <c r="AT33" s="172">
        <v>0</v>
      </c>
      <c r="AU33" s="172">
        <v>184260</v>
      </c>
      <c r="AV33" s="172">
        <v>0</v>
      </c>
      <c r="AW33" s="173">
        <v>2880932</v>
      </c>
      <c r="AX33" s="173">
        <v>3496299</v>
      </c>
      <c r="AY33" s="173">
        <v>1110</v>
      </c>
      <c r="AZ33" s="173">
        <v>1110</v>
      </c>
      <c r="BA33" s="173">
        <v>45080</v>
      </c>
      <c r="BB33" s="173">
        <v>46190</v>
      </c>
      <c r="BC33" s="173">
        <v>2927122</v>
      </c>
      <c r="BD33" s="173">
        <v>3542489</v>
      </c>
      <c r="BE33" s="172">
        <v>-79</v>
      </c>
      <c r="BF33" s="172">
        <v>0</v>
      </c>
      <c r="BG33" s="172">
        <v>0</v>
      </c>
      <c r="BH33" s="173">
        <v>-79</v>
      </c>
      <c r="BI33" s="173">
        <v>-30758</v>
      </c>
      <c r="BJ33" s="173">
        <v>-30837</v>
      </c>
      <c r="BK33" s="173">
        <v>2896285</v>
      </c>
      <c r="BL33" s="199">
        <v>3511652</v>
      </c>
    </row>
    <row r="34" spans="1:64">
      <c r="A34" s="168">
        <v>30</v>
      </c>
      <c r="B34" s="3" t="s">
        <v>94</v>
      </c>
      <c r="C34" s="197">
        <v>5231</v>
      </c>
      <c r="D34" s="197">
        <v>374</v>
      </c>
      <c r="E34" s="197">
        <v>1410</v>
      </c>
      <c r="F34" s="197">
        <v>214</v>
      </c>
      <c r="G34" s="197">
        <v>81717</v>
      </c>
      <c r="H34" s="197">
        <v>1833</v>
      </c>
      <c r="I34" s="197">
        <v>15562</v>
      </c>
      <c r="J34" s="197">
        <v>42569</v>
      </c>
      <c r="K34" s="197">
        <v>5269</v>
      </c>
      <c r="L34" s="197">
        <v>8963</v>
      </c>
      <c r="M34" s="197">
        <v>13497</v>
      </c>
      <c r="N34" s="197">
        <v>43371</v>
      </c>
      <c r="O34" s="197">
        <v>5993</v>
      </c>
      <c r="P34" s="197">
        <v>13887</v>
      </c>
      <c r="Q34" s="197">
        <v>24727</v>
      </c>
      <c r="R34" s="197">
        <v>12422</v>
      </c>
      <c r="S34" s="197">
        <v>4387</v>
      </c>
      <c r="T34" s="197">
        <v>4180</v>
      </c>
      <c r="U34" s="197">
        <v>24366</v>
      </c>
      <c r="V34" s="197">
        <v>7816</v>
      </c>
      <c r="W34" s="197">
        <v>18989</v>
      </c>
      <c r="X34" s="197">
        <v>44706</v>
      </c>
      <c r="Y34" s="197">
        <v>62411</v>
      </c>
      <c r="Z34" s="197">
        <v>46966</v>
      </c>
      <c r="AA34" s="197">
        <v>3421</v>
      </c>
      <c r="AB34" s="197">
        <v>13415</v>
      </c>
      <c r="AC34" s="197">
        <v>63033</v>
      </c>
      <c r="AD34" s="197">
        <v>35003</v>
      </c>
      <c r="AE34" s="197">
        <v>4807</v>
      </c>
      <c r="AF34" s="197">
        <v>147399</v>
      </c>
      <c r="AG34" s="197">
        <v>16689</v>
      </c>
      <c r="AH34" s="197">
        <v>34279</v>
      </c>
      <c r="AI34" s="197">
        <v>33323</v>
      </c>
      <c r="AJ34" s="197">
        <v>40247</v>
      </c>
      <c r="AK34" s="197">
        <v>5951</v>
      </c>
      <c r="AL34" s="197">
        <v>21414</v>
      </c>
      <c r="AM34" s="197">
        <v>32326</v>
      </c>
      <c r="AN34" s="197">
        <v>3360</v>
      </c>
      <c r="AO34" s="197">
        <v>8524</v>
      </c>
      <c r="AP34" s="173">
        <v>954051</v>
      </c>
      <c r="AQ34" s="198">
        <v>13720</v>
      </c>
      <c r="AR34" s="172">
        <v>484995</v>
      </c>
      <c r="AS34" s="172">
        <v>6209</v>
      </c>
      <c r="AT34" s="172">
        <v>2421</v>
      </c>
      <c r="AU34" s="172">
        <v>27087</v>
      </c>
      <c r="AV34" s="172">
        <v>2836</v>
      </c>
      <c r="AW34" s="173">
        <v>537268</v>
      </c>
      <c r="AX34" s="173">
        <v>1491319</v>
      </c>
      <c r="AY34" s="173">
        <v>202324</v>
      </c>
      <c r="AZ34" s="173">
        <v>202324</v>
      </c>
      <c r="BA34" s="173">
        <v>730298</v>
      </c>
      <c r="BB34" s="173">
        <v>932622</v>
      </c>
      <c r="BC34" s="173">
        <v>1469890</v>
      </c>
      <c r="BD34" s="173">
        <v>2423941</v>
      </c>
      <c r="BE34" s="172">
        <v>-51559</v>
      </c>
      <c r="BF34" s="172">
        <v>0</v>
      </c>
      <c r="BG34" s="172">
        <v>0</v>
      </c>
      <c r="BH34" s="173">
        <v>-51559</v>
      </c>
      <c r="BI34" s="173">
        <v>-573227</v>
      </c>
      <c r="BJ34" s="173">
        <v>-624786</v>
      </c>
      <c r="BK34" s="173">
        <v>845104</v>
      </c>
      <c r="BL34" s="199">
        <v>1799155</v>
      </c>
    </row>
    <row r="35" spans="1:64">
      <c r="A35" s="168">
        <v>31</v>
      </c>
      <c r="B35" s="3" t="s">
        <v>95</v>
      </c>
      <c r="C35" s="197">
        <v>594</v>
      </c>
      <c r="D35" s="197">
        <v>25</v>
      </c>
      <c r="E35" s="197">
        <v>242</v>
      </c>
      <c r="F35" s="197">
        <v>27</v>
      </c>
      <c r="G35" s="197">
        <v>10146</v>
      </c>
      <c r="H35" s="197">
        <v>372</v>
      </c>
      <c r="I35" s="197">
        <v>1593</v>
      </c>
      <c r="J35" s="197">
        <v>17936</v>
      </c>
      <c r="K35" s="197">
        <v>172</v>
      </c>
      <c r="L35" s="197">
        <v>1930</v>
      </c>
      <c r="M35" s="197">
        <v>1443</v>
      </c>
      <c r="N35" s="197">
        <v>5319</v>
      </c>
      <c r="O35" s="197">
        <v>424</v>
      </c>
      <c r="P35" s="197">
        <v>4578</v>
      </c>
      <c r="Q35" s="197">
        <v>8700</v>
      </c>
      <c r="R35" s="197">
        <v>8719</v>
      </c>
      <c r="S35" s="197">
        <v>1263</v>
      </c>
      <c r="T35" s="197">
        <v>1261</v>
      </c>
      <c r="U35" s="197">
        <v>12905</v>
      </c>
      <c r="V35" s="197">
        <v>8383</v>
      </c>
      <c r="W35" s="197">
        <v>4751</v>
      </c>
      <c r="X35" s="197">
        <v>2402</v>
      </c>
      <c r="Y35" s="197">
        <v>18563</v>
      </c>
      <c r="Z35" s="197">
        <v>16645</v>
      </c>
      <c r="AA35" s="197">
        <v>7213</v>
      </c>
      <c r="AB35" s="197">
        <v>2189</v>
      </c>
      <c r="AC35" s="197">
        <v>120935</v>
      </c>
      <c r="AD35" s="197">
        <v>66900</v>
      </c>
      <c r="AE35" s="197">
        <v>10626</v>
      </c>
      <c r="AF35" s="197">
        <v>22560</v>
      </c>
      <c r="AG35" s="197">
        <v>210599</v>
      </c>
      <c r="AH35" s="197">
        <v>40905</v>
      </c>
      <c r="AI35" s="197">
        <v>49148</v>
      </c>
      <c r="AJ35" s="197">
        <v>39028</v>
      </c>
      <c r="AK35" s="197">
        <v>11849</v>
      </c>
      <c r="AL35" s="197">
        <v>82330</v>
      </c>
      <c r="AM35" s="197">
        <v>32496</v>
      </c>
      <c r="AN35" s="197">
        <v>0</v>
      </c>
      <c r="AO35" s="197">
        <v>7945</v>
      </c>
      <c r="AP35" s="173">
        <v>833116</v>
      </c>
      <c r="AQ35" s="198">
        <v>6764</v>
      </c>
      <c r="AR35" s="172">
        <v>584722</v>
      </c>
      <c r="AS35" s="172">
        <v>263</v>
      </c>
      <c r="AT35" s="172">
        <v>50145</v>
      </c>
      <c r="AU35" s="172">
        <v>444945</v>
      </c>
      <c r="AV35" s="172">
        <v>-1072</v>
      </c>
      <c r="AW35" s="173">
        <v>1085767</v>
      </c>
      <c r="AX35" s="173">
        <v>1918883</v>
      </c>
      <c r="AY35" s="173">
        <v>15356</v>
      </c>
      <c r="AZ35" s="173">
        <v>15356</v>
      </c>
      <c r="BA35" s="173">
        <v>140011</v>
      </c>
      <c r="BB35" s="173">
        <v>155367</v>
      </c>
      <c r="BC35" s="173">
        <v>1241134</v>
      </c>
      <c r="BD35" s="173">
        <v>2074250</v>
      </c>
      <c r="BE35" s="172">
        <v>-173883</v>
      </c>
      <c r="BF35" s="172">
        <v>0</v>
      </c>
      <c r="BG35" s="172">
        <v>-122</v>
      </c>
      <c r="BH35" s="173">
        <v>-174005</v>
      </c>
      <c r="BI35" s="173">
        <v>-834240</v>
      </c>
      <c r="BJ35" s="173">
        <v>-1008245</v>
      </c>
      <c r="BK35" s="173">
        <v>232889</v>
      </c>
      <c r="BL35" s="199">
        <v>1066005</v>
      </c>
    </row>
    <row r="36" spans="1:64">
      <c r="A36" s="168">
        <v>32</v>
      </c>
      <c r="B36" s="3" t="s">
        <v>67</v>
      </c>
      <c r="C36" s="197">
        <v>0</v>
      </c>
      <c r="D36" s="197">
        <v>0</v>
      </c>
      <c r="E36" s="197">
        <v>0</v>
      </c>
      <c r="F36" s="197">
        <v>0</v>
      </c>
      <c r="G36" s="197">
        <v>0</v>
      </c>
      <c r="H36" s="197">
        <v>0</v>
      </c>
      <c r="I36" s="197">
        <v>0</v>
      </c>
      <c r="J36" s="197">
        <v>0</v>
      </c>
      <c r="K36" s="197">
        <v>0</v>
      </c>
      <c r="L36" s="197">
        <v>0</v>
      </c>
      <c r="M36" s="197">
        <v>0</v>
      </c>
      <c r="N36" s="197">
        <v>0</v>
      </c>
      <c r="O36" s="197">
        <v>0</v>
      </c>
      <c r="P36" s="197">
        <v>0</v>
      </c>
      <c r="Q36" s="197">
        <v>0</v>
      </c>
      <c r="R36" s="197">
        <v>0</v>
      </c>
      <c r="S36" s="197">
        <v>0</v>
      </c>
      <c r="T36" s="197">
        <v>0</v>
      </c>
      <c r="U36" s="197">
        <v>0</v>
      </c>
      <c r="V36" s="197">
        <v>0</v>
      </c>
      <c r="W36" s="197">
        <v>0</v>
      </c>
      <c r="X36" s="197">
        <v>0</v>
      </c>
      <c r="Y36" s="197">
        <v>0</v>
      </c>
      <c r="Z36" s="197">
        <v>0</v>
      </c>
      <c r="AA36" s="197">
        <v>0</v>
      </c>
      <c r="AB36" s="197">
        <v>0</v>
      </c>
      <c r="AC36" s="197">
        <v>0</v>
      </c>
      <c r="AD36" s="197">
        <v>0</v>
      </c>
      <c r="AE36" s="197">
        <v>0</v>
      </c>
      <c r="AF36" s="197">
        <v>0</v>
      </c>
      <c r="AG36" s="197">
        <v>0</v>
      </c>
      <c r="AH36" s="197">
        <v>0</v>
      </c>
      <c r="AI36" s="197">
        <v>0</v>
      </c>
      <c r="AJ36" s="197">
        <v>0</v>
      </c>
      <c r="AK36" s="197">
        <v>0</v>
      </c>
      <c r="AL36" s="197">
        <v>0</v>
      </c>
      <c r="AM36" s="197">
        <v>0</v>
      </c>
      <c r="AN36" s="197">
        <v>0</v>
      </c>
      <c r="AO36" s="197">
        <v>19271</v>
      </c>
      <c r="AP36" s="173">
        <v>19271</v>
      </c>
      <c r="AQ36" s="198">
        <v>0</v>
      </c>
      <c r="AR36" s="172">
        <v>57732</v>
      </c>
      <c r="AS36" s="172">
        <v>1361649</v>
      </c>
      <c r="AT36" s="172">
        <v>0</v>
      </c>
      <c r="AU36" s="172">
        <v>0</v>
      </c>
      <c r="AV36" s="172">
        <v>0</v>
      </c>
      <c r="AW36" s="173">
        <v>1419381</v>
      </c>
      <c r="AX36" s="173">
        <v>1438652</v>
      </c>
      <c r="AY36" s="173">
        <v>0</v>
      </c>
      <c r="AZ36" s="173">
        <v>0</v>
      </c>
      <c r="BA36" s="173">
        <v>0</v>
      </c>
      <c r="BB36" s="173">
        <v>0</v>
      </c>
      <c r="BC36" s="173">
        <v>1419381</v>
      </c>
      <c r="BD36" s="173">
        <v>1438652</v>
      </c>
      <c r="BE36" s="172">
        <v>0</v>
      </c>
      <c r="BF36" s="172">
        <v>0</v>
      </c>
      <c r="BG36" s="172">
        <v>0</v>
      </c>
      <c r="BH36" s="173">
        <v>0</v>
      </c>
      <c r="BI36" s="173">
        <v>0</v>
      </c>
      <c r="BJ36" s="173">
        <v>0</v>
      </c>
      <c r="BK36" s="173">
        <v>1419381</v>
      </c>
      <c r="BL36" s="199">
        <v>1438652</v>
      </c>
    </row>
    <row r="37" spans="1:64">
      <c r="A37" s="168">
        <v>33</v>
      </c>
      <c r="B37" s="3" t="s">
        <v>96</v>
      </c>
      <c r="C37" s="197">
        <v>8</v>
      </c>
      <c r="D37" s="197">
        <v>13</v>
      </c>
      <c r="E37" s="197">
        <v>0</v>
      </c>
      <c r="F37" s="197">
        <v>4</v>
      </c>
      <c r="G37" s="197">
        <v>964</v>
      </c>
      <c r="H37" s="197">
        <v>4</v>
      </c>
      <c r="I37" s="197">
        <v>92</v>
      </c>
      <c r="J37" s="197">
        <v>1309</v>
      </c>
      <c r="K37" s="197">
        <v>9</v>
      </c>
      <c r="L37" s="197">
        <v>159</v>
      </c>
      <c r="M37" s="197">
        <v>201</v>
      </c>
      <c r="N37" s="197">
        <v>255</v>
      </c>
      <c r="O37" s="197">
        <v>11</v>
      </c>
      <c r="P37" s="197">
        <v>521</v>
      </c>
      <c r="Q37" s="197">
        <v>1034</v>
      </c>
      <c r="R37" s="197">
        <v>971</v>
      </c>
      <c r="S37" s="197">
        <v>122</v>
      </c>
      <c r="T37" s="197">
        <v>541</v>
      </c>
      <c r="U37" s="197">
        <v>2400</v>
      </c>
      <c r="V37" s="197">
        <v>2393</v>
      </c>
      <c r="W37" s="197">
        <v>657</v>
      </c>
      <c r="X37" s="197">
        <v>48</v>
      </c>
      <c r="Y37" s="197">
        <v>773</v>
      </c>
      <c r="Z37" s="197">
        <v>1656</v>
      </c>
      <c r="AA37" s="197">
        <v>36</v>
      </c>
      <c r="AB37" s="197">
        <v>109</v>
      </c>
      <c r="AC37" s="197">
        <v>1348</v>
      </c>
      <c r="AD37" s="197">
        <v>471</v>
      </c>
      <c r="AE37" s="197">
        <v>10</v>
      </c>
      <c r="AF37" s="197">
        <v>3224</v>
      </c>
      <c r="AG37" s="197">
        <v>10839</v>
      </c>
      <c r="AH37" s="197">
        <v>355</v>
      </c>
      <c r="AI37" s="197">
        <v>19</v>
      </c>
      <c r="AJ37" s="197">
        <v>601</v>
      </c>
      <c r="AK37" s="197">
        <v>2</v>
      </c>
      <c r="AL37" s="197">
        <v>2383</v>
      </c>
      <c r="AM37" s="197">
        <v>1653</v>
      </c>
      <c r="AN37" s="197">
        <v>0</v>
      </c>
      <c r="AO37" s="197">
        <v>885</v>
      </c>
      <c r="AP37" s="173">
        <v>36080</v>
      </c>
      <c r="AQ37" s="198">
        <v>2</v>
      </c>
      <c r="AR37" s="172">
        <v>389236</v>
      </c>
      <c r="AS37" s="172">
        <v>760562</v>
      </c>
      <c r="AT37" s="172">
        <v>83488</v>
      </c>
      <c r="AU37" s="172">
        <v>787254</v>
      </c>
      <c r="AV37" s="172">
        <v>0</v>
      </c>
      <c r="AW37" s="173">
        <v>2020542</v>
      </c>
      <c r="AX37" s="173">
        <v>2056622</v>
      </c>
      <c r="AY37" s="173">
        <v>24756</v>
      </c>
      <c r="AZ37" s="173">
        <v>24756</v>
      </c>
      <c r="BA37" s="173">
        <v>73482</v>
      </c>
      <c r="BB37" s="173">
        <v>98238</v>
      </c>
      <c r="BC37" s="173">
        <v>2118780</v>
      </c>
      <c r="BD37" s="173">
        <v>2154860</v>
      </c>
      <c r="BE37" s="172">
        <v>-95203</v>
      </c>
      <c r="BF37" s="172">
        <v>0</v>
      </c>
      <c r="BG37" s="172">
        <v>0</v>
      </c>
      <c r="BH37" s="173">
        <v>-95203</v>
      </c>
      <c r="BI37" s="173">
        <v>-338175</v>
      </c>
      <c r="BJ37" s="173">
        <v>-433378</v>
      </c>
      <c r="BK37" s="173">
        <v>1685402</v>
      </c>
      <c r="BL37" s="199">
        <v>1721482</v>
      </c>
    </row>
    <row r="38" spans="1:64">
      <c r="A38" s="168">
        <v>34</v>
      </c>
      <c r="B38" s="3" t="s">
        <v>97</v>
      </c>
      <c r="C38" s="197">
        <v>0</v>
      </c>
      <c r="D38" s="197">
        <v>0</v>
      </c>
      <c r="E38" s="197">
        <v>0</v>
      </c>
      <c r="F38" s="197">
        <v>0</v>
      </c>
      <c r="G38" s="197">
        <v>0</v>
      </c>
      <c r="H38" s="197">
        <v>0</v>
      </c>
      <c r="I38" s="197">
        <v>0</v>
      </c>
      <c r="J38" s="197">
        <v>7</v>
      </c>
      <c r="K38" s="197">
        <v>0</v>
      </c>
      <c r="L38" s="197">
        <v>0</v>
      </c>
      <c r="M38" s="197">
        <v>0</v>
      </c>
      <c r="N38" s="197">
        <v>4</v>
      </c>
      <c r="O38" s="197">
        <v>0</v>
      </c>
      <c r="P38" s="197">
        <v>0</v>
      </c>
      <c r="Q38" s="197">
        <v>0</v>
      </c>
      <c r="R38" s="197">
        <v>0</v>
      </c>
      <c r="S38" s="197">
        <v>0</v>
      </c>
      <c r="T38" s="197">
        <v>0</v>
      </c>
      <c r="U38" s="197">
        <v>0</v>
      </c>
      <c r="V38" s="197">
        <v>0</v>
      </c>
      <c r="W38" s="197">
        <v>0</v>
      </c>
      <c r="X38" s="197">
        <v>1</v>
      </c>
      <c r="Y38" s="197">
        <v>1</v>
      </c>
      <c r="Z38" s="197">
        <v>1</v>
      </c>
      <c r="AA38" s="197">
        <v>20</v>
      </c>
      <c r="AB38" s="197">
        <v>0</v>
      </c>
      <c r="AC38" s="197">
        <v>59</v>
      </c>
      <c r="AD38" s="197">
        <v>127</v>
      </c>
      <c r="AE38" s="197">
        <v>37</v>
      </c>
      <c r="AF38" s="197">
        <v>2293</v>
      </c>
      <c r="AG38" s="197">
        <v>425</v>
      </c>
      <c r="AH38" s="197">
        <v>25</v>
      </c>
      <c r="AI38" s="197">
        <v>19</v>
      </c>
      <c r="AJ38" s="197">
        <v>44919</v>
      </c>
      <c r="AK38" s="197">
        <v>1</v>
      </c>
      <c r="AL38" s="197">
        <v>49</v>
      </c>
      <c r="AM38" s="197">
        <v>428</v>
      </c>
      <c r="AN38" s="197">
        <v>0</v>
      </c>
      <c r="AO38" s="197">
        <v>25</v>
      </c>
      <c r="AP38" s="173">
        <v>48441</v>
      </c>
      <c r="AQ38" s="198">
        <v>22663</v>
      </c>
      <c r="AR38" s="172">
        <v>624959</v>
      </c>
      <c r="AS38" s="172">
        <v>2372474</v>
      </c>
      <c r="AT38" s="172">
        <v>0</v>
      </c>
      <c r="AU38" s="172">
        <v>0</v>
      </c>
      <c r="AV38" s="172">
        <v>0</v>
      </c>
      <c r="AW38" s="173">
        <v>3020096</v>
      </c>
      <c r="AX38" s="173">
        <v>3068537</v>
      </c>
      <c r="AY38" s="173">
        <v>1</v>
      </c>
      <c r="AZ38" s="173">
        <v>1</v>
      </c>
      <c r="BA38" s="173">
        <v>24927</v>
      </c>
      <c r="BB38" s="173">
        <v>24928</v>
      </c>
      <c r="BC38" s="173">
        <v>3045024</v>
      </c>
      <c r="BD38" s="173">
        <v>3093465</v>
      </c>
      <c r="BE38" s="172">
        <v>-234</v>
      </c>
      <c r="BF38" s="172">
        <v>0</v>
      </c>
      <c r="BG38" s="172">
        <v>0</v>
      </c>
      <c r="BH38" s="173">
        <v>-234</v>
      </c>
      <c r="BI38" s="173">
        <v>-12200</v>
      </c>
      <c r="BJ38" s="173">
        <v>-12434</v>
      </c>
      <c r="BK38" s="173">
        <v>3032590</v>
      </c>
      <c r="BL38" s="199">
        <v>3081031</v>
      </c>
    </row>
    <row r="39" spans="1:64">
      <c r="A39" s="168">
        <v>35</v>
      </c>
      <c r="B39" s="3" t="s">
        <v>3</v>
      </c>
      <c r="C39" s="197">
        <v>330</v>
      </c>
      <c r="D39" s="197">
        <v>15</v>
      </c>
      <c r="E39" s="197">
        <v>639</v>
      </c>
      <c r="F39" s="197">
        <v>13</v>
      </c>
      <c r="G39" s="197">
        <v>2615</v>
      </c>
      <c r="H39" s="197">
        <v>63</v>
      </c>
      <c r="I39" s="197">
        <v>201</v>
      </c>
      <c r="J39" s="197">
        <v>1836</v>
      </c>
      <c r="K39" s="197">
        <v>42</v>
      </c>
      <c r="L39" s="197">
        <v>229</v>
      </c>
      <c r="M39" s="197">
        <v>217</v>
      </c>
      <c r="N39" s="197">
        <v>1413</v>
      </c>
      <c r="O39" s="197">
        <v>309</v>
      </c>
      <c r="P39" s="197">
        <v>184</v>
      </c>
      <c r="Q39" s="197">
        <v>1748</v>
      </c>
      <c r="R39" s="197">
        <v>412</v>
      </c>
      <c r="S39" s="197">
        <v>192</v>
      </c>
      <c r="T39" s="197">
        <v>152</v>
      </c>
      <c r="U39" s="197">
        <v>334</v>
      </c>
      <c r="V39" s="197">
        <v>139</v>
      </c>
      <c r="W39" s="197">
        <v>294</v>
      </c>
      <c r="X39" s="197">
        <v>355</v>
      </c>
      <c r="Y39" s="197">
        <v>1953</v>
      </c>
      <c r="Z39" s="197">
        <v>3034</v>
      </c>
      <c r="AA39" s="197">
        <v>1420</v>
      </c>
      <c r="AB39" s="197">
        <v>419</v>
      </c>
      <c r="AC39" s="197">
        <v>1805</v>
      </c>
      <c r="AD39" s="197">
        <v>3744</v>
      </c>
      <c r="AE39" s="197">
        <v>766</v>
      </c>
      <c r="AF39" s="197">
        <v>3160</v>
      </c>
      <c r="AG39" s="197">
        <v>1190</v>
      </c>
      <c r="AH39" s="197">
        <v>3</v>
      </c>
      <c r="AI39" s="197">
        <v>3680</v>
      </c>
      <c r="AJ39" s="197">
        <v>3398</v>
      </c>
      <c r="AK39" s="197">
        <v>0</v>
      </c>
      <c r="AL39" s="197">
        <v>3976</v>
      </c>
      <c r="AM39" s="197">
        <v>3550</v>
      </c>
      <c r="AN39" s="197">
        <v>0</v>
      </c>
      <c r="AO39" s="197">
        <v>45</v>
      </c>
      <c r="AP39" s="173">
        <v>43875</v>
      </c>
      <c r="AQ39" s="198">
        <v>0</v>
      </c>
      <c r="AR39" s="172">
        <v>152361</v>
      </c>
      <c r="AS39" s="172">
        <v>0</v>
      </c>
      <c r="AT39" s="172">
        <v>0</v>
      </c>
      <c r="AU39" s="172">
        <v>0</v>
      </c>
      <c r="AV39" s="172">
        <v>0</v>
      </c>
      <c r="AW39" s="173">
        <v>152361</v>
      </c>
      <c r="AX39" s="173">
        <v>196236</v>
      </c>
      <c r="AY39" s="173">
        <v>669</v>
      </c>
      <c r="AZ39" s="173">
        <v>669</v>
      </c>
      <c r="BA39" s="173">
        <v>0</v>
      </c>
      <c r="BB39" s="173">
        <v>669</v>
      </c>
      <c r="BC39" s="173">
        <v>153030</v>
      </c>
      <c r="BD39" s="173">
        <v>196905</v>
      </c>
      <c r="BE39" s="172">
        <v>-4819</v>
      </c>
      <c r="BF39" s="172">
        <v>0</v>
      </c>
      <c r="BG39" s="172">
        <v>0</v>
      </c>
      <c r="BH39" s="173">
        <v>-4819</v>
      </c>
      <c r="BI39" s="173">
        <v>-1943</v>
      </c>
      <c r="BJ39" s="173">
        <v>-6762</v>
      </c>
      <c r="BK39" s="173">
        <v>146268</v>
      </c>
      <c r="BL39" s="199">
        <v>190143</v>
      </c>
    </row>
    <row r="40" spans="1:64">
      <c r="A40" s="168">
        <v>36</v>
      </c>
      <c r="B40" s="3" t="s">
        <v>98</v>
      </c>
      <c r="C40" s="197">
        <v>7282</v>
      </c>
      <c r="D40" s="197">
        <v>266</v>
      </c>
      <c r="E40" s="197">
        <v>1049</v>
      </c>
      <c r="F40" s="197">
        <v>789</v>
      </c>
      <c r="G40" s="197">
        <v>102133</v>
      </c>
      <c r="H40" s="197">
        <v>2834</v>
      </c>
      <c r="I40" s="197">
        <v>9559</v>
      </c>
      <c r="J40" s="197">
        <v>98680</v>
      </c>
      <c r="K40" s="197">
        <v>1853</v>
      </c>
      <c r="L40" s="197">
        <v>22765</v>
      </c>
      <c r="M40" s="197">
        <v>18109</v>
      </c>
      <c r="N40" s="197">
        <v>30438</v>
      </c>
      <c r="O40" s="197">
        <v>4258</v>
      </c>
      <c r="P40" s="197">
        <v>21535</v>
      </c>
      <c r="Q40" s="197">
        <v>52523</v>
      </c>
      <c r="R40" s="197">
        <v>37620</v>
      </c>
      <c r="S40" s="197">
        <v>9548</v>
      </c>
      <c r="T40" s="197">
        <v>15155</v>
      </c>
      <c r="U40" s="197">
        <v>51517</v>
      </c>
      <c r="V40" s="197">
        <v>19827</v>
      </c>
      <c r="W40" s="197">
        <v>38762</v>
      </c>
      <c r="X40" s="197">
        <v>18983</v>
      </c>
      <c r="Y40" s="197">
        <v>241748</v>
      </c>
      <c r="Z40" s="197">
        <v>93512</v>
      </c>
      <c r="AA40" s="197">
        <v>31395</v>
      </c>
      <c r="AB40" s="197">
        <v>15805</v>
      </c>
      <c r="AC40" s="197">
        <v>273695</v>
      </c>
      <c r="AD40" s="197">
        <v>147236</v>
      </c>
      <c r="AE40" s="197">
        <v>92193</v>
      </c>
      <c r="AF40" s="197">
        <v>143194</v>
      </c>
      <c r="AG40" s="197">
        <v>172301</v>
      </c>
      <c r="AH40" s="197">
        <v>133576</v>
      </c>
      <c r="AI40" s="197">
        <v>157577</v>
      </c>
      <c r="AJ40" s="197">
        <v>147797</v>
      </c>
      <c r="AK40" s="197">
        <v>14800</v>
      </c>
      <c r="AL40" s="197">
        <v>363474</v>
      </c>
      <c r="AM40" s="197">
        <v>66652</v>
      </c>
      <c r="AN40" s="197">
        <v>0</v>
      </c>
      <c r="AO40" s="197">
        <v>5888</v>
      </c>
      <c r="AP40" s="173">
        <v>2666328</v>
      </c>
      <c r="AQ40" s="198">
        <v>3316</v>
      </c>
      <c r="AR40" s="172">
        <v>160612</v>
      </c>
      <c r="AS40" s="172">
        <v>66</v>
      </c>
      <c r="AT40" s="172">
        <v>6324</v>
      </c>
      <c r="AU40" s="172">
        <v>97697</v>
      </c>
      <c r="AV40" s="172">
        <v>0</v>
      </c>
      <c r="AW40" s="173">
        <v>268015</v>
      </c>
      <c r="AX40" s="173">
        <v>2934343</v>
      </c>
      <c r="AY40" s="173">
        <v>91604</v>
      </c>
      <c r="AZ40" s="173">
        <v>91604</v>
      </c>
      <c r="BA40" s="173">
        <v>104343</v>
      </c>
      <c r="BB40" s="173">
        <v>195947</v>
      </c>
      <c r="BC40" s="173">
        <v>463962</v>
      </c>
      <c r="BD40" s="173">
        <v>3130290</v>
      </c>
      <c r="BE40" s="172">
        <v>-193316</v>
      </c>
      <c r="BF40" s="172">
        <v>0</v>
      </c>
      <c r="BG40" s="172">
        <v>0</v>
      </c>
      <c r="BH40" s="173">
        <v>-193316</v>
      </c>
      <c r="BI40" s="173">
        <v>-735276</v>
      </c>
      <c r="BJ40" s="173">
        <v>-928592</v>
      </c>
      <c r="BK40" s="173">
        <v>-464630</v>
      </c>
      <c r="BL40" s="199">
        <v>2201698</v>
      </c>
    </row>
    <row r="41" spans="1:64">
      <c r="A41" s="168">
        <v>37</v>
      </c>
      <c r="B41" s="3" t="s">
        <v>99</v>
      </c>
      <c r="C41" s="197">
        <v>301</v>
      </c>
      <c r="D41" s="197">
        <v>1</v>
      </c>
      <c r="E41" s="197">
        <v>56</v>
      </c>
      <c r="F41" s="197">
        <v>1</v>
      </c>
      <c r="G41" s="197">
        <v>676</v>
      </c>
      <c r="H41" s="197">
        <v>10</v>
      </c>
      <c r="I41" s="197">
        <v>30</v>
      </c>
      <c r="J41" s="197">
        <v>480</v>
      </c>
      <c r="K41" s="197">
        <v>8</v>
      </c>
      <c r="L41" s="197">
        <v>50</v>
      </c>
      <c r="M41" s="197">
        <v>61</v>
      </c>
      <c r="N41" s="197">
        <v>153</v>
      </c>
      <c r="O41" s="197">
        <v>9</v>
      </c>
      <c r="P41" s="197">
        <v>75</v>
      </c>
      <c r="Q41" s="197">
        <v>160</v>
      </c>
      <c r="R41" s="197">
        <v>187</v>
      </c>
      <c r="S41" s="197">
        <v>49</v>
      </c>
      <c r="T41" s="197">
        <v>67</v>
      </c>
      <c r="U41" s="197">
        <v>165</v>
      </c>
      <c r="V41" s="197">
        <v>91</v>
      </c>
      <c r="W41" s="197">
        <v>270</v>
      </c>
      <c r="X41" s="197">
        <v>86</v>
      </c>
      <c r="Y41" s="197">
        <v>696</v>
      </c>
      <c r="Z41" s="197">
        <v>134</v>
      </c>
      <c r="AA41" s="197">
        <v>80</v>
      </c>
      <c r="AB41" s="197">
        <v>15</v>
      </c>
      <c r="AC41" s="197">
        <v>1918</v>
      </c>
      <c r="AD41" s="197">
        <v>321</v>
      </c>
      <c r="AE41" s="197">
        <v>2730</v>
      </c>
      <c r="AF41" s="197">
        <v>1315</v>
      </c>
      <c r="AG41" s="197">
        <v>6112</v>
      </c>
      <c r="AH41" s="197">
        <v>624</v>
      </c>
      <c r="AI41" s="197">
        <v>17488</v>
      </c>
      <c r="AJ41" s="197">
        <v>69587</v>
      </c>
      <c r="AK41" s="197">
        <v>452</v>
      </c>
      <c r="AL41" s="197">
        <v>3629</v>
      </c>
      <c r="AM41" s="197">
        <v>21368</v>
      </c>
      <c r="AN41" s="197">
        <v>0</v>
      </c>
      <c r="AO41" s="197">
        <v>649</v>
      </c>
      <c r="AP41" s="173">
        <v>130104</v>
      </c>
      <c r="AQ41" s="198">
        <v>176743</v>
      </c>
      <c r="AR41" s="172">
        <v>1306653</v>
      </c>
      <c r="AS41" s="172">
        <v>0</v>
      </c>
      <c r="AT41" s="172">
        <v>0</v>
      </c>
      <c r="AU41" s="172">
        <v>5872</v>
      </c>
      <c r="AV41" s="172">
        <v>0</v>
      </c>
      <c r="AW41" s="173">
        <v>1489268</v>
      </c>
      <c r="AX41" s="173">
        <v>1619372</v>
      </c>
      <c r="AY41" s="173">
        <v>12115</v>
      </c>
      <c r="AZ41" s="173">
        <v>12115</v>
      </c>
      <c r="BA41" s="173">
        <v>581649</v>
      </c>
      <c r="BB41" s="173">
        <v>593764</v>
      </c>
      <c r="BC41" s="173">
        <v>2083032</v>
      </c>
      <c r="BD41" s="173">
        <v>2213136</v>
      </c>
      <c r="BE41" s="172">
        <v>-20342</v>
      </c>
      <c r="BF41" s="172">
        <v>0</v>
      </c>
      <c r="BG41" s="172">
        <v>-34</v>
      </c>
      <c r="BH41" s="173">
        <v>-20376</v>
      </c>
      <c r="BI41" s="173">
        <v>-692352</v>
      </c>
      <c r="BJ41" s="173">
        <v>-712728</v>
      </c>
      <c r="BK41" s="173">
        <v>1370304</v>
      </c>
      <c r="BL41" s="199">
        <v>1500408</v>
      </c>
    </row>
    <row r="42" spans="1:64">
      <c r="A42" s="168">
        <v>38</v>
      </c>
      <c r="B42" s="3" t="s">
        <v>4</v>
      </c>
      <c r="C42" s="197">
        <v>59</v>
      </c>
      <c r="D42" s="197">
        <v>41</v>
      </c>
      <c r="E42" s="197">
        <v>52</v>
      </c>
      <c r="F42" s="197">
        <v>8</v>
      </c>
      <c r="G42" s="197">
        <v>1705</v>
      </c>
      <c r="H42" s="197">
        <v>90</v>
      </c>
      <c r="I42" s="197">
        <v>238</v>
      </c>
      <c r="J42" s="197">
        <v>1164</v>
      </c>
      <c r="K42" s="197">
        <v>10</v>
      </c>
      <c r="L42" s="197">
        <v>88</v>
      </c>
      <c r="M42" s="197">
        <v>304</v>
      </c>
      <c r="N42" s="197">
        <v>321</v>
      </c>
      <c r="O42" s="197">
        <v>56</v>
      </c>
      <c r="P42" s="197">
        <v>347</v>
      </c>
      <c r="Q42" s="197">
        <v>776</v>
      </c>
      <c r="R42" s="197">
        <v>870</v>
      </c>
      <c r="S42" s="197">
        <v>283</v>
      </c>
      <c r="T42" s="197">
        <v>432</v>
      </c>
      <c r="U42" s="197">
        <v>1032</v>
      </c>
      <c r="V42" s="197">
        <v>329</v>
      </c>
      <c r="W42" s="197">
        <v>932</v>
      </c>
      <c r="X42" s="197">
        <v>440</v>
      </c>
      <c r="Y42" s="197">
        <v>1619</v>
      </c>
      <c r="Z42" s="197">
        <v>76</v>
      </c>
      <c r="AA42" s="197">
        <v>195</v>
      </c>
      <c r="AB42" s="197">
        <v>645</v>
      </c>
      <c r="AC42" s="197">
        <v>5914</v>
      </c>
      <c r="AD42" s="197">
        <v>4014</v>
      </c>
      <c r="AE42" s="197">
        <v>1209</v>
      </c>
      <c r="AF42" s="197">
        <v>4614</v>
      </c>
      <c r="AG42" s="197">
        <v>2158</v>
      </c>
      <c r="AH42" s="197">
        <v>3928</v>
      </c>
      <c r="AI42" s="197">
        <v>6128</v>
      </c>
      <c r="AJ42" s="197">
        <v>7407</v>
      </c>
      <c r="AK42" s="197">
        <v>843</v>
      </c>
      <c r="AL42" s="197">
        <v>3408</v>
      </c>
      <c r="AM42" s="197">
        <v>2811</v>
      </c>
      <c r="AN42" s="197">
        <v>0</v>
      </c>
      <c r="AO42" s="197">
        <v>23</v>
      </c>
      <c r="AP42" s="173">
        <v>54569</v>
      </c>
      <c r="AQ42" s="198">
        <v>0</v>
      </c>
      <c r="AR42" s="172">
        <v>0</v>
      </c>
      <c r="AS42" s="172">
        <v>0</v>
      </c>
      <c r="AT42" s="172">
        <v>0</v>
      </c>
      <c r="AU42" s="172">
        <v>0</v>
      </c>
      <c r="AV42" s="172">
        <v>0</v>
      </c>
      <c r="AW42" s="173">
        <v>0</v>
      </c>
      <c r="AX42" s="173">
        <v>54569</v>
      </c>
      <c r="AY42" s="173">
        <v>0</v>
      </c>
      <c r="AZ42" s="173">
        <v>0</v>
      </c>
      <c r="BA42" s="173">
        <v>0</v>
      </c>
      <c r="BB42" s="173">
        <v>0</v>
      </c>
      <c r="BC42" s="173">
        <v>0</v>
      </c>
      <c r="BD42" s="173">
        <v>54569</v>
      </c>
      <c r="BE42" s="172">
        <v>0</v>
      </c>
      <c r="BF42" s="172">
        <v>0</v>
      </c>
      <c r="BG42" s="172">
        <v>0</v>
      </c>
      <c r="BH42" s="173">
        <v>0</v>
      </c>
      <c r="BI42" s="173">
        <v>0</v>
      </c>
      <c r="BJ42" s="173">
        <v>0</v>
      </c>
      <c r="BK42" s="173">
        <v>0</v>
      </c>
      <c r="BL42" s="199">
        <v>54569</v>
      </c>
    </row>
    <row r="43" spans="1:64">
      <c r="A43" s="168">
        <v>39</v>
      </c>
      <c r="B43" s="3" t="s">
        <v>5</v>
      </c>
      <c r="C43" s="197">
        <v>887</v>
      </c>
      <c r="D43" s="197">
        <v>8</v>
      </c>
      <c r="E43" s="197">
        <v>467</v>
      </c>
      <c r="F43" s="197">
        <v>37</v>
      </c>
      <c r="G43" s="197">
        <v>8657</v>
      </c>
      <c r="H43" s="197">
        <v>231</v>
      </c>
      <c r="I43" s="197">
        <v>1118</v>
      </c>
      <c r="J43" s="197">
        <v>1767</v>
      </c>
      <c r="K43" s="197">
        <v>531</v>
      </c>
      <c r="L43" s="197">
        <v>1158</v>
      </c>
      <c r="M43" s="197">
        <v>3173</v>
      </c>
      <c r="N43" s="197">
        <v>13572</v>
      </c>
      <c r="O43" s="197">
        <v>1186</v>
      </c>
      <c r="P43" s="197">
        <v>3972</v>
      </c>
      <c r="Q43" s="197">
        <v>9141</v>
      </c>
      <c r="R43" s="197">
        <v>5699</v>
      </c>
      <c r="S43" s="197">
        <v>730</v>
      </c>
      <c r="T43" s="197">
        <v>330</v>
      </c>
      <c r="U43" s="197">
        <v>4379</v>
      </c>
      <c r="V43" s="197">
        <v>904</v>
      </c>
      <c r="W43" s="197">
        <v>5565</v>
      </c>
      <c r="X43" s="197">
        <v>649</v>
      </c>
      <c r="Y43" s="197">
        <v>32533</v>
      </c>
      <c r="Z43" s="197">
        <v>4268</v>
      </c>
      <c r="AA43" s="197">
        <v>1421</v>
      </c>
      <c r="AB43" s="197">
        <v>1706</v>
      </c>
      <c r="AC43" s="197">
        <v>12488</v>
      </c>
      <c r="AD43" s="197">
        <v>11793</v>
      </c>
      <c r="AE43" s="197">
        <v>12124</v>
      </c>
      <c r="AF43" s="197">
        <v>7853</v>
      </c>
      <c r="AG43" s="197">
        <v>5311</v>
      </c>
      <c r="AH43" s="197">
        <v>463</v>
      </c>
      <c r="AI43" s="197">
        <v>10838</v>
      </c>
      <c r="AJ43" s="197">
        <v>8461</v>
      </c>
      <c r="AK43" s="197">
        <v>2387</v>
      </c>
      <c r="AL43" s="197">
        <v>7493</v>
      </c>
      <c r="AM43" s="197">
        <v>6557</v>
      </c>
      <c r="AN43" s="197">
        <v>27</v>
      </c>
      <c r="AO43" s="197">
        <v>0</v>
      </c>
      <c r="AP43" s="173">
        <v>189884</v>
      </c>
      <c r="AQ43" s="198">
        <v>0</v>
      </c>
      <c r="AR43" s="172">
        <v>81</v>
      </c>
      <c r="AS43" s="172">
        <v>0</v>
      </c>
      <c r="AT43" s="172">
        <v>0</v>
      </c>
      <c r="AU43" s="172">
        <v>0</v>
      </c>
      <c r="AV43" s="172">
        <v>0</v>
      </c>
      <c r="AW43" s="173">
        <v>81</v>
      </c>
      <c r="AX43" s="173">
        <v>189965</v>
      </c>
      <c r="AY43" s="173">
        <v>69124</v>
      </c>
      <c r="AZ43" s="173">
        <v>69124</v>
      </c>
      <c r="BA43" s="173">
        <v>0</v>
      </c>
      <c r="BB43" s="173">
        <v>69124</v>
      </c>
      <c r="BC43" s="173">
        <v>69205</v>
      </c>
      <c r="BD43" s="173">
        <v>259089</v>
      </c>
      <c r="BE43" s="172">
        <v>-63076</v>
      </c>
      <c r="BF43" s="172">
        <v>-74</v>
      </c>
      <c r="BG43" s="172">
        <v>-6070</v>
      </c>
      <c r="BH43" s="173">
        <v>-69220</v>
      </c>
      <c r="BI43" s="173">
        <v>0</v>
      </c>
      <c r="BJ43" s="173">
        <v>-69220</v>
      </c>
      <c r="BK43" s="173">
        <v>-15</v>
      </c>
      <c r="BL43" s="199">
        <v>189869</v>
      </c>
    </row>
    <row r="44" spans="1:64">
      <c r="A44" s="175">
        <v>40</v>
      </c>
      <c r="B44" s="4" t="s">
        <v>6</v>
      </c>
      <c r="C44" s="176">
        <v>92816</v>
      </c>
      <c r="D44" s="176">
        <v>3298</v>
      </c>
      <c r="E44" s="176">
        <v>25501</v>
      </c>
      <c r="F44" s="176">
        <v>2910</v>
      </c>
      <c r="G44" s="176">
        <v>1389998</v>
      </c>
      <c r="H44" s="176">
        <v>49991</v>
      </c>
      <c r="I44" s="176">
        <v>236404</v>
      </c>
      <c r="J44" s="176">
        <v>1080929</v>
      </c>
      <c r="K44" s="176">
        <v>100799</v>
      </c>
      <c r="L44" s="176">
        <v>285279</v>
      </c>
      <c r="M44" s="176">
        <v>139855</v>
      </c>
      <c r="N44" s="176">
        <v>1693315</v>
      </c>
      <c r="O44" s="176">
        <v>196120</v>
      </c>
      <c r="P44" s="176">
        <v>345339</v>
      </c>
      <c r="Q44" s="176">
        <v>735591</v>
      </c>
      <c r="R44" s="176">
        <v>503932</v>
      </c>
      <c r="S44" s="176">
        <v>137996</v>
      </c>
      <c r="T44" s="176">
        <v>181308</v>
      </c>
      <c r="U44" s="176">
        <v>791143</v>
      </c>
      <c r="V44" s="176">
        <v>289281</v>
      </c>
      <c r="W44" s="176">
        <v>833479</v>
      </c>
      <c r="X44" s="176">
        <v>219911</v>
      </c>
      <c r="Y44" s="176">
        <v>1149224</v>
      </c>
      <c r="Z44" s="176">
        <v>824825</v>
      </c>
      <c r="AA44" s="176">
        <v>104307</v>
      </c>
      <c r="AB44" s="176">
        <v>78114</v>
      </c>
      <c r="AC44" s="176">
        <v>895444</v>
      </c>
      <c r="AD44" s="176">
        <v>439996</v>
      </c>
      <c r="AE44" s="176">
        <v>650402</v>
      </c>
      <c r="AF44" s="176">
        <v>639775</v>
      </c>
      <c r="AG44" s="176">
        <v>527126</v>
      </c>
      <c r="AH44" s="176">
        <v>406154</v>
      </c>
      <c r="AI44" s="176">
        <v>499706</v>
      </c>
      <c r="AJ44" s="176">
        <v>1265003</v>
      </c>
      <c r="AK44" s="176">
        <v>71910</v>
      </c>
      <c r="AL44" s="176">
        <v>812798</v>
      </c>
      <c r="AM44" s="176">
        <v>677142</v>
      </c>
      <c r="AN44" s="176">
        <v>54569</v>
      </c>
      <c r="AO44" s="176">
        <v>66572</v>
      </c>
      <c r="AP44" s="177">
        <v>18498262</v>
      </c>
      <c r="AQ44" s="200">
        <v>344192</v>
      </c>
      <c r="AR44" s="176">
        <v>11353034</v>
      </c>
      <c r="AS44" s="176">
        <v>4529139</v>
      </c>
      <c r="AT44" s="176">
        <v>960215</v>
      </c>
      <c r="AU44" s="176">
        <v>4198221</v>
      </c>
      <c r="AV44" s="176">
        <v>-59472</v>
      </c>
      <c r="AW44" s="177">
        <v>21325329</v>
      </c>
      <c r="AX44" s="177">
        <v>39823591</v>
      </c>
      <c r="AY44" s="177">
        <v>2569480</v>
      </c>
      <c r="AZ44" s="177">
        <v>2569480</v>
      </c>
      <c r="BA44" s="177">
        <v>12841778</v>
      </c>
      <c r="BB44" s="177">
        <v>15411258</v>
      </c>
      <c r="BC44" s="177">
        <v>36736587</v>
      </c>
      <c r="BD44" s="177">
        <v>55234849</v>
      </c>
      <c r="BE44" s="176">
        <v>-3524318</v>
      </c>
      <c r="BF44" s="176">
        <v>-32674</v>
      </c>
      <c r="BG44" s="176">
        <v>-355738</v>
      </c>
      <c r="BH44" s="177">
        <v>-3912730</v>
      </c>
      <c r="BI44" s="177">
        <v>-12040154</v>
      </c>
      <c r="BJ44" s="177">
        <v>-15952884</v>
      </c>
      <c r="BK44" s="177">
        <v>20783703</v>
      </c>
      <c r="BL44" s="201">
        <v>39281965</v>
      </c>
    </row>
    <row r="45" spans="1:64">
      <c r="A45" s="168">
        <v>41</v>
      </c>
      <c r="B45" s="5" t="s">
        <v>28</v>
      </c>
      <c r="C45" s="202">
        <v>311</v>
      </c>
      <c r="D45" s="202">
        <v>130</v>
      </c>
      <c r="E45" s="202">
        <v>1294</v>
      </c>
      <c r="F45" s="202">
        <v>89</v>
      </c>
      <c r="G45" s="202">
        <v>11957</v>
      </c>
      <c r="H45" s="202">
        <v>684</v>
      </c>
      <c r="I45" s="202">
        <v>4155</v>
      </c>
      <c r="J45" s="202">
        <v>14942</v>
      </c>
      <c r="K45" s="202">
        <v>380</v>
      </c>
      <c r="L45" s="202">
        <v>6911</v>
      </c>
      <c r="M45" s="202">
        <v>3240</v>
      </c>
      <c r="N45" s="202">
        <v>9751</v>
      </c>
      <c r="O45" s="202">
        <v>925</v>
      </c>
      <c r="P45" s="202">
        <v>6213</v>
      </c>
      <c r="Q45" s="202">
        <v>12941</v>
      </c>
      <c r="R45" s="202">
        <v>6792</v>
      </c>
      <c r="S45" s="202">
        <v>2101</v>
      </c>
      <c r="T45" s="202">
        <v>2281</v>
      </c>
      <c r="U45" s="202">
        <v>12605</v>
      </c>
      <c r="V45" s="202">
        <v>4886</v>
      </c>
      <c r="W45" s="202">
        <v>7373</v>
      </c>
      <c r="X45" s="202">
        <v>4927</v>
      </c>
      <c r="Y45" s="202">
        <v>26785</v>
      </c>
      <c r="Z45" s="202">
        <v>6558</v>
      </c>
      <c r="AA45" s="202">
        <v>1527</v>
      </c>
      <c r="AB45" s="202">
        <v>3805</v>
      </c>
      <c r="AC45" s="202">
        <v>39921</v>
      </c>
      <c r="AD45" s="202">
        <v>28854</v>
      </c>
      <c r="AE45" s="202">
        <v>6048</v>
      </c>
      <c r="AF45" s="202">
        <v>18649</v>
      </c>
      <c r="AG45" s="202">
        <v>6175</v>
      </c>
      <c r="AH45" s="202">
        <v>13075</v>
      </c>
      <c r="AI45" s="202">
        <v>6000</v>
      </c>
      <c r="AJ45" s="202">
        <v>24960</v>
      </c>
      <c r="AK45" s="202">
        <v>6606</v>
      </c>
      <c r="AL45" s="202">
        <v>18545</v>
      </c>
      <c r="AM45" s="202">
        <v>21421</v>
      </c>
      <c r="AN45" s="202">
        <v>0</v>
      </c>
      <c r="AO45" s="202">
        <v>375</v>
      </c>
      <c r="AP45" s="174">
        <v>344192</v>
      </c>
      <c r="AQ45" s="197"/>
      <c r="AR45" s="197"/>
      <c r="AS45" s="197"/>
      <c r="AT45" s="197"/>
      <c r="AU45" s="197"/>
      <c r="AV45" s="197"/>
      <c r="AW45" s="197"/>
      <c r="AX45" s="197"/>
      <c r="AY45" s="197"/>
      <c r="AZ45" s="197"/>
      <c r="BA45" s="197"/>
      <c r="BB45" s="197"/>
      <c r="BC45" s="197"/>
      <c r="BD45" s="197"/>
      <c r="BE45" s="197"/>
      <c r="BF45" s="197"/>
      <c r="BG45" s="197"/>
      <c r="BH45" s="197"/>
      <c r="BI45" s="197"/>
      <c r="BJ45" s="197"/>
      <c r="BK45" s="197"/>
      <c r="BL45" s="197"/>
    </row>
    <row r="46" spans="1:64">
      <c r="A46" s="168">
        <v>42</v>
      </c>
      <c r="B46" s="3" t="s">
        <v>69</v>
      </c>
      <c r="C46" s="172">
        <v>24640</v>
      </c>
      <c r="D46" s="172">
        <v>2172</v>
      </c>
      <c r="E46" s="172">
        <v>8735</v>
      </c>
      <c r="F46" s="172">
        <v>1695</v>
      </c>
      <c r="G46" s="172">
        <v>290965</v>
      </c>
      <c r="H46" s="172">
        <v>22639</v>
      </c>
      <c r="I46" s="172">
        <v>64754</v>
      </c>
      <c r="J46" s="172">
        <v>200058</v>
      </c>
      <c r="K46" s="172">
        <v>2097</v>
      </c>
      <c r="L46" s="172">
        <v>122932</v>
      </c>
      <c r="M46" s="172">
        <v>61070</v>
      </c>
      <c r="N46" s="172">
        <v>135186</v>
      </c>
      <c r="O46" s="172">
        <v>29148</v>
      </c>
      <c r="P46" s="172">
        <v>188104</v>
      </c>
      <c r="Q46" s="172">
        <v>280414</v>
      </c>
      <c r="R46" s="172">
        <v>221415</v>
      </c>
      <c r="S46" s="172">
        <v>54537</v>
      </c>
      <c r="T46" s="172">
        <v>71745</v>
      </c>
      <c r="U46" s="172">
        <v>247913</v>
      </c>
      <c r="V46" s="172">
        <v>68807</v>
      </c>
      <c r="W46" s="172">
        <v>217196</v>
      </c>
      <c r="X46" s="172">
        <v>108470</v>
      </c>
      <c r="Y46" s="172">
        <v>741918</v>
      </c>
      <c r="Z46" s="172">
        <v>97275</v>
      </c>
      <c r="AA46" s="172">
        <v>21613</v>
      </c>
      <c r="AB46" s="172">
        <v>101051</v>
      </c>
      <c r="AC46" s="172">
        <v>1280583</v>
      </c>
      <c r="AD46" s="172">
        <v>359886</v>
      </c>
      <c r="AE46" s="172">
        <v>205959</v>
      </c>
      <c r="AF46" s="172">
        <v>723893</v>
      </c>
      <c r="AG46" s="172">
        <v>191917</v>
      </c>
      <c r="AH46" s="172">
        <v>479726</v>
      </c>
      <c r="AI46" s="172">
        <v>900580</v>
      </c>
      <c r="AJ46" s="172">
        <v>1568132</v>
      </c>
      <c r="AK46" s="172">
        <v>101345</v>
      </c>
      <c r="AL46" s="172">
        <v>820295</v>
      </c>
      <c r="AM46" s="172">
        <v>485861</v>
      </c>
      <c r="AN46" s="172">
        <v>0</v>
      </c>
      <c r="AO46" s="172">
        <v>1410</v>
      </c>
      <c r="AP46" s="173">
        <v>10506136</v>
      </c>
      <c r="AQ46" s="197"/>
      <c r="AR46" s="197"/>
      <c r="AS46" s="197"/>
      <c r="AT46" s="197"/>
      <c r="AU46" s="197"/>
      <c r="AV46" s="197"/>
      <c r="AW46" s="197"/>
      <c r="AX46" s="197"/>
      <c r="AY46" s="197"/>
      <c r="AZ46" s="197"/>
      <c r="BA46" s="197"/>
      <c r="BB46" s="197"/>
      <c r="BC46" s="197"/>
      <c r="BD46" s="197"/>
      <c r="BE46" s="197"/>
      <c r="BF46" s="197"/>
      <c r="BG46" s="197"/>
      <c r="BH46" s="197"/>
      <c r="BI46" s="197"/>
      <c r="BJ46" s="197"/>
      <c r="BK46" s="197"/>
      <c r="BL46" s="197"/>
    </row>
    <row r="47" spans="1:64">
      <c r="A47" s="168">
        <v>43</v>
      </c>
      <c r="B47" s="3" t="s">
        <v>29</v>
      </c>
      <c r="C47" s="172">
        <v>22411</v>
      </c>
      <c r="D47" s="172">
        <v>3008</v>
      </c>
      <c r="E47" s="172">
        <v>7731</v>
      </c>
      <c r="F47" s="172">
        <v>790</v>
      </c>
      <c r="G47" s="172">
        <v>184090</v>
      </c>
      <c r="H47" s="172">
        <v>-1243</v>
      </c>
      <c r="I47" s="172">
        <v>31516</v>
      </c>
      <c r="J47" s="172">
        <v>141047</v>
      </c>
      <c r="K47" s="172">
        <v>13023</v>
      </c>
      <c r="L47" s="172">
        <v>31000</v>
      </c>
      <c r="M47" s="172">
        <v>31356</v>
      </c>
      <c r="N47" s="172">
        <v>183945</v>
      </c>
      <c r="O47" s="172">
        <v>15888</v>
      </c>
      <c r="P47" s="172">
        <v>32536</v>
      </c>
      <c r="Q47" s="172">
        <v>144523</v>
      </c>
      <c r="R47" s="172">
        <v>70033</v>
      </c>
      <c r="S47" s="172">
        <v>937</v>
      </c>
      <c r="T47" s="172">
        <v>-13550</v>
      </c>
      <c r="U47" s="172">
        <v>-27695</v>
      </c>
      <c r="V47" s="172">
        <v>-14959</v>
      </c>
      <c r="W47" s="172">
        <v>11772</v>
      </c>
      <c r="X47" s="172">
        <v>-3859</v>
      </c>
      <c r="Y47" s="172">
        <v>74044</v>
      </c>
      <c r="Z47" s="172">
        <v>139400</v>
      </c>
      <c r="AA47" s="172">
        <v>22610</v>
      </c>
      <c r="AB47" s="172">
        <v>12777</v>
      </c>
      <c r="AC47" s="172">
        <v>260345</v>
      </c>
      <c r="AD47" s="172">
        <v>263922</v>
      </c>
      <c r="AE47" s="172">
        <v>1220158</v>
      </c>
      <c r="AF47" s="172">
        <v>40258</v>
      </c>
      <c r="AG47" s="172">
        <v>145435</v>
      </c>
      <c r="AH47" s="172">
        <v>0</v>
      </c>
      <c r="AI47" s="172">
        <v>27515</v>
      </c>
      <c r="AJ47" s="172">
        <v>45619</v>
      </c>
      <c r="AK47" s="172">
        <v>-1491</v>
      </c>
      <c r="AL47" s="172">
        <v>161989</v>
      </c>
      <c r="AM47" s="172">
        <v>43415</v>
      </c>
      <c r="AN47" s="172">
        <v>0</v>
      </c>
      <c r="AO47" s="172">
        <v>109156</v>
      </c>
      <c r="AP47" s="173">
        <v>3429452</v>
      </c>
      <c r="AQ47" s="197"/>
      <c r="AR47" s="197"/>
      <c r="AS47" s="197"/>
      <c r="AT47" s="197"/>
      <c r="AU47" s="197"/>
      <c r="AV47" s="197"/>
      <c r="AW47" s="197"/>
      <c r="AX47" s="197"/>
      <c r="AY47" s="197"/>
      <c r="AZ47" s="197"/>
      <c r="BA47" s="197"/>
      <c r="BB47" s="197"/>
      <c r="BC47" s="197"/>
      <c r="BD47" s="197"/>
      <c r="BE47" s="197"/>
      <c r="BF47" s="197"/>
      <c r="BG47" s="197"/>
      <c r="BH47" s="197"/>
      <c r="BI47" s="197"/>
      <c r="BJ47" s="197"/>
      <c r="BK47" s="197"/>
      <c r="BL47" s="197"/>
    </row>
    <row r="48" spans="1:64">
      <c r="A48" s="168">
        <v>44</v>
      </c>
      <c r="B48" s="3" t="s">
        <v>30</v>
      </c>
      <c r="C48" s="172">
        <v>28121</v>
      </c>
      <c r="D48" s="172">
        <v>689</v>
      </c>
      <c r="E48" s="172">
        <v>6443</v>
      </c>
      <c r="F48" s="172">
        <v>743</v>
      </c>
      <c r="G48" s="172">
        <v>137207</v>
      </c>
      <c r="H48" s="172">
        <v>10613</v>
      </c>
      <c r="I48" s="172">
        <v>23384</v>
      </c>
      <c r="J48" s="172">
        <v>267742</v>
      </c>
      <c r="K48" s="172">
        <v>6657</v>
      </c>
      <c r="L48" s="172">
        <v>52314</v>
      </c>
      <c r="M48" s="172">
        <v>34085</v>
      </c>
      <c r="N48" s="172">
        <v>110093</v>
      </c>
      <c r="O48" s="172">
        <v>8845</v>
      </c>
      <c r="P48" s="172">
        <v>53235</v>
      </c>
      <c r="Q48" s="172">
        <v>138714</v>
      </c>
      <c r="R48" s="172">
        <v>102574</v>
      </c>
      <c r="S48" s="172">
        <v>30629</v>
      </c>
      <c r="T48" s="172">
        <v>47712</v>
      </c>
      <c r="U48" s="172">
        <v>208522</v>
      </c>
      <c r="V48" s="172">
        <v>89019</v>
      </c>
      <c r="W48" s="172">
        <v>131128</v>
      </c>
      <c r="X48" s="172">
        <v>38699</v>
      </c>
      <c r="Y48" s="172">
        <v>102728</v>
      </c>
      <c r="Z48" s="172">
        <v>269715</v>
      </c>
      <c r="AA48" s="172">
        <v>39461</v>
      </c>
      <c r="AB48" s="172">
        <v>17517</v>
      </c>
      <c r="AC48" s="172">
        <v>283737</v>
      </c>
      <c r="AD48" s="172">
        <v>89472</v>
      </c>
      <c r="AE48" s="172">
        <v>1178643</v>
      </c>
      <c r="AF48" s="172">
        <v>299088</v>
      </c>
      <c r="AG48" s="172">
        <v>163180</v>
      </c>
      <c r="AH48" s="172">
        <v>537239</v>
      </c>
      <c r="AI48" s="172">
        <v>279584</v>
      </c>
      <c r="AJ48" s="172">
        <v>183331</v>
      </c>
      <c r="AK48" s="172">
        <v>8463</v>
      </c>
      <c r="AL48" s="172">
        <v>266174</v>
      </c>
      <c r="AM48" s="172">
        <v>187806</v>
      </c>
      <c r="AN48" s="172">
        <v>0</v>
      </c>
      <c r="AO48" s="172">
        <v>6675</v>
      </c>
      <c r="AP48" s="173">
        <v>5439981</v>
      </c>
      <c r="AQ48" s="197"/>
      <c r="AR48" s="197"/>
      <c r="AS48" s="197"/>
      <c r="AT48" s="197"/>
      <c r="AU48" s="197"/>
      <c r="AV48" s="197"/>
      <c r="AW48" s="197"/>
      <c r="AX48" s="197"/>
      <c r="AY48" s="197"/>
      <c r="AZ48" s="197"/>
      <c r="BA48" s="197"/>
      <c r="BB48" s="197"/>
      <c r="BC48" s="197"/>
      <c r="BD48" s="197"/>
      <c r="BE48" s="197"/>
      <c r="BF48" s="197"/>
      <c r="BG48" s="197"/>
      <c r="BH48" s="197"/>
      <c r="BI48" s="197"/>
      <c r="BJ48" s="197"/>
      <c r="BK48" s="197"/>
      <c r="BL48" s="197"/>
    </row>
    <row r="49" spans="1:64">
      <c r="A49" s="168">
        <v>45</v>
      </c>
      <c r="B49" s="3" t="s">
        <v>31</v>
      </c>
      <c r="C49" s="172">
        <v>3777</v>
      </c>
      <c r="D49" s="172">
        <v>355</v>
      </c>
      <c r="E49" s="172">
        <v>1294</v>
      </c>
      <c r="F49" s="172">
        <v>344</v>
      </c>
      <c r="G49" s="172">
        <v>103447</v>
      </c>
      <c r="H49" s="172">
        <v>495</v>
      </c>
      <c r="I49" s="172">
        <v>13318</v>
      </c>
      <c r="J49" s="172">
        <v>3373</v>
      </c>
      <c r="K49" s="172">
        <v>14530</v>
      </c>
      <c r="L49" s="172">
        <v>12616</v>
      </c>
      <c r="M49" s="172">
        <v>10957</v>
      </c>
      <c r="N49" s="172">
        <v>32566</v>
      </c>
      <c r="O49" s="172">
        <v>-1199</v>
      </c>
      <c r="P49" s="172">
        <v>23092</v>
      </c>
      <c r="Q49" s="172">
        <v>2726</v>
      </c>
      <c r="R49" s="172">
        <v>3443</v>
      </c>
      <c r="S49" s="172">
        <v>-4802</v>
      </c>
      <c r="T49" s="172">
        <v>-14171</v>
      </c>
      <c r="U49" s="172">
        <v>-18151</v>
      </c>
      <c r="V49" s="172">
        <v>-19556</v>
      </c>
      <c r="W49" s="172">
        <v>-6042</v>
      </c>
      <c r="X49" s="172">
        <v>7850</v>
      </c>
      <c r="Y49" s="172">
        <v>104455</v>
      </c>
      <c r="Z49" s="172">
        <v>46964</v>
      </c>
      <c r="AA49" s="172">
        <v>7214</v>
      </c>
      <c r="AB49" s="172">
        <v>9820</v>
      </c>
      <c r="AC49" s="172">
        <v>169131</v>
      </c>
      <c r="AD49" s="172">
        <v>20390</v>
      </c>
      <c r="AE49" s="172">
        <v>251198</v>
      </c>
      <c r="AF49" s="172">
        <v>84822</v>
      </c>
      <c r="AG49" s="172">
        <v>32177</v>
      </c>
      <c r="AH49" s="172">
        <v>2458</v>
      </c>
      <c r="AI49" s="172">
        <v>16592</v>
      </c>
      <c r="AJ49" s="172">
        <v>34069</v>
      </c>
      <c r="AK49" s="172">
        <v>6216</v>
      </c>
      <c r="AL49" s="172">
        <v>121981</v>
      </c>
      <c r="AM49" s="172">
        <v>84767</v>
      </c>
      <c r="AN49" s="172">
        <v>0</v>
      </c>
      <c r="AO49" s="172">
        <v>6243</v>
      </c>
      <c r="AP49" s="173">
        <v>1168759</v>
      </c>
      <c r="AQ49" s="197"/>
      <c r="AR49" s="197"/>
      <c r="AS49" s="197"/>
      <c r="AT49" s="197"/>
      <c r="AU49" s="197"/>
      <c r="AV49" s="197"/>
      <c r="AW49" s="197"/>
      <c r="AX49" s="197"/>
      <c r="AY49" s="197"/>
      <c r="AZ49" s="197"/>
      <c r="BA49" s="197"/>
      <c r="BB49" s="197"/>
      <c r="BC49" s="197"/>
      <c r="BD49" s="197"/>
      <c r="BE49" s="197"/>
      <c r="BF49" s="197"/>
      <c r="BG49" s="197"/>
      <c r="BH49" s="197"/>
      <c r="BI49" s="197"/>
      <c r="BJ49" s="197"/>
      <c r="BK49" s="197"/>
      <c r="BL49" s="197"/>
    </row>
    <row r="50" spans="1:64">
      <c r="A50" s="168">
        <v>46</v>
      </c>
      <c r="B50" s="3" t="s">
        <v>32</v>
      </c>
      <c r="C50" s="172">
        <v>-9491</v>
      </c>
      <c r="D50" s="172">
        <v>-133</v>
      </c>
      <c r="E50" s="172">
        <v>-75</v>
      </c>
      <c r="F50" s="172">
        <v>0</v>
      </c>
      <c r="G50" s="172">
        <v>-4646</v>
      </c>
      <c r="H50" s="172">
        <v>0</v>
      </c>
      <c r="I50" s="172">
        <v>0</v>
      </c>
      <c r="J50" s="172">
        <v>-5</v>
      </c>
      <c r="K50" s="172">
        <v>-244</v>
      </c>
      <c r="L50" s="172">
        <v>-1</v>
      </c>
      <c r="M50" s="172">
        <v>0</v>
      </c>
      <c r="N50" s="172">
        <v>-3</v>
      </c>
      <c r="O50" s="172">
        <v>0</v>
      </c>
      <c r="P50" s="172">
        <v>-5</v>
      </c>
      <c r="Q50" s="172">
        <v>-5</v>
      </c>
      <c r="R50" s="172">
        <v>-2</v>
      </c>
      <c r="S50" s="172">
        <v>-1</v>
      </c>
      <c r="T50" s="172">
        <v>-2</v>
      </c>
      <c r="U50" s="172">
        <v>-4</v>
      </c>
      <c r="V50" s="172">
        <v>-1</v>
      </c>
      <c r="W50" s="172">
        <v>-25</v>
      </c>
      <c r="X50" s="172">
        <v>-1</v>
      </c>
      <c r="Y50" s="172">
        <v>-6658</v>
      </c>
      <c r="Z50" s="172">
        <v>-286</v>
      </c>
      <c r="AA50" s="172">
        <v>-6818</v>
      </c>
      <c r="AB50" s="172">
        <v>-1</v>
      </c>
      <c r="AC50" s="172">
        <v>-2098</v>
      </c>
      <c r="AD50" s="172">
        <v>-14087</v>
      </c>
      <c r="AE50" s="172">
        <v>-756</v>
      </c>
      <c r="AF50" s="172">
        <v>-7330</v>
      </c>
      <c r="AG50" s="172">
        <v>-5</v>
      </c>
      <c r="AH50" s="172">
        <v>0</v>
      </c>
      <c r="AI50" s="172">
        <v>-8495</v>
      </c>
      <c r="AJ50" s="172">
        <v>-40083</v>
      </c>
      <c r="AK50" s="172">
        <v>-2906</v>
      </c>
      <c r="AL50" s="172">
        <v>-84</v>
      </c>
      <c r="AM50" s="172">
        <v>-4</v>
      </c>
      <c r="AN50" s="172">
        <v>0</v>
      </c>
      <c r="AO50" s="172">
        <v>-562</v>
      </c>
      <c r="AP50" s="173">
        <v>-104817</v>
      </c>
      <c r="AQ50" s="197"/>
      <c r="AR50" s="197"/>
      <c r="AS50" s="197"/>
      <c r="AT50" s="197"/>
      <c r="AU50" s="197"/>
      <c r="AV50" s="197"/>
      <c r="AW50" s="197"/>
      <c r="AX50" s="197"/>
      <c r="AY50" s="197"/>
      <c r="AZ50" s="197"/>
      <c r="BA50" s="197"/>
      <c r="BB50" s="197"/>
      <c r="BC50" s="197"/>
      <c r="BD50" s="197"/>
      <c r="BE50" s="197"/>
      <c r="BF50" s="197"/>
      <c r="BG50" s="197"/>
      <c r="BH50" s="197"/>
      <c r="BI50" s="197"/>
      <c r="BJ50" s="197"/>
      <c r="BK50" s="197"/>
      <c r="BL50" s="197"/>
    </row>
    <row r="51" spans="1:64">
      <c r="A51" s="175">
        <v>47</v>
      </c>
      <c r="B51" s="4" t="s">
        <v>33</v>
      </c>
      <c r="C51" s="176">
        <v>69769</v>
      </c>
      <c r="D51" s="176">
        <v>6221</v>
      </c>
      <c r="E51" s="176">
        <v>25422</v>
      </c>
      <c r="F51" s="176">
        <v>3661</v>
      </c>
      <c r="G51" s="176">
        <v>723020</v>
      </c>
      <c r="H51" s="176">
        <v>33188</v>
      </c>
      <c r="I51" s="176">
        <v>137127</v>
      </c>
      <c r="J51" s="176">
        <v>627157</v>
      </c>
      <c r="K51" s="176">
        <v>36443</v>
      </c>
      <c r="L51" s="176">
        <v>225772</v>
      </c>
      <c r="M51" s="176">
        <v>140708</v>
      </c>
      <c r="N51" s="176">
        <v>471538</v>
      </c>
      <c r="O51" s="176">
        <v>53607</v>
      </c>
      <c r="P51" s="176">
        <v>303175</v>
      </c>
      <c r="Q51" s="176">
        <v>579313</v>
      </c>
      <c r="R51" s="176">
        <v>404255</v>
      </c>
      <c r="S51" s="176">
        <v>83401</v>
      </c>
      <c r="T51" s="176">
        <v>94015</v>
      </c>
      <c r="U51" s="176">
        <v>423190</v>
      </c>
      <c r="V51" s="176">
        <v>128196</v>
      </c>
      <c r="W51" s="176">
        <v>361402</v>
      </c>
      <c r="X51" s="176">
        <v>156086</v>
      </c>
      <c r="Y51" s="176">
        <v>1043272</v>
      </c>
      <c r="Z51" s="176">
        <v>559626</v>
      </c>
      <c r="AA51" s="176">
        <v>85607</v>
      </c>
      <c r="AB51" s="176">
        <v>144969</v>
      </c>
      <c r="AC51" s="176">
        <v>2031619</v>
      </c>
      <c r="AD51" s="176">
        <v>748437</v>
      </c>
      <c r="AE51" s="176">
        <v>2861250</v>
      </c>
      <c r="AF51" s="176">
        <v>1159380</v>
      </c>
      <c r="AG51" s="176">
        <v>538879</v>
      </c>
      <c r="AH51" s="176">
        <v>1032498</v>
      </c>
      <c r="AI51" s="176">
        <v>1221776</v>
      </c>
      <c r="AJ51" s="176">
        <v>1816028</v>
      </c>
      <c r="AK51" s="176">
        <v>118233</v>
      </c>
      <c r="AL51" s="176">
        <v>1388900</v>
      </c>
      <c r="AM51" s="176">
        <v>823266</v>
      </c>
      <c r="AN51" s="176">
        <v>0</v>
      </c>
      <c r="AO51" s="176">
        <v>123297</v>
      </c>
      <c r="AP51" s="177">
        <v>20783703</v>
      </c>
      <c r="AQ51" s="197"/>
      <c r="AR51" s="197"/>
      <c r="AS51" s="197"/>
      <c r="AT51" s="197"/>
      <c r="AU51" s="197"/>
      <c r="AV51" s="197"/>
      <c r="AW51" s="197"/>
      <c r="AX51" s="197"/>
      <c r="AY51" s="197"/>
      <c r="AZ51" s="197"/>
      <c r="BA51" s="197"/>
      <c r="BB51" s="197"/>
      <c r="BC51" s="197"/>
      <c r="BD51" s="197"/>
      <c r="BE51" s="197"/>
      <c r="BF51" s="197"/>
      <c r="BG51" s="197"/>
      <c r="BH51" s="197"/>
      <c r="BI51" s="197"/>
      <c r="BJ51" s="197"/>
      <c r="BK51" s="197"/>
      <c r="BL51" s="197"/>
    </row>
    <row r="52" spans="1:64">
      <c r="A52" s="175">
        <v>48</v>
      </c>
      <c r="B52" s="13" t="s">
        <v>34</v>
      </c>
      <c r="C52" s="203">
        <v>162585</v>
      </c>
      <c r="D52" s="203">
        <v>9519</v>
      </c>
      <c r="E52" s="203">
        <v>50923</v>
      </c>
      <c r="F52" s="203">
        <v>6571</v>
      </c>
      <c r="G52" s="203">
        <v>2113018</v>
      </c>
      <c r="H52" s="203">
        <v>83179</v>
      </c>
      <c r="I52" s="203">
        <v>373531</v>
      </c>
      <c r="J52" s="203">
        <v>1708086</v>
      </c>
      <c r="K52" s="203">
        <v>137242</v>
      </c>
      <c r="L52" s="203">
        <v>511051</v>
      </c>
      <c r="M52" s="203">
        <v>280563</v>
      </c>
      <c r="N52" s="203">
        <v>2164853</v>
      </c>
      <c r="O52" s="203">
        <v>249727</v>
      </c>
      <c r="P52" s="203">
        <v>648514</v>
      </c>
      <c r="Q52" s="203">
        <v>1314904</v>
      </c>
      <c r="R52" s="203">
        <v>908187</v>
      </c>
      <c r="S52" s="203">
        <v>221397</v>
      </c>
      <c r="T52" s="203">
        <v>275323</v>
      </c>
      <c r="U52" s="203">
        <v>1214333</v>
      </c>
      <c r="V52" s="203">
        <v>417477</v>
      </c>
      <c r="W52" s="203">
        <v>1194881</v>
      </c>
      <c r="X52" s="203">
        <v>375997</v>
      </c>
      <c r="Y52" s="203">
        <v>2192496</v>
      </c>
      <c r="Z52" s="203">
        <v>1384451</v>
      </c>
      <c r="AA52" s="203">
        <v>189914</v>
      </c>
      <c r="AB52" s="203">
        <v>223083</v>
      </c>
      <c r="AC52" s="203">
        <v>2927063</v>
      </c>
      <c r="AD52" s="203">
        <v>1188433</v>
      </c>
      <c r="AE52" s="203">
        <v>3511652</v>
      </c>
      <c r="AF52" s="203">
        <v>1799155</v>
      </c>
      <c r="AG52" s="203">
        <v>1066005</v>
      </c>
      <c r="AH52" s="203">
        <v>1438652</v>
      </c>
      <c r="AI52" s="203">
        <v>1721482</v>
      </c>
      <c r="AJ52" s="203">
        <v>3081031</v>
      </c>
      <c r="AK52" s="203">
        <v>190143</v>
      </c>
      <c r="AL52" s="203">
        <v>2201698</v>
      </c>
      <c r="AM52" s="203">
        <v>1500408</v>
      </c>
      <c r="AN52" s="203">
        <v>54569</v>
      </c>
      <c r="AO52" s="203">
        <v>189869</v>
      </c>
      <c r="AP52" s="204">
        <v>39281965</v>
      </c>
      <c r="AQ52" s="197"/>
      <c r="AR52" s="197"/>
      <c r="AS52" s="197"/>
      <c r="AT52" s="197"/>
      <c r="AU52" s="197"/>
      <c r="AV52" s="197"/>
      <c r="AW52" s="197"/>
      <c r="AX52" s="197"/>
      <c r="AY52" s="197"/>
      <c r="AZ52" s="197"/>
      <c r="BA52" s="197"/>
      <c r="BB52" s="197"/>
      <c r="BC52" s="197"/>
      <c r="BD52" s="197"/>
      <c r="BE52" s="197"/>
      <c r="BF52" s="197"/>
      <c r="BG52" s="197"/>
      <c r="BH52" s="197"/>
      <c r="BI52" s="197"/>
      <c r="BJ52" s="197"/>
      <c r="BK52" s="197"/>
      <c r="BL52" s="197"/>
    </row>
    <row r="53" spans="1:64">
      <c r="A53" s="116" t="s">
        <v>195</v>
      </c>
    </row>
  </sheetData>
  <phoneticPr fontId="3"/>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60C56-F910-42A3-A33A-7FD688695368}">
  <dimension ref="A1:BL53"/>
  <sheetViews>
    <sheetView workbookViewId="0">
      <pane xSplit="2" ySplit="4" topLeftCell="C5" activePane="bottomRight" state="frozen"/>
      <selection pane="topRight"/>
      <selection pane="bottomLeft"/>
      <selection pane="bottomRight" activeCell="C5" sqref="C5"/>
    </sheetView>
  </sheetViews>
  <sheetFormatPr defaultRowHeight="12"/>
  <cols>
    <col min="1" max="1" width="4.1640625" style="116" customWidth="1"/>
    <col min="2" max="2" width="21.58203125" style="116" customWidth="1"/>
    <col min="3" max="215" width="10.58203125" style="116" customWidth="1"/>
    <col min="216" max="16384" width="8.6640625" style="116"/>
  </cols>
  <sheetData>
    <row r="1" spans="1:64">
      <c r="A1" s="116" t="s">
        <v>0</v>
      </c>
    </row>
    <row r="2" spans="1:64">
      <c r="A2" s="116" t="s">
        <v>104</v>
      </c>
    </row>
    <row r="3" spans="1:64">
      <c r="A3" s="166"/>
      <c r="B3" s="167"/>
      <c r="C3" s="166">
        <v>1</v>
      </c>
      <c r="D3" s="167">
        <v>2</v>
      </c>
      <c r="E3" s="167">
        <v>3</v>
      </c>
      <c r="F3" s="167">
        <v>4</v>
      </c>
      <c r="G3" s="167">
        <v>5</v>
      </c>
      <c r="H3" s="167">
        <v>6</v>
      </c>
      <c r="I3" s="167">
        <v>7</v>
      </c>
      <c r="J3" s="167">
        <v>8</v>
      </c>
      <c r="K3" s="167">
        <v>9</v>
      </c>
      <c r="L3" s="167">
        <v>10</v>
      </c>
      <c r="M3" s="167">
        <v>11</v>
      </c>
      <c r="N3" s="167">
        <v>12</v>
      </c>
      <c r="O3" s="167">
        <v>13</v>
      </c>
      <c r="P3" s="167">
        <v>14</v>
      </c>
      <c r="Q3" s="167">
        <v>15</v>
      </c>
      <c r="R3" s="167">
        <v>16</v>
      </c>
      <c r="S3" s="167">
        <v>17</v>
      </c>
      <c r="T3" s="167">
        <v>18</v>
      </c>
      <c r="U3" s="167">
        <v>19</v>
      </c>
      <c r="V3" s="167">
        <v>20</v>
      </c>
      <c r="W3" s="167">
        <v>21</v>
      </c>
      <c r="X3" s="167">
        <v>22</v>
      </c>
      <c r="Y3" s="167">
        <v>23</v>
      </c>
      <c r="Z3" s="167">
        <v>24</v>
      </c>
      <c r="AA3" s="167">
        <v>25</v>
      </c>
      <c r="AB3" s="167">
        <v>26</v>
      </c>
      <c r="AC3" s="167">
        <v>27</v>
      </c>
      <c r="AD3" s="167">
        <v>28</v>
      </c>
      <c r="AE3" s="167">
        <v>29</v>
      </c>
      <c r="AF3" s="167">
        <v>30</v>
      </c>
      <c r="AG3" s="167">
        <v>31</v>
      </c>
      <c r="AH3" s="167">
        <v>32</v>
      </c>
      <c r="AI3" s="167">
        <v>33</v>
      </c>
      <c r="AJ3" s="167">
        <v>34</v>
      </c>
      <c r="AK3" s="167">
        <v>35</v>
      </c>
      <c r="AL3" s="167">
        <v>36</v>
      </c>
      <c r="AM3" s="167">
        <v>37</v>
      </c>
      <c r="AN3" s="167">
        <v>38</v>
      </c>
      <c r="AO3" s="167">
        <v>39</v>
      </c>
      <c r="AP3" s="178">
        <v>40</v>
      </c>
      <c r="AQ3" s="167">
        <v>41</v>
      </c>
      <c r="AR3" s="167">
        <v>42</v>
      </c>
      <c r="AS3" s="167">
        <v>43</v>
      </c>
      <c r="AT3" s="167">
        <v>44</v>
      </c>
      <c r="AU3" s="167">
        <v>45</v>
      </c>
      <c r="AV3" s="167">
        <v>46</v>
      </c>
      <c r="AW3" s="178">
        <v>47</v>
      </c>
      <c r="AX3" s="178">
        <v>48</v>
      </c>
      <c r="AY3" s="178">
        <v>49</v>
      </c>
      <c r="AZ3" s="178">
        <v>50</v>
      </c>
      <c r="BA3" s="178">
        <v>51</v>
      </c>
      <c r="BB3" s="178">
        <v>52</v>
      </c>
      <c r="BC3" s="178">
        <v>53</v>
      </c>
      <c r="BD3" s="178">
        <v>54</v>
      </c>
      <c r="BE3" s="167">
        <v>55</v>
      </c>
      <c r="BF3" s="167">
        <v>56</v>
      </c>
      <c r="BG3" s="167">
        <v>57</v>
      </c>
      <c r="BH3" s="178">
        <v>58</v>
      </c>
      <c r="BI3" s="178">
        <v>59</v>
      </c>
      <c r="BJ3" s="178">
        <v>60</v>
      </c>
      <c r="BK3" s="178">
        <v>61</v>
      </c>
      <c r="BL3" s="5">
        <v>62</v>
      </c>
    </row>
    <row r="4" spans="1:64" ht="48" customHeight="1">
      <c r="A4" s="170"/>
      <c r="B4" s="13" t="s">
        <v>100</v>
      </c>
      <c r="C4" s="1" t="s">
        <v>73</v>
      </c>
      <c r="D4" s="1" t="s">
        <v>74</v>
      </c>
      <c r="E4" s="1" t="s">
        <v>75</v>
      </c>
      <c r="F4" s="1" t="s">
        <v>76</v>
      </c>
      <c r="G4" s="1" t="s">
        <v>77</v>
      </c>
      <c r="H4" s="1" t="s">
        <v>78</v>
      </c>
      <c r="I4" s="1" t="s">
        <v>79</v>
      </c>
      <c r="J4" s="1" t="s">
        <v>80</v>
      </c>
      <c r="K4" s="1" t="s">
        <v>81</v>
      </c>
      <c r="L4" s="1" t="s">
        <v>82</v>
      </c>
      <c r="M4" s="1" t="s">
        <v>83</v>
      </c>
      <c r="N4" s="1" t="s">
        <v>84</v>
      </c>
      <c r="O4" s="1" t="s">
        <v>85</v>
      </c>
      <c r="P4" s="1" t="s">
        <v>86</v>
      </c>
      <c r="Q4" s="1" t="s">
        <v>70</v>
      </c>
      <c r="R4" s="1" t="s">
        <v>71</v>
      </c>
      <c r="S4" s="1" t="s">
        <v>72</v>
      </c>
      <c r="T4" s="1" t="s">
        <v>87</v>
      </c>
      <c r="U4" s="1" t="s">
        <v>88</v>
      </c>
      <c r="V4" s="1" t="s">
        <v>89</v>
      </c>
      <c r="W4" s="1" t="s">
        <v>90</v>
      </c>
      <c r="X4" s="1" t="s">
        <v>64</v>
      </c>
      <c r="Y4" s="1" t="s">
        <v>91</v>
      </c>
      <c r="Z4" s="1" t="s">
        <v>92</v>
      </c>
      <c r="AA4" s="1" t="s">
        <v>1</v>
      </c>
      <c r="AB4" s="1" t="s">
        <v>2</v>
      </c>
      <c r="AC4" s="1" t="s">
        <v>65</v>
      </c>
      <c r="AD4" s="1" t="s">
        <v>66</v>
      </c>
      <c r="AE4" s="1" t="s">
        <v>93</v>
      </c>
      <c r="AF4" s="1" t="s">
        <v>94</v>
      </c>
      <c r="AG4" s="1" t="s">
        <v>95</v>
      </c>
      <c r="AH4" s="1" t="s">
        <v>67</v>
      </c>
      <c r="AI4" s="1" t="s">
        <v>96</v>
      </c>
      <c r="AJ4" s="1" t="s">
        <v>97</v>
      </c>
      <c r="AK4" s="1" t="s">
        <v>3</v>
      </c>
      <c r="AL4" s="1" t="s">
        <v>98</v>
      </c>
      <c r="AM4" s="1" t="s">
        <v>99</v>
      </c>
      <c r="AN4" s="1" t="s">
        <v>4</v>
      </c>
      <c r="AO4" s="1" t="s">
        <v>5</v>
      </c>
      <c r="AP4" s="12" t="s">
        <v>6</v>
      </c>
      <c r="AQ4" s="12" t="s">
        <v>7</v>
      </c>
      <c r="AR4" s="1" t="s">
        <v>68</v>
      </c>
      <c r="AS4" s="1" t="s">
        <v>8</v>
      </c>
      <c r="AT4" s="1" t="s">
        <v>9</v>
      </c>
      <c r="AU4" s="1" t="s">
        <v>10</v>
      </c>
      <c r="AV4" s="1" t="s">
        <v>11</v>
      </c>
      <c r="AW4" s="2" t="s">
        <v>12</v>
      </c>
      <c r="AX4" s="2" t="s">
        <v>13</v>
      </c>
      <c r="AY4" s="2" t="s">
        <v>14</v>
      </c>
      <c r="AZ4" s="2" t="s">
        <v>15</v>
      </c>
      <c r="BA4" s="2" t="s">
        <v>16</v>
      </c>
      <c r="BB4" s="2" t="s">
        <v>17</v>
      </c>
      <c r="BC4" s="2" t="s">
        <v>18</v>
      </c>
      <c r="BD4" s="2" t="s">
        <v>19</v>
      </c>
      <c r="BE4" s="1" t="s">
        <v>20</v>
      </c>
      <c r="BF4" s="1" t="s">
        <v>21</v>
      </c>
      <c r="BG4" s="1" t="s">
        <v>22</v>
      </c>
      <c r="BH4" s="2" t="s">
        <v>23</v>
      </c>
      <c r="BI4" s="2" t="s">
        <v>24</v>
      </c>
      <c r="BJ4" s="2" t="s">
        <v>25</v>
      </c>
      <c r="BK4" s="1" t="s">
        <v>26</v>
      </c>
      <c r="BL4" s="2" t="s">
        <v>27</v>
      </c>
    </row>
    <row r="5" spans="1:64">
      <c r="A5" s="168">
        <v>1</v>
      </c>
      <c r="B5" s="3" t="s">
        <v>73</v>
      </c>
      <c r="C5" s="179">
        <v>0.14878986376356981</v>
      </c>
      <c r="D5" s="179">
        <v>6.3031831074692715E-4</v>
      </c>
      <c r="E5" s="179">
        <v>0</v>
      </c>
      <c r="F5" s="179">
        <v>0</v>
      </c>
      <c r="G5" s="179">
        <v>0.14303711563271113</v>
      </c>
      <c r="H5" s="179">
        <v>1.0904194568340566E-2</v>
      </c>
      <c r="I5" s="179">
        <v>1.2877110601262011E-3</v>
      </c>
      <c r="J5" s="179">
        <v>1.1182106755748833E-3</v>
      </c>
      <c r="K5" s="179">
        <v>0</v>
      </c>
      <c r="L5" s="179">
        <v>5.159954681626687E-3</v>
      </c>
      <c r="M5" s="179">
        <v>4.9899666028663791E-5</v>
      </c>
      <c r="N5" s="179">
        <v>0</v>
      </c>
      <c r="O5" s="179">
        <v>0</v>
      </c>
      <c r="P5" s="179">
        <v>0</v>
      </c>
      <c r="Q5" s="179">
        <v>0</v>
      </c>
      <c r="R5" s="179">
        <v>0</v>
      </c>
      <c r="S5" s="179">
        <v>0</v>
      </c>
      <c r="T5" s="179">
        <v>0</v>
      </c>
      <c r="U5" s="179">
        <v>0</v>
      </c>
      <c r="V5" s="179">
        <v>0</v>
      </c>
      <c r="W5" s="179">
        <v>0</v>
      </c>
      <c r="X5" s="179">
        <v>4.0080107022130492E-3</v>
      </c>
      <c r="Y5" s="179">
        <v>9.071852354576702E-4</v>
      </c>
      <c r="Z5" s="179">
        <v>0</v>
      </c>
      <c r="AA5" s="179">
        <v>0</v>
      </c>
      <c r="AB5" s="179">
        <v>0</v>
      </c>
      <c r="AC5" s="179">
        <v>1.5271280460994518E-4</v>
      </c>
      <c r="AD5" s="179">
        <v>0</v>
      </c>
      <c r="AE5" s="179">
        <v>4.5562601305596337E-6</v>
      </c>
      <c r="AF5" s="179">
        <v>2.5567558103665331E-5</v>
      </c>
      <c r="AG5" s="179">
        <v>0</v>
      </c>
      <c r="AH5" s="179">
        <v>1.6682283137270168E-5</v>
      </c>
      <c r="AI5" s="179">
        <v>1.1908344089569336E-3</v>
      </c>
      <c r="AJ5" s="179">
        <v>1.5309810255073708E-3</v>
      </c>
      <c r="AK5" s="179">
        <v>2.2930110495784752E-3</v>
      </c>
      <c r="AL5" s="179">
        <v>9.5380928719560997E-6</v>
      </c>
      <c r="AM5" s="179">
        <v>1.1710814658412911E-2</v>
      </c>
      <c r="AN5" s="179">
        <v>0</v>
      </c>
      <c r="AO5" s="179">
        <v>0</v>
      </c>
      <c r="AP5" s="189">
        <v>9.1953139309604286E-3</v>
      </c>
      <c r="AQ5" s="187">
        <v>5.2964624395686125E-3</v>
      </c>
      <c r="AR5" s="188">
        <v>1.1299182227411633E-2</v>
      </c>
      <c r="AS5" s="188">
        <v>0</v>
      </c>
      <c r="AT5" s="188">
        <v>0</v>
      </c>
      <c r="AU5" s="188">
        <v>1.7798014921082048E-3</v>
      </c>
      <c r="AV5" s="188">
        <v>-1.4662362119989239E-2</v>
      </c>
      <c r="AW5" s="189">
        <v>6.492138995839173E-3</v>
      </c>
      <c r="AX5" s="189">
        <v>1.2546759030344601E-2</v>
      </c>
      <c r="AY5" s="189">
        <v>1.9498108566713888E-4</v>
      </c>
      <c r="AZ5" s="189">
        <v>1.9498108566713888E-4</v>
      </c>
      <c r="BA5" s="189">
        <v>5.8774571558548976E-3</v>
      </c>
      <c r="BB5" s="189">
        <v>4.9300323179327738E-3</v>
      </c>
      <c r="BC5" s="189">
        <v>5.8368241992648911E-3</v>
      </c>
      <c r="BD5" s="189">
        <v>1.0421590905408286E-2</v>
      </c>
      <c r="BE5" s="188">
        <v>3.2258439788918028E-2</v>
      </c>
      <c r="BF5" s="188">
        <v>3.7950664136622389E-2</v>
      </c>
      <c r="BG5" s="188">
        <v>2.6468918136381268E-2</v>
      </c>
      <c r="BH5" s="189">
        <v>3.1779601454738765E-2</v>
      </c>
      <c r="BI5" s="189">
        <v>2.3978513896084717E-2</v>
      </c>
      <c r="BJ5" s="189">
        <v>2.589187008443113E-2</v>
      </c>
      <c r="BK5" s="189">
        <v>-9.5567666647276475E-3</v>
      </c>
      <c r="BL5" s="190">
        <v>4.138922276418708E-3</v>
      </c>
    </row>
    <row r="6" spans="1:64">
      <c r="A6" s="168">
        <v>2</v>
      </c>
      <c r="B6" s="3" t="s">
        <v>74</v>
      </c>
      <c r="C6" s="179">
        <v>5.0435156994802714E-4</v>
      </c>
      <c r="D6" s="179">
        <v>0.1887803340687047</v>
      </c>
      <c r="E6" s="179">
        <v>3.7311234609115724E-4</v>
      </c>
      <c r="F6" s="179">
        <v>0</v>
      </c>
      <c r="G6" s="179">
        <v>5.0070562579211349E-4</v>
      </c>
      <c r="H6" s="179">
        <v>1.2022265235215619E-5</v>
      </c>
      <c r="I6" s="179">
        <v>1.8726692028238619E-2</v>
      </c>
      <c r="J6" s="179">
        <v>2.9389620897308448E-4</v>
      </c>
      <c r="K6" s="179">
        <v>0</v>
      </c>
      <c r="L6" s="179">
        <v>0</v>
      </c>
      <c r="M6" s="179">
        <v>0</v>
      </c>
      <c r="N6" s="179">
        <v>0</v>
      </c>
      <c r="O6" s="179">
        <v>0</v>
      </c>
      <c r="P6" s="179">
        <v>0</v>
      </c>
      <c r="Q6" s="179">
        <v>0</v>
      </c>
      <c r="R6" s="179">
        <v>0</v>
      </c>
      <c r="S6" s="179">
        <v>0</v>
      </c>
      <c r="T6" s="179">
        <v>0</v>
      </c>
      <c r="U6" s="179">
        <v>0</v>
      </c>
      <c r="V6" s="179">
        <v>0</v>
      </c>
      <c r="W6" s="179">
        <v>8.3690342385559731E-7</v>
      </c>
      <c r="X6" s="179">
        <v>3.7766258773341279E-4</v>
      </c>
      <c r="Y6" s="179">
        <v>2.4629463406090594E-5</v>
      </c>
      <c r="Z6" s="179">
        <v>0</v>
      </c>
      <c r="AA6" s="179">
        <v>0</v>
      </c>
      <c r="AB6" s="179">
        <v>0</v>
      </c>
      <c r="AC6" s="179">
        <v>0</v>
      </c>
      <c r="AD6" s="179">
        <v>0</v>
      </c>
      <c r="AE6" s="179">
        <v>0</v>
      </c>
      <c r="AF6" s="179">
        <v>0</v>
      </c>
      <c r="AG6" s="179">
        <v>0</v>
      </c>
      <c r="AH6" s="179">
        <v>2.7803805228783613E-6</v>
      </c>
      <c r="AI6" s="179">
        <v>4.5309797023727232E-5</v>
      </c>
      <c r="AJ6" s="179">
        <v>4.3167368325732526E-5</v>
      </c>
      <c r="AK6" s="179">
        <v>0</v>
      </c>
      <c r="AL6" s="179">
        <v>0</v>
      </c>
      <c r="AM6" s="179">
        <v>1.1436889166146808E-3</v>
      </c>
      <c r="AN6" s="179">
        <v>0</v>
      </c>
      <c r="AO6" s="179">
        <v>0</v>
      </c>
      <c r="AP6" s="191">
        <v>3.2029965914383355E-4</v>
      </c>
      <c r="AQ6" s="187">
        <v>3.2830513201933804E-4</v>
      </c>
      <c r="AR6" s="188">
        <v>5.0911500837573466E-4</v>
      </c>
      <c r="AS6" s="188">
        <v>0</v>
      </c>
      <c r="AT6" s="188">
        <v>0</v>
      </c>
      <c r="AU6" s="188">
        <v>0</v>
      </c>
      <c r="AV6" s="188">
        <v>-4.9216437987624428E-2</v>
      </c>
      <c r="AW6" s="191">
        <v>4.1359268126648833E-4</v>
      </c>
      <c r="AX6" s="191">
        <v>5.3742014375348518E-4</v>
      </c>
      <c r="AY6" s="191">
        <v>8.1339414978906234E-5</v>
      </c>
      <c r="AZ6" s="191">
        <v>8.1339414978906234E-5</v>
      </c>
      <c r="BA6" s="191">
        <v>6.914930315724193E-5</v>
      </c>
      <c r="BB6" s="191">
        <v>7.1181729616102719E-5</v>
      </c>
      <c r="BC6" s="191">
        <v>2.6994886596297038E-4</v>
      </c>
      <c r="BD6" s="191">
        <v>4.0733342097124225E-4</v>
      </c>
      <c r="BE6" s="188">
        <v>6.858064453888667E-4</v>
      </c>
      <c r="BF6" s="188">
        <v>1.1017934749341985E-3</v>
      </c>
      <c r="BG6" s="188">
        <v>6.2967689704220519E-4</v>
      </c>
      <c r="BH6" s="191">
        <v>6.8417703240448481E-4</v>
      </c>
      <c r="BI6" s="191">
        <v>8.5571995175476995E-4</v>
      </c>
      <c r="BJ6" s="191">
        <v>8.1364598401141759E-4</v>
      </c>
      <c r="BK6" s="191">
        <v>-1.4737508518092277E-4</v>
      </c>
      <c r="BL6" s="190">
        <v>2.4232494479336765E-4</v>
      </c>
    </row>
    <row r="7" spans="1:64">
      <c r="A7" s="168">
        <v>3</v>
      </c>
      <c r="B7" s="3" t="s">
        <v>75</v>
      </c>
      <c r="C7" s="179">
        <v>0</v>
      </c>
      <c r="D7" s="179">
        <v>0</v>
      </c>
      <c r="E7" s="179">
        <v>5.3335427999135952E-2</v>
      </c>
      <c r="F7" s="179">
        <v>0</v>
      </c>
      <c r="G7" s="179">
        <v>1.0699388268344141E-2</v>
      </c>
      <c r="H7" s="179">
        <v>0</v>
      </c>
      <c r="I7" s="179">
        <v>0</v>
      </c>
      <c r="J7" s="179">
        <v>4.800695046970703E-5</v>
      </c>
      <c r="K7" s="179">
        <v>0</v>
      </c>
      <c r="L7" s="179">
        <v>0</v>
      </c>
      <c r="M7" s="179">
        <v>0</v>
      </c>
      <c r="N7" s="179">
        <v>0</v>
      </c>
      <c r="O7" s="179">
        <v>0</v>
      </c>
      <c r="P7" s="179">
        <v>0</v>
      </c>
      <c r="Q7" s="179">
        <v>0</v>
      </c>
      <c r="R7" s="179">
        <v>0</v>
      </c>
      <c r="S7" s="179">
        <v>0</v>
      </c>
      <c r="T7" s="179">
        <v>0</v>
      </c>
      <c r="U7" s="179">
        <v>0</v>
      </c>
      <c r="V7" s="179">
        <v>0</v>
      </c>
      <c r="W7" s="179">
        <v>0</v>
      </c>
      <c r="X7" s="179">
        <v>2.1090593807929318E-3</v>
      </c>
      <c r="Y7" s="179">
        <v>0</v>
      </c>
      <c r="Z7" s="179">
        <v>0</v>
      </c>
      <c r="AA7" s="179">
        <v>0</v>
      </c>
      <c r="AB7" s="179">
        <v>0</v>
      </c>
      <c r="AC7" s="179">
        <v>0</v>
      </c>
      <c r="AD7" s="179">
        <v>0</v>
      </c>
      <c r="AE7" s="179">
        <v>0</v>
      </c>
      <c r="AF7" s="179">
        <v>2.7790824025723187E-6</v>
      </c>
      <c r="AG7" s="179">
        <v>0</v>
      </c>
      <c r="AH7" s="179">
        <v>4.8656659150371322E-6</v>
      </c>
      <c r="AI7" s="179">
        <v>8.7134225045629291E-5</v>
      </c>
      <c r="AJ7" s="179">
        <v>2.8756607771878958E-4</v>
      </c>
      <c r="AK7" s="179">
        <v>0</v>
      </c>
      <c r="AL7" s="179">
        <v>0</v>
      </c>
      <c r="AM7" s="179">
        <v>3.7029927859622185E-3</v>
      </c>
      <c r="AN7" s="179">
        <v>0</v>
      </c>
      <c r="AO7" s="179">
        <v>0</v>
      </c>
      <c r="AP7" s="191">
        <v>8.3506515012678206E-4</v>
      </c>
      <c r="AQ7" s="187">
        <v>1.3684222759390108E-3</v>
      </c>
      <c r="AR7" s="188">
        <v>1.1608350684055029E-3</v>
      </c>
      <c r="AS7" s="188">
        <v>0</v>
      </c>
      <c r="AT7" s="188">
        <v>0</v>
      </c>
      <c r="AU7" s="188">
        <v>0</v>
      </c>
      <c r="AV7" s="188">
        <v>-1.3233118105999461E-2</v>
      </c>
      <c r="AW7" s="191">
        <v>6.7698838315694921E-4</v>
      </c>
      <c r="AX7" s="191">
        <v>1.1862315480289057E-3</v>
      </c>
      <c r="AY7" s="191">
        <v>5.5497610411445121E-4</v>
      </c>
      <c r="AZ7" s="191">
        <v>5.5497610411445121E-4</v>
      </c>
      <c r="BA7" s="191">
        <v>3.3882379838679659E-3</v>
      </c>
      <c r="BB7" s="191">
        <v>2.9158554090782207E-3</v>
      </c>
      <c r="BC7" s="191">
        <v>1.6162089308949686E-3</v>
      </c>
      <c r="BD7" s="191">
        <v>1.6688196250885016E-3</v>
      </c>
      <c r="BE7" s="188">
        <v>1.3429548638913969E-3</v>
      </c>
      <c r="BF7" s="188">
        <v>6.1822856093530021E-3</v>
      </c>
      <c r="BG7" s="188">
        <v>1.1075566849760216E-3</v>
      </c>
      <c r="BH7" s="191">
        <v>1.3619646640580874E-3</v>
      </c>
      <c r="BI7" s="191">
        <v>2.9837658222643996E-3</v>
      </c>
      <c r="BJ7" s="191">
        <v>2.5859900943302791E-3</v>
      </c>
      <c r="BK7" s="191">
        <v>8.7183693877842649E-4</v>
      </c>
      <c r="BL7" s="190">
        <v>1.2963455366858557E-3</v>
      </c>
    </row>
    <row r="8" spans="1:64">
      <c r="A8" s="168">
        <v>4</v>
      </c>
      <c r="B8" s="3" t="s">
        <v>76</v>
      </c>
      <c r="C8" s="179">
        <v>6.1506289018052096E-6</v>
      </c>
      <c r="D8" s="179">
        <v>4.2021220716461814E-4</v>
      </c>
      <c r="E8" s="179">
        <v>0</v>
      </c>
      <c r="F8" s="179">
        <v>7.6091919038198143E-4</v>
      </c>
      <c r="G8" s="179">
        <v>2.0917947693772603E-4</v>
      </c>
      <c r="H8" s="179">
        <v>2.0437850899866552E-4</v>
      </c>
      <c r="I8" s="179">
        <v>2.0533770958769152E-3</v>
      </c>
      <c r="J8" s="179">
        <v>4.5735402081628213E-3</v>
      </c>
      <c r="K8" s="179">
        <v>0.52835137931536991</v>
      </c>
      <c r="L8" s="179">
        <v>7.2399819196127202E-5</v>
      </c>
      <c r="M8" s="179">
        <v>4.9051371706176509E-2</v>
      </c>
      <c r="N8" s="179">
        <v>5.6765055179266215E-2</v>
      </c>
      <c r="O8" s="179">
        <v>0.10900303131019073</v>
      </c>
      <c r="P8" s="179">
        <v>6.9389404083797723E-5</v>
      </c>
      <c r="Q8" s="179">
        <v>3.5744054318794378E-5</v>
      </c>
      <c r="R8" s="179">
        <v>1.5415327460093571E-5</v>
      </c>
      <c r="S8" s="179">
        <v>2.2583865183358401E-5</v>
      </c>
      <c r="T8" s="179">
        <v>8.7170341744060616E-5</v>
      </c>
      <c r="U8" s="179">
        <v>1.7293444219995669E-5</v>
      </c>
      <c r="V8" s="179">
        <v>0</v>
      </c>
      <c r="W8" s="179">
        <v>4.0171364345068674E-5</v>
      </c>
      <c r="X8" s="179">
        <v>2.1276765506107761E-4</v>
      </c>
      <c r="Y8" s="179">
        <v>1.8394560354956177E-3</v>
      </c>
      <c r="Z8" s="179">
        <v>0.25598594677601444</v>
      </c>
      <c r="AA8" s="179">
        <v>0</v>
      </c>
      <c r="AB8" s="179">
        <v>0</v>
      </c>
      <c r="AC8" s="179">
        <v>1.7081969195743311E-6</v>
      </c>
      <c r="AD8" s="179">
        <v>8.4144415377223621E-7</v>
      </c>
      <c r="AE8" s="179">
        <v>5.6953251631995422E-7</v>
      </c>
      <c r="AF8" s="179">
        <v>5.0023483246301738E-6</v>
      </c>
      <c r="AG8" s="179">
        <v>0</v>
      </c>
      <c r="AH8" s="179">
        <v>6.2558561764763128E-6</v>
      </c>
      <c r="AI8" s="179">
        <v>3.6015479685526773E-5</v>
      </c>
      <c r="AJ8" s="179">
        <v>5.1930668662535366E-6</v>
      </c>
      <c r="AK8" s="179">
        <v>3.1555197929979019E-5</v>
      </c>
      <c r="AL8" s="179">
        <v>4.0877540879811852E-6</v>
      </c>
      <c r="AM8" s="179">
        <v>1.9994561479277636E-6</v>
      </c>
      <c r="AN8" s="179">
        <v>0</v>
      </c>
      <c r="AO8" s="179">
        <v>1.3166973018238892E-4</v>
      </c>
      <c r="AP8" s="191">
        <v>1.5384464600994375E-2</v>
      </c>
      <c r="AQ8" s="187">
        <v>-4.8809966530308663E-4</v>
      </c>
      <c r="AR8" s="188">
        <v>-1.9466162084954558E-5</v>
      </c>
      <c r="AS8" s="188">
        <v>0</v>
      </c>
      <c r="AT8" s="188">
        <v>0</v>
      </c>
      <c r="AU8" s="188">
        <v>-3.8349577118498527E-5</v>
      </c>
      <c r="AV8" s="188">
        <v>-0.17902542372881355</v>
      </c>
      <c r="AW8" s="191">
        <v>4.7347452412105812E-4</v>
      </c>
      <c r="AX8" s="191">
        <v>1.5428769344281383E-2</v>
      </c>
      <c r="AY8" s="191">
        <v>1.2531718480003737E-4</v>
      </c>
      <c r="AZ8" s="191">
        <v>1.2531718480003737E-4</v>
      </c>
      <c r="BA8" s="191">
        <v>3.9324772628836911E-5</v>
      </c>
      <c r="BB8" s="191">
        <v>5.3662069637663585E-5</v>
      </c>
      <c r="BC8" s="191">
        <v>2.9736023109604604E-4</v>
      </c>
      <c r="BD8" s="191">
        <v>1.1138909785016341E-2</v>
      </c>
      <c r="BE8" s="188">
        <v>0.1482692537960536</v>
      </c>
      <c r="BF8" s="188">
        <v>0</v>
      </c>
      <c r="BG8" s="188">
        <v>0.21652733191281223</v>
      </c>
      <c r="BH8" s="191">
        <v>0.15323699820841202</v>
      </c>
      <c r="BI8" s="191">
        <v>7.5663484038493195E-4</v>
      </c>
      <c r="BJ8" s="191">
        <v>3.8155169936671014E-2</v>
      </c>
      <c r="BK8" s="191">
        <v>-2.8761044170040342E-2</v>
      </c>
      <c r="BL8" s="190">
        <v>1.6727778256510334E-4</v>
      </c>
    </row>
    <row r="9" spans="1:64">
      <c r="A9" s="168">
        <v>5</v>
      </c>
      <c r="B9" s="3" t="s">
        <v>77</v>
      </c>
      <c r="C9" s="179">
        <v>0.13580588615185904</v>
      </c>
      <c r="D9" s="179">
        <v>6.9335014182161994E-3</v>
      </c>
      <c r="E9" s="179">
        <v>0.14182196649843881</v>
      </c>
      <c r="F9" s="179">
        <v>0</v>
      </c>
      <c r="G9" s="179">
        <v>0.2265413735235573</v>
      </c>
      <c r="H9" s="179">
        <v>3.2580338787434326E-3</v>
      </c>
      <c r="I9" s="179">
        <v>1.4536946063378943E-3</v>
      </c>
      <c r="J9" s="179">
        <v>1.0012376426011337E-2</v>
      </c>
      <c r="K9" s="179">
        <v>0</v>
      </c>
      <c r="L9" s="179">
        <v>1.5654014961324798E-5</v>
      </c>
      <c r="M9" s="179">
        <v>2.8870521059441197E-4</v>
      </c>
      <c r="N9" s="179">
        <v>4.6192512840363758E-7</v>
      </c>
      <c r="O9" s="179">
        <v>0</v>
      </c>
      <c r="P9" s="179">
        <v>0</v>
      </c>
      <c r="Q9" s="179">
        <v>0</v>
      </c>
      <c r="R9" s="179">
        <v>0</v>
      </c>
      <c r="S9" s="179">
        <v>0</v>
      </c>
      <c r="T9" s="179">
        <v>0</v>
      </c>
      <c r="U9" s="179">
        <v>0</v>
      </c>
      <c r="V9" s="179">
        <v>0</v>
      </c>
      <c r="W9" s="179">
        <v>0</v>
      </c>
      <c r="X9" s="179">
        <v>3.127684529397841E-3</v>
      </c>
      <c r="Y9" s="179">
        <v>1.0490327006297845E-5</v>
      </c>
      <c r="Z9" s="179">
        <v>0</v>
      </c>
      <c r="AA9" s="179">
        <v>0</v>
      </c>
      <c r="AB9" s="179">
        <v>0</v>
      </c>
      <c r="AC9" s="179">
        <v>1.4280526247641408E-4</v>
      </c>
      <c r="AD9" s="179">
        <v>0</v>
      </c>
      <c r="AE9" s="179">
        <v>0</v>
      </c>
      <c r="AF9" s="179">
        <v>7.3923591908423673E-5</v>
      </c>
      <c r="AG9" s="179">
        <v>0</v>
      </c>
      <c r="AH9" s="179">
        <v>7.0343627228822538E-4</v>
      </c>
      <c r="AI9" s="179">
        <v>5.2199209750668323E-3</v>
      </c>
      <c r="AJ9" s="179">
        <v>6.5942212201045691E-3</v>
      </c>
      <c r="AK9" s="179">
        <v>1.6934622889088738E-3</v>
      </c>
      <c r="AL9" s="179">
        <v>3.1793642906520331E-6</v>
      </c>
      <c r="AM9" s="179">
        <v>0.10744944041887274</v>
      </c>
      <c r="AN9" s="179">
        <v>0</v>
      </c>
      <c r="AO9" s="179">
        <v>3.8763568565695294E-3</v>
      </c>
      <c r="AP9" s="191">
        <v>1.8339408428269817E-2</v>
      </c>
      <c r="AQ9" s="187">
        <v>9.2730220342134628E-2</v>
      </c>
      <c r="AR9" s="188">
        <v>0.10146071966313146</v>
      </c>
      <c r="AS9" s="188">
        <v>0</v>
      </c>
      <c r="AT9" s="188">
        <v>0</v>
      </c>
      <c r="AU9" s="188">
        <v>0</v>
      </c>
      <c r="AV9" s="188">
        <v>0.28848870056497178</v>
      </c>
      <c r="AW9" s="191">
        <v>5.4707104401531155E-2</v>
      </c>
      <c r="AX9" s="191">
        <v>4.7385355077597092E-2</v>
      </c>
      <c r="AY9" s="191">
        <v>5.6711863879072809E-3</v>
      </c>
      <c r="AZ9" s="191">
        <v>5.6711863879072809E-3</v>
      </c>
      <c r="BA9" s="191">
        <v>0.12495302441764684</v>
      </c>
      <c r="BB9" s="191">
        <v>0.10506546577832906</v>
      </c>
      <c r="BC9" s="191">
        <v>7.5832793068120352E-2</v>
      </c>
      <c r="BD9" s="191">
        <v>6.3478873636460917E-2</v>
      </c>
      <c r="BE9" s="188">
        <v>6.7621026252455085E-2</v>
      </c>
      <c r="BF9" s="188">
        <v>0.46339597233274166</v>
      </c>
      <c r="BG9" s="188">
        <v>0.19453361743755235</v>
      </c>
      <c r="BH9" s="191">
        <v>8.2464673003248376E-2</v>
      </c>
      <c r="BI9" s="191">
        <v>8.8916304558895182E-2</v>
      </c>
      <c r="BJ9" s="191">
        <v>8.733392658029733E-2</v>
      </c>
      <c r="BK9" s="191">
        <v>6.7004902831800467E-2</v>
      </c>
      <c r="BL9" s="190">
        <v>5.3791046349132482E-2</v>
      </c>
    </row>
    <row r="10" spans="1:64">
      <c r="A10" s="168">
        <v>6</v>
      </c>
      <c r="B10" s="3" t="s">
        <v>78</v>
      </c>
      <c r="C10" s="179">
        <v>2.4171971584094473E-3</v>
      </c>
      <c r="D10" s="179">
        <v>6.3031831074692715E-4</v>
      </c>
      <c r="E10" s="179">
        <v>1.82235924827681E-2</v>
      </c>
      <c r="F10" s="179">
        <v>2.5871252472987371E-3</v>
      </c>
      <c r="G10" s="179">
        <v>1.0189217507848964E-3</v>
      </c>
      <c r="H10" s="179">
        <v>0.2045107539162529</v>
      </c>
      <c r="I10" s="179">
        <v>2.9047120587046321E-3</v>
      </c>
      <c r="J10" s="179">
        <v>1.3910306623905353E-3</v>
      </c>
      <c r="K10" s="179">
        <v>2.2587837542443275E-4</v>
      </c>
      <c r="L10" s="179">
        <v>3.3480024498533413E-3</v>
      </c>
      <c r="M10" s="179">
        <v>3.4502054796961821E-3</v>
      </c>
      <c r="N10" s="179">
        <v>3.6907817759450644E-4</v>
      </c>
      <c r="O10" s="179">
        <v>6.5671713511154177E-4</v>
      </c>
      <c r="P10" s="179">
        <v>1.232047419176764E-3</v>
      </c>
      <c r="Q10" s="179">
        <v>7.9625584833569601E-4</v>
      </c>
      <c r="R10" s="179">
        <v>9.0289775123405201E-4</v>
      </c>
      <c r="S10" s="179">
        <v>1.3098641806347873E-3</v>
      </c>
      <c r="T10" s="179">
        <v>3.2579915226842652E-3</v>
      </c>
      <c r="U10" s="179">
        <v>1.4040629711948864E-3</v>
      </c>
      <c r="V10" s="179">
        <v>1.1018571082957863E-3</v>
      </c>
      <c r="W10" s="179">
        <v>1.4034870418058367E-3</v>
      </c>
      <c r="X10" s="179">
        <v>1.3965536959071483E-2</v>
      </c>
      <c r="Y10" s="179">
        <v>3.8139180185505469E-3</v>
      </c>
      <c r="Z10" s="179">
        <v>1.8418853393872373E-4</v>
      </c>
      <c r="AA10" s="179">
        <v>8.8461092915740811E-4</v>
      </c>
      <c r="AB10" s="179">
        <v>2.7433735425828054E-3</v>
      </c>
      <c r="AC10" s="179">
        <v>4.3627349325928415E-3</v>
      </c>
      <c r="AD10" s="179">
        <v>1.3698710823412006E-3</v>
      </c>
      <c r="AE10" s="179">
        <v>5.0118861436155973E-5</v>
      </c>
      <c r="AF10" s="179">
        <v>2.267731240499012E-3</v>
      </c>
      <c r="AG10" s="179">
        <v>6.9980910033255002E-4</v>
      </c>
      <c r="AH10" s="179">
        <v>4.2866516711477136E-3</v>
      </c>
      <c r="AI10" s="179">
        <v>4.6123049790819772E-4</v>
      </c>
      <c r="AJ10" s="179">
        <v>3.3618616625408831E-3</v>
      </c>
      <c r="AK10" s="179">
        <v>1.9974440289676716E-2</v>
      </c>
      <c r="AL10" s="179">
        <v>1.9998201388201288E-3</v>
      </c>
      <c r="AM10" s="179">
        <v>3.9715863951671811E-3</v>
      </c>
      <c r="AN10" s="179">
        <v>2.0048012607890926E-2</v>
      </c>
      <c r="AO10" s="179">
        <v>2.2120514670641338E-4</v>
      </c>
      <c r="AP10" s="191">
        <v>2.5966114475179641E-3</v>
      </c>
      <c r="AQ10" s="187">
        <v>1.2504648568240982E-2</v>
      </c>
      <c r="AR10" s="188">
        <v>1.212874021164739E-2</v>
      </c>
      <c r="AS10" s="188">
        <v>0</v>
      </c>
      <c r="AT10" s="188">
        <v>2.4994402295319278E-5</v>
      </c>
      <c r="AU10" s="188">
        <v>1.4034516048583435E-3</v>
      </c>
      <c r="AV10" s="188">
        <v>6.7981571159537263E-2</v>
      </c>
      <c r="AW10" s="191">
        <v>6.7466719974167803E-3</v>
      </c>
      <c r="AX10" s="191">
        <v>6.1741041886453681E-3</v>
      </c>
      <c r="AY10" s="191">
        <v>1.5559568472998428E-3</v>
      </c>
      <c r="AZ10" s="191">
        <v>1.5559568472998428E-3</v>
      </c>
      <c r="BA10" s="191">
        <v>4.5803626257983898E-3</v>
      </c>
      <c r="BB10" s="191">
        <v>4.0761111130577397E-3</v>
      </c>
      <c r="BC10" s="191">
        <v>5.6263528236850094E-3</v>
      </c>
      <c r="BD10" s="191">
        <v>5.5887361980477218E-3</v>
      </c>
      <c r="BE10" s="188">
        <v>4.0307372944212189E-2</v>
      </c>
      <c r="BF10" s="188">
        <v>0.21769602742241537</v>
      </c>
      <c r="BG10" s="188">
        <v>4.1252269928992683E-2</v>
      </c>
      <c r="BH10" s="191">
        <v>4.187459906510288E-2</v>
      </c>
      <c r="BI10" s="191">
        <v>5.1220275089504672E-3</v>
      </c>
      <c r="BJ10" s="191">
        <v>1.4136252730227337E-2</v>
      </c>
      <c r="BK10" s="191">
        <v>-9.0556528834154334E-4</v>
      </c>
      <c r="BL10" s="190">
        <v>2.1174857215009485E-3</v>
      </c>
    </row>
    <row r="11" spans="1:64">
      <c r="A11" s="168">
        <v>7</v>
      </c>
      <c r="B11" s="3" t="s">
        <v>79</v>
      </c>
      <c r="C11" s="179">
        <v>2.6410800504351569E-2</v>
      </c>
      <c r="D11" s="179">
        <v>9.7699338165773714E-3</v>
      </c>
      <c r="E11" s="179">
        <v>3.8685859042083145E-3</v>
      </c>
      <c r="F11" s="179">
        <v>6.087353523055851E-4</v>
      </c>
      <c r="G11" s="179">
        <v>1.6139947695665631E-2</v>
      </c>
      <c r="H11" s="179">
        <v>5.3138412339653034E-3</v>
      </c>
      <c r="I11" s="179">
        <v>0.30845900340266269</v>
      </c>
      <c r="J11" s="179">
        <v>1.7381443323111364E-2</v>
      </c>
      <c r="K11" s="179">
        <v>2.4045117383891229E-4</v>
      </c>
      <c r="L11" s="179">
        <v>5.8467745880548122E-3</v>
      </c>
      <c r="M11" s="179">
        <v>1.6805494666082128E-2</v>
      </c>
      <c r="N11" s="179">
        <v>3.4367229553230636E-4</v>
      </c>
      <c r="O11" s="179">
        <v>1.125228749794776E-3</v>
      </c>
      <c r="P11" s="179">
        <v>5.6945570951436666E-3</v>
      </c>
      <c r="Q11" s="179">
        <v>6.5708219003060304E-4</v>
      </c>
      <c r="R11" s="179">
        <v>1.050444456923519E-3</v>
      </c>
      <c r="S11" s="179">
        <v>4.2864176118014245E-3</v>
      </c>
      <c r="T11" s="179">
        <v>3.6103049872331771E-3</v>
      </c>
      <c r="U11" s="179">
        <v>5.6631912333766771E-3</v>
      </c>
      <c r="V11" s="179">
        <v>5.7775637939335581E-3</v>
      </c>
      <c r="W11" s="179">
        <v>2.4203247017903877E-3</v>
      </c>
      <c r="X11" s="179">
        <v>5.5093524682377784E-2</v>
      </c>
      <c r="Y11" s="179">
        <v>4.269973582619991E-2</v>
      </c>
      <c r="Z11" s="179">
        <v>3.9799169490288928E-3</v>
      </c>
      <c r="AA11" s="179">
        <v>3.8069863201238455E-3</v>
      </c>
      <c r="AB11" s="179">
        <v>4.5543586916080561E-3</v>
      </c>
      <c r="AC11" s="179">
        <v>7.4740448019055281E-3</v>
      </c>
      <c r="AD11" s="179">
        <v>4.551371427754026E-3</v>
      </c>
      <c r="AE11" s="179">
        <v>5.3222813650099729E-4</v>
      </c>
      <c r="AF11" s="179">
        <v>7.3840219436346506E-3</v>
      </c>
      <c r="AG11" s="179">
        <v>9.3142152241312195E-3</v>
      </c>
      <c r="AH11" s="179">
        <v>1.2066851469292087E-3</v>
      </c>
      <c r="AI11" s="179">
        <v>8.0703719237261856E-3</v>
      </c>
      <c r="AJ11" s="179">
        <v>5.8814727927112712E-3</v>
      </c>
      <c r="AK11" s="179">
        <v>1.8517641985242687E-2</v>
      </c>
      <c r="AL11" s="179">
        <v>3.4459766961681395E-3</v>
      </c>
      <c r="AM11" s="179">
        <v>5.0113035920896186E-3</v>
      </c>
      <c r="AN11" s="179">
        <v>0.43240667778408987</v>
      </c>
      <c r="AO11" s="179">
        <v>6.1094754804628449E-4</v>
      </c>
      <c r="AP11" s="191">
        <v>1.1773316329771182E-2</v>
      </c>
      <c r="AQ11" s="187">
        <v>9.6951701375976203E-3</v>
      </c>
      <c r="AR11" s="188">
        <v>1.9165801846449152E-3</v>
      </c>
      <c r="AS11" s="188">
        <v>9.7148707513723907E-6</v>
      </c>
      <c r="AT11" s="188">
        <v>3.1243002869149096E-4</v>
      </c>
      <c r="AU11" s="188">
        <v>2.2935905470436169E-3</v>
      </c>
      <c r="AV11" s="188">
        <v>0.11023675006725854</v>
      </c>
      <c r="AW11" s="191">
        <v>1.3370485397904061E-3</v>
      </c>
      <c r="AX11" s="191">
        <v>1.2329174433315167E-2</v>
      </c>
      <c r="AY11" s="191">
        <v>7.796908323863194E-3</v>
      </c>
      <c r="AZ11" s="191">
        <v>7.796908323863194E-3</v>
      </c>
      <c r="BA11" s="191">
        <v>1.6148932024833321E-2</v>
      </c>
      <c r="BB11" s="191">
        <v>1.4756420274061988E-2</v>
      </c>
      <c r="BC11" s="191">
        <v>6.9665698667108079E-3</v>
      </c>
      <c r="BD11" s="191">
        <v>1.3006408327467321E-2</v>
      </c>
      <c r="BE11" s="188">
        <v>1.8156136875276296E-2</v>
      </c>
      <c r="BF11" s="188">
        <v>1.5241476403256411E-2</v>
      </c>
      <c r="BG11" s="188">
        <v>1.8091966559659074E-2</v>
      </c>
      <c r="BH11" s="191">
        <v>1.8125963202163194E-2</v>
      </c>
      <c r="BI11" s="191">
        <v>2.2753363453656823E-2</v>
      </c>
      <c r="BJ11" s="191">
        <v>2.1618410815248203E-2</v>
      </c>
      <c r="BK11" s="191">
        <v>-4.2796993394295518E-3</v>
      </c>
      <c r="BL11" s="190">
        <v>9.5089693196356139E-3</v>
      </c>
    </row>
    <row r="12" spans="1:64">
      <c r="A12" s="168">
        <v>8</v>
      </c>
      <c r="B12" s="3" t="s">
        <v>80</v>
      </c>
      <c r="C12" s="179">
        <v>4.6910846634068332E-2</v>
      </c>
      <c r="D12" s="179">
        <v>9.4547746612039078E-4</v>
      </c>
      <c r="E12" s="179">
        <v>1.6063468373819296E-2</v>
      </c>
      <c r="F12" s="179">
        <v>5.0220666565210775E-3</v>
      </c>
      <c r="G12" s="179">
        <v>1.1145669369593634E-2</v>
      </c>
      <c r="H12" s="179">
        <v>0.13467341516488537</v>
      </c>
      <c r="I12" s="179">
        <v>3.2056241650626052E-2</v>
      </c>
      <c r="J12" s="179">
        <v>0.33105183228479129</v>
      </c>
      <c r="K12" s="179">
        <v>6.4630360968216723E-3</v>
      </c>
      <c r="L12" s="179">
        <v>0.1567671328301872</v>
      </c>
      <c r="M12" s="179">
        <v>2.5808820122396752E-2</v>
      </c>
      <c r="N12" s="179">
        <v>4.9121118154442818E-3</v>
      </c>
      <c r="O12" s="179">
        <v>4.9774353594124786E-3</v>
      </c>
      <c r="P12" s="179">
        <v>8.0969724632004858E-3</v>
      </c>
      <c r="Q12" s="179">
        <v>2.0176377895268398E-3</v>
      </c>
      <c r="R12" s="179">
        <v>3.6919709266924105E-3</v>
      </c>
      <c r="S12" s="179">
        <v>1.3672271982005177E-2</v>
      </c>
      <c r="T12" s="179">
        <v>1.4470276729514061E-2</v>
      </c>
      <c r="U12" s="179">
        <v>9.6332719278813973E-3</v>
      </c>
      <c r="V12" s="179">
        <v>1.0431712405713368E-2</v>
      </c>
      <c r="W12" s="179">
        <v>1.1149227412604268E-2</v>
      </c>
      <c r="X12" s="179">
        <v>3.9534889906036486E-2</v>
      </c>
      <c r="Y12" s="179">
        <v>4.9254365800439313E-3</v>
      </c>
      <c r="Z12" s="179">
        <v>1.7906014730748867E-3</v>
      </c>
      <c r="AA12" s="179">
        <v>8.8671714565540186E-3</v>
      </c>
      <c r="AB12" s="179">
        <v>1.5397856403222119E-2</v>
      </c>
      <c r="AC12" s="179">
        <v>1.2299017820935183E-5</v>
      </c>
      <c r="AD12" s="179">
        <v>2.6926212920711559E-5</v>
      </c>
      <c r="AE12" s="179">
        <v>3.4171950979197254E-5</v>
      </c>
      <c r="AF12" s="179">
        <v>6.6364487773426972E-4</v>
      </c>
      <c r="AG12" s="179">
        <v>6.3601953086523983E-4</v>
      </c>
      <c r="AH12" s="179">
        <v>9.2586671411849428E-4</v>
      </c>
      <c r="AI12" s="179">
        <v>8.9643690726943417E-3</v>
      </c>
      <c r="AJ12" s="179">
        <v>0.15753720102134641</v>
      </c>
      <c r="AK12" s="179">
        <v>2.177308657168552E-3</v>
      </c>
      <c r="AL12" s="179">
        <v>3.9910105745656309E-3</v>
      </c>
      <c r="AM12" s="179">
        <v>9.0908606192448994E-3</v>
      </c>
      <c r="AN12" s="179">
        <v>9.3276402352984299E-3</v>
      </c>
      <c r="AO12" s="179">
        <v>3.6814856558995937E-3</v>
      </c>
      <c r="AP12" s="191">
        <v>3.3856631153762293E-2</v>
      </c>
      <c r="AQ12" s="187">
        <v>2.1150985496467087E-2</v>
      </c>
      <c r="AR12" s="188">
        <v>7.9892300155183192E-3</v>
      </c>
      <c r="AS12" s="188">
        <v>0</v>
      </c>
      <c r="AT12" s="188">
        <v>0</v>
      </c>
      <c r="AU12" s="188">
        <v>0</v>
      </c>
      <c r="AV12" s="188">
        <v>0.24756187785848802</v>
      </c>
      <c r="AW12" s="191">
        <v>3.9042305044860036E-3</v>
      </c>
      <c r="AX12" s="191">
        <v>3.5486855015159233E-2</v>
      </c>
      <c r="AY12" s="191">
        <v>6.8651244609804318E-2</v>
      </c>
      <c r="AZ12" s="191">
        <v>6.8651244609804318E-2</v>
      </c>
      <c r="BA12" s="191">
        <v>9.5511073310876424E-2</v>
      </c>
      <c r="BB12" s="191">
        <v>9.1032802124265261E-2</v>
      </c>
      <c r="BC12" s="191">
        <v>4.0455282359245837E-2</v>
      </c>
      <c r="BD12" s="191">
        <v>5.0984913528051831E-2</v>
      </c>
      <c r="BE12" s="188">
        <v>9.7961931925552692E-2</v>
      </c>
      <c r="BF12" s="188">
        <v>8.1012425781967309E-2</v>
      </c>
      <c r="BG12" s="188">
        <v>9.761116327184613E-2</v>
      </c>
      <c r="BH12" s="191">
        <v>9.778850061210459E-2</v>
      </c>
      <c r="BI12" s="191">
        <v>6.0251554921971928E-2</v>
      </c>
      <c r="BJ12" s="191">
        <v>6.9458161922320752E-2</v>
      </c>
      <c r="BK12" s="191">
        <v>1.8193629883952827E-2</v>
      </c>
      <c r="BL12" s="190">
        <v>4.3482702558285971E-2</v>
      </c>
    </row>
    <row r="13" spans="1:64">
      <c r="A13" s="168">
        <v>9</v>
      </c>
      <c r="B13" s="3" t="s">
        <v>81</v>
      </c>
      <c r="C13" s="179">
        <v>2.1441092351692961E-2</v>
      </c>
      <c r="D13" s="179">
        <v>1.9119655425990124E-2</v>
      </c>
      <c r="E13" s="179">
        <v>4.0512145788739864E-2</v>
      </c>
      <c r="F13" s="179">
        <v>9.9376046263886769E-2</v>
      </c>
      <c r="G13" s="179">
        <v>4.8357373197956671E-3</v>
      </c>
      <c r="H13" s="179">
        <v>7.6341384243619184E-3</v>
      </c>
      <c r="I13" s="179">
        <v>4.9928921562065803E-3</v>
      </c>
      <c r="J13" s="179">
        <v>7.9381248953507028E-3</v>
      </c>
      <c r="K13" s="179">
        <v>9.6289765523673507E-2</v>
      </c>
      <c r="L13" s="179">
        <v>1.555617736781652E-3</v>
      </c>
      <c r="M13" s="179">
        <v>2.2593855925407129E-2</v>
      </c>
      <c r="N13" s="179">
        <v>2.8310005344473737E-2</v>
      </c>
      <c r="O13" s="179">
        <v>3.7280710535905208E-3</v>
      </c>
      <c r="P13" s="179">
        <v>5.0608005378449811E-3</v>
      </c>
      <c r="Q13" s="179">
        <v>2.4503690003224569E-3</v>
      </c>
      <c r="R13" s="179">
        <v>2.129517379130069E-3</v>
      </c>
      <c r="S13" s="179">
        <v>3.0397882536800408E-3</v>
      </c>
      <c r="T13" s="179">
        <v>1.6090192246924521E-3</v>
      </c>
      <c r="U13" s="179">
        <v>1.4954711763577207E-3</v>
      </c>
      <c r="V13" s="179">
        <v>4.7906830795468972E-4</v>
      </c>
      <c r="W13" s="179">
        <v>3.9275877681543185E-3</v>
      </c>
      <c r="X13" s="179">
        <v>8.6250688170384331E-3</v>
      </c>
      <c r="Y13" s="179">
        <v>1.6659095387175166E-2</v>
      </c>
      <c r="Z13" s="179">
        <v>3.6686744420712618E-2</v>
      </c>
      <c r="AA13" s="179">
        <v>1.4590814789852248E-2</v>
      </c>
      <c r="AB13" s="179">
        <v>1.7536074017294012E-2</v>
      </c>
      <c r="AC13" s="179">
        <v>1.0206818233840542E-2</v>
      </c>
      <c r="AD13" s="179">
        <v>2.5554658950062816E-3</v>
      </c>
      <c r="AE13" s="179">
        <v>8.1614009588649441E-4</v>
      </c>
      <c r="AF13" s="179">
        <v>3.1469217493767909E-2</v>
      </c>
      <c r="AG13" s="179">
        <v>2.7223136852078554E-3</v>
      </c>
      <c r="AH13" s="179">
        <v>1.160530830249428E-2</v>
      </c>
      <c r="AI13" s="179">
        <v>6.0337546369930092E-3</v>
      </c>
      <c r="AJ13" s="179">
        <v>3.1814025889385727E-3</v>
      </c>
      <c r="AK13" s="179">
        <v>5.9797100077310233E-3</v>
      </c>
      <c r="AL13" s="179">
        <v>3.4200875869442584E-3</v>
      </c>
      <c r="AM13" s="179">
        <v>8.3343997099455617E-3</v>
      </c>
      <c r="AN13" s="179">
        <v>0</v>
      </c>
      <c r="AO13" s="179">
        <v>1.088118650227262E-2</v>
      </c>
      <c r="AP13" s="191">
        <v>9.7794242217770933E-3</v>
      </c>
      <c r="AQ13" s="187">
        <v>1.6269988843436221E-3</v>
      </c>
      <c r="AR13" s="188">
        <v>6.0242927132958465E-3</v>
      </c>
      <c r="AS13" s="188">
        <v>0</v>
      </c>
      <c r="AT13" s="188">
        <v>0</v>
      </c>
      <c r="AU13" s="188">
        <v>0</v>
      </c>
      <c r="AV13" s="188">
        <v>-1.2375571697605597E-2</v>
      </c>
      <c r="AW13" s="191">
        <v>3.2679448931362326E-3</v>
      </c>
      <c r="AX13" s="191">
        <v>1.1396385624792098E-2</v>
      </c>
      <c r="AY13" s="191">
        <v>8.8733907249715897E-5</v>
      </c>
      <c r="AZ13" s="191">
        <v>8.8733907249715897E-5</v>
      </c>
      <c r="BA13" s="191">
        <v>4.0356561217613322E-3</v>
      </c>
      <c r="BB13" s="191">
        <v>3.3775957809544167E-3</v>
      </c>
      <c r="BC13" s="191">
        <v>3.3139442158848344E-3</v>
      </c>
      <c r="BD13" s="191">
        <v>9.159036535068648E-3</v>
      </c>
      <c r="BE13" s="188">
        <v>1.3081963659351966E-2</v>
      </c>
      <c r="BF13" s="188">
        <v>5.9680479892269085E-3</v>
      </c>
      <c r="BG13" s="188">
        <v>1.5415839747229702E-2</v>
      </c>
      <c r="BH13" s="191">
        <v>1.323474913934772E-2</v>
      </c>
      <c r="BI13" s="191">
        <v>2.6317935800488929E-2</v>
      </c>
      <c r="BJ13" s="191">
        <v>2.3109050376095005E-2</v>
      </c>
      <c r="BK13" s="191">
        <v>-1.1880125500253733E-2</v>
      </c>
      <c r="BL13" s="190">
        <v>3.4937661596103962E-3</v>
      </c>
    </row>
    <row r="14" spans="1:64">
      <c r="A14" s="168">
        <v>10</v>
      </c>
      <c r="B14" s="3" t="s">
        <v>82</v>
      </c>
      <c r="C14" s="179">
        <v>8.0511732324630193E-3</v>
      </c>
      <c r="D14" s="179">
        <v>5.1475995377665718E-3</v>
      </c>
      <c r="E14" s="179">
        <v>1.5160143746440705E-2</v>
      </c>
      <c r="F14" s="179">
        <v>7.3048242276670221E-3</v>
      </c>
      <c r="G14" s="179">
        <v>2.2777373406189631E-2</v>
      </c>
      <c r="H14" s="179">
        <v>8.5838973779439522E-3</v>
      </c>
      <c r="I14" s="179">
        <v>1.9527161065614366E-2</v>
      </c>
      <c r="J14" s="179">
        <v>2.9288923391445162E-2</v>
      </c>
      <c r="K14" s="179">
        <v>1.7487358097375438E-4</v>
      </c>
      <c r="L14" s="179">
        <v>0.19598631056391633</v>
      </c>
      <c r="M14" s="179">
        <v>1.0151017774973892E-2</v>
      </c>
      <c r="N14" s="179">
        <v>9.372460855309806E-4</v>
      </c>
      <c r="O14" s="179">
        <v>2.8350959247498268E-3</v>
      </c>
      <c r="P14" s="179">
        <v>7.9674455755773966E-3</v>
      </c>
      <c r="Q14" s="179">
        <v>7.7595018343544469E-3</v>
      </c>
      <c r="R14" s="179">
        <v>2.6494543524626536E-2</v>
      </c>
      <c r="S14" s="179">
        <v>4.0912930166172083E-2</v>
      </c>
      <c r="T14" s="179">
        <v>1.7136236347853249E-2</v>
      </c>
      <c r="U14" s="179">
        <v>3.007000550919723E-2</v>
      </c>
      <c r="V14" s="179">
        <v>4.9260198765440973E-2</v>
      </c>
      <c r="W14" s="179">
        <v>3.1670099365543512E-2</v>
      </c>
      <c r="X14" s="179">
        <v>6.0660058457913231E-2</v>
      </c>
      <c r="Y14" s="179">
        <v>1.4186114820733994E-2</v>
      </c>
      <c r="Z14" s="179">
        <v>1.733539142952694E-5</v>
      </c>
      <c r="AA14" s="179">
        <v>3.9423107301199488E-2</v>
      </c>
      <c r="AB14" s="179">
        <v>2.0664954299520807E-2</v>
      </c>
      <c r="AC14" s="179">
        <v>6.01251151751773E-3</v>
      </c>
      <c r="AD14" s="179">
        <v>2.5874407728496262E-3</v>
      </c>
      <c r="AE14" s="179">
        <v>7.0194882636434358E-4</v>
      </c>
      <c r="AF14" s="179">
        <v>2.6123374584179795E-3</v>
      </c>
      <c r="AG14" s="179">
        <v>2.7992364013302001E-3</v>
      </c>
      <c r="AH14" s="179">
        <v>1.8121130057859719E-3</v>
      </c>
      <c r="AI14" s="179">
        <v>4.1667586416819927E-3</v>
      </c>
      <c r="AJ14" s="179">
        <v>2.3177306557447814E-3</v>
      </c>
      <c r="AK14" s="179">
        <v>7.1209563328652643E-3</v>
      </c>
      <c r="AL14" s="179">
        <v>7.6418291700314942E-3</v>
      </c>
      <c r="AM14" s="179">
        <v>2.8245650516392873E-3</v>
      </c>
      <c r="AN14" s="179">
        <v>4.6106763913577306E-2</v>
      </c>
      <c r="AO14" s="179">
        <v>2.1646503641984736E-3</v>
      </c>
      <c r="AP14" s="191">
        <v>1.276313443077504E-2</v>
      </c>
      <c r="AQ14" s="187">
        <v>2.585766084046114E-3</v>
      </c>
      <c r="AR14" s="188">
        <v>2.8816966460243139E-3</v>
      </c>
      <c r="AS14" s="188">
        <v>1.2364380956292134E-5</v>
      </c>
      <c r="AT14" s="188">
        <v>0</v>
      </c>
      <c r="AU14" s="188">
        <v>0</v>
      </c>
      <c r="AV14" s="188">
        <v>0.14630414312617701</v>
      </c>
      <c r="AW14" s="191">
        <v>1.1704860450218611E-3</v>
      </c>
      <c r="AX14" s="191">
        <v>1.3216337019933737E-2</v>
      </c>
      <c r="AY14" s="191">
        <v>3.0139950495820165E-2</v>
      </c>
      <c r="AZ14" s="191">
        <v>3.0139950495820165E-2</v>
      </c>
      <c r="BA14" s="191">
        <v>2.3828242475457839E-2</v>
      </c>
      <c r="BB14" s="191">
        <v>2.4880577562195118E-2</v>
      </c>
      <c r="BC14" s="191">
        <v>1.1117037083493903E-2</v>
      </c>
      <c r="BD14" s="191">
        <v>1.6470815372374784E-2</v>
      </c>
      <c r="BE14" s="188">
        <v>1.7202477188494342E-2</v>
      </c>
      <c r="BF14" s="188">
        <v>5.0743710595580582E-2</v>
      </c>
      <c r="BG14" s="188">
        <v>1.7501644468682007E-2</v>
      </c>
      <c r="BH14" s="191">
        <v>1.7509769393748098E-2</v>
      </c>
      <c r="BI14" s="191">
        <v>2.7424981441267281E-2</v>
      </c>
      <c r="BJ14" s="191">
        <v>2.4993098426591705E-2</v>
      </c>
      <c r="BK14" s="191">
        <v>4.6623068083680755E-4</v>
      </c>
      <c r="BL14" s="190">
        <v>1.3009812518289246E-2</v>
      </c>
    </row>
    <row r="15" spans="1:64">
      <c r="A15" s="168">
        <v>11</v>
      </c>
      <c r="B15" s="3" t="s">
        <v>83</v>
      </c>
      <c r="C15" s="179">
        <v>2.6324691699726298E-3</v>
      </c>
      <c r="D15" s="179">
        <v>2.1010610358230907E-4</v>
      </c>
      <c r="E15" s="179">
        <v>1.9637491899534592E-5</v>
      </c>
      <c r="F15" s="179">
        <v>0</v>
      </c>
      <c r="G15" s="179">
        <v>2.4481570909476399E-3</v>
      </c>
      <c r="H15" s="179">
        <v>3.0055663088039046E-4</v>
      </c>
      <c r="I15" s="179">
        <v>1.2421994426165433E-3</v>
      </c>
      <c r="J15" s="179">
        <v>8.0476041604462534E-3</v>
      </c>
      <c r="K15" s="179">
        <v>4.8673146704361642E-3</v>
      </c>
      <c r="L15" s="179">
        <v>2.7003175808285279E-3</v>
      </c>
      <c r="M15" s="179">
        <v>9.3283861378727767E-2</v>
      </c>
      <c r="N15" s="179">
        <v>4.2016709679594871E-3</v>
      </c>
      <c r="O15" s="179">
        <v>6.2908696296355617E-3</v>
      </c>
      <c r="P15" s="179">
        <v>6.9050166997165832E-3</v>
      </c>
      <c r="Q15" s="179">
        <v>3.8337399536392011E-3</v>
      </c>
      <c r="R15" s="179">
        <v>4.1224990007564521E-3</v>
      </c>
      <c r="S15" s="179">
        <v>5.5646643811795102E-3</v>
      </c>
      <c r="T15" s="179">
        <v>2.7901773553244736E-2</v>
      </c>
      <c r="U15" s="179">
        <v>8.9456516458006168E-3</v>
      </c>
      <c r="V15" s="179">
        <v>2.2923418535631904E-3</v>
      </c>
      <c r="W15" s="179">
        <v>7.0718339315797973E-3</v>
      </c>
      <c r="X15" s="179">
        <v>7.8910204070777156E-3</v>
      </c>
      <c r="Y15" s="179">
        <v>5.767308127358043E-2</v>
      </c>
      <c r="Z15" s="179">
        <v>5.8506946074653418E-5</v>
      </c>
      <c r="AA15" s="179">
        <v>5.3550554461493094E-3</v>
      </c>
      <c r="AB15" s="179">
        <v>4.9309001582370688E-4</v>
      </c>
      <c r="AC15" s="179">
        <v>2.0805838480415353E-4</v>
      </c>
      <c r="AD15" s="179">
        <v>1.1780218152811307E-5</v>
      </c>
      <c r="AE15" s="179">
        <v>6.6920070667594622E-5</v>
      </c>
      <c r="AF15" s="179">
        <v>5.3358382129388516E-5</v>
      </c>
      <c r="AG15" s="179">
        <v>3.7523276157241289E-6</v>
      </c>
      <c r="AH15" s="179">
        <v>2.078334440851575E-4</v>
      </c>
      <c r="AI15" s="179">
        <v>1.767082083925362E-3</v>
      </c>
      <c r="AJ15" s="179">
        <v>6.7704609268780486E-4</v>
      </c>
      <c r="AK15" s="179">
        <v>4.154767727447237E-4</v>
      </c>
      <c r="AL15" s="179">
        <v>6.7584200921288931E-4</v>
      </c>
      <c r="AM15" s="179">
        <v>1.0357182846265816E-3</v>
      </c>
      <c r="AN15" s="179">
        <v>5.3876743205849478E-3</v>
      </c>
      <c r="AO15" s="179">
        <v>2.7597975446228716E-3</v>
      </c>
      <c r="AP15" s="191">
        <v>6.1636427811083278E-3</v>
      </c>
      <c r="AQ15" s="187">
        <v>1.0168743027147639E-3</v>
      </c>
      <c r="AR15" s="188">
        <v>4.4543159123807785E-4</v>
      </c>
      <c r="AS15" s="188">
        <v>0</v>
      </c>
      <c r="AT15" s="188">
        <v>0</v>
      </c>
      <c r="AU15" s="188">
        <v>0</v>
      </c>
      <c r="AV15" s="188">
        <v>9.1891982781813292E-2</v>
      </c>
      <c r="AW15" s="191">
        <v>-2.719770466378268E-6</v>
      </c>
      <c r="AX15" s="191">
        <v>6.0783569216548055E-3</v>
      </c>
      <c r="AY15" s="191">
        <v>1.0218020766847767E-2</v>
      </c>
      <c r="AZ15" s="191">
        <v>1.0218020766847767E-2</v>
      </c>
      <c r="BA15" s="191">
        <v>1.2106579011099553E-2</v>
      </c>
      <c r="BB15" s="191">
        <v>1.1791704479932786E-2</v>
      </c>
      <c r="BC15" s="191">
        <v>4.9451245974483152E-3</v>
      </c>
      <c r="BD15" s="191">
        <v>7.6724569302253362E-3</v>
      </c>
      <c r="BE15" s="188">
        <v>6.2429099757740367E-3</v>
      </c>
      <c r="BF15" s="188">
        <v>3.8868825365734223E-3</v>
      </c>
      <c r="BG15" s="188">
        <v>6.215248300715695E-3</v>
      </c>
      <c r="BH15" s="191">
        <v>6.2207205710590819E-3</v>
      </c>
      <c r="BI15" s="191">
        <v>9.8739600838992584E-3</v>
      </c>
      <c r="BJ15" s="191">
        <v>8.9779377822843814E-3</v>
      </c>
      <c r="BK15" s="191">
        <v>1.8496703883807424E-3</v>
      </c>
      <c r="BL15" s="190">
        <v>7.1422852700978676E-3</v>
      </c>
    </row>
    <row r="16" spans="1:64">
      <c r="A16" s="168">
        <v>12</v>
      </c>
      <c r="B16" s="3" t="s">
        <v>84</v>
      </c>
      <c r="C16" s="179">
        <v>3.0753144509026051E-5</v>
      </c>
      <c r="D16" s="179">
        <v>0</v>
      </c>
      <c r="E16" s="179">
        <v>2.9456237849301888E-4</v>
      </c>
      <c r="F16" s="179">
        <v>2.2827575711459442E-3</v>
      </c>
      <c r="G16" s="179">
        <v>0</v>
      </c>
      <c r="H16" s="179">
        <v>1.202226523521562E-4</v>
      </c>
      <c r="I16" s="179">
        <v>2.4603044994926794E-3</v>
      </c>
      <c r="J16" s="179">
        <v>1.9905320926463891E-5</v>
      </c>
      <c r="K16" s="179">
        <v>0</v>
      </c>
      <c r="L16" s="179">
        <v>2.0604597192843766E-3</v>
      </c>
      <c r="M16" s="179">
        <v>5.8346966634944732E-3</v>
      </c>
      <c r="N16" s="179">
        <v>0.54496818028752991</v>
      </c>
      <c r="O16" s="179">
        <v>6.0466028903562695E-4</v>
      </c>
      <c r="P16" s="179">
        <v>0.17733772902358313</v>
      </c>
      <c r="Q16" s="179">
        <v>0.11889004824686822</v>
      </c>
      <c r="R16" s="179">
        <v>7.7301260643457784E-2</v>
      </c>
      <c r="S16" s="179">
        <v>1.7985790232026632E-2</v>
      </c>
      <c r="T16" s="179">
        <v>4.7834725032053259E-3</v>
      </c>
      <c r="U16" s="179">
        <v>5.0407095911912135E-2</v>
      </c>
      <c r="V16" s="179">
        <v>1.0194573593275797E-2</v>
      </c>
      <c r="W16" s="179">
        <v>6.5362994306546005E-2</v>
      </c>
      <c r="X16" s="179">
        <v>5.9734519158397541E-3</v>
      </c>
      <c r="Y16" s="179">
        <v>1.9362407046580699E-2</v>
      </c>
      <c r="Z16" s="179">
        <v>0</v>
      </c>
      <c r="AA16" s="179">
        <v>3.6858788714892007E-5</v>
      </c>
      <c r="AB16" s="179">
        <v>0</v>
      </c>
      <c r="AC16" s="179">
        <v>0</v>
      </c>
      <c r="AD16" s="179">
        <v>0</v>
      </c>
      <c r="AE16" s="179">
        <v>0</v>
      </c>
      <c r="AF16" s="179">
        <v>3.0736651372449843E-4</v>
      </c>
      <c r="AG16" s="179">
        <v>0</v>
      </c>
      <c r="AH16" s="179">
        <v>3.1279280882381566E-5</v>
      </c>
      <c r="AI16" s="179">
        <v>0</v>
      </c>
      <c r="AJ16" s="179">
        <v>2.5965334331267683E-6</v>
      </c>
      <c r="AK16" s="179">
        <v>5.2591996549965023E-6</v>
      </c>
      <c r="AL16" s="179">
        <v>1.526094859512976E-4</v>
      </c>
      <c r="AM16" s="179">
        <v>5.9983684437832912E-5</v>
      </c>
      <c r="AN16" s="179">
        <v>1.8325422859132473E-5</v>
      </c>
      <c r="AO16" s="179">
        <v>2.4964580842580936E-3</v>
      </c>
      <c r="AP16" s="191">
        <v>4.3791953890290364E-2</v>
      </c>
      <c r="AQ16" s="187">
        <v>0</v>
      </c>
      <c r="AR16" s="188">
        <v>-1.2604560155461526E-4</v>
      </c>
      <c r="AS16" s="188">
        <v>0</v>
      </c>
      <c r="AT16" s="188">
        <v>-8.9771561577355074E-4</v>
      </c>
      <c r="AU16" s="188">
        <v>-1.2326649788088812E-3</v>
      </c>
      <c r="AV16" s="188">
        <v>0.4642857142857143</v>
      </c>
      <c r="AW16" s="191">
        <v>-1.644992206216373E-3</v>
      </c>
      <c r="AX16" s="191">
        <v>4.231547074697508E-2</v>
      </c>
      <c r="AY16" s="191">
        <v>8.5088811744010465E-2</v>
      </c>
      <c r="AZ16" s="191">
        <v>8.5088811744010465E-2</v>
      </c>
      <c r="BA16" s="191">
        <v>5.6927708920057642E-2</v>
      </c>
      <c r="BB16" s="191">
        <v>6.1622938244236779E-2</v>
      </c>
      <c r="BC16" s="191">
        <v>2.4896351966501407E-2</v>
      </c>
      <c r="BD16" s="191">
        <v>4.7702511144730383E-2</v>
      </c>
      <c r="BE16" s="188">
        <v>1.7242768671839489E-2</v>
      </c>
      <c r="BF16" s="188">
        <v>3.7644610393585114E-3</v>
      </c>
      <c r="BG16" s="188">
        <v>1.7119340638334955E-2</v>
      </c>
      <c r="BH16" s="191">
        <v>1.7118993643824132E-2</v>
      </c>
      <c r="BI16" s="191">
        <v>3.3471831008141592E-2</v>
      </c>
      <c r="BJ16" s="191">
        <v>2.9461005295343463E-2</v>
      </c>
      <c r="BK16" s="191">
        <v>2.1392674827964968E-2</v>
      </c>
      <c r="BL16" s="190">
        <v>5.511060864699615E-2</v>
      </c>
    </row>
    <row r="17" spans="1:64">
      <c r="A17" s="168">
        <v>13</v>
      </c>
      <c r="B17" s="3" t="s">
        <v>85</v>
      </c>
      <c r="C17" s="179">
        <v>0</v>
      </c>
      <c r="D17" s="179">
        <v>0</v>
      </c>
      <c r="E17" s="179">
        <v>0</v>
      </c>
      <c r="F17" s="179">
        <v>1.5218383807639628E-4</v>
      </c>
      <c r="G17" s="179">
        <v>1.365345680917058E-3</v>
      </c>
      <c r="H17" s="179">
        <v>1.2022265235215619E-5</v>
      </c>
      <c r="I17" s="179">
        <v>8.0850049928921563E-4</v>
      </c>
      <c r="J17" s="179">
        <v>6.4756692578710907E-3</v>
      </c>
      <c r="K17" s="179">
        <v>7.2863992072397667E-6</v>
      </c>
      <c r="L17" s="179">
        <v>2.3500589960688853E-3</v>
      </c>
      <c r="M17" s="179">
        <v>9.0781749553576208E-3</v>
      </c>
      <c r="N17" s="179">
        <v>1.1940302644105628E-2</v>
      </c>
      <c r="O17" s="179">
        <v>0.51002094286961364</v>
      </c>
      <c r="P17" s="179">
        <v>6.6584530172054887E-2</v>
      </c>
      <c r="Q17" s="179">
        <v>3.5450496766303852E-2</v>
      </c>
      <c r="R17" s="179">
        <v>1.5715926345565397E-2</v>
      </c>
      <c r="S17" s="179">
        <v>2.086297465638649E-2</v>
      </c>
      <c r="T17" s="179">
        <v>2.9721454437152E-2</v>
      </c>
      <c r="U17" s="179">
        <v>6.9938805912381524E-2</v>
      </c>
      <c r="V17" s="179">
        <v>4.7729575521525736E-2</v>
      </c>
      <c r="W17" s="179">
        <v>2.0924259403237645E-2</v>
      </c>
      <c r="X17" s="179">
        <v>1.8446955693795428E-2</v>
      </c>
      <c r="Y17" s="179">
        <v>8.2189431588472681E-3</v>
      </c>
      <c r="Z17" s="179">
        <v>3.4887475251922965E-4</v>
      </c>
      <c r="AA17" s="179">
        <v>1.9482502606442916E-4</v>
      </c>
      <c r="AB17" s="179">
        <v>4.4826365074882447E-6</v>
      </c>
      <c r="AC17" s="179">
        <v>1.2982296588764916E-5</v>
      </c>
      <c r="AD17" s="179">
        <v>0</v>
      </c>
      <c r="AE17" s="179">
        <v>0</v>
      </c>
      <c r="AF17" s="179">
        <v>1.8341943856977303E-5</v>
      </c>
      <c r="AG17" s="179">
        <v>6.6603815179103282E-5</v>
      </c>
      <c r="AH17" s="179">
        <v>1.9115116094788731E-4</v>
      </c>
      <c r="AI17" s="179">
        <v>8.0744381875616481E-5</v>
      </c>
      <c r="AJ17" s="179">
        <v>1.6705446975379345E-3</v>
      </c>
      <c r="AK17" s="179">
        <v>2.051087865448636E-4</v>
      </c>
      <c r="AL17" s="179">
        <v>3.7016884241162959E-4</v>
      </c>
      <c r="AM17" s="179">
        <v>3.8122963887156027E-4</v>
      </c>
      <c r="AN17" s="179">
        <v>9.7124741153402111E-4</v>
      </c>
      <c r="AO17" s="179">
        <v>2.1804507318203604E-3</v>
      </c>
      <c r="AP17" s="191">
        <v>1.1481452111675167E-2</v>
      </c>
      <c r="AQ17" s="187">
        <v>1.3945704722945332E-4</v>
      </c>
      <c r="AR17" s="188">
        <v>7.0439320449493942E-4</v>
      </c>
      <c r="AS17" s="188">
        <v>0</v>
      </c>
      <c r="AT17" s="188">
        <v>0</v>
      </c>
      <c r="AU17" s="188">
        <v>-1.997036363735973E-3</v>
      </c>
      <c r="AV17" s="188">
        <v>-0.22375235404896421</v>
      </c>
      <c r="AW17" s="191">
        <v>6.0810316220678232E-4</v>
      </c>
      <c r="AX17" s="191">
        <v>1.1650933237035303E-2</v>
      </c>
      <c r="AY17" s="191">
        <v>2.4546600868658251E-2</v>
      </c>
      <c r="AZ17" s="191">
        <v>2.4546600868658251E-2</v>
      </c>
      <c r="BA17" s="191">
        <v>1.2742939490154712E-2</v>
      </c>
      <c r="BB17" s="191">
        <v>1.4710934045747595E-2</v>
      </c>
      <c r="BC17" s="191">
        <v>6.5243404347823603E-3</v>
      </c>
      <c r="BD17" s="191">
        <v>1.2504714188681858E-2</v>
      </c>
      <c r="BE17" s="188">
        <v>4.5738778396274118E-2</v>
      </c>
      <c r="BF17" s="188">
        <v>1.230336047009855E-2</v>
      </c>
      <c r="BG17" s="188">
        <v>4.5426690429473379E-2</v>
      </c>
      <c r="BH17" s="191">
        <v>4.5431195099074048E-2</v>
      </c>
      <c r="BI17" s="191">
        <v>2.1860933007999732E-2</v>
      </c>
      <c r="BJ17" s="191">
        <v>2.764196116514105E-2</v>
      </c>
      <c r="BK17" s="191">
        <v>-9.6848477867490703E-3</v>
      </c>
      <c r="BL17" s="190">
        <v>6.3572939897482217E-3</v>
      </c>
    </row>
    <row r="18" spans="1:64">
      <c r="A18" s="168">
        <v>14</v>
      </c>
      <c r="B18" s="3" t="s">
        <v>86</v>
      </c>
      <c r="C18" s="179">
        <v>2.8231386659285911E-3</v>
      </c>
      <c r="D18" s="179">
        <v>1.2606366214938543E-3</v>
      </c>
      <c r="E18" s="179">
        <v>1.826286746656717E-3</v>
      </c>
      <c r="F18" s="179">
        <v>8.5222949322781918E-3</v>
      </c>
      <c r="G18" s="179">
        <v>1.2966761286463247E-2</v>
      </c>
      <c r="H18" s="179">
        <v>9.3773668834681834E-4</v>
      </c>
      <c r="I18" s="179">
        <v>5.7317866522457305E-3</v>
      </c>
      <c r="J18" s="179">
        <v>1.4171417598411321E-2</v>
      </c>
      <c r="K18" s="179">
        <v>9.5451829614840941E-4</v>
      </c>
      <c r="L18" s="179">
        <v>7.5080569258254067E-3</v>
      </c>
      <c r="M18" s="179">
        <v>8.7680841736080661E-3</v>
      </c>
      <c r="N18" s="179">
        <v>5.7371100947731788E-4</v>
      </c>
      <c r="O18" s="179">
        <v>1.870042085957866E-3</v>
      </c>
      <c r="P18" s="179">
        <v>9.7169837505435508E-2</v>
      </c>
      <c r="Q18" s="179">
        <v>3.3851900975280326E-2</v>
      </c>
      <c r="R18" s="179">
        <v>3.1528749035165664E-2</v>
      </c>
      <c r="S18" s="179">
        <v>3.5009507807242192E-2</v>
      </c>
      <c r="T18" s="179">
        <v>1.6446137809046101E-2</v>
      </c>
      <c r="U18" s="179">
        <v>3.2027458695431978E-2</v>
      </c>
      <c r="V18" s="179">
        <v>2.3407277526666138E-2</v>
      </c>
      <c r="W18" s="179">
        <v>1.9746736285872819E-2</v>
      </c>
      <c r="X18" s="179">
        <v>1.7263435612518186E-2</v>
      </c>
      <c r="Y18" s="179">
        <v>9.235410235640111E-2</v>
      </c>
      <c r="Z18" s="179">
        <v>6.6018949027448425E-4</v>
      </c>
      <c r="AA18" s="179">
        <v>7.2664469180787089E-4</v>
      </c>
      <c r="AB18" s="179">
        <v>1.4792700474711205E-4</v>
      </c>
      <c r="AC18" s="179">
        <v>2.6972429360078687E-3</v>
      </c>
      <c r="AD18" s="179">
        <v>1.1359496075925188E-4</v>
      </c>
      <c r="AE18" s="179">
        <v>2.8903775203237677E-4</v>
      </c>
      <c r="AF18" s="179">
        <v>2.0309534197998505E-3</v>
      </c>
      <c r="AG18" s="179">
        <v>4.5590780531048168E-4</v>
      </c>
      <c r="AH18" s="179">
        <v>3.5456802618006301E-3</v>
      </c>
      <c r="AI18" s="179">
        <v>2.0970303494314782E-4</v>
      </c>
      <c r="AJ18" s="179">
        <v>3.8298868138619835E-4</v>
      </c>
      <c r="AK18" s="179">
        <v>2.156271858548566E-3</v>
      </c>
      <c r="AL18" s="179">
        <v>1.2540321152128948E-3</v>
      </c>
      <c r="AM18" s="179">
        <v>2.7525846303138881E-3</v>
      </c>
      <c r="AN18" s="179">
        <v>3.8483388004178197E-4</v>
      </c>
      <c r="AO18" s="179">
        <v>3.0336705834022406E-3</v>
      </c>
      <c r="AP18" s="191">
        <v>1.3264815036620494E-2</v>
      </c>
      <c r="AQ18" s="187">
        <v>3.2772406098921531E-3</v>
      </c>
      <c r="AR18" s="188">
        <v>2.3737267060065176E-3</v>
      </c>
      <c r="AS18" s="188">
        <v>2.6495102049197431E-6</v>
      </c>
      <c r="AT18" s="188">
        <v>8.9979848263149395E-4</v>
      </c>
      <c r="AU18" s="188">
        <v>3.3342694441288348E-3</v>
      </c>
      <c r="AV18" s="188">
        <v>0.22385324186171643</v>
      </c>
      <c r="AW18" s="191">
        <v>1.3898027083192948E-3</v>
      </c>
      <c r="AX18" s="191">
        <v>1.3828637402387947E-2</v>
      </c>
      <c r="AY18" s="191">
        <v>1.0852779550726216E-2</v>
      </c>
      <c r="AZ18" s="191">
        <v>1.0852779550726216E-2</v>
      </c>
      <c r="BA18" s="191">
        <v>3.6144994875320226E-2</v>
      </c>
      <c r="BB18" s="191">
        <v>3.1928087895225686E-2</v>
      </c>
      <c r="BC18" s="191">
        <v>1.420082927137461E-2</v>
      </c>
      <c r="BD18" s="191">
        <v>1.8878624978227062E-2</v>
      </c>
      <c r="BE18" s="188">
        <v>1.3112324143281055E-2</v>
      </c>
      <c r="BF18" s="188">
        <v>1.0864907877823345E-2</v>
      </c>
      <c r="BG18" s="188">
        <v>1.3079850901506165E-2</v>
      </c>
      <c r="BH18" s="191">
        <v>1.3090604258407813E-2</v>
      </c>
      <c r="BI18" s="191">
        <v>2.8490001041514917E-2</v>
      </c>
      <c r="BJ18" s="191">
        <v>2.4713023676471289E-2</v>
      </c>
      <c r="BK18" s="191">
        <v>6.1320160319842908E-3</v>
      </c>
      <c r="BL18" s="190">
        <v>1.6509204669369264E-2</v>
      </c>
    </row>
    <row r="19" spans="1:64">
      <c r="A19" s="168">
        <v>15</v>
      </c>
      <c r="B19" s="3" t="s">
        <v>70</v>
      </c>
      <c r="C19" s="179">
        <v>0</v>
      </c>
      <c r="D19" s="179">
        <v>0</v>
      </c>
      <c r="E19" s="179">
        <v>0</v>
      </c>
      <c r="F19" s="179">
        <v>3.9567797899863035E-3</v>
      </c>
      <c r="G19" s="179">
        <v>0</v>
      </c>
      <c r="H19" s="179">
        <v>0</v>
      </c>
      <c r="I19" s="179">
        <v>5.0865925451970518E-5</v>
      </c>
      <c r="J19" s="179">
        <v>3.1028882620664301E-5</v>
      </c>
      <c r="K19" s="179">
        <v>0</v>
      </c>
      <c r="L19" s="179">
        <v>3.4243157727897996E-4</v>
      </c>
      <c r="M19" s="179">
        <v>8.4829432248728447E-4</v>
      </c>
      <c r="N19" s="179">
        <v>4.3882887198345569E-5</v>
      </c>
      <c r="O19" s="179">
        <v>0</v>
      </c>
      <c r="P19" s="179">
        <v>1.1842458296968145E-3</v>
      </c>
      <c r="Q19" s="179">
        <v>0.17208632721476244</v>
      </c>
      <c r="R19" s="179">
        <v>3.5240539668592481E-2</v>
      </c>
      <c r="S19" s="179">
        <v>1.462079431970623E-2</v>
      </c>
      <c r="T19" s="179">
        <v>1.9213796159420027E-3</v>
      </c>
      <c r="U19" s="179">
        <v>1.6713702089953909E-2</v>
      </c>
      <c r="V19" s="179">
        <v>1.4132515084663347E-3</v>
      </c>
      <c r="W19" s="179">
        <v>1.487093693849011E-2</v>
      </c>
      <c r="X19" s="179">
        <v>1.0638382753053881E-4</v>
      </c>
      <c r="Y19" s="179">
        <v>7.6228189241850383E-3</v>
      </c>
      <c r="Z19" s="179">
        <v>0</v>
      </c>
      <c r="AA19" s="179">
        <v>1.2142338110934422E-2</v>
      </c>
      <c r="AB19" s="179">
        <v>0</v>
      </c>
      <c r="AC19" s="179">
        <v>3.7580332230635281E-6</v>
      </c>
      <c r="AD19" s="179">
        <v>0</v>
      </c>
      <c r="AE19" s="179">
        <v>0</v>
      </c>
      <c r="AF19" s="179">
        <v>1.133865620249506E-4</v>
      </c>
      <c r="AG19" s="179">
        <v>1.8761638078620644E-6</v>
      </c>
      <c r="AH19" s="179">
        <v>2.8290371820287324E-4</v>
      </c>
      <c r="AI19" s="179">
        <v>0</v>
      </c>
      <c r="AJ19" s="179">
        <v>0</v>
      </c>
      <c r="AK19" s="179">
        <v>0</v>
      </c>
      <c r="AL19" s="179">
        <v>9.7452057457471462E-3</v>
      </c>
      <c r="AM19" s="179">
        <v>3.4657239897414573E-5</v>
      </c>
      <c r="AN19" s="179">
        <v>0</v>
      </c>
      <c r="AO19" s="179">
        <v>0</v>
      </c>
      <c r="AP19" s="191">
        <v>8.7385648859470248E-3</v>
      </c>
      <c r="AQ19" s="187">
        <v>0</v>
      </c>
      <c r="AR19" s="188">
        <v>5.2408897921031505E-5</v>
      </c>
      <c r="AS19" s="188">
        <v>0</v>
      </c>
      <c r="AT19" s="188">
        <v>1.0681982680962076E-2</v>
      </c>
      <c r="AU19" s="188">
        <v>4.895192511304193E-2</v>
      </c>
      <c r="AV19" s="188">
        <v>-0.28631961259079902</v>
      </c>
      <c r="AW19" s="191">
        <v>1.0944309464111903E-2</v>
      </c>
      <c r="AX19" s="191">
        <v>1.4480336542226942E-2</v>
      </c>
      <c r="AY19" s="191">
        <v>0.10409615953422482</v>
      </c>
      <c r="AZ19" s="191">
        <v>0.10409615953422482</v>
      </c>
      <c r="BA19" s="191">
        <v>6.8865152473434749E-2</v>
      </c>
      <c r="BB19" s="191">
        <v>7.473912901853956E-2</v>
      </c>
      <c r="BC19" s="191">
        <v>3.7706687341423413E-2</v>
      </c>
      <c r="BD19" s="191">
        <v>3.1293341636545437E-2</v>
      </c>
      <c r="BE19" s="188">
        <v>2.4323003769807377E-2</v>
      </c>
      <c r="BF19" s="188">
        <v>0</v>
      </c>
      <c r="BG19" s="188">
        <v>2.4099196599744757E-2</v>
      </c>
      <c r="BH19" s="191">
        <v>2.4099541752178148E-2</v>
      </c>
      <c r="BI19" s="191">
        <v>2.6518265464046391E-2</v>
      </c>
      <c r="BJ19" s="191">
        <v>2.5925030232777972E-2</v>
      </c>
      <c r="BK19" s="191">
        <v>4.6749898225547197E-2</v>
      </c>
      <c r="BL19" s="190">
        <v>3.347347822340354E-2</v>
      </c>
    </row>
    <row r="20" spans="1:64">
      <c r="A20" s="168">
        <v>16</v>
      </c>
      <c r="B20" s="3" t="s">
        <v>71</v>
      </c>
      <c r="C20" s="179">
        <v>0</v>
      </c>
      <c r="D20" s="179">
        <v>2.1010610358230907E-4</v>
      </c>
      <c r="E20" s="179">
        <v>0</v>
      </c>
      <c r="F20" s="179">
        <v>6.087353523055851E-4</v>
      </c>
      <c r="G20" s="179">
        <v>0</v>
      </c>
      <c r="H20" s="179">
        <v>0</v>
      </c>
      <c r="I20" s="179">
        <v>5.8897387365439552E-5</v>
      </c>
      <c r="J20" s="179">
        <v>0</v>
      </c>
      <c r="K20" s="179">
        <v>2.1859197621719297E-5</v>
      </c>
      <c r="L20" s="179">
        <v>2.6807500621268718E-3</v>
      </c>
      <c r="M20" s="179">
        <v>1.0372002010243689E-3</v>
      </c>
      <c r="N20" s="179">
        <v>6.466951797650926E-5</v>
      </c>
      <c r="O20" s="179">
        <v>1.4015304712746318E-4</v>
      </c>
      <c r="P20" s="179">
        <v>5.0114569616076135E-4</v>
      </c>
      <c r="Q20" s="179">
        <v>3.2504274076282373E-3</v>
      </c>
      <c r="R20" s="179">
        <v>0.18757700781887432</v>
      </c>
      <c r="S20" s="179">
        <v>1.7750918034119703E-3</v>
      </c>
      <c r="T20" s="179">
        <v>2.7240731795018943E-3</v>
      </c>
      <c r="U20" s="179">
        <v>2.1015652214013783E-3</v>
      </c>
      <c r="V20" s="179">
        <v>5.1020774797174459E-4</v>
      </c>
      <c r="W20" s="179">
        <v>1.4503536335417502E-3</v>
      </c>
      <c r="X20" s="179">
        <v>4.7872722388742464E-5</v>
      </c>
      <c r="Y20" s="179">
        <v>5.1995533857302365E-5</v>
      </c>
      <c r="Z20" s="179">
        <v>1.0834619643454336E-5</v>
      </c>
      <c r="AA20" s="179">
        <v>3.3172909843402803E-4</v>
      </c>
      <c r="AB20" s="179">
        <v>0</v>
      </c>
      <c r="AC20" s="179">
        <v>2.7331150713189298E-6</v>
      </c>
      <c r="AD20" s="179">
        <v>0</v>
      </c>
      <c r="AE20" s="179">
        <v>0</v>
      </c>
      <c r="AF20" s="179">
        <v>7.8925940233053857E-5</v>
      </c>
      <c r="AG20" s="179">
        <v>2.8142457117930969E-6</v>
      </c>
      <c r="AH20" s="179">
        <v>1.8767568529428937E-5</v>
      </c>
      <c r="AI20" s="179">
        <v>0</v>
      </c>
      <c r="AJ20" s="179">
        <v>0</v>
      </c>
      <c r="AK20" s="179">
        <v>0</v>
      </c>
      <c r="AL20" s="179">
        <v>1.354091251388701E-2</v>
      </c>
      <c r="AM20" s="179">
        <v>1.0663766122281406E-5</v>
      </c>
      <c r="AN20" s="179">
        <v>0</v>
      </c>
      <c r="AO20" s="179">
        <v>0</v>
      </c>
      <c r="AP20" s="191">
        <v>5.4142148947996871E-3</v>
      </c>
      <c r="AQ20" s="187">
        <v>0</v>
      </c>
      <c r="AR20" s="188">
        <v>7.2227388731505603E-6</v>
      </c>
      <c r="AS20" s="188">
        <v>0</v>
      </c>
      <c r="AT20" s="188">
        <v>1.8766630390068891E-3</v>
      </c>
      <c r="AU20" s="188">
        <v>7.3253647199611457E-2</v>
      </c>
      <c r="AV20" s="188">
        <v>-0.21991861716437988</v>
      </c>
      <c r="AW20" s="191">
        <v>1.5122767859759632E-2</v>
      </c>
      <c r="AX20" s="191">
        <v>1.3438742879817141E-2</v>
      </c>
      <c r="AY20" s="191">
        <v>0.12045316562105951</v>
      </c>
      <c r="AZ20" s="191">
        <v>0.12045316562105951</v>
      </c>
      <c r="BA20" s="191">
        <v>3.3349509701849696E-2</v>
      </c>
      <c r="BB20" s="191">
        <v>4.7872081565307645E-2</v>
      </c>
      <c r="BC20" s="191">
        <v>2.8861336519911334E-2</v>
      </c>
      <c r="BD20" s="191">
        <v>2.3046102651606778E-2</v>
      </c>
      <c r="BE20" s="188">
        <v>2.0618457244777569E-2</v>
      </c>
      <c r="BF20" s="188">
        <v>0</v>
      </c>
      <c r="BG20" s="188">
        <v>2.0436388578110858E-2</v>
      </c>
      <c r="BH20" s="191">
        <v>2.0429725536901346E-2</v>
      </c>
      <c r="BI20" s="191">
        <v>2.3656258881738557E-2</v>
      </c>
      <c r="BJ20" s="191">
        <v>2.2864893896301131E-2</v>
      </c>
      <c r="BK20" s="191">
        <v>3.3464007833445275E-2</v>
      </c>
      <c r="BL20" s="190">
        <v>2.3119693732225464E-2</v>
      </c>
    </row>
    <row r="21" spans="1:64">
      <c r="A21" s="168">
        <v>17</v>
      </c>
      <c r="B21" s="3" t="s">
        <v>72</v>
      </c>
      <c r="C21" s="179">
        <v>1.2301257803610419E-5</v>
      </c>
      <c r="D21" s="179">
        <v>0</v>
      </c>
      <c r="E21" s="179">
        <v>1.9637491899534592E-5</v>
      </c>
      <c r="F21" s="179">
        <v>0</v>
      </c>
      <c r="G21" s="179">
        <v>0</v>
      </c>
      <c r="H21" s="179">
        <v>0</v>
      </c>
      <c r="I21" s="179">
        <v>0</v>
      </c>
      <c r="J21" s="179">
        <v>2.3418024619369282E-6</v>
      </c>
      <c r="K21" s="179">
        <v>0</v>
      </c>
      <c r="L21" s="179">
        <v>0</v>
      </c>
      <c r="M21" s="179">
        <v>0</v>
      </c>
      <c r="N21" s="179">
        <v>0</v>
      </c>
      <c r="O21" s="179">
        <v>0</v>
      </c>
      <c r="P21" s="179">
        <v>2.4671788118683638E-5</v>
      </c>
      <c r="Q21" s="179">
        <v>1.8845482255738823E-3</v>
      </c>
      <c r="R21" s="179">
        <v>5.3997689903070622E-3</v>
      </c>
      <c r="S21" s="179">
        <v>0.14169117016039062</v>
      </c>
      <c r="T21" s="179">
        <v>3.2688878154022727E-5</v>
      </c>
      <c r="U21" s="179">
        <v>6.0280005566842041E-4</v>
      </c>
      <c r="V21" s="179">
        <v>2.4432483705689176E-4</v>
      </c>
      <c r="W21" s="179">
        <v>4.4021120094804421E-4</v>
      </c>
      <c r="X21" s="179">
        <v>1.4627776285449086E-4</v>
      </c>
      <c r="Y21" s="179">
        <v>2.0661383190664887E-4</v>
      </c>
      <c r="Z21" s="179">
        <v>0</v>
      </c>
      <c r="AA21" s="179">
        <v>1.1584190738966058E-4</v>
      </c>
      <c r="AB21" s="179">
        <v>2.2413182537441221E-5</v>
      </c>
      <c r="AC21" s="179">
        <v>8.9372862832128995E-4</v>
      </c>
      <c r="AD21" s="179">
        <v>1.2621662306583544E-5</v>
      </c>
      <c r="AE21" s="179">
        <v>0</v>
      </c>
      <c r="AF21" s="179">
        <v>5.6693281012475301E-5</v>
      </c>
      <c r="AG21" s="179">
        <v>6.378956946731019E-5</v>
      </c>
      <c r="AH21" s="179">
        <v>3.2766784462121487E-3</v>
      </c>
      <c r="AI21" s="179">
        <v>0</v>
      </c>
      <c r="AJ21" s="179">
        <v>1.1679856515562486E-2</v>
      </c>
      <c r="AK21" s="179">
        <v>0</v>
      </c>
      <c r="AL21" s="179">
        <v>4.2394551841351538E-3</v>
      </c>
      <c r="AM21" s="179">
        <v>8.7709476355764563E-4</v>
      </c>
      <c r="AN21" s="179">
        <v>2.3438215836830433E-2</v>
      </c>
      <c r="AO21" s="179">
        <v>0</v>
      </c>
      <c r="AP21" s="191">
        <v>2.4466444079363136E-3</v>
      </c>
      <c r="AQ21" s="187">
        <v>2.3823912235031611E-4</v>
      </c>
      <c r="AR21" s="188">
        <v>2.8080599423907303E-4</v>
      </c>
      <c r="AS21" s="188">
        <v>1.1039625853832263E-6</v>
      </c>
      <c r="AT21" s="188">
        <v>1.6444233843462143E-2</v>
      </c>
      <c r="AU21" s="188">
        <v>2.3388716315791855E-2</v>
      </c>
      <c r="AV21" s="188">
        <v>4.5567662093085819E-2</v>
      </c>
      <c r="AW21" s="191">
        <v>5.3713591007200877E-3</v>
      </c>
      <c r="AX21" s="191">
        <v>5.2897037838702194E-3</v>
      </c>
      <c r="AY21" s="191">
        <v>8.109422918255834E-3</v>
      </c>
      <c r="AZ21" s="191">
        <v>8.109422918255834E-3</v>
      </c>
      <c r="BA21" s="191">
        <v>1.4539886922200337E-2</v>
      </c>
      <c r="BB21" s="191">
        <v>1.3467751951203465E-2</v>
      </c>
      <c r="BC21" s="191">
        <v>8.7678531486879829E-3</v>
      </c>
      <c r="BD21" s="191">
        <v>7.5714880654421633E-3</v>
      </c>
      <c r="BE21" s="188">
        <v>1.9880442116744289E-2</v>
      </c>
      <c r="BF21" s="188">
        <v>6.1210748607455471E-4</v>
      </c>
      <c r="BG21" s="188">
        <v>1.9697080435601481E-2</v>
      </c>
      <c r="BH21" s="191">
        <v>1.9702867307480967E-2</v>
      </c>
      <c r="BI21" s="191">
        <v>9.9434774671486766E-3</v>
      </c>
      <c r="BJ21" s="191">
        <v>1.2337142299787298E-2</v>
      </c>
      <c r="BK21" s="191">
        <v>6.0281846791209442E-3</v>
      </c>
      <c r="BL21" s="190">
        <v>5.6360978886875945E-3</v>
      </c>
    </row>
    <row r="22" spans="1:64">
      <c r="A22" s="168">
        <v>18</v>
      </c>
      <c r="B22" s="3" t="s">
        <v>87</v>
      </c>
      <c r="C22" s="179">
        <v>0</v>
      </c>
      <c r="D22" s="179">
        <v>0</v>
      </c>
      <c r="E22" s="179">
        <v>0</v>
      </c>
      <c r="F22" s="179">
        <v>0</v>
      </c>
      <c r="G22" s="179">
        <v>0</v>
      </c>
      <c r="H22" s="179">
        <v>0</v>
      </c>
      <c r="I22" s="179">
        <v>8.0314619134690287E-6</v>
      </c>
      <c r="J22" s="179">
        <v>4.6836049238738565E-6</v>
      </c>
      <c r="K22" s="179">
        <v>0</v>
      </c>
      <c r="L22" s="179">
        <v>0</v>
      </c>
      <c r="M22" s="179">
        <v>0</v>
      </c>
      <c r="N22" s="179">
        <v>4.6192512840363758E-7</v>
      </c>
      <c r="O22" s="179">
        <v>4.4048100525774143E-5</v>
      </c>
      <c r="P22" s="179">
        <v>8.6073700799057535E-3</v>
      </c>
      <c r="Q22" s="179">
        <v>3.8740470787220968E-3</v>
      </c>
      <c r="R22" s="179">
        <v>9.6004457231825598E-3</v>
      </c>
      <c r="S22" s="179">
        <v>0.12712457711712444</v>
      </c>
      <c r="T22" s="179">
        <v>0.34549964950258422</v>
      </c>
      <c r="U22" s="179">
        <v>9.2026651668035045E-2</v>
      </c>
      <c r="V22" s="179">
        <v>0.32519396278118318</v>
      </c>
      <c r="W22" s="179">
        <v>8.0007967320595112E-3</v>
      </c>
      <c r="X22" s="179">
        <v>1.4388412673505373E-3</v>
      </c>
      <c r="Y22" s="179">
        <v>3.8951040275558087E-4</v>
      </c>
      <c r="Z22" s="179">
        <v>3.6115398811514455E-6</v>
      </c>
      <c r="AA22" s="179">
        <v>2.1062164979938286E-5</v>
      </c>
      <c r="AB22" s="179">
        <v>0</v>
      </c>
      <c r="AC22" s="179">
        <v>2.7331150713189297E-5</v>
      </c>
      <c r="AD22" s="179">
        <v>4.459654014992852E-5</v>
      </c>
      <c r="AE22" s="179">
        <v>0</v>
      </c>
      <c r="AF22" s="179">
        <v>8.3372472077169552E-6</v>
      </c>
      <c r="AG22" s="179">
        <v>5.6097297855075732E-4</v>
      </c>
      <c r="AH22" s="179">
        <v>1.6286078912760001E-3</v>
      </c>
      <c r="AI22" s="179">
        <v>8.9051177996633129E-4</v>
      </c>
      <c r="AJ22" s="179">
        <v>1.6228333957042302E-6</v>
      </c>
      <c r="AK22" s="179">
        <v>0</v>
      </c>
      <c r="AL22" s="179">
        <v>1.3837501782714976E-2</v>
      </c>
      <c r="AM22" s="179">
        <v>3.3324269132129392E-5</v>
      </c>
      <c r="AN22" s="179">
        <v>3.2069490003481832E-2</v>
      </c>
      <c r="AO22" s="179">
        <v>0</v>
      </c>
      <c r="AP22" s="191">
        <v>1.1151580629940483E-2</v>
      </c>
      <c r="AQ22" s="187">
        <v>4.3580327259204165E-5</v>
      </c>
      <c r="AR22" s="188">
        <v>9.8123550057191766E-5</v>
      </c>
      <c r="AS22" s="188">
        <v>0</v>
      </c>
      <c r="AT22" s="188">
        <v>0</v>
      </c>
      <c r="AU22" s="188">
        <v>0</v>
      </c>
      <c r="AV22" s="188">
        <v>-0.10916061339790153</v>
      </c>
      <c r="AW22" s="191">
        <v>3.5736846076325481E-4</v>
      </c>
      <c r="AX22" s="191">
        <v>1.1191281067546119E-2</v>
      </c>
      <c r="AY22" s="191">
        <v>2.1865124460980431E-2</v>
      </c>
      <c r="AZ22" s="191">
        <v>2.1865124460980431E-2</v>
      </c>
      <c r="BA22" s="191">
        <v>1.2520929734184784E-2</v>
      </c>
      <c r="BB22" s="191">
        <v>1.4078863646303241E-2</v>
      </c>
      <c r="BC22" s="191">
        <v>6.1136327117159795E-3</v>
      </c>
      <c r="BD22" s="191">
        <v>1.1996955038294755E-2</v>
      </c>
      <c r="BE22" s="188">
        <v>3.9593192214777438E-2</v>
      </c>
      <c r="BF22" s="188">
        <v>0</v>
      </c>
      <c r="BG22" s="188">
        <v>3.9219875301485928E-2</v>
      </c>
      <c r="BH22" s="191">
        <v>3.922862042614747E-2</v>
      </c>
      <c r="BI22" s="191">
        <v>1.942134627181679E-2</v>
      </c>
      <c r="BJ22" s="191">
        <v>2.4279434364344404E-2</v>
      </c>
      <c r="BK22" s="191">
        <v>-7.8298366753989899E-3</v>
      </c>
      <c r="BL22" s="190">
        <v>7.0088907212253766E-3</v>
      </c>
    </row>
    <row r="23" spans="1:64">
      <c r="A23" s="168">
        <v>19</v>
      </c>
      <c r="B23" s="3" t="s">
        <v>88</v>
      </c>
      <c r="C23" s="179">
        <v>3.0753144509026051E-5</v>
      </c>
      <c r="D23" s="179">
        <v>0</v>
      </c>
      <c r="E23" s="179">
        <v>9.4259961117766037E-4</v>
      </c>
      <c r="F23" s="179">
        <v>0</v>
      </c>
      <c r="G23" s="179">
        <v>4.7325673515322631E-7</v>
      </c>
      <c r="H23" s="179">
        <v>0</v>
      </c>
      <c r="I23" s="179">
        <v>6.425169530775223E-5</v>
      </c>
      <c r="J23" s="179">
        <v>5.2690555393580881E-6</v>
      </c>
      <c r="K23" s="179">
        <v>0</v>
      </c>
      <c r="L23" s="179">
        <v>2.7394526182318398E-5</v>
      </c>
      <c r="M23" s="179">
        <v>1.7821309295951356E-5</v>
      </c>
      <c r="N23" s="179">
        <v>0</v>
      </c>
      <c r="O23" s="179">
        <v>4.0043727750703768E-6</v>
      </c>
      <c r="P23" s="179">
        <v>8.8355841200035777E-4</v>
      </c>
      <c r="Q23" s="179">
        <v>2.7783777370819468E-2</v>
      </c>
      <c r="R23" s="179">
        <v>1.9199790351546543E-2</v>
      </c>
      <c r="S23" s="179">
        <v>2.2588381956395072E-2</v>
      </c>
      <c r="T23" s="179">
        <v>1.6271797125557982E-2</v>
      </c>
      <c r="U23" s="179">
        <v>0.17386828818783645</v>
      </c>
      <c r="V23" s="179">
        <v>2.9604026090060052E-2</v>
      </c>
      <c r="W23" s="179">
        <v>2.6385054243895416E-2</v>
      </c>
      <c r="X23" s="179">
        <v>1.2553291648603579E-3</v>
      </c>
      <c r="Y23" s="179">
        <v>8.2691142880078235E-3</v>
      </c>
      <c r="Z23" s="179">
        <v>3.6115398811514455E-6</v>
      </c>
      <c r="AA23" s="179">
        <v>2.6327706224922858E-4</v>
      </c>
      <c r="AB23" s="179">
        <v>0</v>
      </c>
      <c r="AC23" s="179">
        <v>1.9985903959019672E-4</v>
      </c>
      <c r="AD23" s="179">
        <v>3.3657766150889448E-6</v>
      </c>
      <c r="AE23" s="179">
        <v>2.1357469361998285E-5</v>
      </c>
      <c r="AF23" s="179">
        <v>2.2065914276424211E-4</v>
      </c>
      <c r="AG23" s="179">
        <v>1.0131284562455148E-4</v>
      </c>
      <c r="AH23" s="179">
        <v>1.5611836635961998E-3</v>
      </c>
      <c r="AI23" s="179">
        <v>6.7093353285134548E-4</v>
      </c>
      <c r="AJ23" s="179">
        <v>6.1667669036760743E-5</v>
      </c>
      <c r="AK23" s="179">
        <v>0</v>
      </c>
      <c r="AL23" s="179">
        <v>6.0793987186253517E-3</v>
      </c>
      <c r="AM23" s="179">
        <v>1.3729598882437311E-4</v>
      </c>
      <c r="AN23" s="179">
        <v>0</v>
      </c>
      <c r="AO23" s="179">
        <v>2.3173872512100447E-4</v>
      </c>
      <c r="AP23" s="191">
        <v>9.0678508572572675E-3</v>
      </c>
      <c r="AQ23" s="187">
        <v>7.4580466716251395E-3</v>
      </c>
      <c r="AR23" s="188">
        <v>8.8175548492147558E-3</v>
      </c>
      <c r="AS23" s="188">
        <v>0</v>
      </c>
      <c r="AT23" s="188">
        <v>1.7965768083189702E-2</v>
      </c>
      <c r="AU23" s="188">
        <v>4.8511024074244784E-2</v>
      </c>
      <c r="AV23" s="188">
        <v>0.33849542641915525</v>
      </c>
      <c r="AW23" s="191">
        <v>1.4229698402308354E-2</v>
      </c>
      <c r="AX23" s="191">
        <v>1.6564452964575697E-2</v>
      </c>
      <c r="AY23" s="191">
        <v>9.5761788377414891E-2</v>
      </c>
      <c r="AZ23" s="191">
        <v>9.5761788377414891E-2</v>
      </c>
      <c r="BA23" s="191">
        <v>6.7536598125275182E-2</v>
      </c>
      <c r="BB23" s="191">
        <v>7.2242512583982441E-2</v>
      </c>
      <c r="BC23" s="191">
        <v>3.8566484142906365E-2</v>
      </c>
      <c r="BD23" s="191">
        <v>3.2099372626147669E-2</v>
      </c>
      <c r="BE23" s="188">
        <v>4.4410578160086575E-2</v>
      </c>
      <c r="BF23" s="188">
        <v>9.1816122911183201E-5</v>
      </c>
      <c r="BG23" s="188">
        <v>4.3976184720215437E-2</v>
      </c>
      <c r="BH23" s="191">
        <v>4.4000991634996538E-2</v>
      </c>
      <c r="BI23" s="191">
        <v>3.2101499698425781E-2</v>
      </c>
      <c r="BJ23" s="191">
        <v>3.5020062830018697E-2</v>
      </c>
      <c r="BK23" s="191">
        <v>4.1288600015117617E-2</v>
      </c>
      <c r="BL23" s="190">
        <v>3.0913244793125801E-2</v>
      </c>
    </row>
    <row r="24" spans="1:64">
      <c r="A24" s="168">
        <v>20</v>
      </c>
      <c r="B24" s="3" t="s">
        <v>89</v>
      </c>
      <c r="C24" s="179">
        <v>0</v>
      </c>
      <c r="D24" s="179">
        <v>1.0505305179115453E-4</v>
      </c>
      <c r="E24" s="179">
        <v>1.9637491899534592E-5</v>
      </c>
      <c r="F24" s="179">
        <v>0</v>
      </c>
      <c r="G24" s="179">
        <v>1.3724445319443563E-5</v>
      </c>
      <c r="H24" s="179">
        <v>0</v>
      </c>
      <c r="I24" s="179">
        <v>0</v>
      </c>
      <c r="J24" s="179">
        <v>3.1614333236148534E-5</v>
      </c>
      <c r="K24" s="179">
        <v>3.6431996036198829E-5</v>
      </c>
      <c r="L24" s="179">
        <v>1.9567518701655998E-6</v>
      </c>
      <c r="M24" s="179">
        <v>3.9206880451092984E-5</v>
      </c>
      <c r="N24" s="179">
        <v>2.7715507704218256E-6</v>
      </c>
      <c r="O24" s="179">
        <v>0</v>
      </c>
      <c r="P24" s="179">
        <v>2.7755761633519092E-5</v>
      </c>
      <c r="Q24" s="179">
        <v>6.2133813571180858E-4</v>
      </c>
      <c r="R24" s="179">
        <v>1.7066969687960738E-4</v>
      </c>
      <c r="S24" s="179">
        <v>3.6134184293373439E-5</v>
      </c>
      <c r="T24" s="179">
        <v>3.9953073299361117E-5</v>
      </c>
      <c r="U24" s="179">
        <v>3.2939893752372699E-5</v>
      </c>
      <c r="V24" s="179">
        <v>1.3545656407418852E-2</v>
      </c>
      <c r="W24" s="179">
        <v>1.9382683296495634E-3</v>
      </c>
      <c r="X24" s="179">
        <v>3.4574743947425112E-5</v>
      </c>
      <c r="Y24" s="179">
        <v>1.8002313345155477E-3</v>
      </c>
      <c r="Z24" s="179">
        <v>1.1556927619684625E-5</v>
      </c>
      <c r="AA24" s="179">
        <v>5.2655412449845715E-6</v>
      </c>
      <c r="AB24" s="179">
        <v>2.6895819044929466E-5</v>
      </c>
      <c r="AC24" s="179">
        <v>2.1864920570551438E-4</v>
      </c>
      <c r="AD24" s="179">
        <v>1.0770485168284623E-4</v>
      </c>
      <c r="AE24" s="179">
        <v>5.8377082922795312E-5</v>
      </c>
      <c r="AF24" s="179">
        <v>1.1283074554443614E-4</v>
      </c>
      <c r="AG24" s="179">
        <v>1.3133146655034452E-4</v>
      </c>
      <c r="AH24" s="179">
        <v>1.7092389264394725E-3</v>
      </c>
      <c r="AI24" s="179">
        <v>9.6428542383829749E-5</v>
      </c>
      <c r="AJ24" s="179">
        <v>1.7202033994464838E-5</v>
      </c>
      <c r="AK24" s="179">
        <v>4.7332796894968525E-5</v>
      </c>
      <c r="AL24" s="179">
        <v>1.3457794847431391E-3</v>
      </c>
      <c r="AM24" s="179">
        <v>8.9975526656749358E-5</v>
      </c>
      <c r="AN24" s="179">
        <v>0</v>
      </c>
      <c r="AO24" s="179">
        <v>0</v>
      </c>
      <c r="AP24" s="191">
        <v>5.1453637820816759E-4</v>
      </c>
      <c r="AQ24" s="187">
        <v>4.8403216809222759E-3</v>
      </c>
      <c r="AR24" s="188">
        <v>2.2388024205688101E-2</v>
      </c>
      <c r="AS24" s="188">
        <v>0</v>
      </c>
      <c r="AT24" s="188">
        <v>4.9921111417755397E-2</v>
      </c>
      <c r="AU24" s="188">
        <v>2.5783063826320719E-2</v>
      </c>
      <c r="AV24" s="188">
        <v>0.13233118105999461</v>
      </c>
      <c r="AW24" s="191">
        <v>1.8951454394912266E-2</v>
      </c>
      <c r="AX24" s="191">
        <v>1.0655945115547214E-2</v>
      </c>
      <c r="AY24" s="191">
        <v>3.3974189330136836E-2</v>
      </c>
      <c r="AZ24" s="191">
        <v>3.3974189330136836E-2</v>
      </c>
      <c r="BA24" s="191">
        <v>1.9470901926508931E-2</v>
      </c>
      <c r="BB24" s="191">
        <v>2.1888998289432311E-2</v>
      </c>
      <c r="BC24" s="191">
        <v>2.018377482916418E-2</v>
      </c>
      <c r="BD24" s="191">
        <v>1.3790116453473059E-2</v>
      </c>
      <c r="BE24" s="188">
        <v>7.5146737609943254E-2</v>
      </c>
      <c r="BF24" s="188">
        <v>0</v>
      </c>
      <c r="BG24" s="188">
        <v>7.4389016635838731E-2</v>
      </c>
      <c r="BH24" s="191">
        <v>7.4450319853401586E-2</v>
      </c>
      <c r="BI24" s="191">
        <v>4.3947942858538185E-3</v>
      </c>
      <c r="BJ24" s="191">
        <v>2.1577164354733603E-2</v>
      </c>
      <c r="BK24" s="191">
        <v>1.9114255048775477E-2</v>
      </c>
      <c r="BL24" s="190">
        <v>1.0627701541916246E-2</v>
      </c>
    </row>
    <row r="25" spans="1:64">
      <c r="A25" s="168">
        <v>21</v>
      </c>
      <c r="B25" s="3" t="s">
        <v>90</v>
      </c>
      <c r="C25" s="179">
        <v>6.1506289018052096E-6</v>
      </c>
      <c r="D25" s="179">
        <v>0</v>
      </c>
      <c r="E25" s="179">
        <v>3.8096734285097106E-2</v>
      </c>
      <c r="F25" s="179">
        <v>1.5218383807639628E-4</v>
      </c>
      <c r="G25" s="179">
        <v>0</v>
      </c>
      <c r="H25" s="179">
        <v>0</v>
      </c>
      <c r="I25" s="179">
        <v>0</v>
      </c>
      <c r="J25" s="179">
        <v>0</v>
      </c>
      <c r="K25" s="179">
        <v>0</v>
      </c>
      <c r="L25" s="179">
        <v>0</v>
      </c>
      <c r="M25" s="179">
        <v>3.5642618591902709E-6</v>
      </c>
      <c r="N25" s="179">
        <v>0</v>
      </c>
      <c r="O25" s="179">
        <v>0</v>
      </c>
      <c r="P25" s="179">
        <v>0</v>
      </c>
      <c r="Q25" s="179">
        <v>0</v>
      </c>
      <c r="R25" s="179">
        <v>1.1043981030338466E-3</v>
      </c>
      <c r="S25" s="179">
        <v>0</v>
      </c>
      <c r="T25" s="179">
        <v>0</v>
      </c>
      <c r="U25" s="179">
        <v>0</v>
      </c>
      <c r="V25" s="179">
        <v>0</v>
      </c>
      <c r="W25" s="179">
        <v>0.34667385287739949</v>
      </c>
      <c r="X25" s="179">
        <v>2.6595956882634704E-6</v>
      </c>
      <c r="Y25" s="179">
        <v>2.2805058709343141E-6</v>
      </c>
      <c r="Z25" s="179">
        <v>0</v>
      </c>
      <c r="AA25" s="179">
        <v>0</v>
      </c>
      <c r="AB25" s="179">
        <v>4.4826365074882447E-6</v>
      </c>
      <c r="AC25" s="179">
        <v>4.7829513748081268E-6</v>
      </c>
      <c r="AD25" s="179">
        <v>0</v>
      </c>
      <c r="AE25" s="179">
        <v>0</v>
      </c>
      <c r="AF25" s="179">
        <v>1.773499226025551E-2</v>
      </c>
      <c r="AG25" s="179">
        <v>0</v>
      </c>
      <c r="AH25" s="179">
        <v>7.1664307977189756E-3</v>
      </c>
      <c r="AI25" s="179">
        <v>9.8171226884742336E-5</v>
      </c>
      <c r="AJ25" s="179">
        <v>3.2456667914084604E-7</v>
      </c>
      <c r="AK25" s="179">
        <v>0</v>
      </c>
      <c r="AL25" s="179">
        <v>1.8853630243566556E-2</v>
      </c>
      <c r="AM25" s="179">
        <v>1.2263331040623617E-4</v>
      </c>
      <c r="AN25" s="179">
        <v>0</v>
      </c>
      <c r="AO25" s="179">
        <v>0</v>
      </c>
      <c r="AP25" s="191">
        <v>1.2761148786726937E-2</v>
      </c>
      <c r="AQ25" s="187">
        <v>0</v>
      </c>
      <c r="AR25" s="188">
        <v>7.2231792840574596E-3</v>
      </c>
      <c r="AS25" s="188">
        <v>0</v>
      </c>
      <c r="AT25" s="188">
        <v>2.7167873861583081E-2</v>
      </c>
      <c r="AU25" s="188">
        <v>4.7032540688067635E-2</v>
      </c>
      <c r="AV25" s="188">
        <v>-0.18353174603174602</v>
      </c>
      <c r="AW25" s="191">
        <v>1.4839630375690804E-2</v>
      </c>
      <c r="AX25" s="191">
        <v>2.0534135156219338E-2</v>
      </c>
      <c r="AY25" s="191">
        <v>0.13077626601491352</v>
      </c>
      <c r="AZ25" s="191">
        <v>0.13077626601491352</v>
      </c>
      <c r="BA25" s="191">
        <v>5.3408102834358297E-2</v>
      </c>
      <c r="BB25" s="191">
        <v>6.6307500659582755E-2</v>
      </c>
      <c r="BC25" s="191">
        <v>3.6430765873814025E-2</v>
      </c>
      <c r="BD25" s="191">
        <v>3.3305513336335905E-2</v>
      </c>
      <c r="BE25" s="188">
        <v>3.1476160777773175E-2</v>
      </c>
      <c r="BF25" s="188">
        <v>0</v>
      </c>
      <c r="BG25" s="188">
        <v>2.8934215630604547E-2</v>
      </c>
      <c r="BH25" s="191">
        <v>3.0982204241028641E-2</v>
      </c>
      <c r="BI25" s="191">
        <v>4.3481088364816595E-2</v>
      </c>
      <c r="BJ25" s="191">
        <v>4.0415513583625384E-2</v>
      </c>
      <c r="BK25" s="191">
        <v>3.3372205135918272E-2</v>
      </c>
      <c r="BL25" s="190">
        <v>3.0418055715899141E-2</v>
      </c>
    </row>
    <row r="26" spans="1:64">
      <c r="A26" s="168">
        <v>22</v>
      </c>
      <c r="B26" s="3" t="s">
        <v>64</v>
      </c>
      <c r="C26" s="179">
        <v>8.6108804625272938E-4</v>
      </c>
      <c r="D26" s="179">
        <v>1.1555835697026999E-3</v>
      </c>
      <c r="E26" s="179">
        <v>5.3021228128743393E-3</v>
      </c>
      <c r="F26" s="179">
        <v>3.3480444376807182E-3</v>
      </c>
      <c r="G26" s="179">
        <v>6.31182507673858E-3</v>
      </c>
      <c r="H26" s="179">
        <v>1.3549092920088003E-2</v>
      </c>
      <c r="I26" s="179">
        <v>1.2895850679060105E-2</v>
      </c>
      <c r="J26" s="179">
        <v>4.4359593135240259E-3</v>
      </c>
      <c r="K26" s="179">
        <v>7.4904183850424801E-3</v>
      </c>
      <c r="L26" s="179">
        <v>4.6903342327869434E-3</v>
      </c>
      <c r="M26" s="179">
        <v>1.0279331201904742E-2</v>
      </c>
      <c r="N26" s="179">
        <v>8.2656882476546904E-3</v>
      </c>
      <c r="O26" s="179">
        <v>2.6589035226467304E-2</v>
      </c>
      <c r="P26" s="179">
        <v>4.8510903388361698E-3</v>
      </c>
      <c r="Q26" s="179">
        <v>7.6811691195707063E-4</v>
      </c>
      <c r="R26" s="179">
        <v>2.5765618754727826E-3</v>
      </c>
      <c r="S26" s="179">
        <v>8.4779829898327438E-3</v>
      </c>
      <c r="T26" s="179">
        <v>3.5812482066518237E-3</v>
      </c>
      <c r="U26" s="179">
        <v>2.766951075199307E-3</v>
      </c>
      <c r="V26" s="179">
        <v>5.3990998306493532E-3</v>
      </c>
      <c r="W26" s="179">
        <v>2.114018048659239E-3</v>
      </c>
      <c r="X26" s="179">
        <v>4.552695899169408E-2</v>
      </c>
      <c r="Y26" s="179">
        <v>2.8898570396479629E-3</v>
      </c>
      <c r="Z26" s="179">
        <v>9.2859913424165972E-3</v>
      </c>
      <c r="AA26" s="179">
        <v>3.5647714228545552E-3</v>
      </c>
      <c r="AB26" s="179">
        <v>5.4195075375532871E-3</v>
      </c>
      <c r="AC26" s="179">
        <v>5.4600806337273917E-3</v>
      </c>
      <c r="AD26" s="179">
        <v>1.4250698188286592E-2</v>
      </c>
      <c r="AE26" s="179">
        <v>6.0939979246235105E-5</v>
      </c>
      <c r="AF26" s="179">
        <v>2.1899169332269871E-3</v>
      </c>
      <c r="AG26" s="179">
        <v>1.6000863035351618E-2</v>
      </c>
      <c r="AH26" s="179">
        <v>6.6680475889930296E-3</v>
      </c>
      <c r="AI26" s="179">
        <v>1.5169487685610421E-2</v>
      </c>
      <c r="AJ26" s="179">
        <v>3.3453087619046999E-3</v>
      </c>
      <c r="AK26" s="179">
        <v>3.9496589409023737E-2</v>
      </c>
      <c r="AL26" s="179">
        <v>5.329977135828801E-3</v>
      </c>
      <c r="AM26" s="179">
        <v>5.4311893831544486E-3</v>
      </c>
      <c r="AN26" s="179">
        <v>0.12891934981399697</v>
      </c>
      <c r="AO26" s="179">
        <v>7.4788406743596901E-4</v>
      </c>
      <c r="AP26" s="191">
        <v>6.3274075011267895E-3</v>
      </c>
      <c r="AQ26" s="187">
        <v>2.3300948307921159E-2</v>
      </c>
      <c r="AR26" s="188">
        <v>7.7130042947109994E-3</v>
      </c>
      <c r="AS26" s="188">
        <v>2.2079251707664526E-7</v>
      </c>
      <c r="AT26" s="188">
        <v>3.1992834938008676E-3</v>
      </c>
      <c r="AU26" s="188">
        <v>8.3814072675068799E-3</v>
      </c>
      <c r="AV26" s="188">
        <v>0.23643058918482648</v>
      </c>
      <c r="AW26" s="191">
        <v>5.6170294019848412E-3</v>
      </c>
      <c r="AX26" s="191">
        <v>9.249241234925298E-3</v>
      </c>
      <c r="AY26" s="191">
        <v>6.2888210844217508E-3</v>
      </c>
      <c r="AZ26" s="191">
        <v>6.2888210844217508E-3</v>
      </c>
      <c r="BA26" s="191">
        <v>1.647879288989422E-2</v>
      </c>
      <c r="BB26" s="191">
        <v>1.4779844708329456E-2</v>
      </c>
      <c r="BC26" s="191">
        <v>9.4608952105431025E-3</v>
      </c>
      <c r="BD26" s="191">
        <v>1.0792353211647234E-2</v>
      </c>
      <c r="BE26" s="188">
        <v>2.1242407750946424E-2</v>
      </c>
      <c r="BF26" s="188">
        <v>8.6919263022586762E-2</v>
      </c>
      <c r="BG26" s="188">
        <v>2.0765282314512367E-2</v>
      </c>
      <c r="BH26" s="191">
        <v>2.1747475547763327E-2</v>
      </c>
      <c r="BI26" s="191">
        <v>1.1214557554662507E-2</v>
      </c>
      <c r="BJ26" s="191">
        <v>1.3797943995580987E-2</v>
      </c>
      <c r="BK26" s="191">
        <v>6.1319198027416002E-3</v>
      </c>
      <c r="BL26" s="190">
        <v>9.5717462199256063E-3</v>
      </c>
    </row>
    <row r="27" spans="1:64">
      <c r="A27" s="168">
        <v>23</v>
      </c>
      <c r="B27" s="3" t="s">
        <v>91</v>
      </c>
      <c r="C27" s="179">
        <v>4.6560260786665435E-3</v>
      </c>
      <c r="D27" s="179">
        <v>1.0505305179115453E-3</v>
      </c>
      <c r="E27" s="179">
        <v>1.5513618600632327E-3</v>
      </c>
      <c r="F27" s="179">
        <v>9.43539796073657E-3</v>
      </c>
      <c r="G27" s="179">
        <v>9.0297385067235586E-4</v>
      </c>
      <c r="H27" s="179">
        <v>3.4503901225068829E-3</v>
      </c>
      <c r="I27" s="179">
        <v>6.0905252843806807E-3</v>
      </c>
      <c r="J27" s="179">
        <v>3.8868066361998168E-3</v>
      </c>
      <c r="K27" s="179">
        <v>2.2077789597936492E-3</v>
      </c>
      <c r="L27" s="179">
        <v>4.9251444572068152E-3</v>
      </c>
      <c r="M27" s="179">
        <v>6.8077401510534177E-3</v>
      </c>
      <c r="N27" s="179">
        <v>4.8585285005494604E-3</v>
      </c>
      <c r="O27" s="179">
        <v>3.1514413739803866E-3</v>
      </c>
      <c r="P27" s="179">
        <v>4.0045396090138382E-3</v>
      </c>
      <c r="Q27" s="179">
        <v>2.1834293606225246E-3</v>
      </c>
      <c r="R27" s="179">
        <v>2.1262140946743347E-3</v>
      </c>
      <c r="S27" s="179">
        <v>1.3324480458181457E-3</v>
      </c>
      <c r="T27" s="179">
        <v>4.0788455741075031E-3</v>
      </c>
      <c r="U27" s="179">
        <v>2.6467204630031466E-3</v>
      </c>
      <c r="V27" s="179">
        <v>2.4863645182848395E-3</v>
      </c>
      <c r="W27" s="179">
        <v>1.754149576401332E-3</v>
      </c>
      <c r="X27" s="179">
        <v>2.244698760894369E-3</v>
      </c>
      <c r="Y27" s="179">
        <v>1.176741029402106E-3</v>
      </c>
      <c r="Z27" s="179">
        <v>2.5940246350358374E-2</v>
      </c>
      <c r="AA27" s="179">
        <v>4.6873848162852658E-2</v>
      </c>
      <c r="AB27" s="179">
        <v>3.5054217488558071E-3</v>
      </c>
      <c r="AC27" s="179">
        <v>4.4491696967233025E-3</v>
      </c>
      <c r="AD27" s="179">
        <v>3.6804767285997611E-3</v>
      </c>
      <c r="AE27" s="179">
        <v>1.3505609325753235E-2</v>
      </c>
      <c r="AF27" s="179">
        <v>8.2077419677570856E-3</v>
      </c>
      <c r="AG27" s="179">
        <v>5.5515687074638486E-3</v>
      </c>
      <c r="AH27" s="179">
        <v>8.7130174635700643E-3</v>
      </c>
      <c r="AI27" s="179">
        <v>8.7389818772429795E-3</v>
      </c>
      <c r="AJ27" s="179">
        <v>3.0077594155982204E-3</v>
      </c>
      <c r="AK27" s="179">
        <v>1.6145742940839264E-3</v>
      </c>
      <c r="AL27" s="179">
        <v>1.7350245128986809E-3</v>
      </c>
      <c r="AM27" s="179">
        <v>3.2064611758934902E-3</v>
      </c>
      <c r="AN27" s="179">
        <v>0</v>
      </c>
      <c r="AO27" s="179">
        <v>1.4773343726464036E-2</v>
      </c>
      <c r="AP27" s="191">
        <v>5.7618298880924108E-3</v>
      </c>
      <c r="AQ27" s="187">
        <v>0</v>
      </c>
      <c r="AR27" s="188">
        <v>0</v>
      </c>
      <c r="AS27" s="188">
        <v>0</v>
      </c>
      <c r="AT27" s="188">
        <v>0.71005243617314873</v>
      </c>
      <c r="AU27" s="188">
        <v>0.30592886844213296</v>
      </c>
      <c r="AV27" s="188">
        <v>0</v>
      </c>
      <c r="AW27" s="191">
        <v>9.2198343106453362E-2</v>
      </c>
      <c r="AX27" s="191">
        <v>5.5055205845198643E-2</v>
      </c>
      <c r="AY27" s="191">
        <v>0</v>
      </c>
      <c r="AZ27" s="191">
        <v>0</v>
      </c>
      <c r="BA27" s="191">
        <v>0</v>
      </c>
      <c r="BB27" s="191">
        <v>0</v>
      </c>
      <c r="BC27" s="191">
        <v>5.3520486266184719E-2</v>
      </c>
      <c r="BD27" s="191">
        <v>3.9694070676286268E-2</v>
      </c>
      <c r="BE27" s="188">
        <v>0</v>
      </c>
      <c r="BF27" s="188">
        <v>0</v>
      </c>
      <c r="BG27" s="188">
        <v>0</v>
      </c>
      <c r="BH27" s="191">
        <v>0</v>
      </c>
      <c r="BI27" s="191">
        <v>0</v>
      </c>
      <c r="BJ27" s="191">
        <v>0</v>
      </c>
      <c r="BK27" s="191">
        <v>9.4601043904447638E-2</v>
      </c>
      <c r="BL27" s="190">
        <v>5.5814315806248488E-2</v>
      </c>
    </row>
    <row r="28" spans="1:64">
      <c r="A28" s="168">
        <v>24</v>
      </c>
      <c r="B28" s="3" t="s">
        <v>92</v>
      </c>
      <c r="C28" s="179">
        <v>1.1046529507642157E-2</v>
      </c>
      <c r="D28" s="179">
        <v>4.0970690198550265E-3</v>
      </c>
      <c r="E28" s="179">
        <v>9.170708717082655E-3</v>
      </c>
      <c r="F28" s="179">
        <v>2.1001369654542686E-2</v>
      </c>
      <c r="G28" s="179">
        <v>1.5371378757776791E-2</v>
      </c>
      <c r="H28" s="179">
        <v>2.7494920592938121E-2</v>
      </c>
      <c r="I28" s="179">
        <v>4.1121084996961432E-2</v>
      </c>
      <c r="J28" s="179">
        <v>2.7893794574746236E-2</v>
      </c>
      <c r="K28" s="179">
        <v>1.0091662902027076E-2</v>
      </c>
      <c r="L28" s="179">
        <v>2.7486493520216183E-2</v>
      </c>
      <c r="M28" s="179">
        <v>4.8869594351357806E-2</v>
      </c>
      <c r="N28" s="179">
        <v>4.5068187077829301E-2</v>
      </c>
      <c r="O28" s="179">
        <v>3.1266142627749502E-2</v>
      </c>
      <c r="P28" s="179">
        <v>1.779606916735799E-2</v>
      </c>
      <c r="Q28" s="179">
        <v>1.0584803149127237E-2</v>
      </c>
      <c r="R28" s="179">
        <v>9.4418880693073123E-3</v>
      </c>
      <c r="S28" s="179">
        <v>1.1761676987493055E-2</v>
      </c>
      <c r="T28" s="179">
        <v>2.716082564842022E-2</v>
      </c>
      <c r="U28" s="179">
        <v>9.9824348016565468E-3</v>
      </c>
      <c r="V28" s="179">
        <v>4.6876833933366391E-3</v>
      </c>
      <c r="W28" s="179">
        <v>1.4897717848053488E-2</v>
      </c>
      <c r="X28" s="179">
        <v>1.8603871839402975E-2</v>
      </c>
      <c r="Y28" s="179">
        <v>2.9039961760477556E-3</v>
      </c>
      <c r="Z28" s="179">
        <v>9.2382467851877745E-2</v>
      </c>
      <c r="AA28" s="179">
        <v>5.6051686552860767E-2</v>
      </c>
      <c r="AB28" s="179">
        <v>6.9180529220066081E-2</v>
      </c>
      <c r="AC28" s="179">
        <v>2.5710755115281085E-2</v>
      </c>
      <c r="AD28" s="179">
        <v>5.2161123092340925E-3</v>
      </c>
      <c r="AE28" s="179">
        <v>4.4833599684706796E-3</v>
      </c>
      <c r="AF28" s="179">
        <v>1.4171096987196768E-2</v>
      </c>
      <c r="AG28" s="179">
        <v>7.3085961135266721E-3</v>
      </c>
      <c r="AH28" s="179">
        <v>1.0783010762853004E-2</v>
      </c>
      <c r="AI28" s="179">
        <v>1.4757633248561414E-2</v>
      </c>
      <c r="AJ28" s="179">
        <v>1.1835323954870951E-2</v>
      </c>
      <c r="AK28" s="179">
        <v>3.9969917377973424E-3</v>
      </c>
      <c r="AL28" s="179">
        <v>4.9975064700063312E-3</v>
      </c>
      <c r="AM28" s="179">
        <v>2.9090753981583676E-2</v>
      </c>
      <c r="AN28" s="179">
        <v>0</v>
      </c>
      <c r="AO28" s="179">
        <v>2.7703311230374626E-3</v>
      </c>
      <c r="AP28" s="191">
        <v>1.8885791482172544E-2</v>
      </c>
      <c r="AQ28" s="187">
        <v>9.4424042394942358E-4</v>
      </c>
      <c r="AR28" s="188">
        <v>3.314462019579964E-2</v>
      </c>
      <c r="AS28" s="188">
        <v>0</v>
      </c>
      <c r="AT28" s="188">
        <v>0</v>
      </c>
      <c r="AU28" s="188">
        <v>0</v>
      </c>
      <c r="AV28" s="188">
        <v>0</v>
      </c>
      <c r="AW28" s="191">
        <v>1.7660548167861796E-2</v>
      </c>
      <c r="AX28" s="191">
        <v>2.8086065869850862E-2</v>
      </c>
      <c r="AY28" s="191">
        <v>1.3345112629792799E-3</v>
      </c>
      <c r="AZ28" s="191">
        <v>1.3345112629792799E-3</v>
      </c>
      <c r="BA28" s="191">
        <v>2.0502534773611567E-2</v>
      </c>
      <c r="BB28" s="191">
        <v>1.7306698778256777E-2</v>
      </c>
      <c r="BC28" s="191">
        <v>1.751210584695851E-2</v>
      </c>
      <c r="BD28" s="191">
        <v>2.5078478987061229E-2</v>
      </c>
      <c r="BE28" s="188">
        <v>2.3834398598537361E-5</v>
      </c>
      <c r="BF28" s="188">
        <v>0</v>
      </c>
      <c r="BG28" s="188">
        <v>0</v>
      </c>
      <c r="BH28" s="191">
        <v>2.1468386522964783E-5</v>
      </c>
      <c r="BI28" s="191">
        <v>5.5730184182029562E-5</v>
      </c>
      <c r="BJ28" s="191">
        <v>4.7326865788029296E-5</v>
      </c>
      <c r="BK28" s="191">
        <v>3.0917493384119279E-2</v>
      </c>
      <c r="BL28" s="190">
        <v>3.5243934462036206E-2</v>
      </c>
    </row>
    <row r="29" spans="1:64">
      <c r="A29" s="168">
        <v>25</v>
      </c>
      <c r="B29" s="3" t="s">
        <v>1</v>
      </c>
      <c r="C29" s="179">
        <v>1.0640588000123013E-3</v>
      </c>
      <c r="D29" s="179">
        <v>2.1010610358230907E-4</v>
      </c>
      <c r="E29" s="179">
        <v>4.3202482178976101E-4</v>
      </c>
      <c r="F29" s="179">
        <v>2.7393090853751333E-3</v>
      </c>
      <c r="G29" s="179">
        <v>1.9711143019131875E-3</v>
      </c>
      <c r="H29" s="179">
        <v>1.8394065809879897E-3</v>
      </c>
      <c r="I29" s="179">
        <v>2.5138475789158064E-3</v>
      </c>
      <c r="J29" s="179">
        <v>2.4653325418041014E-3</v>
      </c>
      <c r="K29" s="179">
        <v>1.5155710351058714E-3</v>
      </c>
      <c r="L29" s="179">
        <v>6.5551187650547595E-4</v>
      </c>
      <c r="M29" s="179">
        <v>1.0550215103203202E-3</v>
      </c>
      <c r="N29" s="179">
        <v>1.9220704592875359E-3</v>
      </c>
      <c r="O29" s="179">
        <v>7.2879584506280854E-4</v>
      </c>
      <c r="P29" s="179">
        <v>5.5974119294263506E-4</v>
      </c>
      <c r="Q29" s="179">
        <v>3.7112975548024801E-4</v>
      </c>
      <c r="R29" s="179">
        <v>4.2061822069683889E-4</v>
      </c>
      <c r="S29" s="179">
        <v>3.5682506989706276E-4</v>
      </c>
      <c r="T29" s="179">
        <v>1.1441107353907956E-3</v>
      </c>
      <c r="U29" s="179">
        <v>3.7057380471419287E-4</v>
      </c>
      <c r="V29" s="179">
        <v>2.3474347089779795E-4</v>
      </c>
      <c r="W29" s="179">
        <v>5.3227057757215986E-4</v>
      </c>
      <c r="X29" s="179">
        <v>7.2075043151940044E-4</v>
      </c>
      <c r="Y29" s="179">
        <v>1.0380862724492998E-3</v>
      </c>
      <c r="Z29" s="179">
        <v>9.7872730779204184E-4</v>
      </c>
      <c r="AA29" s="179">
        <v>7.4038775445728067E-2</v>
      </c>
      <c r="AB29" s="179">
        <v>8.3377039039281339E-3</v>
      </c>
      <c r="AC29" s="179">
        <v>3.1646056132034056E-3</v>
      </c>
      <c r="AD29" s="179">
        <v>1.2680563397347599E-3</v>
      </c>
      <c r="AE29" s="179">
        <v>5.1770505733483841E-4</v>
      </c>
      <c r="AF29" s="179">
        <v>2.6990448293782361E-3</v>
      </c>
      <c r="AG29" s="179">
        <v>2.5619016796356491E-3</v>
      </c>
      <c r="AH29" s="179">
        <v>3.9488354376179926E-3</v>
      </c>
      <c r="AI29" s="179">
        <v>7.7688875050683079E-3</v>
      </c>
      <c r="AJ29" s="179">
        <v>4.4400721706467734E-3</v>
      </c>
      <c r="AK29" s="179">
        <v>2.2036046554435346E-3</v>
      </c>
      <c r="AL29" s="179">
        <v>8.3889797783347219E-4</v>
      </c>
      <c r="AM29" s="179">
        <v>8.3690569498429766E-3</v>
      </c>
      <c r="AN29" s="179">
        <v>0</v>
      </c>
      <c r="AO29" s="179">
        <v>9.4802205731320016E-4</v>
      </c>
      <c r="AP29" s="191">
        <v>2.6834706461349375E-3</v>
      </c>
      <c r="AQ29" s="187">
        <v>3.8641223503161026E-4</v>
      </c>
      <c r="AR29" s="188">
        <v>7.2296973654795713E-3</v>
      </c>
      <c r="AS29" s="188">
        <v>3.3052639806373794E-4</v>
      </c>
      <c r="AT29" s="188">
        <v>0</v>
      </c>
      <c r="AU29" s="188">
        <v>0</v>
      </c>
      <c r="AV29" s="188">
        <v>0</v>
      </c>
      <c r="AW29" s="191">
        <v>3.9253321718975588E-3</v>
      </c>
      <c r="AX29" s="191">
        <v>4.7489690219046296E-3</v>
      </c>
      <c r="AY29" s="191">
        <v>3.2068745427090307E-4</v>
      </c>
      <c r="AZ29" s="191">
        <v>3.2068745427090307E-4</v>
      </c>
      <c r="BA29" s="191">
        <v>0</v>
      </c>
      <c r="BB29" s="191">
        <v>5.346740674901426E-5</v>
      </c>
      <c r="BC29" s="191">
        <v>2.3010575261115029E-3</v>
      </c>
      <c r="BD29" s="191">
        <v>3.4388615781315887E-3</v>
      </c>
      <c r="BE29" s="188">
        <v>8.7960280542221213E-6</v>
      </c>
      <c r="BF29" s="188">
        <v>0</v>
      </c>
      <c r="BG29" s="188">
        <v>0</v>
      </c>
      <c r="BH29" s="191">
        <v>7.9228569310941466E-6</v>
      </c>
      <c r="BI29" s="191">
        <v>0</v>
      </c>
      <c r="BJ29" s="191">
        <v>1.9432223038793485E-6</v>
      </c>
      <c r="BK29" s="191">
        <v>4.065781732927958E-3</v>
      </c>
      <c r="BL29" s="190">
        <v>4.8346359455286921E-3</v>
      </c>
    </row>
    <row r="30" spans="1:64">
      <c r="A30" s="168">
        <v>26</v>
      </c>
      <c r="B30" s="3" t="s">
        <v>2</v>
      </c>
      <c r="C30" s="179">
        <v>2.0297075375957192E-4</v>
      </c>
      <c r="D30" s="179">
        <v>0</v>
      </c>
      <c r="E30" s="179">
        <v>0</v>
      </c>
      <c r="F30" s="179">
        <v>1.3696545426875666E-3</v>
      </c>
      <c r="G30" s="179">
        <v>1.4472190960985662E-3</v>
      </c>
      <c r="H30" s="179">
        <v>2.8853436564517485E-4</v>
      </c>
      <c r="I30" s="179">
        <v>1.2368451346742306E-3</v>
      </c>
      <c r="J30" s="179">
        <v>3.3827336562678926E-3</v>
      </c>
      <c r="K30" s="179">
        <v>1.4572798414479532E-4</v>
      </c>
      <c r="L30" s="179">
        <v>9.3924089767948802E-5</v>
      </c>
      <c r="M30" s="179">
        <v>2.9512088194095444E-3</v>
      </c>
      <c r="N30" s="179">
        <v>1.7737924930699684E-4</v>
      </c>
      <c r="O30" s="179">
        <v>6.80743371761964E-5</v>
      </c>
      <c r="P30" s="179">
        <v>1.1410702004891181E-4</v>
      </c>
      <c r="Q30" s="179">
        <v>2.8062885199223669E-4</v>
      </c>
      <c r="R30" s="179">
        <v>2.8628465283030919E-5</v>
      </c>
      <c r="S30" s="179">
        <v>1.5357028324683713E-4</v>
      </c>
      <c r="T30" s="179">
        <v>9.1528858831263645E-4</v>
      </c>
      <c r="U30" s="179">
        <v>1.968158651704269E-4</v>
      </c>
      <c r="V30" s="179">
        <v>2.4911552013643864E-4</v>
      </c>
      <c r="W30" s="179">
        <v>2.7324896788885251E-3</v>
      </c>
      <c r="X30" s="179">
        <v>2.7393835589113741E-4</v>
      </c>
      <c r="Y30" s="179">
        <v>2.2184761112449009E-3</v>
      </c>
      <c r="Z30" s="179">
        <v>1.4761085802242188E-2</v>
      </c>
      <c r="AA30" s="179">
        <v>2.5590530450625018E-3</v>
      </c>
      <c r="AB30" s="179">
        <v>0</v>
      </c>
      <c r="AC30" s="179">
        <v>1.5653916570979168E-3</v>
      </c>
      <c r="AD30" s="179">
        <v>4.5841877497511431E-3</v>
      </c>
      <c r="AE30" s="179">
        <v>2.1927001878318239E-5</v>
      </c>
      <c r="AF30" s="179">
        <v>1.0683904388449022E-2</v>
      </c>
      <c r="AG30" s="179">
        <v>7.5468689171251544E-3</v>
      </c>
      <c r="AH30" s="179">
        <v>3.2020947386859365E-2</v>
      </c>
      <c r="AI30" s="179">
        <v>7.7880570345783455E-3</v>
      </c>
      <c r="AJ30" s="179">
        <v>4.9532120903684517E-3</v>
      </c>
      <c r="AK30" s="179">
        <v>4.7332796894968525E-5</v>
      </c>
      <c r="AL30" s="179">
        <v>1.5478962146488755E-3</v>
      </c>
      <c r="AM30" s="179">
        <v>2.0880987038192279E-2</v>
      </c>
      <c r="AN30" s="179">
        <v>0</v>
      </c>
      <c r="AO30" s="179">
        <v>1.2561292259399903E-2</v>
      </c>
      <c r="AP30" s="191">
        <v>4.8407456195228519E-3</v>
      </c>
      <c r="AQ30" s="187">
        <v>0</v>
      </c>
      <c r="AR30" s="188">
        <v>7.7168799106917146E-4</v>
      </c>
      <c r="AS30" s="188">
        <v>5.7134479643923489E-3</v>
      </c>
      <c r="AT30" s="188">
        <v>0</v>
      </c>
      <c r="AU30" s="188">
        <v>0</v>
      </c>
      <c r="AV30" s="188">
        <v>0</v>
      </c>
      <c r="AW30" s="191">
        <v>1.6242656795588007E-3</v>
      </c>
      <c r="AX30" s="191">
        <v>5.6446943722378027E-3</v>
      </c>
      <c r="AY30" s="191">
        <v>1.1480922209941311E-4</v>
      </c>
      <c r="AZ30" s="191">
        <v>1.1480922209941311E-4</v>
      </c>
      <c r="BA30" s="191">
        <v>0</v>
      </c>
      <c r="BB30" s="191">
        <v>1.9141850717183502E-5</v>
      </c>
      <c r="BC30" s="191">
        <v>9.509048840056917E-4</v>
      </c>
      <c r="BD30" s="191">
        <v>4.0750903474000627E-3</v>
      </c>
      <c r="BE30" s="188">
        <v>4.2561426068816719E-6</v>
      </c>
      <c r="BF30" s="188">
        <v>0</v>
      </c>
      <c r="BG30" s="188">
        <v>0</v>
      </c>
      <c r="BH30" s="191">
        <v>3.8336404505294261E-6</v>
      </c>
      <c r="BI30" s="191">
        <v>1.6519722256044234E-4</v>
      </c>
      <c r="BJ30" s="191">
        <v>1.2561991925723274E-4</v>
      </c>
      <c r="BK30" s="191">
        <v>1.5843663662822741E-3</v>
      </c>
      <c r="BL30" s="190">
        <v>5.6790183484965685E-3</v>
      </c>
    </row>
    <row r="31" spans="1:64">
      <c r="A31" s="168">
        <v>27</v>
      </c>
      <c r="B31" s="3" t="s">
        <v>65</v>
      </c>
      <c r="C31" s="179">
        <v>5.8400221422640466E-2</v>
      </c>
      <c r="D31" s="179">
        <v>1.344679062926778E-2</v>
      </c>
      <c r="E31" s="179">
        <v>6.4312785970975783E-2</v>
      </c>
      <c r="F31" s="179">
        <v>3.1654238319890428E-2</v>
      </c>
      <c r="G31" s="179">
        <v>6.8147550091859133E-2</v>
      </c>
      <c r="H31" s="179">
        <v>8.6800754998256777E-2</v>
      </c>
      <c r="I31" s="179">
        <v>7.7824865941514901E-2</v>
      </c>
      <c r="J31" s="179">
        <v>5.0675434375084157E-2</v>
      </c>
      <c r="K31" s="179">
        <v>1.2488888241208959E-2</v>
      </c>
      <c r="L31" s="179">
        <v>5.5511093804727907E-2</v>
      </c>
      <c r="M31" s="179">
        <v>3.4209785324508218E-2</v>
      </c>
      <c r="N31" s="179">
        <v>1.7675103113236789E-2</v>
      </c>
      <c r="O31" s="179">
        <v>2.495525113423859E-2</v>
      </c>
      <c r="P31" s="179">
        <v>3.0841277135111964E-2</v>
      </c>
      <c r="Q31" s="179">
        <v>4.3534737136703514E-2</v>
      </c>
      <c r="R31" s="179">
        <v>3.5679876501205146E-2</v>
      </c>
      <c r="S31" s="179">
        <v>6.3343225066283648E-2</v>
      </c>
      <c r="T31" s="179">
        <v>4.7885574398070632E-2</v>
      </c>
      <c r="U31" s="179">
        <v>5.1596226076372792E-2</v>
      </c>
      <c r="V31" s="179">
        <v>5.4793437722317637E-2</v>
      </c>
      <c r="W31" s="179">
        <v>4.0122823946485045E-2</v>
      </c>
      <c r="X31" s="179">
        <v>6.7843626411912855E-2</v>
      </c>
      <c r="Y31" s="179">
        <v>5.0974779429472164E-2</v>
      </c>
      <c r="Z31" s="179">
        <v>6.2429078385583892E-3</v>
      </c>
      <c r="AA31" s="179">
        <v>2.0398706783070233E-2</v>
      </c>
      <c r="AB31" s="179">
        <v>1.9252923799662008E-2</v>
      </c>
      <c r="AC31" s="179">
        <v>1.2249480110267528E-2</v>
      </c>
      <c r="AD31" s="179">
        <v>5.9464858347083932E-3</v>
      </c>
      <c r="AE31" s="179">
        <v>1.5545390032953152E-3</v>
      </c>
      <c r="AF31" s="179">
        <v>9.3621727977856277E-3</v>
      </c>
      <c r="AG31" s="179">
        <v>8.8489265997814277E-3</v>
      </c>
      <c r="AH31" s="179">
        <v>1.0031612926545128E-2</v>
      </c>
      <c r="AI31" s="179">
        <v>1.8057115903622575E-2</v>
      </c>
      <c r="AJ31" s="179">
        <v>4.2903171048911871E-2</v>
      </c>
      <c r="AK31" s="179">
        <v>3.571522485708125E-2</v>
      </c>
      <c r="AL31" s="179">
        <v>1.950222055885957E-2</v>
      </c>
      <c r="AM31" s="179">
        <v>6.4282515155877601E-2</v>
      </c>
      <c r="AN31" s="179">
        <v>0.23885356154593268</v>
      </c>
      <c r="AO31" s="179">
        <v>4.6453080808346809E-3</v>
      </c>
      <c r="AP31" s="191">
        <v>3.0573725117875341E-2</v>
      </c>
      <c r="AQ31" s="187">
        <v>0.16302528821123094</v>
      </c>
      <c r="AR31" s="188">
        <v>0.137069350800852</v>
      </c>
      <c r="AS31" s="188">
        <v>6.6458547640070221E-5</v>
      </c>
      <c r="AT31" s="188">
        <v>1.4073931359122696E-2</v>
      </c>
      <c r="AU31" s="188">
        <v>4.4708937428496499E-2</v>
      </c>
      <c r="AV31" s="188">
        <v>-7.2571966639763244E-2</v>
      </c>
      <c r="AW31" s="191">
        <v>8.5255144246543624E-2</v>
      </c>
      <c r="AX31" s="191">
        <v>7.5811596196837194E-2</v>
      </c>
      <c r="AY31" s="191">
        <v>4.3208353441163194E-2</v>
      </c>
      <c r="AZ31" s="191">
        <v>4.3208353441163194E-2</v>
      </c>
      <c r="BA31" s="191">
        <v>0.16143870420435549</v>
      </c>
      <c r="BB31" s="191">
        <v>0.14172645737291531</v>
      </c>
      <c r="BC31" s="191">
        <v>0.10894525939494597</v>
      </c>
      <c r="BD31" s="191">
        <v>9.4202719735868204E-2</v>
      </c>
      <c r="BE31" s="188">
        <v>2.1062231047255099E-3</v>
      </c>
      <c r="BF31" s="188">
        <v>0</v>
      </c>
      <c r="BG31" s="188">
        <v>0</v>
      </c>
      <c r="BH31" s="191">
        <v>1.8971408709519951E-3</v>
      </c>
      <c r="BI31" s="191">
        <v>0.18843504825602728</v>
      </c>
      <c r="BJ31" s="191">
        <v>0.14268329162300686</v>
      </c>
      <c r="BK31" s="191">
        <v>8.304906012176945E-2</v>
      </c>
      <c r="BL31" s="190">
        <v>7.4514169543198769E-2</v>
      </c>
    </row>
    <row r="32" spans="1:64">
      <c r="A32" s="168">
        <v>28</v>
      </c>
      <c r="B32" s="3" t="s">
        <v>66</v>
      </c>
      <c r="C32" s="179">
        <v>7.7989974474890061E-3</v>
      </c>
      <c r="D32" s="179">
        <v>1.2606366214938543E-2</v>
      </c>
      <c r="E32" s="179">
        <v>1.1193370382734717E-2</v>
      </c>
      <c r="F32" s="179">
        <v>6.8026175620149135E-2</v>
      </c>
      <c r="G32" s="179">
        <v>7.2976188560627498E-3</v>
      </c>
      <c r="H32" s="179">
        <v>2.0509984491277847E-2</v>
      </c>
      <c r="I32" s="179">
        <v>1.0558695262240618E-2</v>
      </c>
      <c r="J32" s="179">
        <v>8.0042808149004205E-3</v>
      </c>
      <c r="K32" s="179">
        <v>4.4009851211728188E-3</v>
      </c>
      <c r="L32" s="179">
        <v>4.9173174497261522E-3</v>
      </c>
      <c r="M32" s="179">
        <v>1.1241681903886115E-2</v>
      </c>
      <c r="N32" s="179">
        <v>5.4479449643925013E-3</v>
      </c>
      <c r="O32" s="179">
        <v>7.1878491312513263E-3</v>
      </c>
      <c r="P32" s="179">
        <v>1.3143895120228708E-2</v>
      </c>
      <c r="Q32" s="179">
        <v>8.0462147806988193E-3</v>
      </c>
      <c r="R32" s="179">
        <v>7.1207801917446516E-3</v>
      </c>
      <c r="S32" s="179">
        <v>8.7399558259597006E-3</v>
      </c>
      <c r="T32" s="179">
        <v>6.2217831419823259E-3</v>
      </c>
      <c r="U32" s="179">
        <v>6.9692580206582545E-3</v>
      </c>
      <c r="V32" s="179">
        <v>5.9428423601779259E-3</v>
      </c>
      <c r="W32" s="179">
        <v>1.2153511521230984E-2</v>
      </c>
      <c r="X32" s="179">
        <v>2.5728928688260811E-2</v>
      </c>
      <c r="Y32" s="179">
        <v>1.1571742890294896E-2</v>
      </c>
      <c r="Z32" s="179">
        <v>1.8037474782422781E-2</v>
      </c>
      <c r="AA32" s="179">
        <v>1.9598344513832577E-2</v>
      </c>
      <c r="AB32" s="179">
        <v>2.7285808421080943E-2</v>
      </c>
      <c r="AC32" s="179">
        <v>1.9967113792904355E-2</v>
      </c>
      <c r="AD32" s="179">
        <v>7.8722149250315329E-2</v>
      </c>
      <c r="AE32" s="179">
        <v>7.8675221804438478E-2</v>
      </c>
      <c r="AF32" s="179">
        <v>2.2356606295733276E-2</v>
      </c>
      <c r="AG32" s="179">
        <v>6.9849578566704663E-3</v>
      </c>
      <c r="AH32" s="179">
        <v>1.7232798480800081E-2</v>
      </c>
      <c r="AI32" s="179">
        <v>9.8415202714870094E-3</v>
      </c>
      <c r="AJ32" s="179">
        <v>7.6471155272374736E-3</v>
      </c>
      <c r="AK32" s="179">
        <v>2.6574735856697326E-2</v>
      </c>
      <c r="AL32" s="179">
        <v>1.1878104989875996E-2</v>
      </c>
      <c r="AM32" s="179">
        <v>1.314975659953826E-2</v>
      </c>
      <c r="AN32" s="179">
        <v>0</v>
      </c>
      <c r="AO32" s="179">
        <v>3.4881944919918473E-2</v>
      </c>
      <c r="AP32" s="191">
        <v>1.9864612169986914E-2</v>
      </c>
      <c r="AQ32" s="187">
        <v>3.1958906656749719E-5</v>
      </c>
      <c r="AR32" s="188">
        <v>5.7629969222324183E-2</v>
      </c>
      <c r="AS32" s="188">
        <v>0</v>
      </c>
      <c r="AT32" s="188">
        <v>0</v>
      </c>
      <c r="AU32" s="188">
        <v>0</v>
      </c>
      <c r="AV32" s="188">
        <v>0</v>
      </c>
      <c r="AW32" s="191">
        <v>3.0681167920082266E-2</v>
      </c>
      <c r="AX32" s="191">
        <v>3.6024049162216437E-2</v>
      </c>
      <c r="AY32" s="191">
        <v>2.581728598782633E-2</v>
      </c>
      <c r="AZ32" s="191">
        <v>2.581728598782633E-2</v>
      </c>
      <c r="BA32" s="191">
        <v>3.1711340906220306E-3</v>
      </c>
      <c r="BB32" s="191">
        <v>6.9468696195988675E-3</v>
      </c>
      <c r="BC32" s="191">
        <v>2.0724461964852642E-2</v>
      </c>
      <c r="BD32" s="191">
        <v>2.7911129077224418E-2</v>
      </c>
      <c r="BE32" s="188">
        <v>3.0983583206736737E-2</v>
      </c>
      <c r="BF32" s="188">
        <v>0</v>
      </c>
      <c r="BG32" s="188">
        <v>0</v>
      </c>
      <c r="BH32" s="191">
        <v>2.790788017573408E-2</v>
      </c>
      <c r="BI32" s="191">
        <v>2.0268677626548631E-2</v>
      </c>
      <c r="BJ32" s="191">
        <v>2.2142328622210255E-2</v>
      </c>
      <c r="BK32" s="191">
        <v>1.9636154346508897E-2</v>
      </c>
      <c r="BL32" s="190">
        <v>3.0253909141256044E-2</v>
      </c>
    </row>
    <row r="33" spans="1:64">
      <c r="A33" s="168">
        <v>29</v>
      </c>
      <c r="B33" s="3" t="s">
        <v>93</v>
      </c>
      <c r="C33" s="179">
        <v>6.0891226127871576E-4</v>
      </c>
      <c r="D33" s="179">
        <v>1.6808488286584725E-3</v>
      </c>
      <c r="E33" s="179">
        <v>1.3549869410678869E-3</v>
      </c>
      <c r="F33" s="179">
        <v>7.6091919038198145E-3</v>
      </c>
      <c r="G33" s="179">
        <v>3.9488541981185206E-3</v>
      </c>
      <c r="H33" s="179">
        <v>5.24170764255401E-3</v>
      </c>
      <c r="I33" s="179">
        <v>2.7494371283775642E-3</v>
      </c>
      <c r="J33" s="179">
        <v>3.1620187742303373E-3</v>
      </c>
      <c r="K33" s="179">
        <v>9.6909109456288893E-4</v>
      </c>
      <c r="L33" s="179">
        <v>4.361599918599122E-3</v>
      </c>
      <c r="M33" s="179">
        <v>4.0596942576177188E-3</v>
      </c>
      <c r="N33" s="179">
        <v>1.5248148488604075E-3</v>
      </c>
      <c r="O33" s="179">
        <v>1.053150039843509E-3</v>
      </c>
      <c r="P33" s="179">
        <v>4.3083110002251302E-3</v>
      </c>
      <c r="Q33" s="179">
        <v>3.267919178890626E-3</v>
      </c>
      <c r="R33" s="179">
        <v>2.5732585910170484E-3</v>
      </c>
      <c r="S33" s="179">
        <v>3.7669887125841815E-3</v>
      </c>
      <c r="T33" s="179">
        <v>1.6925574688638435E-3</v>
      </c>
      <c r="U33" s="179">
        <v>2.0669783329613869E-3</v>
      </c>
      <c r="V33" s="179">
        <v>2.4168996136314097E-3</v>
      </c>
      <c r="W33" s="179">
        <v>9.9005675042117161E-4</v>
      </c>
      <c r="X33" s="179">
        <v>3.6356673058561637E-3</v>
      </c>
      <c r="Y33" s="179">
        <v>6.0396917485824372E-3</v>
      </c>
      <c r="Z33" s="179">
        <v>8.29281787509995E-3</v>
      </c>
      <c r="AA33" s="179">
        <v>1.3743062649409733E-3</v>
      </c>
      <c r="AB33" s="179">
        <v>1.8109851490252507E-3</v>
      </c>
      <c r="AC33" s="179">
        <v>3.6322416019060742E-2</v>
      </c>
      <c r="AD33" s="179">
        <v>1.8317397783467811E-2</v>
      </c>
      <c r="AE33" s="179">
        <v>4.8363846987116037E-2</v>
      </c>
      <c r="AF33" s="179">
        <v>3.414825292984762E-2</v>
      </c>
      <c r="AG33" s="179">
        <v>2.2853551343567806E-2</v>
      </c>
      <c r="AH33" s="179">
        <v>3.8668142121930809E-3</v>
      </c>
      <c r="AI33" s="179">
        <v>8.4491153552578527E-3</v>
      </c>
      <c r="AJ33" s="179">
        <v>1.9898209398087847E-2</v>
      </c>
      <c r="AK33" s="179">
        <v>1.7092398878738632E-2</v>
      </c>
      <c r="AL33" s="179">
        <v>1.1011046928325319E-2</v>
      </c>
      <c r="AM33" s="179">
        <v>3.6254138874226211E-2</v>
      </c>
      <c r="AN33" s="179">
        <v>0</v>
      </c>
      <c r="AO33" s="179">
        <v>1.9207980239006894E-2</v>
      </c>
      <c r="AP33" s="191">
        <v>1.5665382319850853E-2</v>
      </c>
      <c r="AQ33" s="187">
        <v>0</v>
      </c>
      <c r="AR33" s="188">
        <v>0.2375179181177472</v>
      </c>
      <c r="AS33" s="188">
        <v>2.7157479600427366E-5</v>
      </c>
      <c r="AT33" s="188">
        <v>0</v>
      </c>
      <c r="AU33" s="188">
        <v>4.3890019129531298E-2</v>
      </c>
      <c r="AV33" s="188">
        <v>0</v>
      </c>
      <c r="AW33" s="191">
        <v>0.13509437533179441</v>
      </c>
      <c r="AX33" s="191">
        <v>8.7794669245171791E-2</v>
      </c>
      <c r="AY33" s="191">
        <v>4.3199402213677478E-4</v>
      </c>
      <c r="AZ33" s="191">
        <v>4.3199402213677478E-4</v>
      </c>
      <c r="BA33" s="191">
        <v>3.5104173269464712E-3</v>
      </c>
      <c r="BB33" s="191">
        <v>2.9971596089040883E-3</v>
      </c>
      <c r="BC33" s="191">
        <v>7.9678659315847708E-2</v>
      </c>
      <c r="BD33" s="191">
        <v>6.4135035473709717E-2</v>
      </c>
      <c r="BE33" s="188">
        <v>2.2415684396243472E-5</v>
      </c>
      <c r="BF33" s="188">
        <v>0</v>
      </c>
      <c r="BG33" s="188">
        <v>0</v>
      </c>
      <c r="BH33" s="191">
        <v>2.019050637278831E-5</v>
      </c>
      <c r="BI33" s="191">
        <v>2.5546184874379514E-3</v>
      </c>
      <c r="BJ33" s="191">
        <v>1.9330047156363701E-3</v>
      </c>
      <c r="BK33" s="191">
        <v>0.13935365608332645</v>
      </c>
      <c r="BL33" s="190">
        <v>8.9396037087248567E-2</v>
      </c>
    </row>
    <row r="34" spans="1:64">
      <c r="A34" s="168">
        <v>30</v>
      </c>
      <c r="B34" s="3" t="s">
        <v>94</v>
      </c>
      <c r="C34" s="179">
        <v>3.2173939785343053E-2</v>
      </c>
      <c r="D34" s="179">
        <v>3.9289841369891797E-2</v>
      </c>
      <c r="E34" s="179">
        <v>2.7688863578343773E-2</v>
      </c>
      <c r="F34" s="179">
        <v>3.2567341348348808E-2</v>
      </c>
      <c r="G34" s="179">
        <v>3.8673120626516198E-2</v>
      </c>
      <c r="H34" s="179">
        <v>2.2036812176150229E-2</v>
      </c>
      <c r="I34" s="179">
        <v>4.1661870099135009E-2</v>
      </c>
      <c r="J34" s="179">
        <v>2.4922047250548276E-2</v>
      </c>
      <c r="K34" s="179">
        <v>3.8392037422946328E-2</v>
      </c>
      <c r="L34" s="179">
        <v>1.7538367012294272E-2</v>
      </c>
      <c r="M34" s="179">
        <v>4.8106842313491084E-2</v>
      </c>
      <c r="N34" s="179">
        <v>2.0034154743994163E-2</v>
      </c>
      <c r="O34" s="179">
        <v>2.399820604099677E-2</v>
      </c>
      <c r="P34" s="179">
        <v>2.1413570100259981E-2</v>
      </c>
      <c r="Q34" s="179">
        <v>1.8805175130655927E-2</v>
      </c>
      <c r="R34" s="179">
        <v>1.367779983637731E-2</v>
      </c>
      <c r="S34" s="179">
        <v>1.9815083311878662E-2</v>
      </c>
      <c r="T34" s="179">
        <v>1.5182167853757223E-2</v>
      </c>
      <c r="U34" s="179">
        <v>2.0065336279257832E-2</v>
      </c>
      <c r="V34" s="179">
        <v>1.8721989474869274E-2</v>
      </c>
      <c r="W34" s="179">
        <v>1.5891959115593938E-2</v>
      </c>
      <c r="X34" s="179">
        <v>0.1188998848395067</v>
      </c>
      <c r="Y34" s="179">
        <v>2.8465730382176296E-2</v>
      </c>
      <c r="Z34" s="179">
        <v>3.3923916411631762E-2</v>
      </c>
      <c r="AA34" s="179">
        <v>1.8013416599092221E-2</v>
      </c>
      <c r="AB34" s="179">
        <v>6.0134568747954795E-2</v>
      </c>
      <c r="AC34" s="179">
        <v>2.1534555286305761E-2</v>
      </c>
      <c r="AD34" s="179">
        <v>2.9453069714489584E-2</v>
      </c>
      <c r="AE34" s="179">
        <v>1.3688714029750102E-3</v>
      </c>
      <c r="AF34" s="179">
        <v>8.1926793411351437E-2</v>
      </c>
      <c r="AG34" s="179">
        <v>1.5655648894704995E-2</v>
      </c>
      <c r="AH34" s="179">
        <v>2.3827165985936836E-2</v>
      </c>
      <c r="AI34" s="179">
        <v>1.9357158541303366E-2</v>
      </c>
      <c r="AJ34" s="179">
        <v>1.306283513538163E-2</v>
      </c>
      <c r="AK34" s="179">
        <v>3.1297497146884186E-2</v>
      </c>
      <c r="AL34" s="179">
        <v>9.726129560003233E-3</v>
      </c>
      <c r="AM34" s="179">
        <v>2.1544806479304297E-2</v>
      </c>
      <c r="AN34" s="179">
        <v>6.1573420806685111E-2</v>
      </c>
      <c r="AO34" s="179">
        <v>4.4894111202987322E-2</v>
      </c>
      <c r="AP34" s="191">
        <v>2.4287252432509423E-2</v>
      </c>
      <c r="AQ34" s="187">
        <v>3.9861472666418742E-2</v>
      </c>
      <c r="AR34" s="188">
        <v>4.2719417558337268E-2</v>
      </c>
      <c r="AS34" s="188">
        <v>1.3709007385288904E-3</v>
      </c>
      <c r="AT34" s="188">
        <v>2.5213103315403322E-3</v>
      </c>
      <c r="AU34" s="188">
        <v>6.4520186050234136E-3</v>
      </c>
      <c r="AV34" s="188">
        <v>-4.768630616088243E-2</v>
      </c>
      <c r="AW34" s="191">
        <v>2.5193890326381366E-2</v>
      </c>
      <c r="AX34" s="191">
        <v>3.7448129677707873E-2</v>
      </c>
      <c r="AY34" s="191">
        <v>7.8741223905225963E-2</v>
      </c>
      <c r="AZ34" s="191">
        <v>7.8741223905225963E-2</v>
      </c>
      <c r="BA34" s="191">
        <v>5.6868916438206608E-2</v>
      </c>
      <c r="BB34" s="191">
        <v>6.0515630845969871E-2</v>
      </c>
      <c r="BC34" s="191">
        <v>4.0011610223889334E-2</v>
      </c>
      <c r="BD34" s="191">
        <v>4.3884269512531847E-2</v>
      </c>
      <c r="BE34" s="188">
        <v>1.4629497111214142E-2</v>
      </c>
      <c r="BF34" s="188">
        <v>0</v>
      </c>
      <c r="BG34" s="188">
        <v>0</v>
      </c>
      <c r="BH34" s="191">
        <v>1.3177244532589777E-2</v>
      </c>
      <c r="BI34" s="191">
        <v>4.7609606986754489E-2</v>
      </c>
      <c r="BJ34" s="191">
        <v>3.9164454527469764E-2</v>
      </c>
      <c r="BK34" s="191">
        <v>4.0661858957472589E-2</v>
      </c>
      <c r="BL34" s="190">
        <v>4.5801043812344927E-2</v>
      </c>
    </row>
    <row r="35" spans="1:64">
      <c r="A35" s="168">
        <v>31</v>
      </c>
      <c r="B35" s="3" t="s">
        <v>95</v>
      </c>
      <c r="C35" s="179">
        <v>3.6534735676722946E-3</v>
      </c>
      <c r="D35" s="179">
        <v>2.6263262947788632E-3</v>
      </c>
      <c r="E35" s="179">
        <v>4.752273039687371E-3</v>
      </c>
      <c r="F35" s="179">
        <v>4.1089636280627001E-3</v>
      </c>
      <c r="G35" s="179">
        <v>4.801662834864634E-3</v>
      </c>
      <c r="H35" s="179">
        <v>4.4722826675002107E-3</v>
      </c>
      <c r="I35" s="179">
        <v>4.2647062760520545E-3</v>
      </c>
      <c r="J35" s="179">
        <v>1.0500642239325186E-2</v>
      </c>
      <c r="K35" s="179">
        <v>1.2532606636452399E-3</v>
      </c>
      <c r="L35" s="179">
        <v>3.776531109419608E-3</v>
      </c>
      <c r="M35" s="179">
        <v>5.1432298628115609E-3</v>
      </c>
      <c r="N35" s="179">
        <v>2.456979757978948E-3</v>
      </c>
      <c r="O35" s="179">
        <v>1.6978540566298399E-3</v>
      </c>
      <c r="P35" s="179">
        <v>7.0592153754583551E-3</v>
      </c>
      <c r="Q35" s="179">
        <v>6.6164526079470444E-3</v>
      </c>
      <c r="R35" s="179">
        <v>9.6004457231825598E-3</v>
      </c>
      <c r="S35" s="179">
        <v>5.7046843453163326E-3</v>
      </c>
      <c r="T35" s="179">
        <v>4.5800750391358511E-3</v>
      </c>
      <c r="U35" s="179">
        <v>1.0627233221859243E-2</v>
      </c>
      <c r="V35" s="179">
        <v>2.0080148127920819E-2</v>
      </c>
      <c r="W35" s="179">
        <v>3.9761281667379427E-3</v>
      </c>
      <c r="X35" s="179">
        <v>6.3883488432088555E-3</v>
      </c>
      <c r="Y35" s="179">
        <v>8.4666060964307347E-3</v>
      </c>
      <c r="Z35" s="179">
        <v>1.2022816264353163E-2</v>
      </c>
      <c r="AA35" s="179">
        <v>3.7980349000073715E-2</v>
      </c>
      <c r="AB35" s="179">
        <v>9.8124913148917667E-3</v>
      </c>
      <c r="AC35" s="179">
        <v>4.1316158893744341E-2</v>
      </c>
      <c r="AD35" s="179">
        <v>5.6292613887362605E-2</v>
      </c>
      <c r="AE35" s="179">
        <v>3.0259262592079168E-3</v>
      </c>
      <c r="AF35" s="179">
        <v>1.2539219800406301E-2</v>
      </c>
      <c r="AG35" s="179">
        <v>0.19755911088597145</v>
      </c>
      <c r="AH35" s="179">
        <v>2.8432866322084839E-2</v>
      </c>
      <c r="AI35" s="179">
        <v>2.8549819283617255E-2</v>
      </c>
      <c r="AJ35" s="179">
        <v>1.2667188353508939E-2</v>
      </c>
      <c r="AK35" s="179">
        <v>6.2316256712053562E-2</v>
      </c>
      <c r="AL35" s="179">
        <v>3.7393866007054556E-2</v>
      </c>
      <c r="AM35" s="179">
        <v>2.1658108994353536E-2</v>
      </c>
      <c r="AN35" s="179">
        <v>0</v>
      </c>
      <c r="AO35" s="179">
        <v>4.1844640251963196E-2</v>
      </c>
      <c r="AP35" s="191">
        <v>2.1208613163827217E-2</v>
      </c>
      <c r="AQ35" s="187">
        <v>1.9651822238750463E-2</v>
      </c>
      <c r="AR35" s="188">
        <v>5.150358926080905E-2</v>
      </c>
      <c r="AS35" s="188">
        <v>5.8068431991157703E-5</v>
      </c>
      <c r="AT35" s="188">
        <v>5.2222679295782719E-2</v>
      </c>
      <c r="AU35" s="188">
        <v>0.10598417758379085</v>
      </c>
      <c r="AV35" s="188">
        <v>1.802528921172989E-2</v>
      </c>
      <c r="AW35" s="191">
        <v>5.0914431378760908E-2</v>
      </c>
      <c r="AX35" s="191">
        <v>4.818457983861877E-2</v>
      </c>
      <c r="AY35" s="191">
        <v>5.9763064900291108E-3</v>
      </c>
      <c r="AZ35" s="191">
        <v>5.9763064900291108E-3</v>
      </c>
      <c r="BA35" s="191">
        <v>1.0902773743635812E-2</v>
      </c>
      <c r="BB35" s="191">
        <v>1.0081396340259828E-2</v>
      </c>
      <c r="BC35" s="191">
        <v>3.3784684461841817E-2</v>
      </c>
      <c r="BD35" s="191">
        <v>3.7553284521516482E-2</v>
      </c>
      <c r="BE35" s="188">
        <v>4.9338056327493718E-2</v>
      </c>
      <c r="BF35" s="188">
        <v>0</v>
      </c>
      <c r="BG35" s="188">
        <v>3.4294902428191534E-4</v>
      </c>
      <c r="BH35" s="191">
        <v>4.4471507106291518E-2</v>
      </c>
      <c r="BI35" s="191">
        <v>6.928815030106758E-2</v>
      </c>
      <c r="BJ35" s="191">
        <v>6.320142489596238E-2</v>
      </c>
      <c r="BK35" s="191">
        <v>1.1205366050506014E-2</v>
      </c>
      <c r="BL35" s="190">
        <v>2.7137262608935168E-2</v>
      </c>
    </row>
    <row r="36" spans="1:64">
      <c r="A36" s="168">
        <v>32</v>
      </c>
      <c r="B36" s="3" t="s">
        <v>67</v>
      </c>
      <c r="C36" s="179">
        <v>0</v>
      </c>
      <c r="D36" s="179">
        <v>0</v>
      </c>
      <c r="E36" s="179">
        <v>0</v>
      </c>
      <c r="F36" s="179">
        <v>0</v>
      </c>
      <c r="G36" s="179">
        <v>0</v>
      </c>
      <c r="H36" s="179">
        <v>0</v>
      </c>
      <c r="I36" s="179">
        <v>0</v>
      </c>
      <c r="J36" s="179">
        <v>0</v>
      </c>
      <c r="K36" s="179">
        <v>0</v>
      </c>
      <c r="L36" s="179">
        <v>0</v>
      </c>
      <c r="M36" s="179">
        <v>0</v>
      </c>
      <c r="N36" s="179">
        <v>0</v>
      </c>
      <c r="O36" s="179">
        <v>0</v>
      </c>
      <c r="P36" s="179">
        <v>0</v>
      </c>
      <c r="Q36" s="179">
        <v>0</v>
      </c>
      <c r="R36" s="179">
        <v>0</v>
      </c>
      <c r="S36" s="179">
        <v>0</v>
      </c>
      <c r="T36" s="179">
        <v>0</v>
      </c>
      <c r="U36" s="179">
        <v>0</v>
      </c>
      <c r="V36" s="179">
        <v>0</v>
      </c>
      <c r="W36" s="179">
        <v>0</v>
      </c>
      <c r="X36" s="179">
        <v>0</v>
      </c>
      <c r="Y36" s="179">
        <v>0</v>
      </c>
      <c r="Z36" s="179">
        <v>0</v>
      </c>
      <c r="AA36" s="179">
        <v>0</v>
      </c>
      <c r="AB36" s="179">
        <v>0</v>
      </c>
      <c r="AC36" s="179">
        <v>0</v>
      </c>
      <c r="AD36" s="179">
        <v>0</v>
      </c>
      <c r="AE36" s="179">
        <v>0</v>
      </c>
      <c r="AF36" s="179">
        <v>0</v>
      </c>
      <c r="AG36" s="179">
        <v>0</v>
      </c>
      <c r="AH36" s="179">
        <v>0</v>
      </c>
      <c r="AI36" s="179">
        <v>0</v>
      </c>
      <c r="AJ36" s="179">
        <v>0</v>
      </c>
      <c r="AK36" s="179">
        <v>0</v>
      </c>
      <c r="AL36" s="179">
        <v>0</v>
      </c>
      <c r="AM36" s="179">
        <v>0</v>
      </c>
      <c r="AN36" s="179">
        <v>0</v>
      </c>
      <c r="AO36" s="179">
        <v>0.10149629481379267</v>
      </c>
      <c r="AP36" s="191">
        <v>4.9058136475606555E-4</v>
      </c>
      <c r="AQ36" s="187">
        <v>0</v>
      </c>
      <c r="AR36" s="188">
        <v>5.0851604954235139E-3</v>
      </c>
      <c r="AS36" s="188">
        <v>0.30064191008489694</v>
      </c>
      <c r="AT36" s="188">
        <v>0</v>
      </c>
      <c r="AU36" s="188">
        <v>0</v>
      </c>
      <c r="AV36" s="188">
        <v>0</v>
      </c>
      <c r="AW36" s="191">
        <v>6.6558457316180208E-2</v>
      </c>
      <c r="AX36" s="191">
        <v>3.6125622121822215E-2</v>
      </c>
      <c r="AY36" s="191">
        <v>0</v>
      </c>
      <c r="AZ36" s="191">
        <v>0</v>
      </c>
      <c r="BA36" s="191">
        <v>0</v>
      </c>
      <c r="BB36" s="191">
        <v>0</v>
      </c>
      <c r="BC36" s="191">
        <v>3.8636713856951381E-2</v>
      </c>
      <c r="BD36" s="191">
        <v>2.6046092748438582E-2</v>
      </c>
      <c r="BE36" s="188">
        <v>0</v>
      </c>
      <c r="BF36" s="188">
        <v>0</v>
      </c>
      <c r="BG36" s="188">
        <v>0</v>
      </c>
      <c r="BH36" s="191">
        <v>0</v>
      </c>
      <c r="BI36" s="191">
        <v>0</v>
      </c>
      <c r="BJ36" s="191">
        <v>0</v>
      </c>
      <c r="BK36" s="191">
        <v>6.8292979359837844E-2</v>
      </c>
      <c r="BL36" s="190">
        <v>3.6623727962692296E-2</v>
      </c>
    </row>
    <row r="37" spans="1:64">
      <c r="A37" s="168">
        <v>33</v>
      </c>
      <c r="B37" s="3" t="s">
        <v>96</v>
      </c>
      <c r="C37" s="179">
        <v>4.9205031214441677E-5</v>
      </c>
      <c r="D37" s="179">
        <v>1.3656896732850089E-3</v>
      </c>
      <c r="E37" s="179">
        <v>0</v>
      </c>
      <c r="F37" s="179">
        <v>6.087353523055851E-4</v>
      </c>
      <c r="G37" s="179">
        <v>4.5621949268771019E-4</v>
      </c>
      <c r="H37" s="179">
        <v>4.8089060940862477E-5</v>
      </c>
      <c r="I37" s="179">
        <v>2.4629816534638355E-4</v>
      </c>
      <c r="J37" s="179">
        <v>7.6635485566885978E-4</v>
      </c>
      <c r="K37" s="179">
        <v>6.5577592865157899E-5</v>
      </c>
      <c r="L37" s="179">
        <v>3.1112354735633041E-4</v>
      </c>
      <c r="M37" s="179">
        <v>7.1641663369724452E-4</v>
      </c>
      <c r="N37" s="179">
        <v>1.1779090774292757E-4</v>
      </c>
      <c r="O37" s="179">
        <v>4.4048100525774143E-5</v>
      </c>
      <c r="P37" s="179">
        <v>8.0337510061463592E-4</v>
      </c>
      <c r="Q37" s="179">
        <v>7.8636919501347627E-4</v>
      </c>
      <c r="R37" s="179">
        <v>1.0691630688393469E-3</v>
      </c>
      <c r="S37" s="179">
        <v>5.5104631047394497E-4</v>
      </c>
      <c r="T37" s="179">
        <v>1.9649647868140328E-3</v>
      </c>
      <c r="U37" s="179">
        <v>1.9763936251423623E-3</v>
      </c>
      <c r="V37" s="179">
        <v>5.7320523046778624E-3</v>
      </c>
      <c r="W37" s="179">
        <v>5.4984554947312746E-4</v>
      </c>
      <c r="X37" s="179">
        <v>1.2766059303664657E-4</v>
      </c>
      <c r="Y37" s="179">
        <v>3.5256620764644497E-4</v>
      </c>
      <c r="Z37" s="179">
        <v>1.1961420086373587E-3</v>
      </c>
      <c r="AA37" s="179">
        <v>1.8955948481944458E-4</v>
      </c>
      <c r="AB37" s="179">
        <v>4.8860737931621858E-4</v>
      </c>
      <c r="AC37" s="179">
        <v>4.6052988951723965E-4</v>
      </c>
      <c r="AD37" s="179">
        <v>3.9632019642672328E-4</v>
      </c>
      <c r="AE37" s="179">
        <v>2.8476625815997713E-6</v>
      </c>
      <c r="AF37" s="179">
        <v>1.791952333178631E-3</v>
      </c>
      <c r="AG37" s="179">
        <v>1.0167869756708458E-2</v>
      </c>
      <c r="AH37" s="179">
        <v>2.4675877140545457E-4</v>
      </c>
      <c r="AI37" s="179">
        <v>1.1037001839113044E-5</v>
      </c>
      <c r="AJ37" s="179">
        <v>1.9506457416364846E-4</v>
      </c>
      <c r="AK37" s="179">
        <v>1.0518399309993005E-5</v>
      </c>
      <c r="AL37" s="179">
        <v>1.0823464435176849E-3</v>
      </c>
      <c r="AM37" s="179">
        <v>1.1017003375081978E-3</v>
      </c>
      <c r="AN37" s="179">
        <v>0</v>
      </c>
      <c r="AO37" s="179">
        <v>4.6611084484565676E-3</v>
      </c>
      <c r="AP37" s="191">
        <v>9.1848765712204065E-4</v>
      </c>
      <c r="AQ37" s="187">
        <v>5.8107103012272218E-6</v>
      </c>
      <c r="AR37" s="188">
        <v>3.428475595158087E-2</v>
      </c>
      <c r="AS37" s="188">
        <v>0.16792639837284748</v>
      </c>
      <c r="AT37" s="188">
        <v>8.6947194117983989E-2</v>
      </c>
      <c r="AU37" s="188">
        <v>0.18752085704873564</v>
      </c>
      <c r="AV37" s="188">
        <v>0</v>
      </c>
      <c r="AW37" s="191">
        <v>9.4748456166842729E-2</v>
      </c>
      <c r="AX37" s="191">
        <v>5.1643308610717704E-2</v>
      </c>
      <c r="AY37" s="191">
        <v>9.6346342450612573E-3</v>
      </c>
      <c r="AZ37" s="191">
        <v>9.6346342450612573E-3</v>
      </c>
      <c r="BA37" s="191">
        <v>5.7221048362617703E-3</v>
      </c>
      <c r="BB37" s="191">
        <v>6.3744309517107557E-3</v>
      </c>
      <c r="BC37" s="191">
        <v>5.7674927722599814E-2</v>
      </c>
      <c r="BD37" s="191">
        <v>3.9012689253481982E-2</v>
      </c>
      <c r="BE37" s="188">
        <v>2.7013169640197055E-2</v>
      </c>
      <c r="BF37" s="188">
        <v>0</v>
      </c>
      <c r="BG37" s="188">
        <v>0</v>
      </c>
      <c r="BH37" s="191">
        <v>2.4331604787450195E-2</v>
      </c>
      <c r="BI37" s="191">
        <v>2.8087265328998284E-2</v>
      </c>
      <c r="BJ37" s="191">
        <v>2.7166122439052399E-2</v>
      </c>
      <c r="BK37" s="191">
        <v>8.1092479044759247E-2</v>
      </c>
      <c r="BL37" s="190">
        <v>4.3823724195059997E-2</v>
      </c>
    </row>
    <row r="38" spans="1:64">
      <c r="A38" s="168">
        <v>34</v>
      </c>
      <c r="B38" s="3" t="s">
        <v>97</v>
      </c>
      <c r="C38" s="179">
        <v>0</v>
      </c>
      <c r="D38" s="179">
        <v>0</v>
      </c>
      <c r="E38" s="179">
        <v>0</v>
      </c>
      <c r="F38" s="179">
        <v>0</v>
      </c>
      <c r="G38" s="179">
        <v>0</v>
      </c>
      <c r="H38" s="179">
        <v>0</v>
      </c>
      <c r="I38" s="179">
        <v>0</v>
      </c>
      <c r="J38" s="179">
        <v>4.098154308389624E-6</v>
      </c>
      <c r="K38" s="179">
        <v>0</v>
      </c>
      <c r="L38" s="179">
        <v>0</v>
      </c>
      <c r="M38" s="179">
        <v>0</v>
      </c>
      <c r="N38" s="179">
        <v>1.8477005136145503E-6</v>
      </c>
      <c r="O38" s="179">
        <v>0</v>
      </c>
      <c r="P38" s="179">
        <v>0</v>
      </c>
      <c r="Q38" s="179">
        <v>0</v>
      </c>
      <c r="R38" s="179">
        <v>0</v>
      </c>
      <c r="S38" s="179">
        <v>0</v>
      </c>
      <c r="T38" s="179">
        <v>0</v>
      </c>
      <c r="U38" s="179">
        <v>0</v>
      </c>
      <c r="V38" s="179">
        <v>0</v>
      </c>
      <c r="W38" s="179">
        <v>0</v>
      </c>
      <c r="X38" s="179">
        <v>2.6595956882634704E-6</v>
      </c>
      <c r="Y38" s="179">
        <v>4.5610117418686281E-7</v>
      </c>
      <c r="Z38" s="179">
        <v>7.2230797623028907E-7</v>
      </c>
      <c r="AA38" s="179">
        <v>1.0531082489969143E-4</v>
      </c>
      <c r="AB38" s="179">
        <v>0</v>
      </c>
      <c r="AC38" s="179">
        <v>2.0156723650977105E-5</v>
      </c>
      <c r="AD38" s="179">
        <v>1.06863407529074E-4</v>
      </c>
      <c r="AE38" s="179">
        <v>1.0536351551919154E-5</v>
      </c>
      <c r="AF38" s="179">
        <v>1.2744871898196653E-3</v>
      </c>
      <c r="AG38" s="179">
        <v>3.9868480917068869E-4</v>
      </c>
      <c r="AH38" s="179">
        <v>1.7377378267989756E-5</v>
      </c>
      <c r="AI38" s="179">
        <v>1.1037001839113044E-5</v>
      </c>
      <c r="AJ38" s="179">
        <v>1.4579210660327663E-2</v>
      </c>
      <c r="AK38" s="179">
        <v>5.2591996549965023E-6</v>
      </c>
      <c r="AL38" s="179">
        <v>2.225555003456423E-5</v>
      </c>
      <c r="AM38" s="179">
        <v>2.8525574377102761E-4</v>
      </c>
      <c r="AN38" s="179">
        <v>0</v>
      </c>
      <c r="AO38" s="179">
        <v>1.3166973018238892E-4</v>
      </c>
      <c r="AP38" s="191">
        <v>1.2331613247962519E-3</v>
      </c>
      <c r="AQ38" s="187">
        <v>6.5844063778356263E-2</v>
      </c>
      <c r="AR38" s="188">
        <v>5.504775199299148E-2</v>
      </c>
      <c r="AS38" s="188">
        <v>0.52382450615889686</v>
      </c>
      <c r="AT38" s="188">
        <v>0</v>
      </c>
      <c r="AU38" s="188">
        <v>0</v>
      </c>
      <c r="AV38" s="188">
        <v>0</v>
      </c>
      <c r="AW38" s="191">
        <v>0.14162013631770934</v>
      </c>
      <c r="AX38" s="191">
        <v>7.7053247156942728E-2</v>
      </c>
      <c r="AY38" s="191">
        <v>3.8918380372682412E-7</v>
      </c>
      <c r="AZ38" s="191">
        <v>3.8918380372682412E-7</v>
      </c>
      <c r="BA38" s="191">
        <v>1.9410863511267677E-3</v>
      </c>
      <c r="BB38" s="191">
        <v>1.617518829416781E-3</v>
      </c>
      <c r="BC38" s="191">
        <v>8.2888048364427536E-2</v>
      </c>
      <c r="BD38" s="191">
        <v>5.6005674967989867E-2</v>
      </c>
      <c r="BE38" s="188">
        <v>6.6395824667354075E-5</v>
      </c>
      <c r="BF38" s="188">
        <v>0</v>
      </c>
      <c r="BG38" s="188">
        <v>0</v>
      </c>
      <c r="BH38" s="191">
        <v>5.9804791028259041E-5</v>
      </c>
      <c r="BI38" s="191">
        <v>1.0132760760369012E-3</v>
      </c>
      <c r="BJ38" s="191">
        <v>7.7942019762696196E-4</v>
      </c>
      <c r="BK38" s="191">
        <v>0.14591191954580951</v>
      </c>
      <c r="BL38" s="190">
        <v>7.8433729066252164E-2</v>
      </c>
    </row>
    <row r="39" spans="1:64">
      <c r="A39" s="168">
        <v>35</v>
      </c>
      <c r="B39" s="3" t="s">
        <v>3</v>
      </c>
      <c r="C39" s="179">
        <v>2.0297075375957192E-3</v>
      </c>
      <c r="D39" s="179">
        <v>1.5757957768673179E-3</v>
      </c>
      <c r="E39" s="179">
        <v>1.2548357323802604E-2</v>
      </c>
      <c r="F39" s="179">
        <v>1.9783898949931517E-3</v>
      </c>
      <c r="G39" s="179">
        <v>1.237566362425687E-3</v>
      </c>
      <c r="H39" s="179">
        <v>7.5740270981858402E-4</v>
      </c>
      <c r="I39" s="179">
        <v>5.3810794820242501E-4</v>
      </c>
      <c r="J39" s="179">
        <v>1.0748873300290502E-3</v>
      </c>
      <c r="K39" s="179">
        <v>3.060287667040702E-4</v>
      </c>
      <c r="L39" s="179">
        <v>4.4809617826792238E-4</v>
      </c>
      <c r="M39" s="179">
        <v>7.7344482344428875E-4</v>
      </c>
      <c r="N39" s="179">
        <v>6.5270020643433987E-4</v>
      </c>
      <c r="O39" s="179">
        <v>1.2373511874967465E-3</v>
      </c>
      <c r="P39" s="179">
        <v>2.8372556336486184E-4</v>
      </c>
      <c r="Q39" s="179">
        <v>1.329374615941544E-3</v>
      </c>
      <c r="R39" s="179">
        <v>4.5365106525418222E-4</v>
      </c>
      <c r="S39" s="179">
        <v>8.6722042304096265E-4</v>
      </c>
      <c r="T39" s="179">
        <v>5.5207883104571717E-4</v>
      </c>
      <c r="U39" s="179">
        <v>2.7504811283231208E-4</v>
      </c>
      <c r="V39" s="179">
        <v>3.3295247402850934E-4</v>
      </c>
      <c r="W39" s="179">
        <v>2.4604960661354561E-4</v>
      </c>
      <c r="X39" s="179">
        <v>9.4415646933353192E-4</v>
      </c>
      <c r="Y39" s="179">
        <v>8.907655931869431E-4</v>
      </c>
      <c r="Z39" s="179">
        <v>2.1914823998826971E-3</v>
      </c>
      <c r="AA39" s="179">
        <v>7.4770685678780925E-3</v>
      </c>
      <c r="AB39" s="179">
        <v>1.8782246966375744E-3</v>
      </c>
      <c r="AC39" s="179">
        <v>6.1665908796633352E-4</v>
      </c>
      <c r="AD39" s="179">
        <v>3.1503669117232524E-3</v>
      </c>
      <c r="AE39" s="179">
        <v>2.1813095375054249E-4</v>
      </c>
      <c r="AF39" s="179">
        <v>1.7563800784257055E-3</v>
      </c>
      <c r="AG39" s="179">
        <v>1.1163174656779284E-3</v>
      </c>
      <c r="AH39" s="179">
        <v>2.0852853921587709E-6</v>
      </c>
      <c r="AI39" s="179">
        <v>2.1376929877861051E-3</v>
      </c>
      <c r="AJ39" s="179">
        <v>1.1028775757205948E-3</v>
      </c>
      <c r="AK39" s="179">
        <v>0</v>
      </c>
      <c r="AL39" s="179">
        <v>1.8058789170903547E-3</v>
      </c>
      <c r="AM39" s="179">
        <v>2.3660231083811869E-3</v>
      </c>
      <c r="AN39" s="179">
        <v>0</v>
      </c>
      <c r="AO39" s="179">
        <v>2.3700551432830004E-4</v>
      </c>
      <c r="AP39" s="191">
        <v>1.1169247770573595E-3</v>
      </c>
      <c r="AQ39" s="187">
        <v>0</v>
      </c>
      <c r="AR39" s="188">
        <v>1.3420289237220641E-2</v>
      </c>
      <c r="AS39" s="188">
        <v>0</v>
      </c>
      <c r="AT39" s="188">
        <v>0</v>
      </c>
      <c r="AU39" s="188">
        <v>0</v>
      </c>
      <c r="AV39" s="188">
        <v>0</v>
      </c>
      <c r="AW39" s="191">
        <v>7.1446025522044704E-3</v>
      </c>
      <c r="AX39" s="191">
        <v>4.9276319656858672E-3</v>
      </c>
      <c r="AY39" s="191">
        <v>2.6036396469324532E-4</v>
      </c>
      <c r="AZ39" s="191">
        <v>2.6036396469324532E-4</v>
      </c>
      <c r="BA39" s="191">
        <v>0</v>
      </c>
      <c r="BB39" s="191">
        <v>4.3409824168799197E-5</v>
      </c>
      <c r="BC39" s="191">
        <v>4.1656019923679904E-3</v>
      </c>
      <c r="BD39" s="191">
        <v>3.5648689833478134E-3</v>
      </c>
      <c r="BE39" s="188">
        <v>1.3673567481708518E-3</v>
      </c>
      <c r="BF39" s="188">
        <v>0</v>
      </c>
      <c r="BG39" s="188">
        <v>0</v>
      </c>
      <c r="BH39" s="191">
        <v>1.2316208887400868E-3</v>
      </c>
      <c r="BI39" s="191">
        <v>1.613766734212868E-4</v>
      </c>
      <c r="BJ39" s="191">
        <v>4.2387320060748891E-4</v>
      </c>
      <c r="BK39" s="191">
        <v>7.0376294349471799E-3</v>
      </c>
      <c r="BL39" s="190">
        <v>4.84046559279812E-3</v>
      </c>
    </row>
    <row r="40" spans="1:64">
      <c r="A40" s="168">
        <v>36</v>
      </c>
      <c r="B40" s="3" t="s">
        <v>98</v>
      </c>
      <c r="C40" s="179">
        <v>4.4788879662945535E-2</v>
      </c>
      <c r="D40" s="179">
        <v>2.7944111776447105E-2</v>
      </c>
      <c r="E40" s="179">
        <v>2.0599729002611786E-2</v>
      </c>
      <c r="F40" s="179">
        <v>0.12007304824227667</v>
      </c>
      <c r="G40" s="179">
        <v>4.8335130131404468E-2</v>
      </c>
      <c r="H40" s="179">
        <v>3.4071099676601067E-2</v>
      </c>
      <c r="I40" s="179">
        <v>2.5590914810283485E-2</v>
      </c>
      <c r="J40" s="179">
        <v>5.7772266735984019E-2</v>
      </c>
      <c r="K40" s="179">
        <v>1.3501697731015287E-2</v>
      </c>
      <c r="L40" s="179">
        <v>4.4545456324319881E-2</v>
      </c>
      <c r="M40" s="179">
        <v>6.4545218008076624E-2</v>
      </c>
      <c r="N40" s="179">
        <v>1.4060077058349921E-2</v>
      </c>
      <c r="O40" s="179">
        <v>1.7050619276249665E-2</v>
      </c>
      <c r="P40" s="179">
        <v>3.3206684820990755E-2</v>
      </c>
      <c r="Q40" s="179">
        <v>3.9944360957149726E-2</v>
      </c>
      <c r="R40" s="179">
        <v>4.142318707490858E-2</v>
      </c>
      <c r="S40" s="179">
        <v>4.3126148954141207E-2</v>
      </c>
      <c r="T40" s="179">
        <v>5.5044438713801609E-2</v>
      </c>
      <c r="U40" s="179">
        <v>4.242411266102461E-2</v>
      </c>
      <c r="V40" s="179">
        <v>4.7492436709088162E-2</v>
      </c>
      <c r="W40" s="179">
        <v>3.2440050515490662E-2</v>
      </c>
      <c r="X40" s="179">
        <v>5.0487104950305457E-2</v>
      </c>
      <c r="Y40" s="179">
        <v>0.11026154665732571</v>
      </c>
      <c r="Z40" s="179">
        <v>6.7544463473246802E-2</v>
      </c>
      <c r="AA40" s="179">
        <v>0.16531166738629063</v>
      </c>
      <c r="AB40" s="179">
        <v>7.0848070000851707E-2</v>
      </c>
      <c r="AC40" s="179">
        <v>9.3504991180579311E-2</v>
      </c>
      <c r="AD40" s="179">
        <v>0.12389087142480897</v>
      </c>
      <c r="AE40" s="179">
        <v>2.6253455638542773E-2</v>
      </c>
      <c r="AF40" s="179">
        <v>7.9589585110788119E-2</v>
      </c>
      <c r="AG40" s="179">
        <v>0.16163245012922078</v>
      </c>
      <c r="AH40" s="179">
        <v>9.2848027180999992E-2</v>
      </c>
      <c r="AI40" s="179">
        <v>9.1535665200100841E-2</v>
      </c>
      <c r="AJ40" s="179">
        <v>4.7969981476979624E-2</v>
      </c>
      <c r="AK40" s="179">
        <v>7.7836154893948239E-2</v>
      </c>
      <c r="AL40" s="179">
        <v>0.16508803659720817</v>
      </c>
      <c r="AM40" s="179">
        <v>4.4422583723893766E-2</v>
      </c>
      <c r="AN40" s="179">
        <v>0</v>
      </c>
      <c r="AO40" s="179">
        <v>3.1010854852556235E-2</v>
      </c>
      <c r="AP40" s="191">
        <v>6.7876645172918415E-2</v>
      </c>
      <c r="AQ40" s="187">
        <v>9.6341576794347333E-3</v>
      </c>
      <c r="AR40" s="188">
        <v>1.4147055315786071E-2</v>
      </c>
      <c r="AS40" s="188">
        <v>1.4572306127058587E-5</v>
      </c>
      <c r="AT40" s="188">
        <v>6.5860250048166294E-3</v>
      </c>
      <c r="AU40" s="188">
        <v>2.3271047426993482E-2</v>
      </c>
      <c r="AV40" s="188">
        <v>0</v>
      </c>
      <c r="AW40" s="191">
        <v>1.2567918647351232E-2</v>
      </c>
      <c r="AX40" s="191">
        <v>7.3683535972434031E-2</v>
      </c>
      <c r="AY40" s="191">
        <v>3.5650793156591996E-2</v>
      </c>
      <c r="AZ40" s="191">
        <v>3.5650793156591996E-2</v>
      </c>
      <c r="BA40" s="191">
        <v>8.1252767334865934E-3</v>
      </c>
      <c r="BB40" s="191">
        <v>1.2714536347389681E-2</v>
      </c>
      <c r="BC40" s="191">
        <v>1.262942580920759E-2</v>
      </c>
      <c r="BD40" s="191">
        <v>5.66723736313645E-2</v>
      </c>
      <c r="BE40" s="188">
        <v>5.485203094612915E-2</v>
      </c>
      <c r="BF40" s="188">
        <v>0</v>
      </c>
      <c r="BG40" s="188">
        <v>0</v>
      </c>
      <c r="BH40" s="191">
        <v>4.94069358223031E-2</v>
      </c>
      <c r="BI40" s="191">
        <v>6.1068654105254798E-2</v>
      </c>
      <c r="BJ40" s="191">
        <v>5.8208409213030068E-2</v>
      </c>
      <c r="BK40" s="191">
        <v>-2.2355496515707524E-2</v>
      </c>
      <c r="BL40" s="190">
        <v>5.6048570889974572E-2</v>
      </c>
    </row>
    <row r="41" spans="1:64">
      <c r="A41" s="168">
        <v>37</v>
      </c>
      <c r="B41" s="3" t="s">
        <v>99</v>
      </c>
      <c r="C41" s="179">
        <v>1.8513392994433681E-3</v>
      </c>
      <c r="D41" s="179">
        <v>1.0505305179115453E-4</v>
      </c>
      <c r="E41" s="179">
        <v>1.0996995463739372E-3</v>
      </c>
      <c r="F41" s="179">
        <v>1.5218383807639628E-4</v>
      </c>
      <c r="G41" s="179">
        <v>3.1992155296358099E-4</v>
      </c>
      <c r="H41" s="179">
        <v>1.202226523521562E-4</v>
      </c>
      <c r="I41" s="179">
        <v>8.0314619134690297E-5</v>
      </c>
      <c r="J41" s="179">
        <v>2.8101629543243137E-4</v>
      </c>
      <c r="K41" s="179">
        <v>5.8291193657918133E-5</v>
      </c>
      <c r="L41" s="179">
        <v>9.783759350827999E-5</v>
      </c>
      <c r="M41" s="179">
        <v>2.1741997341060654E-4</v>
      </c>
      <c r="N41" s="179">
        <v>7.0674544645756549E-5</v>
      </c>
      <c r="O41" s="179">
        <v>3.6039354975633392E-5</v>
      </c>
      <c r="P41" s="179">
        <v>1.1564900680632955E-4</v>
      </c>
      <c r="Q41" s="179">
        <v>1.2168188704270425E-4</v>
      </c>
      <c r="R41" s="179">
        <v>2.0590473107410699E-4</v>
      </c>
      <c r="S41" s="179">
        <v>2.2132187879691235E-4</v>
      </c>
      <c r="T41" s="179">
        <v>2.4335053736883588E-4</v>
      </c>
      <c r="U41" s="179">
        <v>1.3587706172853739E-4</v>
      </c>
      <c r="V41" s="179">
        <v>2.1797608011938383E-4</v>
      </c>
      <c r="W41" s="179">
        <v>2.2596392444101127E-4</v>
      </c>
      <c r="X41" s="179">
        <v>2.2872522919065844E-4</v>
      </c>
      <c r="Y41" s="179">
        <v>3.1744641723405653E-4</v>
      </c>
      <c r="Z41" s="179">
        <v>9.6789268814858744E-5</v>
      </c>
      <c r="AA41" s="179">
        <v>4.2124329959876574E-4</v>
      </c>
      <c r="AB41" s="179">
        <v>6.7239547612323662E-5</v>
      </c>
      <c r="AC41" s="179">
        <v>6.5526433834871332E-4</v>
      </c>
      <c r="AD41" s="179">
        <v>2.7010357336088785E-4</v>
      </c>
      <c r="AE41" s="179">
        <v>7.7741188477673754E-4</v>
      </c>
      <c r="AF41" s="179">
        <v>7.3089867187651981E-4</v>
      </c>
      <c r="AG41" s="179">
        <v>5.7335565968264692E-3</v>
      </c>
      <c r="AH41" s="179">
        <v>4.3373936156902433E-4</v>
      </c>
      <c r="AI41" s="179">
        <v>1.0158688850653101E-2</v>
      </c>
      <c r="AJ41" s="179">
        <v>2.2585621501374054E-2</v>
      </c>
      <c r="AK41" s="179">
        <v>2.3771582440584192E-3</v>
      </c>
      <c r="AL41" s="179">
        <v>1.6482732872537468E-3</v>
      </c>
      <c r="AM41" s="179">
        <v>1.4241459656306818E-2</v>
      </c>
      <c r="AN41" s="179">
        <v>0</v>
      </c>
      <c r="AO41" s="179">
        <v>3.4181461955348161E-3</v>
      </c>
      <c r="AP41" s="191">
        <v>3.3120542722340899E-3</v>
      </c>
      <c r="AQ41" s="187">
        <v>0.51350118538490142</v>
      </c>
      <c r="AR41" s="188">
        <v>0.11509284654657072</v>
      </c>
      <c r="AS41" s="188">
        <v>0</v>
      </c>
      <c r="AT41" s="188">
        <v>0</v>
      </c>
      <c r="AU41" s="188">
        <v>1.3986876822349276E-3</v>
      </c>
      <c r="AV41" s="188">
        <v>0</v>
      </c>
      <c r="AW41" s="191">
        <v>6.9835640050383285E-2</v>
      </c>
      <c r="AX41" s="191">
        <v>4.066363578312162E-2</v>
      </c>
      <c r="AY41" s="191">
        <v>4.7149617821504739E-3</v>
      </c>
      <c r="AZ41" s="191">
        <v>4.7149617821504739E-3</v>
      </c>
      <c r="BA41" s="191">
        <v>4.5293494405525464E-2</v>
      </c>
      <c r="BB41" s="191">
        <v>3.852793847199236E-2</v>
      </c>
      <c r="BC41" s="191">
        <v>5.6701837870785331E-2</v>
      </c>
      <c r="BD41" s="191">
        <v>4.0067747808996454E-2</v>
      </c>
      <c r="BE41" s="188">
        <v>5.7718968606124644E-3</v>
      </c>
      <c r="BF41" s="188">
        <v>0</v>
      </c>
      <c r="BG41" s="188">
        <v>9.5575957586763294E-5</v>
      </c>
      <c r="BH41" s="191">
        <v>5.2076171879991721E-3</v>
      </c>
      <c r="BI41" s="191">
        <v>5.7503583425926277E-2</v>
      </c>
      <c r="BJ41" s="191">
        <v>4.4677062780623243E-2</v>
      </c>
      <c r="BK41" s="191">
        <v>6.593165808807025E-2</v>
      </c>
      <c r="BL41" s="190">
        <v>3.8195848909289544E-2</v>
      </c>
    </row>
    <row r="42" spans="1:64">
      <c r="A42" s="168">
        <v>38</v>
      </c>
      <c r="B42" s="3" t="s">
        <v>4</v>
      </c>
      <c r="C42" s="179">
        <v>3.6288710520650735E-4</v>
      </c>
      <c r="D42" s="179">
        <v>4.3071751234373358E-3</v>
      </c>
      <c r="E42" s="179">
        <v>1.0211495787757988E-3</v>
      </c>
      <c r="F42" s="179">
        <v>1.2174707046111702E-3</v>
      </c>
      <c r="G42" s="179">
        <v>8.0690273343625094E-4</v>
      </c>
      <c r="H42" s="179">
        <v>1.0820038711694057E-3</v>
      </c>
      <c r="I42" s="179">
        <v>6.3716264513520961E-4</v>
      </c>
      <c r="J42" s="179">
        <v>6.8146451642364615E-4</v>
      </c>
      <c r="K42" s="179">
        <v>7.2863992072397658E-5</v>
      </c>
      <c r="L42" s="179">
        <v>1.721941645745728E-4</v>
      </c>
      <c r="M42" s="179">
        <v>1.0835356051938424E-3</v>
      </c>
      <c r="N42" s="179">
        <v>1.4827796621756767E-4</v>
      </c>
      <c r="O42" s="179">
        <v>2.2424487540394111E-4</v>
      </c>
      <c r="P42" s="179">
        <v>5.3506940482395138E-4</v>
      </c>
      <c r="Q42" s="179">
        <v>5.9015715215711569E-4</v>
      </c>
      <c r="R42" s="179">
        <v>9.5795249216295761E-4</v>
      </c>
      <c r="S42" s="179">
        <v>1.2782467693780856E-3</v>
      </c>
      <c r="T42" s="179">
        <v>1.569066151393091E-3</v>
      </c>
      <c r="U42" s="179">
        <v>8.4984925881121569E-4</v>
      </c>
      <c r="V42" s="179">
        <v>7.8806736658546461E-4</v>
      </c>
      <c r="W42" s="179">
        <v>7.7999399103341666E-4</v>
      </c>
      <c r="X42" s="179">
        <v>1.1702221028359269E-3</v>
      </c>
      <c r="Y42" s="179">
        <v>7.3842780100853093E-4</v>
      </c>
      <c r="Z42" s="179">
        <v>5.4895406193501972E-5</v>
      </c>
      <c r="AA42" s="179">
        <v>1.0267805427719916E-3</v>
      </c>
      <c r="AB42" s="179">
        <v>2.8913005473299174E-3</v>
      </c>
      <c r="AC42" s="179">
        <v>2.0204553164725188E-3</v>
      </c>
      <c r="AD42" s="179">
        <v>3.3775568332417563E-3</v>
      </c>
      <c r="AE42" s="179">
        <v>3.4428240611541236E-4</v>
      </c>
      <c r="AF42" s="179">
        <v>2.5645372410937357E-3</v>
      </c>
      <c r="AG42" s="179">
        <v>2.0243807486831676E-3</v>
      </c>
      <c r="AH42" s="179">
        <v>2.7303336734665505E-3</v>
      </c>
      <c r="AI42" s="179">
        <v>3.5597235405307754E-3</v>
      </c>
      <c r="AJ42" s="179">
        <v>2.4040653923962465E-3</v>
      </c>
      <c r="AK42" s="179">
        <v>4.4335053091620518E-3</v>
      </c>
      <c r="AL42" s="179">
        <v>1.5478962146488755E-3</v>
      </c>
      <c r="AM42" s="179">
        <v>1.8734904106083145E-3</v>
      </c>
      <c r="AN42" s="179">
        <v>0</v>
      </c>
      <c r="AO42" s="179">
        <v>1.2113615176779779E-4</v>
      </c>
      <c r="AP42" s="191">
        <v>1.3891616674471352E-3</v>
      </c>
      <c r="AQ42" s="187">
        <v>0</v>
      </c>
      <c r="AR42" s="188">
        <v>0</v>
      </c>
      <c r="AS42" s="188">
        <v>0</v>
      </c>
      <c r="AT42" s="188">
        <v>0</v>
      </c>
      <c r="AU42" s="188">
        <v>0</v>
      </c>
      <c r="AV42" s="188">
        <v>0</v>
      </c>
      <c r="AW42" s="191">
        <v>0</v>
      </c>
      <c r="AX42" s="191">
        <v>1.3702681910327977E-3</v>
      </c>
      <c r="AY42" s="191">
        <v>0</v>
      </c>
      <c r="AZ42" s="191">
        <v>0</v>
      </c>
      <c r="BA42" s="191">
        <v>0</v>
      </c>
      <c r="BB42" s="191">
        <v>0</v>
      </c>
      <c r="BC42" s="191">
        <v>0</v>
      </c>
      <c r="BD42" s="191">
        <v>9.8794512862703768E-4</v>
      </c>
      <c r="BE42" s="188">
        <v>0</v>
      </c>
      <c r="BF42" s="188">
        <v>0</v>
      </c>
      <c r="BG42" s="188">
        <v>0</v>
      </c>
      <c r="BH42" s="191">
        <v>0</v>
      </c>
      <c r="BI42" s="191">
        <v>0</v>
      </c>
      <c r="BJ42" s="191">
        <v>0</v>
      </c>
      <c r="BK42" s="191">
        <v>0</v>
      </c>
      <c r="BL42" s="190">
        <v>1.3891616674471352E-3</v>
      </c>
    </row>
    <row r="43" spans="1:64">
      <c r="A43" s="168">
        <v>39</v>
      </c>
      <c r="B43" s="3" t="s">
        <v>5</v>
      </c>
      <c r="C43" s="179">
        <v>5.455607835901221E-3</v>
      </c>
      <c r="D43" s="179">
        <v>8.4042441432923627E-4</v>
      </c>
      <c r="E43" s="179">
        <v>9.170708717082655E-3</v>
      </c>
      <c r="F43" s="179">
        <v>5.6308020088266623E-3</v>
      </c>
      <c r="G43" s="179">
        <v>4.0969835562214806E-3</v>
      </c>
      <c r="H43" s="179">
        <v>2.7771432693348081E-3</v>
      </c>
      <c r="I43" s="179">
        <v>2.9930581397527916E-3</v>
      </c>
      <c r="J43" s="179">
        <v>1.0344912375606381E-3</v>
      </c>
      <c r="K43" s="179">
        <v>3.869077979044316E-3</v>
      </c>
      <c r="L43" s="179">
        <v>2.2659186656517646E-3</v>
      </c>
      <c r="M43" s="179">
        <v>1.130940287921073E-2</v>
      </c>
      <c r="N43" s="179">
        <v>6.2692478426941691E-3</v>
      </c>
      <c r="O43" s="179">
        <v>4.7491861112334667E-3</v>
      </c>
      <c r="P43" s="179">
        <v>6.1247714004632131E-3</v>
      </c>
      <c r="Q43" s="179">
        <v>6.9518383091084976E-3</v>
      </c>
      <c r="R43" s="179">
        <v>6.2751393710766615E-3</v>
      </c>
      <c r="S43" s="179">
        <v>3.2972443167703265E-3</v>
      </c>
      <c r="T43" s="179">
        <v>1.1985921989808334E-3</v>
      </c>
      <c r="U43" s="179">
        <v>3.6060948685410015E-3</v>
      </c>
      <c r="V43" s="179">
        <v>2.1653887519551976E-3</v>
      </c>
      <c r="W43" s="179">
        <v>4.6573675537563992E-3</v>
      </c>
      <c r="X43" s="179">
        <v>1.7260776016829922E-3</v>
      </c>
      <c r="Y43" s="179">
        <v>1.4838339499821208E-2</v>
      </c>
      <c r="Z43" s="179">
        <v>3.082810442550874E-3</v>
      </c>
      <c r="AA43" s="179">
        <v>7.4823341091230771E-3</v>
      </c>
      <c r="AB43" s="179">
        <v>7.6473778817749451E-3</v>
      </c>
      <c r="AC43" s="179">
        <v>4.266392626328849E-3</v>
      </c>
      <c r="AD43" s="179">
        <v>9.9231509054359818E-3</v>
      </c>
      <c r="AE43" s="179">
        <v>3.4525061139315627E-3</v>
      </c>
      <c r="AF43" s="179">
        <v>4.3648268214800841E-3</v>
      </c>
      <c r="AG43" s="179">
        <v>4.9821529917777121E-3</v>
      </c>
      <c r="AH43" s="179">
        <v>3.2182904552317029E-4</v>
      </c>
      <c r="AI43" s="179">
        <v>6.2957382069635352E-3</v>
      </c>
      <c r="AJ43" s="179">
        <v>2.7461586722106984E-3</v>
      </c>
      <c r="AK43" s="179">
        <v>1.2553709576476653E-2</v>
      </c>
      <c r="AL43" s="179">
        <v>3.403282375693669E-3</v>
      </c>
      <c r="AM43" s="179">
        <v>4.3701446539874487E-3</v>
      </c>
      <c r="AN43" s="179">
        <v>4.9478641719657686E-4</v>
      </c>
      <c r="AO43" s="179">
        <v>0</v>
      </c>
      <c r="AP43" s="191">
        <v>4.8338722362794226E-3</v>
      </c>
      <c r="AQ43" s="187">
        <v>0</v>
      </c>
      <c r="AR43" s="188">
        <v>7.1346566917706757E-6</v>
      </c>
      <c r="AS43" s="188">
        <v>0</v>
      </c>
      <c r="AT43" s="188">
        <v>0</v>
      </c>
      <c r="AU43" s="188">
        <v>0</v>
      </c>
      <c r="AV43" s="188">
        <v>0</v>
      </c>
      <c r="AW43" s="191">
        <v>3.7983001340799946E-6</v>
      </c>
      <c r="AX43" s="191">
        <v>4.7701624898668733E-3</v>
      </c>
      <c r="AY43" s="191">
        <v>2.690194124881299E-2</v>
      </c>
      <c r="AZ43" s="191">
        <v>2.690194124881299E-2</v>
      </c>
      <c r="BA43" s="191">
        <v>0</v>
      </c>
      <c r="BB43" s="191">
        <v>4.4852925049986185E-3</v>
      </c>
      <c r="BC43" s="191">
        <v>1.8838168063897715E-3</v>
      </c>
      <c r="BD43" s="191">
        <v>4.6906799727107068E-3</v>
      </c>
      <c r="BE43" s="188">
        <v>1.7897363404777888E-2</v>
      </c>
      <c r="BF43" s="188">
        <v>2.2647976984758525E-3</v>
      </c>
      <c r="BG43" s="188">
        <v>1.7063119486813327E-2</v>
      </c>
      <c r="BH43" s="191">
        <v>1.7690972799043123E-2</v>
      </c>
      <c r="BI43" s="191">
        <v>0</v>
      </c>
      <c r="BJ43" s="191">
        <v>4.3390273507912429E-3</v>
      </c>
      <c r="BK43" s="191">
        <v>-7.2171932018081665E-7</v>
      </c>
      <c r="BL43" s="190">
        <v>4.8334903816547869E-3</v>
      </c>
    </row>
    <row r="44" spans="1:64">
      <c r="A44" s="175">
        <v>40</v>
      </c>
      <c r="B44" s="4" t="s">
        <v>6</v>
      </c>
      <c r="C44" s="184">
        <v>0.57087677214995236</v>
      </c>
      <c r="D44" s="184">
        <v>0.34646496480722766</v>
      </c>
      <c r="E44" s="184">
        <v>0.50077568093003166</v>
      </c>
      <c r="F44" s="184">
        <v>0.44285496880231318</v>
      </c>
      <c r="G44" s="184">
        <v>0.65782591534951429</v>
      </c>
      <c r="H44" s="184">
        <v>0.60100506137366405</v>
      </c>
      <c r="I44" s="184">
        <v>0.63288990739724416</v>
      </c>
      <c r="J44" s="184">
        <v>0.63283054834475549</v>
      </c>
      <c r="K44" s="184">
        <v>0.73446175369056121</v>
      </c>
      <c r="L44" s="184">
        <v>0.55822021676897216</v>
      </c>
      <c r="M44" s="184">
        <v>0.49847984231705533</v>
      </c>
      <c r="N44" s="184">
        <v>0.78218474880280553</v>
      </c>
      <c r="O44" s="184">
        <v>0.78533758864680225</v>
      </c>
      <c r="P44" s="184">
        <v>0.5325081648198805</v>
      </c>
      <c r="Q44" s="184">
        <v>0.55942563107268672</v>
      </c>
      <c r="R44" s="184">
        <v>0.55487691411570528</v>
      </c>
      <c r="S44" s="184">
        <v>0.62329661196854524</v>
      </c>
      <c r="T44" s="184">
        <v>0.65852834670550586</v>
      </c>
      <c r="U44" s="184">
        <v>0.65150415907333492</v>
      </c>
      <c r="V44" s="184">
        <v>0.69292679596720297</v>
      </c>
      <c r="W44" s="184">
        <v>0.69754142881173942</v>
      </c>
      <c r="X44" s="184">
        <v>0.58487434740170796</v>
      </c>
      <c r="Y44" s="184">
        <v>0.52416241580372325</v>
      </c>
      <c r="Z44" s="184">
        <v>0.59577767649414826</v>
      </c>
      <c r="AA44" s="184">
        <v>0.5492328106406057</v>
      </c>
      <c r="AB44" s="184">
        <v>0.35015666814593671</v>
      </c>
      <c r="AC44" s="184">
        <v>0.30591893649026347</v>
      </c>
      <c r="AD44" s="184">
        <v>0.37023206188316887</v>
      </c>
      <c r="AE44" s="184">
        <v>0.18521254383976543</v>
      </c>
      <c r="AF44" s="184">
        <v>0.35559748882114106</v>
      </c>
      <c r="AG44" s="184">
        <v>0.49448736169154928</v>
      </c>
      <c r="AH44" s="184">
        <v>0.28231566772228445</v>
      </c>
      <c r="AI44" s="184">
        <v>0.29027663373767487</v>
      </c>
      <c r="AJ44" s="184">
        <v>0.41057782281320765</v>
      </c>
      <c r="AK44" s="184">
        <v>0.37818904719079849</v>
      </c>
      <c r="AL44" s="184">
        <v>0.36916870524477019</v>
      </c>
      <c r="AM44" s="184">
        <v>0.45130524497336727</v>
      </c>
      <c r="AN44" s="184">
        <v>1</v>
      </c>
      <c r="AO44" s="184">
        <v>0.35062069110807981</v>
      </c>
      <c r="AP44" s="193">
        <v>0.4709097928273191</v>
      </c>
      <c r="AQ44" s="192">
        <v>1</v>
      </c>
      <c r="AR44" s="184">
        <v>1</v>
      </c>
      <c r="AS44" s="184">
        <v>1</v>
      </c>
      <c r="AT44" s="184">
        <v>1</v>
      </c>
      <c r="AU44" s="184">
        <v>1</v>
      </c>
      <c r="AV44" s="184">
        <v>1</v>
      </c>
      <c r="AW44" s="193">
        <v>1</v>
      </c>
      <c r="AX44" s="193">
        <v>1</v>
      </c>
      <c r="AY44" s="193">
        <v>1</v>
      </c>
      <c r="AZ44" s="193">
        <v>1</v>
      </c>
      <c r="BA44" s="193">
        <v>1</v>
      </c>
      <c r="BB44" s="193">
        <v>1</v>
      </c>
      <c r="BC44" s="193">
        <v>1</v>
      </c>
      <c r="BD44" s="193">
        <v>1</v>
      </c>
      <c r="BE44" s="184">
        <v>1</v>
      </c>
      <c r="BF44" s="184">
        <v>1</v>
      </c>
      <c r="BG44" s="184">
        <v>1</v>
      </c>
      <c r="BH44" s="193">
        <v>1</v>
      </c>
      <c r="BI44" s="193">
        <v>1</v>
      </c>
      <c r="BJ44" s="193">
        <v>1</v>
      </c>
      <c r="BK44" s="193">
        <v>1</v>
      </c>
      <c r="BL44" s="194">
        <v>1</v>
      </c>
    </row>
    <row r="45" spans="1:64">
      <c r="A45" s="168">
        <v>41</v>
      </c>
      <c r="B45" s="5" t="s">
        <v>28</v>
      </c>
      <c r="C45" s="195">
        <v>1.9128455884614203E-3</v>
      </c>
      <c r="D45" s="195">
        <v>1.365689673285009E-2</v>
      </c>
      <c r="E45" s="195">
        <v>2.5410914517997762E-2</v>
      </c>
      <c r="F45" s="195">
        <v>1.3544361588799269E-2</v>
      </c>
      <c r="G45" s="195">
        <v>5.6587307822271275E-3</v>
      </c>
      <c r="H45" s="195">
        <v>8.2232294208874832E-3</v>
      </c>
      <c r="I45" s="195">
        <v>1.1123574750154606E-2</v>
      </c>
      <c r="J45" s="195">
        <v>8.7478030965653947E-3</v>
      </c>
      <c r="K45" s="195">
        <v>2.768831698751111E-3</v>
      </c>
      <c r="L45" s="195">
        <v>1.352311217471446E-2</v>
      </c>
      <c r="M45" s="195">
        <v>1.1548208423776478E-2</v>
      </c>
      <c r="N45" s="195">
        <v>4.5042319270638701E-3</v>
      </c>
      <c r="O45" s="195">
        <v>3.7040448169400986E-3</v>
      </c>
      <c r="P45" s="195">
        <v>9.5803637238363396E-3</v>
      </c>
      <c r="Q45" s="195">
        <v>9.8417831263727246E-3</v>
      </c>
      <c r="R45" s="195">
        <v>7.4786360077825379E-3</v>
      </c>
      <c r="S45" s="195">
        <v>9.4897401500472003E-3</v>
      </c>
      <c r="T45" s="195">
        <v>8.2848145632584275E-3</v>
      </c>
      <c r="U45" s="195">
        <v>1.0380184018716447E-2</v>
      </c>
      <c r="V45" s="195">
        <v>1.1703638763333069E-2</v>
      </c>
      <c r="W45" s="195">
        <v>6.1704889440873188E-3</v>
      </c>
      <c r="X45" s="195">
        <v>1.3103827956074118E-2</v>
      </c>
      <c r="Y45" s="195">
        <v>1.2216669950595121E-2</v>
      </c>
      <c r="Z45" s="195">
        <v>4.7368957081182364E-3</v>
      </c>
      <c r="AA45" s="195">
        <v>8.0404814810914414E-3</v>
      </c>
      <c r="AB45" s="195">
        <v>1.7056431910992771E-2</v>
      </c>
      <c r="AC45" s="195">
        <v>1.3638585845265373E-2</v>
      </c>
      <c r="AD45" s="195">
        <v>2.4279029612944102E-2</v>
      </c>
      <c r="AE45" s="195">
        <v>1.7222663293515418E-3</v>
      </c>
      <c r="AF45" s="195">
        <v>1.0365421545114235E-2</v>
      </c>
      <c r="AG45" s="195">
        <v>5.7926557567741241E-3</v>
      </c>
      <c r="AH45" s="195">
        <v>9.0883688341586426E-3</v>
      </c>
      <c r="AI45" s="195">
        <v>3.4853690018251714E-3</v>
      </c>
      <c r="AJ45" s="195">
        <v>8.1011843113555169E-3</v>
      </c>
      <c r="AK45" s="195">
        <v>3.4742272920906897E-2</v>
      </c>
      <c r="AL45" s="195">
        <v>8.4230443957345642E-3</v>
      </c>
      <c r="AM45" s="195">
        <v>1.4276783381586874E-2</v>
      </c>
      <c r="AN45" s="195">
        <v>0</v>
      </c>
      <c r="AO45" s="195">
        <v>1.9750459527358337E-3</v>
      </c>
      <c r="AP45" s="189">
        <v>8.7620871308245404E-3</v>
      </c>
      <c r="AQ45" s="179"/>
      <c r="AR45" s="179"/>
      <c r="AS45" s="179"/>
      <c r="AT45" s="179"/>
      <c r="AU45" s="179"/>
      <c r="AV45" s="179"/>
      <c r="AW45" s="179"/>
      <c r="AX45" s="179"/>
      <c r="AY45" s="179"/>
      <c r="AZ45" s="179"/>
      <c r="BA45" s="179"/>
      <c r="BB45" s="179"/>
      <c r="BC45" s="179"/>
      <c r="BD45" s="179"/>
      <c r="BE45" s="179"/>
      <c r="BF45" s="179"/>
      <c r="BG45" s="179"/>
      <c r="BH45" s="179"/>
      <c r="BI45" s="179"/>
      <c r="BJ45" s="179"/>
      <c r="BK45" s="179"/>
      <c r="BL45" s="179"/>
    </row>
    <row r="46" spans="1:64">
      <c r="A46" s="168">
        <v>42</v>
      </c>
      <c r="B46" s="3" t="s">
        <v>69</v>
      </c>
      <c r="C46" s="188">
        <v>0.15155149614048036</v>
      </c>
      <c r="D46" s="188">
        <v>0.22817522849038765</v>
      </c>
      <c r="E46" s="188">
        <v>0.17153349174243465</v>
      </c>
      <c r="F46" s="188">
        <v>0.2579516055394917</v>
      </c>
      <c r="G46" s="188">
        <v>0.13770114594385849</v>
      </c>
      <c r="H46" s="188">
        <v>0.2721720626600464</v>
      </c>
      <c r="I46" s="188">
        <v>0.17335642824825784</v>
      </c>
      <c r="J46" s="188">
        <v>0.1171240792325445</v>
      </c>
      <c r="K46" s="188">
        <v>1.5279579137581789E-2</v>
      </c>
      <c r="L46" s="188">
        <v>0.24054742090319753</v>
      </c>
      <c r="M46" s="188">
        <v>0.21766947174074985</v>
      </c>
      <c r="N46" s="188">
        <v>6.2445810408374151E-2</v>
      </c>
      <c r="O46" s="188">
        <v>0.11671945764775135</v>
      </c>
      <c r="P46" s="188">
        <v>0.29005387701730417</v>
      </c>
      <c r="Q46" s="188">
        <v>0.21325815420745545</v>
      </c>
      <c r="R46" s="188">
        <v>0.24379890925547271</v>
      </c>
      <c r="S46" s="188">
        <v>0.24633125110096343</v>
      </c>
      <c r="T46" s="188">
        <v>0.2605848403511512</v>
      </c>
      <c r="U46" s="188">
        <v>0.20415569699579933</v>
      </c>
      <c r="V46" s="188">
        <v>0.16481626532719168</v>
      </c>
      <c r="W46" s="188">
        <v>0.18177207604774032</v>
      </c>
      <c r="X46" s="188">
        <v>0.28848634430593861</v>
      </c>
      <c r="Y46" s="188">
        <v>0.33838967095036887</v>
      </c>
      <c r="Z46" s="188">
        <v>7.0262508387801376E-2</v>
      </c>
      <c r="AA46" s="188">
        <v>0.11380414292785156</v>
      </c>
      <c r="AB46" s="188">
        <v>0.4529749017181946</v>
      </c>
      <c r="AC46" s="188">
        <v>0.43749758717185111</v>
      </c>
      <c r="AD46" s="188">
        <v>0.30282397072447498</v>
      </c>
      <c r="AE46" s="188">
        <v>5.8650173764370726E-2</v>
      </c>
      <c r="AF46" s="188">
        <v>0.40235165952905672</v>
      </c>
      <c r="AG46" s="188">
        <v>0.18003386475673192</v>
      </c>
      <c r="AH46" s="188">
        <v>0.33345520667958617</v>
      </c>
      <c r="AI46" s="188">
        <v>0.52314226927728547</v>
      </c>
      <c r="AJ46" s="188">
        <v>0.50896339569449323</v>
      </c>
      <c r="AK46" s="188">
        <v>0.53299358903562055</v>
      </c>
      <c r="AL46" s="188">
        <v>0.37257380440005849</v>
      </c>
      <c r="AM46" s="188">
        <v>0.32381925449611038</v>
      </c>
      <c r="AN46" s="188">
        <v>0</v>
      </c>
      <c r="AO46" s="188">
        <v>7.4261727822867345E-3</v>
      </c>
      <c r="AP46" s="191">
        <v>0.26745444124294698</v>
      </c>
      <c r="AQ46" s="179"/>
      <c r="AR46" s="179"/>
      <c r="AS46" s="179"/>
      <c r="AT46" s="179"/>
      <c r="AU46" s="179"/>
      <c r="AV46" s="179"/>
      <c r="AW46" s="179"/>
      <c r="AX46" s="179"/>
      <c r="AY46" s="179"/>
      <c r="AZ46" s="179"/>
      <c r="BA46" s="179"/>
      <c r="BB46" s="179"/>
      <c r="BC46" s="179"/>
      <c r="BD46" s="179"/>
      <c r="BE46" s="179"/>
      <c r="BF46" s="179"/>
      <c r="BG46" s="179"/>
      <c r="BH46" s="179"/>
      <c r="BI46" s="179"/>
      <c r="BJ46" s="179"/>
      <c r="BK46" s="179"/>
      <c r="BL46" s="179"/>
    </row>
    <row r="47" spans="1:64">
      <c r="A47" s="168">
        <v>43</v>
      </c>
      <c r="B47" s="3" t="s">
        <v>29</v>
      </c>
      <c r="C47" s="188">
        <v>0.13784174431835655</v>
      </c>
      <c r="D47" s="188">
        <v>0.31599957978779286</v>
      </c>
      <c r="E47" s="188">
        <v>0.15181744987530194</v>
      </c>
      <c r="F47" s="188">
        <v>0.12022523208035307</v>
      </c>
      <c r="G47" s="188">
        <v>8.712183237435743E-2</v>
      </c>
      <c r="H47" s="188">
        <v>-1.4943675687373014E-2</v>
      </c>
      <c r="I47" s="188">
        <v>8.4373184554963315E-2</v>
      </c>
      <c r="J47" s="188">
        <v>8.257605296220448E-2</v>
      </c>
      <c r="K47" s="188">
        <v>9.4890776875883473E-2</v>
      </c>
      <c r="L47" s="188">
        <v>6.0659307975133595E-2</v>
      </c>
      <c r="M47" s="188">
        <v>0.11176099485677014</v>
      </c>
      <c r="N47" s="188">
        <v>8.4968817744207115E-2</v>
      </c>
      <c r="O47" s="188">
        <v>6.3621474650318144E-2</v>
      </c>
      <c r="P47" s="188">
        <v>5.0170081139343174E-2</v>
      </c>
      <c r="Q47" s="188">
        <v>0.10991144600670467</v>
      </c>
      <c r="R47" s="188">
        <v>7.7112973429480938E-2</v>
      </c>
      <c r="S47" s="188">
        <v>4.2322163353613641E-3</v>
      </c>
      <c r="T47" s="188">
        <v>-4.9214922109667554E-2</v>
      </c>
      <c r="U47" s="188">
        <v>-2.2806758936799048E-2</v>
      </c>
      <c r="V47" s="188">
        <v>-3.5831914093471015E-2</v>
      </c>
      <c r="W47" s="188">
        <v>9.8520271056280924E-3</v>
      </c>
      <c r="X47" s="188">
        <v>-1.0263379761008731E-2</v>
      </c>
      <c r="Y47" s="188">
        <v>3.3771555341492072E-2</v>
      </c>
      <c r="Z47" s="188">
        <v>0.10068973188650231</v>
      </c>
      <c r="AA47" s="188">
        <v>0.11905388754910118</v>
      </c>
      <c r="AB47" s="188">
        <v>5.7274646656177298E-2</v>
      </c>
      <c r="AC47" s="188">
        <v>8.8944105405315846E-2</v>
      </c>
      <c r="AD47" s="188">
        <v>0.22207562395187613</v>
      </c>
      <c r="AE47" s="188">
        <v>0.34745982802396136</v>
      </c>
      <c r="AF47" s="188">
        <v>2.2376059872551281E-2</v>
      </c>
      <c r="AG47" s="188">
        <v>0.13642994169820968</v>
      </c>
      <c r="AH47" s="188">
        <v>0</v>
      </c>
      <c r="AI47" s="188">
        <v>1.5983321347536598E-2</v>
      </c>
      <c r="AJ47" s="188">
        <v>1.4806407335726255E-2</v>
      </c>
      <c r="AK47" s="188">
        <v>-7.8414666855997853E-3</v>
      </c>
      <c r="AL47" s="188">
        <v>7.3574577439776023E-2</v>
      </c>
      <c r="AM47" s="188">
        <v>2.8935462887427953E-2</v>
      </c>
      <c r="AN47" s="188">
        <v>0</v>
      </c>
      <c r="AO47" s="188">
        <v>0.57490164271155375</v>
      </c>
      <c r="AP47" s="191">
        <v>8.7303473744248794E-2</v>
      </c>
      <c r="AQ47" s="179"/>
      <c r="AR47" s="179"/>
      <c r="AS47" s="179"/>
      <c r="AT47" s="179"/>
      <c r="AU47" s="179"/>
      <c r="AV47" s="179"/>
      <c r="AW47" s="179"/>
      <c r="AX47" s="179"/>
      <c r="AY47" s="179"/>
      <c r="AZ47" s="179"/>
      <c r="BA47" s="179"/>
      <c r="BB47" s="179"/>
      <c r="BC47" s="179"/>
      <c r="BD47" s="179"/>
      <c r="BE47" s="179"/>
      <c r="BF47" s="179"/>
      <c r="BG47" s="179"/>
      <c r="BH47" s="179"/>
      <c r="BI47" s="179"/>
      <c r="BJ47" s="179"/>
      <c r="BK47" s="179"/>
      <c r="BL47" s="179"/>
    </row>
    <row r="48" spans="1:64">
      <c r="A48" s="168">
        <v>44</v>
      </c>
      <c r="B48" s="3" t="s">
        <v>30</v>
      </c>
      <c r="C48" s="188">
        <v>0.17296183534766429</v>
      </c>
      <c r="D48" s="188">
        <v>7.2381552684105468E-2</v>
      </c>
      <c r="E48" s="188">
        <v>0.12652436030870137</v>
      </c>
      <c r="F48" s="188">
        <v>0.11307259169076245</v>
      </c>
      <c r="G48" s="188">
        <v>6.4934136860168731E-2</v>
      </c>
      <c r="H48" s="188">
        <v>0.12759230094134336</v>
      </c>
      <c r="I48" s="188">
        <v>6.2602568461519931E-2</v>
      </c>
      <c r="J48" s="188">
        <v>0.15674971869097926</v>
      </c>
      <c r="K48" s="188">
        <v>4.8505559522595124E-2</v>
      </c>
      <c r="L48" s="188">
        <v>0.10236551733584319</v>
      </c>
      <c r="M48" s="188">
        <v>0.12148786547050039</v>
      </c>
      <c r="N48" s="188">
        <v>5.0854723161341674E-2</v>
      </c>
      <c r="O48" s="188">
        <v>3.5418677195497482E-2</v>
      </c>
      <c r="P48" s="188">
        <v>8.2087665031132712E-2</v>
      </c>
      <c r="Q48" s="188">
        <v>0.10549363299526049</v>
      </c>
      <c r="R48" s="188">
        <v>0.11294369992083128</v>
      </c>
      <c r="S48" s="188">
        <v>0.13834424134021689</v>
      </c>
      <c r="T48" s="188">
        <v>0.1732946393871925</v>
      </c>
      <c r="U48" s="188">
        <v>0.17171731312580651</v>
      </c>
      <c r="V48" s="188">
        <v>0.21323090852909263</v>
      </c>
      <c r="W48" s="188">
        <v>0.10974147216333677</v>
      </c>
      <c r="X48" s="188">
        <v>0.10292369354010804</v>
      </c>
      <c r="Y48" s="188">
        <v>4.6854361421868045E-2</v>
      </c>
      <c r="Z48" s="188">
        <v>0.19481729580895243</v>
      </c>
      <c r="AA48" s="188">
        <v>0.2077835230683362</v>
      </c>
      <c r="AB48" s="188">
        <v>7.8522343701671576E-2</v>
      </c>
      <c r="AC48" s="188">
        <v>9.6935733873852389E-2</v>
      </c>
      <c r="AD48" s="188">
        <v>7.5285691326309523E-2</v>
      </c>
      <c r="AE48" s="188">
        <v>0.33563775681644992</v>
      </c>
      <c r="AF48" s="188">
        <v>0.16623803952410993</v>
      </c>
      <c r="AG48" s="188">
        <v>0.15307620508346584</v>
      </c>
      <c r="AH48" s="188">
        <v>0.37343221293266199</v>
      </c>
      <c r="AI48" s="188">
        <v>0.16240890116771478</v>
      </c>
      <c r="AJ48" s="188">
        <v>5.9503133853570443E-2</v>
      </c>
      <c r="AK48" s="188">
        <v>4.4508606680235402E-2</v>
      </c>
      <c r="AL48" s="188">
        <v>0.12089487295714489</v>
      </c>
      <c r="AM48" s="188">
        <v>0.12516995377257387</v>
      </c>
      <c r="AN48" s="188">
        <v>0</v>
      </c>
      <c r="AO48" s="188">
        <v>3.5155817958697842E-2</v>
      </c>
      <c r="AP48" s="191">
        <v>0.13848546018510022</v>
      </c>
      <c r="AQ48" s="179"/>
      <c r="AR48" s="179"/>
      <c r="AS48" s="179"/>
      <c r="AT48" s="179"/>
      <c r="AU48" s="179"/>
      <c r="AV48" s="179"/>
      <c r="AW48" s="179"/>
      <c r="AX48" s="179"/>
      <c r="AY48" s="179"/>
      <c r="AZ48" s="179"/>
      <c r="BA48" s="179"/>
      <c r="BB48" s="179"/>
      <c r="BC48" s="179"/>
      <c r="BD48" s="179"/>
      <c r="BE48" s="179"/>
      <c r="BF48" s="179"/>
      <c r="BG48" s="179"/>
      <c r="BH48" s="179"/>
      <c r="BI48" s="179"/>
      <c r="BJ48" s="179"/>
      <c r="BK48" s="179"/>
      <c r="BL48" s="179"/>
    </row>
    <row r="49" spans="1:64">
      <c r="A49" s="168">
        <v>45</v>
      </c>
      <c r="B49" s="3" t="s">
        <v>31</v>
      </c>
      <c r="C49" s="188">
        <v>2.3230925362118276E-2</v>
      </c>
      <c r="D49" s="188">
        <v>3.7293833385859856E-2</v>
      </c>
      <c r="E49" s="188">
        <v>2.5410914517997762E-2</v>
      </c>
      <c r="F49" s="188">
        <v>5.2351240298280324E-2</v>
      </c>
      <c r="G49" s="188">
        <v>4.8956989481395805E-2</v>
      </c>
      <c r="H49" s="188">
        <v>5.951021291431732E-3</v>
      </c>
      <c r="I49" s="188">
        <v>3.5654336587860179E-2</v>
      </c>
      <c r="J49" s="188">
        <v>1.9747249260283145E-3</v>
      </c>
      <c r="K49" s="188">
        <v>0.10587138048119381</v>
      </c>
      <c r="L49" s="188">
        <v>2.468638159400921E-2</v>
      </c>
      <c r="M49" s="188">
        <v>3.9053617191147798E-2</v>
      </c>
      <c r="N49" s="188">
        <v>1.5043053731592862E-2</v>
      </c>
      <c r="O49" s="188">
        <v>-4.8012429573093818E-3</v>
      </c>
      <c r="P49" s="188">
        <v>3.5607558202290161E-2</v>
      </c>
      <c r="Q49" s="188">
        <v>2.0731551504900737E-3</v>
      </c>
      <c r="R49" s="188">
        <v>3.7910694603644404E-3</v>
      </c>
      <c r="S49" s="188">
        <v>-2.168954412209741E-2</v>
      </c>
      <c r="T49" s="188">
        <v>-5.1470454702295124E-2</v>
      </c>
      <c r="U49" s="188">
        <v>-1.4947300287482923E-2</v>
      </c>
      <c r="V49" s="188">
        <v>-4.6843299151809563E-2</v>
      </c>
      <c r="W49" s="188">
        <v>-5.0565704869355195E-3</v>
      </c>
      <c r="X49" s="188">
        <v>2.0877826152868241E-2</v>
      </c>
      <c r="Y49" s="188">
        <v>4.7642048149688754E-2</v>
      </c>
      <c r="Z49" s="188">
        <v>3.3922471795679296E-2</v>
      </c>
      <c r="AA49" s="188">
        <v>3.7985614541318699E-2</v>
      </c>
      <c r="AB49" s="188">
        <v>4.4019490503534556E-2</v>
      </c>
      <c r="AC49" s="188">
        <v>5.7781810640905235E-2</v>
      </c>
      <c r="AD49" s="188">
        <v>1.7157046295415895E-2</v>
      </c>
      <c r="AE49" s="188">
        <v>7.1532714517269932E-2</v>
      </c>
      <c r="AF49" s="188">
        <v>4.714546551019784E-2</v>
      </c>
      <c r="AG49" s="188">
        <v>3.0184661422788823E-2</v>
      </c>
      <c r="AH49" s="188">
        <v>1.7085438313087528E-3</v>
      </c>
      <c r="AI49" s="188">
        <v>9.6382070797138737E-3</v>
      </c>
      <c r="AJ49" s="188">
        <v>1.1057662191649484E-2</v>
      </c>
      <c r="AK49" s="188">
        <v>3.2691185055458261E-2</v>
      </c>
      <c r="AL49" s="188">
        <v>5.5403147934003666E-2</v>
      </c>
      <c r="AM49" s="188">
        <v>5.6495966430464249E-2</v>
      </c>
      <c r="AN49" s="188">
        <v>0</v>
      </c>
      <c r="AO49" s="188">
        <v>3.2880565021146162E-2</v>
      </c>
      <c r="AP49" s="191">
        <v>2.9753068615584785E-2</v>
      </c>
      <c r="AQ49" s="179"/>
      <c r="AR49" s="179"/>
      <c r="AS49" s="179"/>
      <c r="AT49" s="179"/>
      <c r="AU49" s="179"/>
      <c r="AV49" s="179"/>
      <c r="AW49" s="179"/>
      <c r="AX49" s="179"/>
      <c r="AY49" s="179"/>
      <c r="AZ49" s="179"/>
      <c r="BA49" s="179"/>
      <c r="BB49" s="179"/>
      <c r="BC49" s="179"/>
      <c r="BD49" s="179"/>
      <c r="BE49" s="179"/>
      <c r="BF49" s="179"/>
      <c r="BG49" s="179"/>
      <c r="BH49" s="179"/>
      <c r="BI49" s="179"/>
      <c r="BJ49" s="179"/>
      <c r="BK49" s="179"/>
      <c r="BL49" s="179"/>
    </row>
    <row r="50" spans="1:64">
      <c r="A50" s="168">
        <v>46</v>
      </c>
      <c r="B50" s="3" t="s">
        <v>32</v>
      </c>
      <c r="C50" s="188">
        <v>-5.8375618907033244E-2</v>
      </c>
      <c r="D50" s="188">
        <v>-1.3972055888223553E-2</v>
      </c>
      <c r="E50" s="188">
        <v>-1.4728118924650943E-3</v>
      </c>
      <c r="F50" s="188">
        <v>0</v>
      </c>
      <c r="G50" s="188">
        <v>-2.1987507915218894E-3</v>
      </c>
      <c r="H50" s="188">
        <v>0</v>
      </c>
      <c r="I50" s="188">
        <v>0</v>
      </c>
      <c r="J50" s="188">
        <v>-2.9272530774211603E-6</v>
      </c>
      <c r="K50" s="188">
        <v>-1.7778814065665029E-3</v>
      </c>
      <c r="L50" s="188">
        <v>-1.9567518701655998E-6</v>
      </c>
      <c r="M50" s="188">
        <v>0</v>
      </c>
      <c r="N50" s="188">
        <v>-1.3857753852109128E-6</v>
      </c>
      <c r="O50" s="188">
        <v>0</v>
      </c>
      <c r="P50" s="188">
        <v>-7.7099337870886364E-6</v>
      </c>
      <c r="Q50" s="188">
        <v>-3.8025589700845079E-6</v>
      </c>
      <c r="R50" s="188">
        <v>-2.2021896371562245E-6</v>
      </c>
      <c r="S50" s="188">
        <v>-4.5167730366716799E-6</v>
      </c>
      <c r="T50" s="188">
        <v>-7.2641951453383841E-6</v>
      </c>
      <c r="U50" s="188">
        <v>-3.2939893752372703E-6</v>
      </c>
      <c r="V50" s="188">
        <v>-2.3953415397734484E-6</v>
      </c>
      <c r="W50" s="188">
        <v>-2.0922585596389933E-5</v>
      </c>
      <c r="X50" s="188">
        <v>-2.6595956882634704E-6</v>
      </c>
      <c r="Y50" s="188">
        <v>-3.0367216177361327E-3</v>
      </c>
      <c r="Z50" s="188">
        <v>-2.0658008120186269E-4</v>
      </c>
      <c r="AA50" s="188">
        <v>-3.5900460208304813E-2</v>
      </c>
      <c r="AB50" s="188">
        <v>-4.4826365074882447E-6</v>
      </c>
      <c r="AC50" s="188">
        <v>-7.1675942745338928E-4</v>
      </c>
      <c r="AD50" s="188">
        <v>-1.1853423794189492E-2</v>
      </c>
      <c r="AE50" s="188">
        <v>-2.1528329116894272E-4</v>
      </c>
      <c r="AF50" s="188">
        <v>-4.0741348021710189E-3</v>
      </c>
      <c r="AG50" s="188">
        <v>-4.6904095196551609E-6</v>
      </c>
      <c r="AH50" s="188">
        <v>0</v>
      </c>
      <c r="AI50" s="188">
        <v>-4.9347016117508051E-3</v>
      </c>
      <c r="AJ50" s="188">
        <v>-1.3009606200002532E-2</v>
      </c>
      <c r="AK50" s="188">
        <v>-1.5283234197419837E-2</v>
      </c>
      <c r="AL50" s="188">
        <v>-3.8152371487824399E-5</v>
      </c>
      <c r="AM50" s="188">
        <v>-2.6659415305703516E-6</v>
      </c>
      <c r="AN50" s="188">
        <v>0</v>
      </c>
      <c r="AO50" s="188">
        <v>-2.9599355345001025E-3</v>
      </c>
      <c r="AP50" s="191">
        <v>-2.6683237460244161E-3</v>
      </c>
      <c r="AQ50" s="179"/>
      <c r="AR50" s="179"/>
      <c r="AS50" s="179"/>
      <c r="AT50" s="179"/>
      <c r="AU50" s="179"/>
      <c r="AV50" s="179"/>
      <c r="AW50" s="179"/>
      <c r="AX50" s="179"/>
      <c r="AY50" s="179"/>
      <c r="AZ50" s="179"/>
      <c r="BA50" s="179"/>
      <c r="BB50" s="179"/>
      <c r="BC50" s="179"/>
      <c r="BD50" s="179"/>
      <c r="BE50" s="179"/>
      <c r="BF50" s="179"/>
      <c r="BG50" s="179"/>
      <c r="BH50" s="179"/>
      <c r="BI50" s="179"/>
      <c r="BJ50" s="179"/>
      <c r="BK50" s="179"/>
      <c r="BL50" s="179"/>
    </row>
    <row r="51" spans="1:64">
      <c r="A51" s="175">
        <v>47</v>
      </c>
      <c r="B51" s="4" t="s">
        <v>33</v>
      </c>
      <c r="C51" s="184">
        <v>0.42912322785004769</v>
      </c>
      <c r="D51" s="184">
        <v>0.65353503519277234</v>
      </c>
      <c r="E51" s="184">
        <v>0.49922431906996839</v>
      </c>
      <c r="F51" s="184">
        <v>0.55714503119768677</v>
      </c>
      <c r="G51" s="184">
        <v>0.34217408465048571</v>
      </c>
      <c r="H51" s="184">
        <v>0.39899493862633595</v>
      </c>
      <c r="I51" s="184">
        <v>0.36711009260275584</v>
      </c>
      <c r="J51" s="184">
        <v>0.36716945165524451</v>
      </c>
      <c r="K51" s="184">
        <v>0.26553824630943879</v>
      </c>
      <c r="L51" s="184">
        <v>0.44177978323102784</v>
      </c>
      <c r="M51" s="184">
        <v>0.50152015768294467</v>
      </c>
      <c r="N51" s="184">
        <v>0.21781525119719444</v>
      </c>
      <c r="O51" s="184">
        <v>0.21466241135319769</v>
      </c>
      <c r="P51" s="184">
        <v>0.4674918351801195</v>
      </c>
      <c r="Q51" s="184">
        <v>0.44057436892731333</v>
      </c>
      <c r="R51" s="184">
        <v>0.44512308588429478</v>
      </c>
      <c r="S51" s="184">
        <v>0.37670338803145481</v>
      </c>
      <c r="T51" s="184">
        <v>0.34147165329449408</v>
      </c>
      <c r="U51" s="184">
        <v>0.34849584092666508</v>
      </c>
      <c r="V51" s="184">
        <v>0.30707320403279703</v>
      </c>
      <c r="W51" s="184">
        <v>0.30245857118826058</v>
      </c>
      <c r="X51" s="184">
        <v>0.41512565259829198</v>
      </c>
      <c r="Y51" s="184">
        <v>0.47583758419627675</v>
      </c>
      <c r="Z51" s="184">
        <v>0.4042223235058518</v>
      </c>
      <c r="AA51" s="184">
        <v>0.45076718935939425</v>
      </c>
      <c r="AB51" s="184">
        <v>0.64984333185406329</v>
      </c>
      <c r="AC51" s="184">
        <v>0.69408106350973653</v>
      </c>
      <c r="AD51" s="184">
        <v>0.62976793811683118</v>
      </c>
      <c r="AE51" s="184">
        <v>0.81478745616023451</v>
      </c>
      <c r="AF51" s="184">
        <v>0.64440251117885894</v>
      </c>
      <c r="AG51" s="184">
        <v>0.50551263830845072</v>
      </c>
      <c r="AH51" s="184">
        <v>0.71768433227771555</v>
      </c>
      <c r="AI51" s="184">
        <v>0.70972336626232513</v>
      </c>
      <c r="AJ51" s="184">
        <v>0.58942217718679235</v>
      </c>
      <c r="AK51" s="184">
        <v>0.62181095280920151</v>
      </c>
      <c r="AL51" s="184">
        <v>0.63083129475522981</v>
      </c>
      <c r="AM51" s="184">
        <v>0.54869475502663279</v>
      </c>
      <c r="AN51" s="184">
        <v>0</v>
      </c>
      <c r="AO51" s="184">
        <v>0.64937930889192019</v>
      </c>
      <c r="AP51" s="193">
        <v>0.52909020717268085</v>
      </c>
      <c r="AQ51" s="179"/>
      <c r="AR51" s="179"/>
      <c r="AS51" s="179"/>
      <c r="AT51" s="179"/>
      <c r="AU51" s="179"/>
      <c r="AV51" s="179"/>
      <c r="AW51" s="179"/>
      <c r="AX51" s="179"/>
      <c r="AY51" s="179"/>
      <c r="AZ51" s="179"/>
      <c r="BA51" s="179"/>
      <c r="BB51" s="179"/>
      <c r="BC51" s="179"/>
      <c r="BD51" s="179"/>
      <c r="BE51" s="179"/>
      <c r="BF51" s="179"/>
      <c r="BG51" s="179"/>
      <c r="BH51" s="179"/>
      <c r="BI51" s="179"/>
      <c r="BJ51" s="179"/>
      <c r="BK51" s="179"/>
      <c r="BL51" s="179"/>
    </row>
    <row r="52" spans="1:64">
      <c r="A52" s="175">
        <v>48</v>
      </c>
      <c r="B52" s="13" t="s">
        <v>34</v>
      </c>
      <c r="C52" s="196">
        <v>1</v>
      </c>
      <c r="D52" s="196">
        <v>1</v>
      </c>
      <c r="E52" s="196">
        <v>1</v>
      </c>
      <c r="F52" s="196">
        <v>1</v>
      </c>
      <c r="G52" s="196">
        <v>1</v>
      </c>
      <c r="H52" s="196">
        <v>1</v>
      </c>
      <c r="I52" s="196">
        <v>1</v>
      </c>
      <c r="J52" s="196">
        <v>1</v>
      </c>
      <c r="K52" s="196">
        <v>1</v>
      </c>
      <c r="L52" s="196">
        <v>1</v>
      </c>
      <c r="M52" s="196">
        <v>1</v>
      </c>
      <c r="N52" s="196">
        <v>1</v>
      </c>
      <c r="O52" s="196">
        <v>1</v>
      </c>
      <c r="P52" s="196">
        <v>1</v>
      </c>
      <c r="Q52" s="196">
        <v>1</v>
      </c>
      <c r="R52" s="196">
        <v>1</v>
      </c>
      <c r="S52" s="196">
        <v>1</v>
      </c>
      <c r="T52" s="196">
        <v>1</v>
      </c>
      <c r="U52" s="196">
        <v>1</v>
      </c>
      <c r="V52" s="196">
        <v>1</v>
      </c>
      <c r="W52" s="196">
        <v>1</v>
      </c>
      <c r="X52" s="196">
        <v>1</v>
      </c>
      <c r="Y52" s="196">
        <v>1</v>
      </c>
      <c r="Z52" s="196">
        <v>1</v>
      </c>
      <c r="AA52" s="196">
        <v>1</v>
      </c>
      <c r="AB52" s="196">
        <v>1</v>
      </c>
      <c r="AC52" s="196">
        <v>1</v>
      </c>
      <c r="AD52" s="196">
        <v>1</v>
      </c>
      <c r="AE52" s="196">
        <v>1</v>
      </c>
      <c r="AF52" s="196">
        <v>1</v>
      </c>
      <c r="AG52" s="196">
        <v>1</v>
      </c>
      <c r="AH52" s="196">
        <v>1</v>
      </c>
      <c r="AI52" s="196">
        <v>1</v>
      </c>
      <c r="AJ52" s="196">
        <v>1</v>
      </c>
      <c r="AK52" s="196">
        <v>1</v>
      </c>
      <c r="AL52" s="196">
        <v>1</v>
      </c>
      <c r="AM52" s="196">
        <v>1</v>
      </c>
      <c r="AN52" s="196">
        <v>1</v>
      </c>
      <c r="AO52" s="196">
        <v>1</v>
      </c>
      <c r="AP52" s="241">
        <v>1</v>
      </c>
      <c r="AQ52" s="179"/>
      <c r="AR52" s="179"/>
      <c r="AS52" s="179"/>
      <c r="AT52" s="179"/>
      <c r="AU52" s="179"/>
      <c r="AV52" s="179"/>
      <c r="AW52" s="179"/>
      <c r="AX52" s="179"/>
      <c r="AY52" s="179"/>
      <c r="AZ52" s="179"/>
      <c r="BA52" s="179"/>
      <c r="BB52" s="179"/>
      <c r="BC52" s="179"/>
      <c r="BD52" s="179"/>
      <c r="BE52" s="179"/>
      <c r="BF52" s="179"/>
      <c r="BG52" s="179"/>
      <c r="BH52" s="179"/>
      <c r="BI52" s="179"/>
      <c r="BJ52" s="179"/>
      <c r="BK52" s="179"/>
      <c r="BL52" s="179"/>
    </row>
    <row r="53" spans="1:64">
      <c r="A53" s="116" t="s">
        <v>195</v>
      </c>
    </row>
  </sheetData>
  <phoneticPr fontId="3"/>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896EF0-861C-4400-BA7C-A77548E22E7D}">
  <dimension ref="A1:AQ46"/>
  <sheetViews>
    <sheetView workbookViewId="0">
      <pane xSplit="2" ySplit="4" topLeftCell="C5" activePane="bottomRight" state="frozen"/>
      <selection pane="topRight"/>
      <selection pane="bottomLeft"/>
      <selection pane="bottomRight" activeCell="C5" sqref="C5"/>
    </sheetView>
  </sheetViews>
  <sheetFormatPr defaultRowHeight="12"/>
  <cols>
    <col min="1" max="1" width="4.1640625" style="116" customWidth="1"/>
    <col min="2" max="2" width="21.58203125" style="116" customWidth="1"/>
    <col min="3" max="109" width="10.58203125" style="116" customWidth="1"/>
    <col min="110" max="111" width="10.6640625" style="116" customWidth="1"/>
    <col min="112" max="16384" width="8.6640625" style="116"/>
  </cols>
  <sheetData>
    <row r="1" spans="1:43">
      <c r="A1" s="116" t="s">
        <v>0</v>
      </c>
    </row>
    <row r="2" spans="1:43" ht="14">
      <c r="A2" s="116" t="s">
        <v>102</v>
      </c>
    </row>
    <row r="3" spans="1:43">
      <c r="A3" s="166"/>
      <c r="B3" s="167"/>
      <c r="C3" s="166">
        <v>1</v>
      </c>
      <c r="D3" s="167">
        <v>2</v>
      </c>
      <c r="E3" s="167">
        <v>3</v>
      </c>
      <c r="F3" s="167">
        <v>4</v>
      </c>
      <c r="G3" s="167">
        <v>5</v>
      </c>
      <c r="H3" s="167">
        <v>6</v>
      </c>
      <c r="I3" s="167">
        <v>7</v>
      </c>
      <c r="J3" s="167">
        <v>8</v>
      </c>
      <c r="K3" s="167">
        <v>9</v>
      </c>
      <c r="L3" s="167">
        <v>10</v>
      </c>
      <c r="M3" s="167">
        <v>11</v>
      </c>
      <c r="N3" s="167">
        <v>12</v>
      </c>
      <c r="O3" s="167">
        <v>13</v>
      </c>
      <c r="P3" s="167">
        <v>14</v>
      </c>
      <c r="Q3" s="167">
        <v>15</v>
      </c>
      <c r="R3" s="167">
        <v>16</v>
      </c>
      <c r="S3" s="167">
        <v>17</v>
      </c>
      <c r="T3" s="167">
        <v>18</v>
      </c>
      <c r="U3" s="167">
        <v>19</v>
      </c>
      <c r="V3" s="167">
        <v>20</v>
      </c>
      <c r="W3" s="167">
        <v>21</v>
      </c>
      <c r="X3" s="167">
        <v>22</v>
      </c>
      <c r="Y3" s="167">
        <v>23</v>
      </c>
      <c r="Z3" s="167">
        <v>24</v>
      </c>
      <c r="AA3" s="167">
        <v>25</v>
      </c>
      <c r="AB3" s="167">
        <v>26</v>
      </c>
      <c r="AC3" s="167">
        <v>27</v>
      </c>
      <c r="AD3" s="167">
        <v>28</v>
      </c>
      <c r="AE3" s="167">
        <v>29</v>
      </c>
      <c r="AF3" s="167">
        <v>30</v>
      </c>
      <c r="AG3" s="167">
        <v>31</v>
      </c>
      <c r="AH3" s="167">
        <v>32</v>
      </c>
      <c r="AI3" s="167">
        <v>33</v>
      </c>
      <c r="AJ3" s="167">
        <v>34</v>
      </c>
      <c r="AK3" s="167">
        <v>35</v>
      </c>
      <c r="AL3" s="167">
        <v>36</v>
      </c>
      <c r="AM3" s="167">
        <v>37</v>
      </c>
      <c r="AN3" s="167">
        <v>38</v>
      </c>
      <c r="AO3" s="5">
        <v>39</v>
      </c>
      <c r="AP3" s="166"/>
      <c r="AQ3" s="178"/>
    </row>
    <row r="4" spans="1:43" ht="48" customHeight="1">
      <c r="A4" s="170"/>
      <c r="B4" s="13" t="s">
        <v>100</v>
      </c>
      <c r="C4" s="1" t="s">
        <v>73</v>
      </c>
      <c r="D4" s="1" t="s">
        <v>74</v>
      </c>
      <c r="E4" s="1" t="s">
        <v>75</v>
      </c>
      <c r="F4" s="1" t="s">
        <v>76</v>
      </c>
      <c r="G4" s="1" t="s">
        <v>77</v>
      </c>
      <c r="H4" s="1" t="s">
        <v>78</v>
      </c>
      <c r="I4" s="1" t="s">
        <v>79</v>
      </c>
      <c r="J4" s="1" t="s">
        <v>80</v>
      </c>
      <c r="K4" s="1" t="s">
        <v>81</v>
      </c>
      <c r="L4" s="1" t="s">
        <v>82</v>
      </c>
      <c r="M4" s="1" t="s">
        <v>83</v>
      </c>
      <c r="N4" s="1" t="s">
        <v>84</v>
      </c>
      <c r="O4" s="1" t="s">
        <v>85</v>
      </c>
      <c r="P4" s="1" t="s">
        <v>86</v>
      </c>
      <c r="Q4" s="1" t="s">
        <v>70</v>
      </c>
      <c r="R4" s="1" t="s">
        <v>71</v>
      </c>
      <c r="S4" s="1" t="s">
        <v>72</v>
      </c>
      <c r="T4" s="1" t="s">
        <v>87</v>
      </c>
      <c r="U4" s="1" t="s">
        <v>88</v>
      </c>
      <c r="V4" s="1" t="s">
        <v>89</v>
      </c>
      <c r="W4" s="1" t="s">
        <v>90</v>
      </c>
      <c r="X4" s="1" t="s">
        <v>64</v>
      </c>
      <c r="Y4" s="1" t="s">
        <v>91</v>
      </c>
      <c r="Z4" s="1" t="s">
        <v>92</v>
      </c>
      <c r="AA4" s="1" t="s">
        <v>1</v>
      </c>
      <c r="AB4" s="1" t="s">
        <v>2</v>
      </c>
      <c r="AC4" s="1" t="s">
        <v>65</v>
      </c>
      <c r="AD4" s="1" t="s">
        <v>66</v>
      </c>
      <c r="AE4" s="1" t="s">
        <v>93</v>
      </c>
      <c r="AF4" s="1" t="s">
        <v>94</v>
      </c>
      <c r="AG4" s="1" t="s">
        <v>95</v>
      </c>
      <c r="AH4" s="1" t="s">
        <v>67</v>
      </c>
      <c r="AI4" s="1" t="s">
        <v>96</v>
      </c>
      <c r="AJ4" s="1" t="s">
        <v>97</v>
      </c>
      <c r="AK4" s="1" t="s">
        <v>3</v>
      </c>
      <c r="AL4" s="1" t="s">
        <v>98</v>
      </c>
      <c r="AM4" s="1" t="s">
        <v>99</v>
      </c>
      <c r="AN4" s="1" t="s">
        <v>4</v>
      </c>
      <c r="AO4" s="1" t="s">
        <v>5</v>
      </c>
      <c r="AP4" s="12" t="s">
        <v>37</v>
      </c>
      <c r="AQ4" s="2" t="s">
        <v>38</v>
      </c>
    </row>
    <row r="5" spans="1:43">
      <c r="A5" s="168">
        <v>1</v>
      </c>
      <c r="B5" s="3" t="s">
        <v>73</v>
      </c>
      <c r="C5" s="179">
        <v>1.027476081318728</v>
      </c>
      <c r="D5" s="179">
        <v>1.8006845653944936E-4</v>
      </c>
      <c r="E5" s="179">
        <v>1.0315406988460631E-3</v>
      </c>
      <c r="F5" s="179">
        <v>9.5710100876881704E-6</v>
      </c>
      <c r="G5" s="179">
        <v>2.7094998615681855E-2</v>
      </c>
      <c r="H5" s="179">
        <v>2.0181733905256507E-3</v>
      </c>
      <c r="I5" s="179">
        <v>2.8185399299679876E-4</v>
      </c>
      <c r="J5" s="179">
        <v>3.0593882297995752E-4</v>
      </c>
      <c r="K5" s="179">
        <v>4.5819891419889472E-6</v>
      </c>
      <c r="L5" s="179">
        <v>9.8155002074567328E-4</v>
      </c>
      <c r="M5" s="179">
        <v>2.5921722875266581E-5</v>
      </c>
      <c r="N5" s="179">
        <v>9.7428050325008164E-6</v>
      </c>
      <c r="O5" s="179">
        <v>1.2315963407826339E-5</v>
      </c>
      <c r="P5" s="179">
        <v>8.8807018527374979E-6</v>
      </c>
      <c r="Q5" s="179">
        <v>6.5832632872460746E-6</v>
      </c>
      <c r="R5" s="179">
        <v>1.1616564066278066E-5</v>
      </c>
      <c r="S5" s="179">
        <v>1.7347118082391089E-5</v>
      </c>
      <c r="T5" s="179">
        <v>1.1466647256297706E-5</v>
      </c>
      <c r="U5" s="179">
        <v>1.3238415621720175E-5</v>
      </c>
      <c r="V5" s="179">
        <v>1.9332227977031889E-5</v>
      </c>
      <c r="W5" s="179">
        <v>1.3338484955700672E-5</v>
      </c>
      <c r="X5" s="179">
        <v>7.7876219427728914E-4</v>
      </c>
      <c r="Y5" s="179">
        <v>1.7516758276085208E-4</v>
      </c>
      <c r="Z5" s="179">
        <v>1.2082404701949914E-5</v>
      </c>
      <c r="AA5" s="179">
        <v>2.9457627278403363E-5</v>
      </c>
      <c r="AB5" s="179">
        <v>1.3372521638656273E-5</v>
      </c>
      <c r="AC5" s="179">
        <v>3.7672498689607676E-5</v>
      </c>
      <c r="AD5" s="179">
        <v>1.1875510562622596E-5</v>
      </c>
      <c r="AE5" s="179">
        <v>6.264021796474753E-6</v>
      </c>
      <c r="AF5" s="179">
        <v>1.4550392784860719E-5</v>
      </c>
      <c r="AG5" s="179">
        <v>2.4427544573927522E-5</v>
      </c>
      <c r="AH5" s="179">
        <v>1.6264820074933795E-5</v>
      </c>
      <c r="AI5" s="179">
        <v>2.7769220585078559E-4</v>
      </c>
      <c r="AJ5" s="179">
        <v>3.7739860571192732E-4</v>
      </c>
      <c r="AK5" s="179">
        <v>4.4683844384285084E-4</v>
      </c>
      <c r="AL5" s="179">
        <v>1.2934446531812985E-5</v>
      </c>
      <c r="AM5" s="179">
        <v>2.879994634862455E-3</v>
      </c>
      <c r="AN5" s="179">
        <v>9.4490449610566685E-5</v>
      </c>
      <c r="AO5" s="179">
        <v>4.1408172336252942E-5</v>
      </c>
      <c r="AP5" s="180">
        <v>1.0647847963085741</v>
      </c>
      <c r="AQ5" s="181">
        <v>0.82241144915683251</v>
      </c>
    </row>
    <row r="6" spans="1:43">
      <c r="A6" s="168">
        <v>2</v>
      </c>
      <c r="B6" s="3" t="s">
        <v>74</v>
      </c>
      <c r="C6" s="179">
        <v>3.0714066594067149E-4</v>
      </c>
      <c r="D6" s="179">
        <v>1.0802849915324393</v>
      </c>
      <c r="E6" s="179">
        <v>1.8625669934065406E-4</v>
      </c>
      <c r="F6" s="179">
        <v>9.1031461729867844E-6</v>
      </c>
      <c r="G6" s="179">
        <v>2.847684674313584E-4</v>
      </c>
      <c r="H6" s="179">
        <v>3.1811466342120272E-5</v>
      </c>
      <c r="I6" s="179">
        <v>8.7738493113177028E-3</v>
      </c>
      <c r="J6" s="179">
        <v>1.8956719910488329E-4</v>
      </c>
      <c r="K6" s="179">
        <v>3.701069742745454E-6</v>
      </c>
      <c r="L6" s="179">
        <v>2.6743126543213643E-5</v>
      </c>
      <c r="M6" s="179">
        <v>5.3904036108471679E-5</v>
      </c>
      <c r="N6" s="179">
        <v>8.0009093253313192E-6</v>
      </c>
      <c r="O6" s="179">
        <v>9.2773667180796728E-6</v>
      </c>
      <c r="P6" s="179">
        <v>2.0585182625420402E-5</v>
      </c>
      <c r="Q6" s="179">
        <v>6.0122806762046599E-6</v>
      </c>
      <c r="R6" s="179">
        <v>7.6979247415771254E-6</v>
      </c>
      <c r="S6" s="179">
        <v>1.761705535964311E-5</v>
      </c>
      <c r="T6" s="179">
        <v>1.6621816724710928E-5</v>
      </c>
      <c r="U6" s="179">
        <v>2.0357567902355725E-5</v>
      </c>
      <c r="V6" s="179">
        <v>2.0983546469282022E-5</v>
      </c>
      <c r="W6" s="179">
        <v>1.2072615016547357E-5</v>
      </c>
      <c r="X6" s="179">
        <v>3.1877565337458695E-4</v>
      </c>
      <c r="Y6" s="179">
        <v>1.284368358504619E-4</v>
      </c>
      <c r="Z6" s="179">
        <v>1.936620568250759E-5</v>
      </c>
      <c r="AA6" s="179">
        <v>2.5281285261175017E-5</v>
      </c>
      <c r="AB6" s="179">
        <v>2.1438842486815565E-5</v>
      </c>
      <c r="AC6" s="179">
        <v>2.6845057026959914E-5</v>
      </c>
      <c r="AD6" s="179">
        <v>2.3027445154802266E-5</v>
      </c>
      <c r="AE6" s="179">
        <v>5.9219194082679708E-6</v>
      </c>
      <c r="AF6" s="179">
        <v>2.7831210678325647E-5</v>
      </c>
      <c r="AG6" s="179">
        <v>3.7937445565080436E-5</v>
      </c>
      <c r="AH6" s="179">
        <v>1.305466189792098E-5</v>
      </c>
      <c r="AI6" s="179">
        <v>5.4326182541052547E-5</v>
      </c>
      <c r="AJ6" s="179">
        <v>5.3753313524294402E-5</v>
      </c>
      <c r="AK6" s="179">
        <v>6.3357456012495068E-5</v>
      </c>
      <c r="AL6" s="179">
        <v>1.5920542743156631E-5</v>
      </c>
      <c r="AM6" s="179">
        <v>5.1938504338518664E-4</v>
      </c>
      <c r="AN6" s="179">
        <v>1.1490969445374912E-3</v>
      </c>
      <c r="AO6" s="179">
        <v>9.7347323295932263E-6</v>
      </c>
      <c r="AP6" s="182">
        <v>1.0928045537635034</v>
      </c>
      <c r="AQ6" s="183">
        <v>0.84405316437799272</v>
      </c>
    </row>
    <row r="7" spans="1:43">
      <c r="A7" s="168">
        <v>3</v>
      </c>
      <c r="B7" s="3" t="s">
        <v>75</v>
      </c>
      <c r="C7" s="179">
        <v>5.3989227775172836E-5</v>
      </c>
      <c r="D7" s="179">
        <v>3.247410398464893E-6</v>
      </c>
      <c r="E7" s="179">
        <v>1.0068598763083012</v>
      </c>
      <c r="F7" s="179">
        <v>8.2321587738858114E-7</v>
      </c>
      <c r="G7" s="179">
        <v>1.4536124143814343E-3</v>
      </c>
      <c r="H7" s="179">
        <v>3.4768287047897175E-6</v>
      </c>
      <c r="I7" s="179">
        <v>2.5696223151694308E-6</v>
      </c>
      <c r="J7" s="179">
        <v>1.1586817656777095E-5</v>
      </c>
      <c r="K7" s="179">
        <v>9.753519063271788E-7</v>
      </c>
      <c r="L7" s="179">
        <v>1.2162059082613484E-6</v>
      </c>
      <c r="M7" s="179">
        <v>1.7519740040287564E-6</v>
      </c>
      <c r="N7" s="179">
        <v>1.8145697221034274E-6</v>
      </c>
      <c r="O7" s="179">
        <v>3.1912398432988233E-6</v>
      </c>
      <c r="P7" s="179">
        <v>1.0358427730308216E-6</v>
      </c>
      <c r="Q7" s="179">
        <v>4.8424228627322322E-7</v>
      </c>
      <c r="R7" s="179">
        <v>6.835419572352932E-7</v>
      </c>
      <c r="S7" s="179">
        <v>1.2873008083922211E-6</v>
      </c>
      <c r="T7" s="179">
        <v>7.8878082958776547E-7</v>
      </c>
      <c r="U7" s="179">
        <v>6.8027939753193244E-7</v>
      </c>
      <c r="V7" s="179">
        <v>1.0145938071077344E-6</v>
      </c>
      <c r="W7" s="179">
        <v>6.332330917731252E-7</v>
      </c>
      <c r="X7" s="179">
        <v>2.7588843602080834E-4</v>
      </c>
      <c r="Y7" s="179">
        <v>8.1889006567900625E-7</v>
      </c>
      <c r="Z7" s="179">
        <v>1.4336597586246365E-6</v>
      </c>
      <c r="AA7" s="179">
        <v>1.1439312553229935E-6</v>
      </c>
      <c r="AB7" s="179">
        <v>1.046363877306375E-6</v>
      </c>
      <c r="AC7" s="179">
        <v>1.2036795088821384E-6</v>
      </c>
      <c r="AD7" s="179">
        <v>2.1788190373589206E-6</v>
      </c>
      <c r="AE7" s="179">
        <v>4.4959971162335967E-7</v>
      </c>
      <c r="AF7" s="179">
        <v>1.2588250561566748E-6</v>
      </c>
      <c r="AG7" s="179">
        <v>4.2843319087409056E-6</v>
      </c>
      <c r="AH7" s="179">
        <v>2.0705660932562464E-6</v>
      </c>
      <c r="AI7" s="179">
        <v>1.8091065581873987E-5</v>
      </c>
      <c r="AJ7" s="179">
        <v>4.7427775147043773E-5</v>
      </c>
      <c r="AK7" s="179">
        <v>6.1587395072134712E-6</v>
      </c>
      <c r="AL7" s="179">
        <v>1.4423117888172961E-6</v>
      </c>
      <c r="AM7" s="179">
        <v>5.1851163942135878E-4</v>
      </c>
      <c r="AN7" s="179">
        <v>1.4812040691065809E-5</v>
      </c>
      <c r="AO7" s="179">
        <v>3.1007811365152385E-6</v>
      </c>
      <c r="AP7" s="182">
        <v>1.0093060604573132</v>
      </c>
      <c r="AQ7" s="183">
        <v>0.77956114954041855</v>
      </c>
    </row>
    <row r="8" spans="1:43">
      <c r="A8" s="168">
        <v>4</v>
      </c>
      <c r="B8" s="3" t="s">
        <v>76</v>
      </c>
      <c r="C8" s="179">
        <v>6.2426792506363975E-5</v>
      </c>
      <c r="D8" s="179">
        <v>4.0321924663178751E-5</v>
      </c>
      <c r="E8" s="179">
        <v>7.2730398041826472E-5</v>
      </c>
      <c r="F8" s="179">
        <v>1.0001686332671216</v>
      </c>
      <c r="G8" s="179">
        <v>6.1801806303383083E-5</v>
      </c>
      <c r="H8" s="179">
        <v>9.4989682863295445E-5</v>
      </c>
      <c r="I8" s="179">
        <v>1.596936079048352E-4</v>
      </c>
      <c r="J8" s="179">
        <v>1.4607497090549998E-4</v>
      </c>
      <c r="K8" s="179">
        <v>5.0635926601941827E-3</v>
      </c>
      <c r="L8" s="179">
        <v>9.2530114696071661E-5</v>
      </c>
      <c r="M8" s="179">
        <v>6.5035636315849562E-4</v>
      </c>
      <c r="N8" s="179">
        <v>1.1262827704622523E-3</v>
      </c>
      <c r="O8" s="179">
        <v>1.141715636484247E-3</v>
      </c>
      <c r="P8" s="179">
        <v>2.1316350707195898E-4</v>
      </c>
      <c r="Q8" s="179">
        <v>1.4393184081469017E-4</v>
      </c>
      <c r="R8" s="179">
        <v>1.0621262937021604E-4</v>
      </c>
      <c r="S8" s="179">
        <v>6.2823957587776263E-5</v>
      </c>
      <c r="T8" s="179">
        <v>9.9107485363911577E-5</v>
      </c>
      <c r="U8" s="179">
        <v>8.6857016312243831E-5</v>
      </c>
      <c r="V8" s="179">
        <v>3.6721276016708353E-5</v>
      </c>
      <c r="W8" s="179">
        <v>1.1578452470796924E-4</v>
      </c>
      <c r="X8" s="179">
        <v>8.5214413860890519E-5</v>
      </c>
      <c r="Y8" s="179">
        <v>8.695383192859854E-5</v>
      </c>
      <c r="Z8" s="179">
        <v>2.6862695261057278E-3</v>
      </c>
      <c r="AA8" s="179">
        <v>1.9222236296091461E-4</v>
      </c>
      <c r="AB8" s="179">
        <v>2.1128209552818478E-4</v>
      </c>
      <c r="AC8" s="179">
        <v>8.578751914293537E-5</v>
      </c>
      <c r="AD8" s="179">
        <v>2.5581097162431276E-5</v>
      </c>
      <c r="AE8" s="179">
        <v>1.7257914906618437E-5</v>
      </c>
      <c r="AF8" s="179">
        <v>7.982745935542782E-5</v>
      </c>
      <c r="AG8" s="179">
        <v>3.4318187130919815E-5</v>
      </c>
      <c r="AH8" s="179">
        <v>5.3130485409906505E-5</v>
      </c>
      <c r="AI8" s="179">
        <v>5.6014935107057701E-5</v>
      </c>
      <c r="AJ8" s="179">
        <v>4.8103147138063035E-5</v>
      </c>
      <c r="AK8" s="179">
        <v>2.6158147950441868E-5</v>
      </c>
      <c r="AL8" s="179">
        <v>2.5042996829028493E-5</v>
      </c>
      <c r="AM8" s="179">
        <v>1.0097910396910618E-4</v>
      </c>
      <c r="AN8" s="179">
        <v>3.640288763018483E-5</v>
      </c>
      <c r="AO8" s="179">
        <v>3.6664207499847457E-5</v>
      </c>
      <c r="AP8" s="182">
        <v>1.0136329625521667</v>
      </c>
      <c r="AQ8" s="183">
        <v>0.78290313360567276</v>
      </c>
    </row>
    <row r="9" spans="1:43">
      <c r="A9" s="168">
        <v>5</v>
      </c>
      <c r="B9" s="3" t="s">
        <v>77</v>
      </c>
      <c r="C9" s="179">
        <v>3.8899266701939474E-2</v>
      </c>
      <c r="D9" s="179">
        <v>2.1029405655540409E-3</v>
      </c>
      <c r="E9" s="179">
        <v>3.9815232578087195E-2</v>
      </c>
      <c r="F9" s="179">
        <v>2.3375859565377022E-5</v>
      </c>
      <c r="G9" s="179">
        <v>1.0641334486088769</v>
      </c>
      <c r="H9" s="179">
        <v>1.1040839623786538E-3</v>
      </c>
      <c r="I9" s="179">
        <v>5.1314299280795571E-4</v>
      </c>
      <c r="J9" s="179">
        <v>3.0320528732223967E-3</v>
      </c>
      <c r="K9" s="179">
        <v>1.4548992349225793E-5</v>
      </c>
      <c r="L9" s="179">
        <v>1.6114733286204456E-4</v>
      </c>
      <c r="M9" s="179">
        <v>1.3040369549877746E-4</v>
      </c>
      <c r="N9" s="179">
        <v>2.7217655463799584E-5</v>
      </c>
      <c r="O9" s="179">
        <v>2.2935236936028855E-5</v>
      </c>
      <c r="P9" s="179">
        <v>2.4854460680246608E-5</v>
      </c>
      <c r="Q9" s="179">
        <v>1.8888256762554109E-5</v>
      </c>
      <c r="R9" s="179">
        <v>2.1964906880264913E-5</v>
      </c>
      <c r="S9" s="179">
        <v>2.8307362413673363E-5</v>
      </c>
      <c r="T9" s="179">
        <v>2.8157101304472974E-5</v>
      </c>
      <c r="U9" s="179">
        <v>2.4585849546573232E-5</v>
      </c>
      <c r="V9" s="179">
        <v>3.1918733899507106E-5</v>
      </c>
      <c r="W9" s="179">
        <v>2.5488790755233171E-5</v>
      </c>
      <c r="X9" s="179">
        <v>9.7997217196680599E-4</v>
      </c>
      <c r="Y9" s="179">
        <v>4.9403093951989649E-5</v>
      </c>
      <c r="Z9" s="179">
        <v>2.1026382304195217E-5</v>
      </c>
      <c r="AA9" s="179">
        <v>4.3827720645547494E-5</v>
      </c>
      <c r="AB9" s="179">
        <v>3.1028990902267264E-5</v>
      </c>
      <c r="AC9" s="179">
        <v>6.9513183283485201E-5</v>
      </c>
      <c r="AD9" s="179">
        <v>3.354835753018023E-5</v>
      </c>
      <c r="AE9" s="179">
        <v>2.1120169471901533E-5</v>
      </c>
      <c r="AF9" s="179">
        <v>5.4835609596634936E-5</v>
      </c>
      <c r="AG9" s="179">
        <v>1.4570159351123702E-4</v>
      </c>
      <c r="AH9" s="179">
        <v>2.1676989504396577E-4</v>
      </c>
      <c r="AI9" s="179">
        <v>1.6619572663331657E-3</v>
      </c>
      <c r="AJ9" s="179">
        <v>2.3797428619024281E-3</v>
      </c>
      <c r="AK9" s="179">
        <v>5.6921740873413259E-4</v>
      </c>
      <c r="AL9" s="179">
        <v>4.9900916642812056E-5</v>
      </c>
      <c r="AM9" s="179">
        <v>3.0286111919121367E-2</v>
      </c>
      <c r="AN9" s="179">
        <v>1.3348248587518016E-4</v>
      </c>
      <c r="AO9" s="179">
        <v>1.1771172279710887E-3</v>
      </c>
      <c r="AP9" s="182">
        <v>1.1881082397725731</v>
      </c>
      <c r="AQ9" s="183">
        <v>0.91766319599417723</v>
      </c>
    </row>
    <row r="10" spans="1:43">
      <c r="A10" s="168">
        <v>6</v>
      </c>
      <c r="B10" s="3" t="s">
        <v>78</v>
      </c>
      <c r="C10" s="179">
        <v>2.4623067356435463E-4</v>
      </c>
      <c r="D10" s="179">
        <v>8.6064697618215089E-5</v>
      </c>
      <c r="E10" s="179">
        <v>1.5975751625428511E-3</v>
      </c>
      <c r="F10" s="179">
        <v>2.6812294257842902E-4</v>
      </c>
      <c r="G10" s="179">
        <v>1.3652231022384027E-4</v>
      </c>
      <c r="H10" s="179">
        <v>1.0172682419276702</v>
      </c>
      <c r="I10" s="179">
        <v>3.1068851266080085E-4</v>
      </c>
      <c r="J10" s="179">
        <v>1.6380791018376169E-4</v>
      </c>
      <c r="K10" s="179">
        <v>3.7678296667149079E-5</v>
      </c>
      <c r="L10" s="179">
        <v>3.2766345775451334E-4</v>
      </c>
      <c r="M10" s="179">
        <v>3.4548705196091008E-4</v>
      </c>
      <c r="N10" s="179">
        <v>8.3817706684330941E-5</v>
      </c>
      <c r="O10" s="179">
        <v>8.8270791197117039E-5</v>
      </c>
      <c r="P10" s="179">
        <v>1.4187493913698728E-4</v>
      </c>
      <c r="Q10" s="179">
        <v>1.0324524335616037E-4</v>
      </c>
      <c r="R10" s="179">
        <v>1.1257457650985945E-4</v>
      </c>
      <c r="S10" s="179">
        <v>1.523582940817309E-4</v>
      </c>
      <c r="T10" s="179">
        <v>3.2246563518846316E-4</v>
      </c>
      <c r="U10" s="179">
        <v>1.5735094728239849E-4</v>
      </c>
      <c r="V10" s="179">
        <v>1.3824644796552464E-4</v>
      </c>
      <c r="W10" s="179">
        <v>1.5892709570603859E-4</v>
      </c>
      <c r="X10" s="179">
        <v>1.254502535693681E-3</v>
      </c>
      <c r="Y10" s="179">
        <v>3.7426635780903289E-4</v>
      </c>
      <c r="Z10" s="179">
        <v>6.3995216936282279E-5</v>
      </c>
      <c r="AA10" s="179">
        <v>1.639179327513551E-4</v>
      </c>
      <c r="AB10" s="179">
        <v>2.77545671854628E-4</v>
      </c>
      <c r="AC10" s="179">
        <v>4.0499710495186066E-4</v>
      </c>
      <c r="AD10" s="179">
        <v>1.7556383077177258E-4</v>
      </c>
      <c r="AE10" s="179">
        <v>2.7269184923979429E-5</v>
      </c>
      <c r="AF10" s="179">
        <v>2.3850420787852571E-4</v>
      </c>
      <c r="AG10" s="179">
        <v>1.2078428236770065E-4</v>
      </c>
      <c r="AH10" s="179">
        <v>4.0593581605859538E-4</v>
      </c>
      <c r="AI10" s="179">
        <v>8.9878781920589199E-5</v>
      </c>
      <c r="AJ10" s="179">
        <v>3.2722041278986303E-4</v>
      </c>
      <c r="AK10" s="179">
        <v>1.7427378591851983E-3</v>
      </c>
      <c r="AL10" s="179">
        <v>2.1412840214278048E-4</v>
      </c>
      <c r="AM10" s="179">
        <v>3.8472661606533823E-4</v>
      </c>
      <c r="AN10" s="179">
        <v>1.8326392021850778E-3</v>
      </c>
      <c r="AO10" s="179">
        <v>9.1269861322814744E-5</v>
      </c>
      <c r="AP10" s="182">
        <v>1.0304370978981423</v>
      </c>
      <c r="AQ10" s="183">
        <v>0.79588220069004756</v>
      </c>
    </row>
    <row r="11" spans="1:43">
      <c r="A11" s="168">
        <v>7</v>
      </c>
      <c r="B11" s="3" t="s">
        <v>79</v>
      </c>
      <c r="C11" s="179">
        <v>9.587911227146792E-3</v>
      </c>
      <c r="D11" s="179">
        <v>4.3715051358278146E-3</v>
      </c>
      <c r="E11" s="179">
        <v>2.0693899890522997E-3</v>
      </c>
      <c r="F11" s="179">
        <v>1.0383200521866243E-3</v>
      </c>
      <c r="G11" s="179">
        <v>6.4155590683496449E-3</v>
      </c>
      <c r="H11" s="179">
        <v>2.6107223259860821E-3</v>
      </c>
      <c r="I11" s="179">
        <v>1.1018506254503626</v>
      </c>
      <c r="J11" s="179">
        <v>6.7331133879495238E-3</v>
      </c>
      <c r="K11" s="179">
        <v>3.6220743208532918E-4</v>
      </c>
      <c r="L11" s="179">
        <v>2.6547868120319219E-3</v>
      </c>
      <c r="M11" s="179">
        <v>6.5281226661334582E-3</v>
      </c>
      <c r="N11" s="179">
        <v>8.2011593604700624E-4</v>
      </c>
      <c r="O11" s="179">
        <v>8.979902100967566E-4</v>
      </c>
      <c r="P11" s="179">
        <v>2.4585570570511456E-3</v>
      </c>
      <c r="Q11" s="179">
        <v>6.9540813340084799E-4</v>
      </c>
      <c r="R11" s="179">
        <v>8.8246978226921456E-4</v>
      </c>
      <c r="S11" s="179">
        <v>2.049382324694361E-3</v>
      </c>
      <c r="T11" s="179">
        <v>1.9538511981887722E-3</v>
      </c>
      <c r="U11" s="179">
        <v>2.4509691820505863E-3</v>
      </c>
      <c r="V11" s="179">
        <v>2.4933311820217667E-3</v>
      </c>
      <c r="W11" s="179">
        <v>1.3596726114913965E-3</v>
      </c>
      <c r="X11" s="179">
        <v>1.9244195023310991E-2</v>
      </c>
      <c r="Y11" s="179">
        <v>1.4715365090278742E-2</v>
      </c>
      <c r="Z11" s="179">
        <v>2.2697750557076255E-3</v>
      </c>
      <c r="AA11" s="179">
        <v>2.9610348171958852E-3</v>
      </c>
      <c r="AB11" s="179">
        <v>2.541423706580637E-3</v>
      </c>
      <c r="AC11" s="179">
        <v>3.2574878722537283E-3</v>
      </c>
      <c r="AD11" s="179">
        <v>2.7078803589596317E-3</v>
      </c>
      <c r="AE11" s="179">
        <v>6.7687658666230758E-4</v>
      </c>
      <c r="AF11" s="179">
        <v>3.3946618405249923E-3</v>
      </c>
      <c r="AG11" s="179">
        <v>4.3239595348232062E-3</v>
      </c>
      <c r="AH11" s="179">
        <v>1.3657002293993139E-3</v>
      </c>
      <c r="AI11" s="179">
        <v>3.7972058370488743E-3</v>
      </c>
      <c r="AJ11" s="179">
        <v>2.9058642375342923E-3</v>
      </c>
      <c r="AK11" s="179">
        <v>7.4670185506473287E-3</v>
      </c>
      <c r="AL11" s="179">
        <v>1.8401597922733874E-3</v>
      </c>
      <c r="AM11" s="179">
        <v>2.658894107842349E-3</v>
      </c>
      <c r="AN11" s="179">
        <v>0.14317284247218584</v>
      </c>
      <c r="AO11" s="179">
        <v>9.6776446851880467E-4</v>
      </c>
      <c r="AP11" s="182">
        <v>1.380552120746172</v>
      </c>
      <c r="AQ11" s="183">
        <v>1.0663017298852984</v>
      </c>
    </row>
    <row r="12" spans="1:43">
      <c r="A12" s="168">
        <v>8</v>
      </c>
      <c r="B12" s="3" t="s">
        <v>80</v>
      </c>
      <c r="C12" s="179">
        <v>1.1592229443354189E-2</v>
      </c>
      <c r="D12" s="179">
        <v>4.1491137490270801E-4</v>
      </c>
      <c r="E12" s="179">
        <v>4.2292952951869097E-3</v>
      </c>
      <c r="F12" s="179">
        <v>1.4931715557307303E-3</v>
      </c>
      <c r="G12" s="179">
        <v>3.4880073930277857E-3</v>
      </c>
      <c r="H12" s="179">
        <v>3.2147651161412064E-2</v>
      </c>
      <c r="I12" s="179">
        <v>8.6161964967786803E-3</v>
      </c>
      <c r="J12" s="179">
        <v>1.07753377578149</v>
      </c>
      <c r="K12" s="179">
        <v>1.6336663572164166E-3</v>
      </c>
      <c r="L12" s="179">
        <v>3.845968003560768E-2</v>
      </c>
      <c r="M12" s="179">
        <v>6.6266465066889867E-3</v>
      </c>
      <c r="N12" s="179">
        <v>2.1187812390909676E-3</v>
      </c>
      <c r="O12" s="179">
        <v>1.4201716747298421E-3</v>
      </c>
      <c r="P12" s="179">
        <v>2.4387255950729511E-3</v>
      </c>
      <c r="Q12" s="179">
        <v>8.9959469625587086E-4</v>
      </c>
      <c r="R12" s="179">
        <v>1.4570400397020239E-3</v>
      </c>
      <c r="S12" s="179">
        <v>3.8723050325230974E-3</v>
      </c>
      <c r="T12" s="179">
        <v>3.9491563504278479E-3</v>
      </c>
      <c r="U12" s="179">
        <v>2.8856666432358316E-3</v>
      </c>
      <c r="V12" s="179">
        <v>3.2421923140787991E-3</v>
      </c>
      <c r="W12" s="179">
        <v>3.3881896421207574E-3</v>
      </c>
      <c r="X12" s="179">
        <v>1.031112596543556E-2</v>
      </c>
      <c r="Y12" s="179">
        <v>1.8190489980792087E-3</v>
      </c>
      <c r="Z12" s="179">
        <v>7.4307050902057165E-4</v>
      </c>
      <c r="AA12" s="179">
        <v>3.0289006267391295E-3</v>
      </c>
      <c r="AB12" s="179">
        <v>4.0168147876127897E-3</v>
      </c>
      <c r="AC12" s="179">
        <v>2.8465042293378994E-4</v>
      </c>
      <c r="AD12" s="179">
        <v>3.2094445552406778E-4</v>
      </c>
      <c r="AE12" s="179">
        <v>1.0008249066562169E-4</v>
      </c>
      <c r="AF12" s="179">
        <v>4.8678631827090259E-4</v>
      </c>
      <c r="AG12" s="179">
        <v>5.8077518354696176E-4</v>
      </c>
      <c r="AH12" s="179">
        <v>5.6790450370539948E-4</v>
      </c>
      <c r="AI12" s="179">
        <v>2.4399908115612036E-3</v>
      </c>
      <c r="AJ12" s="179">
        <v>3.7422235682342E-2</v>
      </c>
      <c r="AK12" s="179">
        <v>9.9700827036769131E-4</v>
      </c>
      <c r="AL12" s="179">
        <v>1.267363720536069E-3</v>
      </c>
      <c r="AM12" s="179">
        <v>2.5636215054450902E-3</v>
      </c>
      <c r="AN12" s="179">
        <v>4.3692382427072962E-3</v>
      </c>
      <c r="AO12" s="179">
        <v>1.123301054709486E-3</v>
      </c>
      <c r="AP12" s="182">
        <v>1.2843499181778368</v>
      </c>
      <c r="AQ12" s="183">
        <v>0.99199770798285247</v>
      </c>
    </row>
    <row r="13" spans="1:43">
      <c r="A13" s="168">
        <v>9</v>
      </c>
      <c r="B13" s="3" t="s">
        <v>81</v>
      </c>
      <c r="C13" s="179">
        <v>4.6488418836766925E-3</v>
      </c>
      <c r="D13" s="179">
        <v>4.2189024256982996E-3</v>
      </c>
      <c r="E13" s="179">
        <v>8.1888888741857794E-3</v>
      </c>
      <c r="F13" s="179">
        <v>1.9550597612131539E-2</v>
      </c>
      <c r="G13" s="179">
        <v>1.5701241168212636E-3</v>
      </c>
      <c r="H13" s="179">
        <v>2.0199361788690116E-3</v>
      </c>
      <c r="I13" s="179">
        <v>1.8309668367592312E-3</v>
      </c>
      <c r="J13" s="179">
        <v>2.1780590217241524E-3</v>
      </c>
      <c r="K13" s="179">
        <v>1.0188071457243686</v>
      </c>
      <c r="L13" s="179">
        <v>8.4068876351372222E-4</v>
      </c>
      <c r="M13" s="179">
        <v>5.344260783660966E-3</v>
      </c>
      <c r="N13" s="179">
        <v>9.8148646402036327E-3</v>
      </c>
      <c r="O13" s="179">
        <v>1.2215759451340007E-3</v>
      </c>
      <c r="P13" s="179">
        <v>2.6440655845477164E-3</v>
      </c>
      <c r="Q13" s="179">
        <v>1.686124440739446E-3</v>
      </c>
      <c r="R13" s="179">
        <v>1.311162564814684E-3</v>
      </c>
      <c r="S13" s="179">
        <v>1.0749206889995278E-3</v>
      </c>
      <c r="T13" s="179">
        <v>8.6044582821149498E-4</v>
      </c>
      <c r="U13" s="179">
        <v>1.0041328301908655E-3</v>
      </c>
      <c r="V13" s="179">
        <v>4.6887204246529068E-4</v>
      </c>
      <c r="W13" s="179">
        <v>1.6655153231906715E-3</v>
      </c>
      <c r="X13" s="179">
        <v>2.5673977076638363E-3</v>
      </c>
      <c r="Y13" s="179">
        <v>3.8535710846321434E-3</v>
      </c>
      <c r="Z13" s="179">
        <v>8.2107198975382503E-3</v>
      </c>
      <c r="AA13" s="179">
        <v>4.0220088598791311E-3</v>
      </c>
      <c r="AB13" s="179">
        <v>4.3223359091193354E-3</v>
      </c>
      <c r="AC13" s="179">
        <v>2.4216585523662167E-3</v>
      </c>
      <c r="AD13" s="179">
        <v>8.9754322040169374E-4</v>
      </c>
      <c r="AE13" s="179">
        <v>3.5026648818365334E-4</v>
      </c>
      <c r="AF13" s="179">
        <v>6.6641145881563496E-3</v>
      </c>
      <c r="AG13" s="179">
        <v>9.7450116129875041E-4</v>
      </c>
      <c r="AH13" s="179">
        <v>2.698594235328831E-3</v>
      </c>
      <c r="AI13" s="179">
        <v>1.6035608425346364E-3</v>
      </c>
      <c r="AJ13" s="179">
        <v>1.0220938969873216E-3</v>
      </c>
      <c r="AK13" s="179">
        <v>1.527611928534772E-3</v>
      </c>
      <c r="AL13" s="179">
        <v>9.4468380205961207E-4</v>
      </c>
      <c r="AM13" s="179">
        <v>2.2604121748342402E-3</v>
      </c>
      <c r="AN13" s="179">
        <v>7.8506862477679094E-4</v>
      </c>
      <c r="AO13" s="179">
        <v>2.7801718890334637E-3</v>
      </c>
      <c r="AP13" s="182">
        <v>1.1388564069732352</v>
      </c>
      <c r="AQ13" s="183">
        <v>0.8796223906346734</v>
      </c>
    </row>
    <row r="14" spans="1:43">
      <c r="A14" s="168">
        <v>10</v>
      </c>
      <c r="B14" s="3" t="s">
        <v>82</v>
      </c>
      <c r="C14" s="179">
        <v>2.6868254348600762E-3</v>
      </c>
      <c r="D14" s="179">
        <v>1.6424018886261862E-3</v>
      </c>
      <c r="E14" s="179">
        <v>4.4525001145278133E-3</v>
      </c>
      <c r="F14" s="179">
        <v>2.3344714476240952E-3</v>
      </c>
      <c r="G14" s="179">
        <v>6.5785911577996821E-3</v>
      </c>
      <c r="H14" s="179">
        <v>2.7959973315065823E-3</v>
      </c>
      <c r="I14" s="179">
        <v>5.8974406772530153E-3</v>
      </c>
      <c r="J14" s="179">
        <v>8.4060127623429536E-3</v>
      </c>
      <c r="K14" s="179">
        <v>2.2531607437321953E-4</v>
      </c>
      <c r="L14" s="179">
        <v>1.0504306550034801</v>
      </c>
      <c r="M14" s="179">
        <v>3.1458534533873013E-3</v>
      </c>
      <c r="N14" s="179">
        <v>7.2297778054902567E-4</v>
      </c>
      <c r="O14" s="179">
        <v>1.0585632135007696E-3</v>
      </c>
      <c r="P14" s="179">
        <v>2.4165257332936702E-3</v>
      </c>
      <c r="Q14" s="179">
        <v>2.3947340513519456E-3</v>
      </c>
      <c r="R14" s="179">
        <v>7.4992253653045357E-3</v>
      </c>
      <c r="S14" s="179">
        <v>1.0945668398751968E-2</v>
      </c>
      <c r="T14" s="179">
        <v>4.9357950839892788E-3</v>
      </c>
      <c r="U14" s="179">
        <v>8.2263881734151757E-3</v>
      </c>
      <c r="V14" s="179">
        <v>1.3097491306812533E-2</v>
      </c>
      <c r="W14" s="179">
        <v>9.0330001767302895E-3</v>
      </c>
      <c r="X14" s="179">
        <v>1.6231910580190401E-2</v>
      </c>
      <c r="Y14" s="179">
        <v>4.1895405754136987E-3</v>
      </c>
      <c r="Z14" s="179">
        <v>5.126608126806429E-4</v>
      </c>
      <c r="AA14" s="179">
        <v>1.1586347121091528E-2</v>
      </c>
      <c r="AB14" s="179">
        <v>5.7351565311529479E-3</v>
      </c>
      <c r="AC14" s="179">
        <v>1.9356598913270317E-3</v>
      </c>
      <c r="AD14" s="179">
        <v>1.2320480706269578E-3</v>
      </c>
      <c r="AE14" s="179">
        <v>3.9404641513694658E-4</v>
      </c>
      <c r="AF14" s="179">
        <v>1.1493153854792843E-3</v>
      </c>
      <c r="AG14" s="179">
        <v>1.4266832988885036E-3</v>
      </c>
      <c r="AH14" s="179">
        <v>1.0610917637897265E-3</v>
      </c>
      <c r="AI14" s="179">
        <v>1.6580933243210696E-3</v>
      </c>
      <c r="AJ14" s="179">
        <v>1.2371608754958002E-3</v>
      </c>
      <c r="AK14" s="179">
        <v>2.467637275171795E-3</v>
      </c>
      <c r="AL14" s="179">
        <v>2.4908147019620623E-3</v>
      </c>
      <c r="AM14" s="179">
        <v>1.4319589505786452E-3</v>
      </c>
      <c r="AN14" s="179">
        <v>1.3565187409795839E-2</v>
      </c>
      <c r="AO14" s="179">
        <v>9.9628406612756507E-4</v>
      </c>
      <c r="AP14" s="182">
        <v>1.2182280316787102</v>
      </c>
      <c r="AQ14" s="183">
        <v>0.940926921956179</v>
      </c>
    </row>
    <row r="15" spans="1:43">
      <c r="A15" s="168">
        <v>11</v>
      </c>
      <c r="B15" s="3" t="s">
        <v>83</v>
      </c>
      <c r="C15" s="179">
        <v>1.4295772995768486E-3</v>
      </c>
      <c r="D15" s="179">
        <v>1.8932251549648118E-4</v>
      </c>
      <c r="E15" s="179">
        <v>2.2212422651013934E-4</v>
      </c>
      <c r="F15" s="179">
        <v>4.1010391248623158E-4</v>
      </c>
      <c r="G15" s="179">
        <v>1.2837545641291204E-3</v>
      </c>
      <c r="H15" s="179">
        <v>4.332604550854565E-4</v>
      </c>
      <c r="I15" s="179">
        <v>9.0932035981415712E-4</v>
      </c>
      <c r="J15" s="179">
        <v>3.9101214005326261E-3</v>
      </c>
      <c r="K15" s="179">
        <v>2.2153618929446634E-3</v>
      </c>
      <c r="L15" s="179">
        <v>1.5562013507915806E-3</v>
      </c>
      <c r="M15" s="179">
        <v>1.0399625579319725</v>
      </c>
      <c r="N15" s="179">
        <v>3.2960322985300301E-3</v>
      </c>
      <c r="O15" s="179">
        <v>2.9237179354391781E-3</v>
      </c>
      <c r="P15" s="179">
        <v>3.649247825549473E-3</v>
      </c>
      <c r="Q15" s="179">
        <v>2.1919079511647727E-3</v>
      </c>
      <c r="R15" s="179">
        <v>2.2718391221685464E-3</v>
      </c>
      <c r="S15" s="179">
        <v>2.8295645740929326E-3</v>
      </c>
      <c r="T15" s="179">
        <v>1.2657617339236493E-2</v>
      </c>
      <c r="U15" s="179">
        <v>4.3785946970066212E-3</v>
      </c>
      <c r="V15" s="179">
        <v>1.7363142178520679E-3</v>
      </c>
      <c r="W15" s="179">
        <v>3.6025338156099847E-3</v>
      </c>
      <c r="X15" s="179">
        <v>3.6683055243089315E-3</v>
      </c>
      <c r="Y15" s="179">
        <v>2.4785738243431409E-2</v>
      </c>
      <c r="Z15" s="179">
        <v>8.3340530570852854E-4</v>
      </c>
      <c r="AA15" s="179">
        <v>3.9012114635579654E-3</v>
      </c>
      <c r="AB15" s="179">
        <v>4.8659977870197432E-4</v>
      </c>
      <c r="AC15" s="179">
        <v>3.2614531640887595E-4</v>
      </c>
      <c r="AD15" s="179">
        <v>2.3225454061188169E-4</v>
      </c>
      <c r="AE15" s="179">
        <v>4.1873875457793018E-4</v>
      </c>
      <c r="AF15" s="179">
        <v>3.7045595792108805E-4</v>
      </c>
      <c r="AG15" s="179">
        <v>3.1086290347412995E-4</v>
      </c>
      <c r="AH15" s="179">
        <v>4.2966901842105194E-4</v>
      </c>
      <c r="AI15" s="179">
        <v>1.1211925972564611E-3</v>
      </c>
      <c r="AJ15" s="179">
        <v>6.0070367901764621E-4</v>
      </c>
      <c r="AK15" s="179">
        <v>3.8608313865655115E-4</v>
      </c>
      <c r="AL15" s="179">
        <v>4.9686721320686277E-4</v>
      </c>
      <c r="AM15" s="179">
        <v>7.134838005963132E-4</v>
      </c>
      <c r="AN15" s="179">
        <v>2.7121298024493407E-3</v>
      </c>
      <c r="AO15" s="179">
        <v>1.6611322763039607E-3</v>
      </c>
      <c r="AP15" s="182">
        <v>1.1355140550006011</v>
      </c>
      <c r="AQ15" s="183">
        <v>0.87704084689087103</v>
      </c>
    </row>
    <row r="16" spans="1:43">
      <c r="A16" s="168">
        <v>12</v>
      </c>
      <c r="B16" s="3" t="s">
        <v>84</v>
      </c>
      <c r="C16" s="179">
        <v>5.9599495666906078E-4</v>
      </c>
      <c r="D16" s="179">
        <v>2.4709673972919699E-4</v>
      </c>
      <c r="E16" s="179">
        <v>1.4149945171044417E-3</v>
      </c>
      <c r="F16" s="179">
        <v>3.9965743981753704E-3</v>
      </c>
      <c r="G16" s="179">
        <v>1.1260632581458097E-3</v>
      </c>
      <c r="H16" s="179">
        <v>5.4505974417856564E-4</v>
      </c>
      <c r="I16" s="179">
        <v>4.057424339380715E-3</v>
      </c>
      <c r="J16" s="179">
        <v>1.3565194127219472E-3</v>
      </c>
      <c r="K16" s="179">
        <v>2.7140749318815219E-4</v>
      </c>
      <c r="L16" s="179">
        <v>3.5292972143788444E-3</v>
      </c>
      <c r="M16" s="179">
        <v>8.3625656230699053E-3</v>
      </c>
      <c r="N16" s="179">
        <v>1.6479514214074551</v>
      </c>
      <c r="O16" s="179">
        <v>1.1835955325728974E-3</v>
      </c>
      <c r="P16" s="179">
        <v>0.2171052729861376</v>
      </c>
      <c r="Q16" s="179">
        <v>0.15132476825920929</v>
      </c>
      <c r="R16" s="179">
        <v>0.10184253265756812</v>
      </c>
      <c r="S16" s="179">
        <v>2.5047519887766687E-2</v>
      </c>
      <c r="T16" s="179">
        <v>7.7700352559725528E-3</v>
      </c>
      <c r="U16" s="179">
        <v>6.4743213663340307E-2</v>
      </c>
      <c r="V16" s="179">
        <v>1.4560624367018429E-2</v>
      </c>
      <c r="W16" s="179">
        <v>8.6403428130425952E-2</v>
      </c>
      <c r="X16" s="179">
        <v>8.7800933066082987E-3</v>
      </c>
      <c r="Y16" s="179">
        <v>2.9656165558259291E-2</v>
      </c>
      <c r="Z16" s="179">
        <v>1.1094113105769949E-3</v>
      </c>
      <c r="AA16" s="179">
        <v>2.6141898551463021E-3</v>
      </c>
      <c r="AB16" s="179">
        <v>4.3868102243276394E-4</v>
      </c>
      <c r="AC16" s="179">
        <v>5.6563496106476268E-4</v>
      </c>
      <c r="AD16" s="179">
        <v>4.5268099850109562E-4</v>
      </c>
      <c r="AE16" s="179">
        <v>5.241138075952629E-4</v>
      </c>
      <c r="AF16" s="179">
        <v>1.3293874383519142E-3</v>
      </c>
      <c r="AG16" s="179">
        <v>5.9853830627862369E-4</v>
      </c>
      <c r="AH16" s="179">
        <v>9.103775689568663E-4</v>
      </c>
      <c r="AI16" s="179">
        <v>5.7556301092040907E-4</v>
      </c>
      <c r="AJ16" s="179">
        <v>3.5247542431112762E-4</v>
      </c>
      <c r="AK16" s="179">
        <v>5.7191675161569417E-4</v>
      </c>
      <c r="AL16" s="179">
        <v>1.8943143687034883E-3</v>
      </c>
      <c r="AM16" s="179">
        <v>6.0693090608813171E-4</v>
      </c>
      <c r="AN16" s="179">
        <v>1.2378745956513754E-3</v>
      </c>
      <c r="AO16" s="179">
        <v>3.8280157048195111E-3</v>
      </c>
      <c r="AP16" s="182">
        <v>2.3994817747400914</v>
      </c>
      <c r="AQ16" s="183">
        <v>1.8532958870475154</v>
      </c>
    </row>
    <row r="17" spans="1:43">
      <c r="A17" s="168">
        <v>13</v>
      </c>
      <c r="B17" s="3" t="s">
        <v>85</v>
      </c>
      <c r="C17" s="179">
        <v>1.8907207052591483E-5</v>
      </c>
      <c r="D17" s="179">
        <v>6.3649552799731885E-6</v>
      </c>
      <c r="E17" s="179">
        <v>2.516036685640384E-5</v>
      </c>
      <c r="F17" s="179">
        <v>3.6123753159506278E-5</v>
      </c>
      <c r="G17" s="179">
        <v>9.9035578281127739E-5</v>
      </c>
      <c r="H17" s="179">
        <v>2.5274706780752484E-5</v>
      </c>
      <c r="I17" s="179">
        <v>7.2330199145602265E-5</v>
      </c>
      <c r="J17" s="179">
        <v>3.8368764303397412E-4</v>
      </c>
      <c r="K17" s="179">
        <v>9.5420651661180829E-6</v>
      </c>
      <c r="L17" s="179">
        <v>1.5961557113696817E-4</v>
      </c>
      <c r="M17" s="179">
        <v>5.1344147520643443E-4</v>
      </c>
      <c r="N17" s="179">
        <v>1.0203533080575451E-3</v>
      </c>
      <c r="O17" s="179">
        <v>1.0259733594539617</v>
      </c>
      <c r="P17" s="179">
        <v>3.6323882144721625E-3</v>
      </c>
      <c r="Q17" s="179">
        <v>2.0506773731031247E-3</v>
      </c>
      <c r="R17" s="179">
        <v>9.9034701691082575E-4</v>
      </c>
      <c r="S17" s="179">
        <v>1.1828031213174728E-3</v>
      </c>
      <c r="T17" s="179">
        <v>1.6340037373674167E-3</v>
      </c>
      <c r="U17" s="179">
        <v>3.7693204083210996E-3</v>
      </c>
      <c r="V17" s="179">
        <v>2.5648144110271371E-3</v>
      </c>
      <c r="W17" s="179">
        <v>1.2613041917727108E-3</v>
      </c>
      <c r="X17" s="179">
        <v>9.9542328544485726E-4</v>
      </c>
      <c r="Y17" s="179">
        <v>5.6039003218234242E-4</v>
      </c>
      <c r="Z17" s="179">
        <v>4.5366526218225724E-5</v>
      </c>
      <c r="AA17" s="179">
        <v>6.4791497187065034E-5</v>
      </c>
      <c r="AB17" s="179">
        <v>1.5532256866604884E-5</v>
      </c>
      <c r="AC17" s="179">
        <v>1.5881256138030168E-5</v>
      </c>
      <c r="AD17" s="179">
        <v>1.6804718747683553E-5</v>
      </c>
      <c r="AE17" s="179">
        <v>1.1152962915857772E-5</v>
      </c>
      <c r="AF17" s="179">
        <v>2.0858452121778549E-5</v>
      </c>
      <c r="AG17" s="179">
        <v>2.4579609349962157E-5</v>
      </c>
      <c r="AH17" s="179">
        <v>3.1647040912956559E-5</v>
      </c>
      <c r="AI17" s="179">
        <v>2.437346409361122E-5</v>
      </c>
      <c r="AJ17" s="179">
        <v>1.0908786813927346E-4</v>
      </c>
      <c r="AK17" s="179">
        <v>3.7120188232250726E-5</v>
      </c>
      <c r="AL17" s="179">
        <v>5.4572633500707389E-5</v>
      </c>
      <c r="AM17" s="179">
        <v>3.6763440991983599E-5</v>
      </c>
      <c r="AN17" s="179">
        <v>1.2491471176093511E-4</v>
      </c>
      <c r="AO17" s="179">
        <v>1.3238937186792218E-4</v>
      </c>
      <c r="AP17" s="182">
        <v>1.0477505040740822</v>
      </c>
      <c r="AQ17" s="183">
        <v>0.80925461501485652</v>
      </c>
    </row>
    <row r="18" spans="1:43">
      <c r="A18" s="168">
        <v>14</v>
      </c>
      <c r="B18" s="3" t="s">
        <v>86</v>
      </c>
      <c r="C18" s="179">
        <v>1.2965191837520742E-3</v>
      </c>
      <c r="D18" s="179">
        <v>5.150554124436973E-4</v>
      </c>
      <c r="E18" s="179">
        <v>9.1966453675448813E-4</v>
      </c>
      <c r="F18" s="179">
        <v>2.9323229797282397E-3</v>
      </c>
      <c r="G18" s="179">
        <v>4.2505850891177413E-3</v>
      </c>
      <c r="H18" s="179">
        <v>6.6313325406103804E-4</v>
      </c>
      <c r="I18" s="179">
        <v>2.2490122800627259E-3</v>
      </c>
      <c r="J18" s="179">
        <v>4.7526294897973801E-3</v>
      </c>
      <c r="K18" s="179">
        <v>4.4381653350261088E-4</v>
      </c>
      <c r="L18" s="179">
        <v>2.734690330676269E-3</v>
      </c>
      <c r="M18" s="179">
        <v>3.0905592523707494E-3</v>
      </c>
      <c r="N18" s="179">
        <v>6.9383040248036858E-4</v>
      </c>
      <c r="O18" s="179">
        <v>8.0509815899234942E-4</v>
      </c>
      <c r="P18" s="179">
        <v>1.0287219975651121</v>
      </c>
      <c r="Q18" s="179">
        <v>1.0673987812671371E-2</v>
      </c>
      <c r="R18" s="179">
        <v>1.0161795532655782E-2</v>
      </c>
      <c r="S18" s="179">
        <v>1.0694986161541289E-2</v>
      </c>
      <c r="T18" s="179">
        <v>5.363331167261327E-3</v>
      </c>
      <c r="U18" s="179">
        <v>9.9675762748295208E-3</v>
      </c>
      <c r="V18" s="179">
        <v>7.3430204536737761E-3</v>
      </c>
      <c r="W18" s="179">
        <v>6.5430766675919081E-3</v>
      </c>
      <c r="X18" s="179">
        <v>5.4951859102827507E-3</v>
      </c>
      <c r="Y18" s="179">
        <v>2.7309203581612197E-2</v>
      </c>
      <c r="Z18" s="179">
        <v>1.1171056430920629E-3</v>
      </c>
      <c r="AA18" s="179">
        <v>1.9122346155234552E-3</v>
      </c>
      <c r="AB18" s="179">
        <v>3.73927382221593E-4</v>
      </c>
      <c r="AC18" s="179">
        <v>1.0691704368108752E-3</v>
      </c>
      <c r="AD18" s="179">
        <v>3.1462430896266746E-4</v>
      </c>
      <c r="AE18" s="179">
        <v>5.2287476033325317E-4</v>
      </c>
      <c r="AF18" s="179">
        <v>1.0070321587513445E-3</v>
      </c>
      <c r="AG18" s="179">
        <v>5.0963927636955007E-4</v>
      </c>
      <c r="AH18" s="179">
        <v>1.4206829327136619E-3</v>
      </c>
      <c r="AI18" s="179">
        <v>4.8619104887789909E-4</v>
      </c>
      <c r="AJ18" s="179">
        <v>4.9420885265834432E-4</v>
      </c>
      <c r="AK18" s="179">
        <v>9.0627794008110848E-4</v>
      </c>
      <c r="AL18" s="179">
        <v>6.8263358070550526E-4</v>
      </c>
      <c r="AM18" s="179">
        <v>1.1966846193372813E-3</v>
      </c>
      <c r="AN18" s="179">
        <v>8.7339129649590102E-4</v>
      </c>
      <c r="AO18" s="179">
        <v>1.536307642042568E-3</v>
      </c>
      <c r="AP18" s="182">
        <v>1.1620440645259487</v>
      </c>
      <c r="AQ18" s="183">
        <v>0.89753192044444441</v>
      </c>
    </row>
    <row r="19" spans="1:43">
      <c r="A19" s="168">
        <v>15</v>
      </c>
      <c r="B19" s="3" t="s">
        <v>70</v>
      </c>
      <c r="C19" s="179">
        <v>1.5250021005611375E-4</v>
      </c>
      <c r="D19" s="179">
        <v>9.1921153807503859E-5</v>
      </c>
      <c r="E19" s="179">
        <v>1.2451131719573002E-4</v>
      </c>
      <c r="F19" s="179">
        <v>1.5323590825704466E-3</v>
      </c>
      <c r="G19" s="179">
        <v>1.6298703136043979E-4</v>
      </c>
      <c r="H19" s="179">
        <v>1.3226917597759625E-4</v>
      </c>
      <c r="I19" s="179">
        <v>1.5072613812093429E-4</v>
      </c>
      <c r="J19" s="179">
        <v>2.082392175684613E-4</v>
      </c>
      <c r="K19" s="179">
        <v>6.7377959371986125E-5</v>
      </c>
      <c r="L19" s="179">
        <v>2.7056367067334117E-4</v>
      </c>
      <c r="M19" s="179">
        <v>4.8420795140376513E-4</v>
      </c>
      <c r="N19" s="179">
        <v>1.4933469289797325E-4</v>
      </c>
      <c r="O19" s="179">
        <v>7.73063594249894E-5</v>
      </c>
      <c r="P19" s="179">
        <v>4.9886986234174747E-4</v>
      </c>
      <c r="Q19" s="179">
        <v>1.0513332661945143</v>
      </c>
      <c r="R19" s="179">
        <v>1.1304269745330303E-2</v>
      </c>
      <c r="S19" s="179">
        <v>4.5606741555348131E-3</v>
      </c>
      <c r="T19" s="179">
        <v>8.0177653304210148E-4</v>
      </c>
      <c r="U19" s="179">
        <v>5.2638119667076698E-3</v>
      </c>
      <c r="V19" s="179">
        <v>6.250360749617003E-4</v>
      </c>
      <c r="W19" s="179">
        <v>4.921733874124882E-3</v>
      </c>
      <c r="X19" s="179">
        <v>2.1671094720547251E-4</v>
      </c>
      <c r="Y19" s="179">
        <v>2.5843707027357579E-3</v>
      </c>
      <c r="Z19" s="179">
        <v>2.7861696711631436E-4</v>
      </c>
      <c r="AA19" s="179">
        <v>4.489657402987973E-3</v>
      </c>
      <c r="AB19" s="179">
        <v>2.5609655153170939E-4</v>
      </c>
      <c r="AC19" s="179">
        <v>2.7758690558255092E-4</v>
      </c>
      <c r="AD19" s="179">
        <v>3.4952216812789193E-4</v>
      </c>
      <c r="AE19" s="179">
        <v>1.2783435664435341E-4</v>
      </c>
      <c r="AF19" s="179">
        <v>3.0837929211327634E-4</v>
      </c>
      <c r="AG19" s="179">
        <v>4.6217237392512898E-4</v>
      </c>
      <c r="AH19" s="179">
        <v>3.785601685417441E-4</v>
      </c>
      <c r="AI19" s="179">
        <v>2.9642325522976026E-4</v>
      </c>
      <c r="AJ19" s="179">
        <v>1.7366276483788415E-4</v>
      </c>
      <c r="AK19" s="179">
        <v>2.3391066803064736E-4</v>
      </c>
      <c r="AL19" s="179">
        <v>3.3844037173234786E-3</v>
      </c>
      <c r="AM19" s="179">
        <v>2.0410730574354989E-4</v>
      </c>
      <c r="AN19" s="179">
        <v>7.3224561091024678E-5</v>
      </c>
      <c r="AO19" s="179">
        <v>1.8943408346176462E-4</v>
      </c>
      <c r="AP19" s="182">
        <v>1.0971984165592177</v>
      </c>
      <c r="AQ19" s="183">
        <v>0.84744686710717076</v>
      </c>
    </row>
    <row r="20" spans="1:43">
      <c r="A20" s="168">
        <v>16</v>
      </c>
      <c r="B20" s="3" t="s">
        <v>71</v>
      </c>
      <c r="C20" s="179">
        <v>2.0608439955866574E-4</v>
      </c>
      <c r="D20" s="179">
        <v>2.0837666269895604E-4</v>
      </c>
      <c r="E20" s="179">
        <v>1.2335442659841466E-4</v>
      </c>
      <c r="F20" s="179">
        <v>6.9538553677266676E-4</v>
      </c>
      <c r="G20" s="179">
        <v>2.302018889468523E-4</v>
      </c>
      <c r="H20" s="179">
        <v>1.7311513094758608E-4</v>
      </c>
      <c r="I20" s="179">
        <v>1.808661117435188E-4</v>
      </c>
      <c r="J20" s="179">
        <v>2.7114100513224513E-4</v>
      </c>
      <c r="K20" s="179">
        <v>8.0968733030115558E-5</v>
      </c>
      <c r="L20" s="179">
        <v>1.1589853961074946E-3</v>
      </c>
      <c r="M20" s="179">
        <v>6.5833341315979597E-4</v>
      </c>
      <c r="N20" s="179">
        <v>1.7136186206824283E-4</v>
      </c>
      <c r="O20" s="179">
        <v>1.4280705770248255E-4</v>
      </c>
      <c r="P20" s="179">
        <v>3.5236984766963951E-4</v>
      </c>
      <c r="Q20" s="179">
        <v>1.3563181628795465E-3</v>
      </c>
      <c r="R20" s="179">
        <v>1.0637441525708031</v>
      </c>
      <c r="S20" s="179">
        <v>8.3456751325482279E-4</v>
      </c>
      <c r="T20" s="179">
        <v>1.2182252610266114E-3</v>
      </c>
      <c r="U20" s="179">
        <v>9.5316273843881164E-4</v>
      </c>
      <c r="V20" s="179">
        <v>4.4327439855936369E-4</v>
      </c>
      <c r="W20" s="179">
        <v>7.1347795651911013E-4</v>
      </c>
      <c r="X20" s="179">
        <v>2.8223665819450942E-4</v>
      </c>
      <c r="Y20" s="179">
        <v>4.7395503389221946E-4</v>
      </c>
      <c r="Z20" s="179">
        <v>3.1647502504081028E-4</v>
      </c>
      <c r="AA20" s="179">
        <v>8.53568272778449E-4</v>
      </c>
      <c r="AB20" s="179">
        <v>3.2185745116224108E-4</v>
      </c>
      <c r="AC20" s="179">
        <v>3.8392777347975794E-4</v>
      </c>
      <c r="AD20" s="179">
        <v>5.1073053489250012E-4</v>
      </c>
      <c r="AE20" s="179">
        <v>1.4129486764810704E-4</v>
      </c>
      <c r="AF20" s="179">
        <v>3.6757547041601428E-4</v>
      </c>
      <c r="AG20" s="179">
        <v>6.6784126918876597E-4</v>
      </c>
      <c r="AH20" s="179">
        <v>3.8526947897914567E-4</v>
      </c>
      <c r="AI20" s="179">
        <v>3.7238320711559546E-4</v>
      </c>
      <c r="AJ20" s="179">
        <v>2.1721381449261762E-4</v>
      </c>
      <c r="AK20" s="179">
        <v>3.3476371603657825E-4</v>
      </c>
      <c r="AL20" s="179">
        <v>5.2161418221457236E-3</v>
      </c>
      <c r="AM20" s="179">
        <v>2.2803708193885064E-4</v>
      </c>
      <c r="AN20" s="179">
        <v>9.5381952679649944E-5</v>
      </c>
      <c r="AO20" s="179">
        <v>2.0644444201285993E-4</v>
      </c>
      <c r="AP20" s="182">
        <v>1.0852916279457125</v>
      </c>
      <c r="AQ20" s="183">
        <v>0.83825038035004862</v>
      </c>
    </row>
    <row r="21" spans="1:43">
      <c r="A21" s="168">
        <v>17</v>
      </c>
      <c r="B21" s="3" t="s">
        <v>72</v>
      </c>
      <c r="C21" s="179">
        <v>1.5667598481509005E-5</v>
      </c>
      <c r="D21" s="179">
        <v>1.5995618345726173E-5</v>
      </c>
      <c r="E21" s="179">
        <v>1.2072914834205471E-5</v>
      </c>
      <c r="F21" s="179">
        <v>3.379646171240566E-5</v>
      </c>
      <c r="G21" s="179">
        <v>1.6963515649438564E-5</v>
      </c>
      <c r="H21" s="179">
        <v>1.4285273246097701E-5</v>
      </c>
      <c r="I21" s="179">
        <v>1.2654731659162285E-5</v>
      </c>
      <c r="J21" s="179">
        <v>1.8965030740867089E-5</v>
      </c>
      <c r="K21" s="179">
        <v>5.1741943358962632E-6</v>
      </c>
      <c r="L21" s="179">
        <v>1.4726615860697596E-5</v>
      </c>
      <c r="M21" s="179">
        <v>2.1339781525470743E-5</v>
      </c>
      <c r="N21" s="179">
        <v>9.8662195918086345E-6</v>
      </c>
      <c r="O21" s="179">
        <v>7.0016753409393419E-6</v>
      </c>
      <c r="P21" s="179">
        <v>1.4294421904173857E-5</v>
      </c>
      <c r="Q21" s="179">
        <v>1.4592473651852948E-4</v>
      </c>
      <c r="R21" s="179">
        <v>3.9709943831024491E-4</v>
      </c>
      <c r="S21" s="179">
        <v>1.009414305515639</v>
      </c>
      <c r="T21" s="179">
        <v>2.1480724722138378E-5</v>
      </c>
      <c r="U21" s="179">
        <v>5.6712036421939908E-5</v>
      </c>
      <c r="V21" s="179">
        <v>3.2518101020394282E-5</v>
      </c>
      <c r="W21" s="179">
        <v>4.5049924256778014E-5</v>
      </c>
      <c r="X21" s="179">
        <v>2.9322385415150469E-5</v>
      </c>
      <c r="Y21" s="179">
        <v>4.3933151466813431E-5</v>
      </c>
      <c r="Z21" s="179">
        <v>2.0681203605438852E-5</v>
      </c>
      <c r="AA21" s="179">
        <v>5.7185467151203302E-5</v>
      </c>
      <c r="AB21" s="179">
        <v>2.6878768457729086E-5</v>
      </c>
      <c r="AC21" s="179">
        <v>8.7111948828177364E-5</v>
      </c>
      <c r="AD21" s="179">
        <v>3.9302958019193256E-5</v>
      </c>
      <c r="AE21" s="179">
        <v>1.01808989024283E-5</v>
      </c>
      <c r="AF21" s="179">
        <v>3.1100164753468494E-5</v>
      </c>
      <c r="AG21" s="179">
        <v>5.0977467102961497E-5</v>
      </c>
      <c r="AH21" s="179">
        <v>2.4610839026268923E-4</v>
      </c>
      <c r="AI21" s="179">
        <v>3.0047810983872791E-5</v>
      </c>
      <c r="AJ21" s="179">
        <v>8.0532030595716834E-4</v>
      </c>
      <c r="AK21" s="179">
        <v>2.9351584594781699E-5</v>
      </c>
      <c r="AL21" s="179">
        <v>3.2533576293626153E-4</v>
      </c>
      <c r="AM21" s="179">
        <v>7.7542657322657741E-5</v>
      </c>
      <c r="AN21" s="179">
        <v>1.5643680010620472E-3</v>
      </c>
      <c r="AO21" s="179">
        <v>3.6800499215534606E-5</v>
      </c>
      <c r="AP21" s="182">
        <v>1.0138374439561546</v>
      </c>
      <c r="AQ21" s="183">
        <v>0.7830610696020941</v>
      </c>
    </row>
    <row r="22" spans="1:43">
      <c r="A22" s="168">
        <v>18</v>
      </c>
      <c r="B22" s="3" t="s">
        <v>87</v>
      </c>
      <c r="C22" s="179">
        <v>9.1137024213384978E-5</v>
      </c>
      <c r="D22" s="179">
        <v>7.8598169616020497E-5</v>
      </c>
      <c r="E22" s="179">
        <v>6.8944522983956362E-5</v>
      </c>
      <c r="F22" s="179">
        <v>2.1904216004721406E-4</v>
      </c>
      <c r="G22" s="179">
        <v>1.0559501505586998E-4</v>
      </c>
      <c r="H22" s="179">
        <v>8.0932975877373462E-5</v>
      </c>
      <c r="I22" s="179">
        <v>7.5086197078147983E-5</v>
      </c>
      <c r="J22" s="179">
        <v>1.2294160036028666E-4</v>
      </c>
      <c r="K22" s="179">
        <v>3.2861816708735447E-5</v>
      </c>
      <c r="L22" s="179">
        <v>9.4075913762266559E-5</v>
      </c>
      <c r="M22" s="179">
        <v>1.3541634923459127E-4</v>
      </c>
      <c r="N22" s="179">
        <v>6.1589782297647935E-5</v>
      </c>
      <c r="O22" s="179">
        <v>5.0480181019550855E-5</v>
      </c>
      <c r="P22" s="179">
        <v>1.2930083510869553E-3</v>
      </c>
      <c r="Q22" s="179">
        <v>7.2250831165187376E-4</v>
      </c>
      <c r="R22" s="179">
        <v>1.5556557735002391E-3</v>
      </c>
      <c r="S22" s="179">
        <v>1.7747267052207191E-2</v>
      </c>
      <c r="T22" s="179">
        <v>1.0475304412908595</v>
      </c>
      <c r="U22" s="179">
        <v>1.3069370297706625E-2</v>
      </c>
      <c r="V22" s="179">
        <v>4.4873531716601633E-2</v>
      </c>
      <c r="W22" s="179">
        <v>1.3439876803044593E-3</v>
      </c>
      <c r="X22" s="179">
        <v>3.2353188047531375E-4</v>
      </c>
      <c r="Y22" s="179">
        <v>3.0898468826352814E-4</v>
      </c>
      <c r="Z22" s="179">
        <v>1.3924663132208853E-4</v>
      </c>
      <c r="AA22" s="179">
        <v>3.2509725876161602E-4</v>
      </c>
      <c r="AB22" s="179">
        <v>1.5028806586255502E-4</v>
      </c>
      <c r="AC22" s="179">
        <v>1.8261592270075596E-4</v>
      </c>
      <c r="AD22" s="179">
        <v>2.4506335714454268E-4</v>
      </c>
      <c r="AE22" s="179">
        <v>6.5693160282355269E-5</v>
      </c>
      <c r="AF22" s="179">
        <v>1.6625157128481537E-4</v>
      </c>
      <c r="AG22" s="179">
        <v>3.8310641350224766E-4</v>
      </c>
      <c r="AH22" s="179">
        <v>4.2364591930978536E-4</v>
      </c>
      <c r="AI22" s="179">
        <v>3.017172658011232E-4</v>
      </c>
      <c r="AJ22" s="179">
        <v>1.1922403496704164E-4</v>
      </c>
      <c r="AK22" s="179">
        <v>1.6967443168590832E-4</v>
      </c>
      <c r="AL22" s="179">
        <v>2.2127395426688942E-3</v>
      </c>
      <c r="AM22" s="179">
        <v>1.1423686762821361E-4</v>
      </c>
      <c r="AN22" s="179">
        <v>4.4706183793242421E-3</v>
      </c>
      <c r="AO22" s="179">
        <v>1.2108514940808891E-4</v>
      </c>
      <c r="AP22" s="182">
        <v>1.1395752927225666</v>
      </c>
      <c r="AQ22" s="183">
        <v>0.88017763886223588</v>
      </c>
    </row>
    <row r="23" spans="1:43">
      <c r="A23" s="168">
        <v>19</v>
      </c>
      <c r="B23" s="3" t="s">
        <v>88</v>
      </c>
      <c r="C23" s="179">
        <v>5.9803697377537523E-5</v>
      </c>
      <c r="D23" s="179">
        <v>3.32465118861572E-5</v>
      </c>
      <c r="E23" s="179">
        <v>2.1722857166145965E-4</v>
      </c>
      <c r="F23" s="179">
        <v>1.3010560815617138E-4</v>
      </c>
      <c r="G23" s="179">
        <v>5.6426998171437207E-5</v>
      </c>
      <c r="H23" s="179">
        <v>4.7515682138853332E-5</v>
      </c>
      <c r="I23" s="179">
        <v>6.063263948860857E-5</v>
      </c>
      <c r="J23" s="179">
        <v>6.9188128156060622E-5</v>
      </c>
      <c r="K23" s="179">
        <v>2.2070435614541496E-5</v>
      </c>
      <c r="L23" s="179">
        <v>6.3975823899540683E-5</v>
      </c>
      <c r="M23" s="179">
        <v>8.5444672358463681E-5</v>
      </c>
      <c r="N23" s="179">
        <v>4.7157862994642303E-5</v>
      </c>
      <c r="O23" s="179">
        <v>3.0785425863833744E-5</v>
      </c>
      <c r="P23" s="179">
        <v>1.9629853396692693E-4</v>
      </c>
      <c r="Q23" s="179">
        <v>4.6496899009238028E-3</v>
      </c>
      <c r="R23" s="179">
        <v>3.317135679974101E-3</v>
      </c>
      <c r="S23" s="179">
        <v>3.701765373705812E-3</v>
      </c>
      <c r="T23" s="179">
        <v>2.7490790257735675E-3</v>
      </c>
      <c r="U23" s="179">
        <v>1.0274541862396018</v>
      </c>
      <c r="V23" s="179">
        <v>4.8400205510365094E-3</v>
      </c>
      <c r="W23" s="179">
        <v>4.5487801639644406E-3</v>
      </c>
      <c r="X23" s="179">
        <v>2.6799457276950302E-4</v>
      </c>
      <c r="Y23" s="179">
        <v>1.4185221456731909E-3</v>
      </c>
      <c r="Z23" s="179">
        <v>1.1057631544686148E-4</v>
      </c>
      <c r="AA23" s="179">
        <v>2.9230763966935146E-4</v>
      </c>
      <c r="AB23" s="179">
        <v>8.2203085898842617E-5</v>
      </c>
      <c r="AC23" s="179">
        <v>1.2672168454076017E-4</v>
      </c>
      <c r="AD23" s="179">
        <v>1.2330159738949684E-4</v>
      </c>
      <c r="AE23" s="179">
        <v>5.4615570491324582E-5</v>
      </c>
      <c r="AF23" s="179">
        <v>1.4339438013416758E-4</v>
      </c>
      <c r="AG23" s="179">
        <v>1.7805815825175974E-4</v>
      </c>
      <c r="AH23" s="179">
        <v>3.538915431796001E-4</v>
      </c>
      <c r="AI23" s="179">
        <v>2.0440474520173603E-4</v>
      </c>
      <c r="AJ23" s="179">
        <v>6.8382938511000533E-5</v>
      </c>
      <c r="AK23" s="179">
        <v>8.3409651733291304E-5</v>
      </c>
      <c r="AL23" s="179">
        <v>1.1498529599993361E-3</v>
      </c>
      <c r="AM23" s="179">
        <v>8.2150189073045189E-5</v>
      </c>
      <c r="AN23" s="179">
        <v>5.2713549741540574E-5</v>
      </c>
      <c r="AO23" s="179">
        <v>1.3258957495573351E-4</v>
      </c>
      <c r="AP23" s="182">
        <v>1.0573056278293751</v>
      </c>
      <c r="AQ23" s="183">
        <v>0.81663473839913714</v>
      </c>
    </row>
    <row r="24" spans="1:43">
      <c r="A24" s="168">
        <v>20</v>
      </c>
      <c r="B24" s="3" t="s">
        <v>89</v>
      </c>
      <c r="C24" s="179">
        <v>1.5295818957505223E-5</v>
      </c>
      <c r="D24" s="179">
        <v>3.0613996432008078E-5</v>
      </c>
      <c r="E24" s="179">
        <v>1.6383943197835582E-5</v>
      </c>
      <c r="F24" s="179">
        <v>3.3904332918142394E-5</v>
      </c>
      <c r="G24" s="179">
        <v>1.814078312098662E-5</v>
      </c>
      <c r="H24" s="179">
        <v>1.3634033952193076E-5</v>
      </c>
      <c r="I24" s="179">
        <v>1.4104016491187867E-5</v>
      </c>
      <c r="J24" s="179">
        <v>2.4811669303024353E-5</v>
      </c>
      <c r="K24" s="179">
        <v>1.3091464158980102E-5</v>
      </c>
      <c r="L24" s="179">
        <v>1.5840724757298251E-5</v>
      </c>
      <c r="M24" s="179">
        <v>2.9392295527668193E-5</v>
      </c>
      <c r="N24" s="179">
        <v>1.3817970701608095E-5</v>
      </c>
      <c r="O24" s="179">
        <v>7.9400508164203434E-6</v>
      </c>
      <c r="P24" s="179">
        <v>1.8888938073448269E-5</v>
      </c>
      <c r="Q24" s="179">
        <v>1.3735173686605569E-4</v>
      </c>
      <c r="R24" s="179">
        <v>4.9335050881908802E-5</v>
      </c>
      <c r="S24" s="179">
        <v>2.0879240080171043E-5</v>
      </c>
      <c r="T24" s="179">
        <v>2.4879672867416052E-5</v>
      </c>
      <c r="U24" s="179">
        <v>2.0968580887111297E-5</v>
      </c>
      <c r="V24" s="179">
        <v>1.0025798348349517</v>
      </c>
      <c r="W24" s="179">
        <v>4.0842826237752819E-4</v>
      </c>
      <c r="X24" s="179">
        <v>2.5545859645879228E-5</v>
      </c>
      <c r="Y24" s="179">
        <v>3.6881266574583687E-4</v>
      </c>
      <c r="Z24" s="179">
        <v>3.1625508317472806E-5</v>
      </c>
      <c r="AA24" s="179">
        <v>6.2229359158841546E-5</v>
      </c>
      <c r="AB24" s="179">
        <v>2.7461382089362527E-5</v>
      </c>
      <c r="AC24" s="179">
        <v>6.7177840120671771E-5</v>
      </c>
      <c r="AD24" s="179">
        <v>5.4144589995866394E-5</v>
      </c>
      <c r="AE24" s="179">
        <v>2.6271702564543607E-5</v>
      </c>
      <c r="AF24" s="179">
        <v>4.7975912038543959E-5</v>
      </c>
      <c r="AG24" s="179">
        <v>6.8851290404717101E-5</v>
      </c>
      <c r="AH24" s="179">
        <v>3.5036987087913536E-4</v>
      </c>
      <c r="AI24" s="179">
        <v>4.4279827431378101E-5</v>
      </c>
      <c r="AJ24" s="179">
        <v>1.896621517986566E-5</v>
      </c>
      <c r="AK24" s="179">
        <v>3.1601003446775815E-5</v>
      </c>
      <c r="AL24" s="179">
        <v>2.9417235390409916E-4</v>
      </c>
      <c r="AM24" s="179">
        <v>3.4330290433564254E-5</v>
      </c>
      <c r="AN24" s="179">
        <v>9.275035847274981E-6</v>
      </c>
      <c r="AO24" s="179">
        <v>5.2752287799753266E-5</v>
      </c>
      <c r="AP24" s="182">
        <v>1.0051233804123239</v>
      </c>
      <c r="AQ24" s="183">
        <v>0.77633055874959911</v>
      </c>
    </row>
    <row r="25" spans="1:43">
      <c r="A25" s="168">
        <v>21</v>
      </c>
      <c r="B25" s="3" t="s">
        <v>90</v>
      </c>
      <c r="C25" s="179">
        <v>2.8536264876777382E-4</v>
      </c>
      <c r="D25" s="179">
        <v>2.3107886046478638E-4</v>
      </c>
      <c r="E25" s="179">
        <v>8.9463482532842978E-3</v>
      </c>
      <c r="F25" s="179">
        <v>5.8460728867746215E-4</v>
      </c>
      <c r="G25" s="179">
        <v>3.3380147645959438E-4</v>
      </c>
      <c r="H25" s="179">
        <v>2.2695757801756165E-4</v>
      </c>
      <c r="I25" s="179">
        <v>2.682448679185163E-4</v>
      </c>
      <c r="J25" s="179">
        <v>3.2134517156961535E-4</v>
      </c>
      <c r="K25" s="179">
        <v>1.6779006005923115E-4</v>
      </c>
      <c r="L25" s="179">
        <v>2.472391602693314E-4</v>
      </c>
      <c r="M25" s="179">
        <v>4.1002935483820538E-4</v>
      </c>
      <c r="N25" s="179">
        <v>2.2075124669555552E-4</v>
      </c>
      <c r="O25" s="179">
        <v>1.5643756676549472E-4</v>
      </c>
      <c r="P25" s="179">
        <v>2.3176979316132129E-4</v>
      </c>
      <c r="Q25" s="179">
        <v>2.4007668091356223E-4</v>
      </c>
      <c r="R25" s="179">
        <v>4.9692309103993809E-4</v>
      </c>
      <c r="S25" s="179">
        <v>2.3884530216988417E-4</v>
      </c>
      <c r="T25" s="179">
        <v>2.7406867375212146E-4</v>
      </c>
      <c r="U25" s="179">
        <v>2.4285361233502371E-4</v>
      </c>
      <c r="V25" s="179">
        <v>2.5377282769329913E-4</v>
      </c>
      <c r="W25" s="179">
        <v>1.0793526024895805</v>
      </c>
      <c r="X25" s="179">
        <v>5.4550383364192136E-4</v>
      </c>
      <c r="Y25" s="179">
        <v>4.9535964787676993E-4</v>
      </c>
      <c r="Z25" s="179">
        <v>3.9488141034994313E-4</v>
      </c>
      <c r="AA25" s="179">
        <v>7.40091892391384E-4</v>
      </c>
      <c r="AB25" s="179">
        <v>4.6006224104104342E-4</v>
      </c>
      <c r="AC25" s="179">
        <v>4.2169058554834539E-4</v>
      </c>
      <c r="AD25" s="179">
        <v>5.6597671504803786E-4</v>
      </c>
      <c r="AE25" s="179">
        <v>1.4392082752322959E-4</v>
      </c>
      <c r="AF25" s="179">
        <v>4.5774789076292533E-3</v>
      </c>
      <c r="AG25" s="179">
        <v>6.7863714615706036E-4</v>
      </c>
      <c r="AH25" s="179">
        <v>2.0599988995091607E-3</v>
      </c>
      <c r="AI25" s="179">
        <v>4.2916552881159679E-4</v>
      </c>
      <c r="AJ25" s="179">
        <v>2.4569932060369268E-4</v>
      </c>
      <c r="AK25" s="179">
        <v>4.0378355368227262E-4</v>
      </c>
      <c r="AL25" s="179">
        <v>4.9200706490447809E-3</v>
      </c>
      <c r="AM25" s="179">
        <v>3.1097615060751493E-4</v>
      </c>
      <c r="AN25" s="179">
        <v>2.5776784651793539E-4</v>
      </c>
      <c r="AO25" s="179">
        <v>4.8390047125636184E-4</v>
      </c>
      <c r="AP25" s="182">
        <v>1.1118658716316736</v>
      </c>
      <c r="AQ25" s="183">
        <v>0.85877561919247525</v>
      </c>
    </row>
    <row r="26" spans="1:43">
      <c r="A26" s="168">
        <v>22</v>
      </c>
      <c r="B26" s="3" t="s">
        <v>64</v>
      </c>
      <c r="C26" s="179">
        <v>9.4900040188927736E-4</v>
      </c>
      <c r="D26" s="179">
        <v>1.0694781382398243E-3</v>
      </c>
      <c r="E26" s="179">
        <v>2.9114019126837087E-3</v>
      </c>
      <c r="F26" s="179">
        <v>2.3875139042287999E-3</v>
      </c>
      <c r="G26" s="179">
        <v>3.2877671972691234E-3</v>
      </c>
      <c r="H26" s="179">
        <v>6.2709062413243109E-3</v>
      </c>
      <c r="I26" s="179">
        <v>6.4378314754431048E-3</v>
      </c>
      <c r="J26" s="179">
        <v>2.5884169239011831E-3</v>
      </c>
      <c r="K26" s="179">
        <v>3.3341968677115964E-3</v>
      </c>
      <c r="L26" s="179">
        <v>2.5282629552203142E-3</v>
      </c>
      <c r="M26" s="179">
        <v>5.154685695193101E-3</v>
      </c>
      <c r="N26" s="179">
        <v>6.238666726659234E-3</v>
      </c>
      <c r="O26" s="179">
        <v>1.1547316519326367E-2</v>
      </c>
      <c r="P26" s="179">
        <v>3.3092750741606975E-3</v>
      </c>
      <c r="Q26" s="179">
        <v>1.3189674554466492E-3</v>
      </c>
      <c r="R26" s="179">
        <v>1.9350786306526154E-3</v>
      </c>
      <c r="S26" s="179">
        <v>4.1221301607812875E-3</v>
      </c>
      <c r="T26" s="179">
        <v>2.1804272804123231E-3</v>
      </c>
      <c r="U26" s="179">
        <v>1.9149943398386183E-3</v>
      </c>
      <c r="V26" s="179">
        <v>2.8492420635109822E-3</v>
      </c>
      <c r="W26" s="179">
        <v>1.7140975953065E-3</v>
      </c>
      <c r="X26" s="179">
        <v>1.0195431105325776</v>
      </c>
      <c r="Y26" s="179">
        <v>2.0812037649778222E-3</v>
      </c>
      <c r="Z26" s="179">
        <v>4.7626175779478704E-3</v>
      </c>
      <c r="AA26" s="179">
        <v>2.9198076452794288E-3</v>
      </c>
      <c r="AB26" s="179">
        <v>3.2258332419089833E-3</v>
      </c>
      <c r="AC26" s="179">
        <v>3.0489627051059147E-3</v>
      </c>
      <c r="AD26" s="179">
        <v>7.0865390395250276E-3</v>
      </c>
      <c r="AE26" s="179">
        <v>6.2224777832107321E-4</v>
      </c>
      <c r="AF26" s="179">
        <v>1.6943808647368901E-3</v>
      </c>
      <c r="AG26" s="179">
        <v>8.0171596380933883E-3</v>
      </c>
      <c r="AH26" s="179">
        <v>3.5142931784829762E-3</v>
      </c>
      <c r="AI26" s="179">
        <v>7.0310086573575617E-3</v>
      </c>
      <c r="AJ26" s="179">
        <v>2.0442991117414493E-3</v>
      </c>
      <c r="AK26" s="179">
        <v>1.715229931627818E-2</v>
      </c>
      <c r="AL26" s="179">
        <v>2.9646669306422667E-3</v>
      </c>
      <c r="AM26" s="179">
        <v>3.1000270677728021E-3</v>
      </c>
      <c r="AN26" s="179">
        <v>5.4032009117511944E-2</v>
      </c>
      <c r="AO26" s="179">
        <v>1.2968507448121785E-3</v>
      </c>
      <c r="AP26" s="182">
        <v>1.2181869744722731</v>
      </c>
      <c r="AQ26" s="183">
        <v>0.94089521046221192</v>
      </c>
    </row>
    <row r="27" spans="1:43">
      <c r="A27" s="168">
        <v>23</v>
      </c>
      <c r="B27" s="3" t="s">
        <v>91</v>
      </c>
      <c r="C27" s="179">
        <v>5.9769981227196052E-3</v>
      </c>
      <c r="D27" s="179">
        <v>1.8118561167933002E-3</v>
      </c>
      <c r="E27" s="179">
        <v>2.6319947893719826E-3</v>
      </c>
      <c r="F27" s="179">
        <v>1.1324661114665048E-2</v>
      </c>
      <c r="G27" s="179">
        <v>2.519958720252386E-3</v>
      </c>
      <c r="H27" s="179">
        <v>5.2643008625176263E-3</v>
      </c>
      <c r="I27" s="179">
        <v>9.0114039143365261E-3</v>
      </c>
      <c r="J27" s="179">
        <v>5.9685543814780757E-3</v>
      </c>
      <c r="K27" s="179">
        <v>3.1085930772256202E-3</v>
      </c>
      <c r="L27" s="179">
        <v>6.8014184251789832E-3</v>
      </c>
      <c r="M27" s="179">
        <v>9.6482434776377669E-3</v>
      </c>
      <c r="N27" s="179">
        <v>1.1003131457440694E-2</v>
      </c>
      <c r="O27" s="179">
        <v>4.6782900096906162E-3</v>
      </c>
      <c r="P27" s="179">
        <v>6.731066660658566E-3</v>
      </c>
      <c r="Q27" s="179">
        <v>4.264279351916935E-3</v>
      </c>
      <c r="R27" s="179">
        <v>3.8862344612273026E-3</v>
      </c>
      <c r="S27" s="179">
        <v>2.6771285746497132E-3</v>
      </c>
      <c r="T27" s="179">
        <v>5.8747521883861361E-3</v>
      </c>
      <c r="U27" s="179">
        <v>4.2169301784325802E-3</v>
      </c>
      <c r="V27" s="179">
        <v>3.696138264196229E-3</v>
      </c>
      <c r="W27" s="179">
        <v>3.5842122392697336E-3</v>
      </c>
      <c r="X27" s="179">
        <v>4.4886614952432758E-3</v>
      </c>
      <c r="Y27" s="179">
        <v>1.0028804419076927</v>
      </c>
      <c r="Z27" s="179">
        <v>2.9618014208654599E-2</v>
      </c>
      <c r="AA27" s="179">
        <v>5.3607375354405865E-2</v>
      </c>
      <c r="AB27" s="179">
        <v>6.9026759810070677E-3</v>
      </c>
      <c r="AC27" s="179">
        <v>6.6155331345711336E-3</v>
      </c>
      <c r="AD27" s="179">
        <v>5.3413645715935645E-3</v>
      </c>
      <c r="AE27" s="179">
        <v>1.4852902629986909E-2</v>
      </c>
      <c r="AF27" s="179">
        <v>1.0320500654825093E-2</v>
      </c>
      <c r="AG27" s="179">
        <v>7.7158397538968099E-3</v>
      </c>
      <c r="AH27" s="179">
        <v>1.0119399178230211E-2</v>
      </c>
      <c r="AI27" s="179">
        <v>1.0465629671255068E-2</v>
      </c>
      <c r="AJ27" s="179">
        <v>4.677969752938267E-3</v>
      </c>
      <c r="AK27" s="179">
        <v>3.1529166538026162E-3</v>
      </c>
      <c r="AL27" s="179">
        <v>2.8696732554950332E-3</v>
      </c>
      <c r="AM27" s="179">
        <v>5.9133009073709048E-3</v>
      </c>
      <c r="AN27" s="179">
        <v>2.3038004525292636E-3</v>
      </c>
      <c r="AO27" s="179">
        <v>1.7084661209258615E-2</v>
      </c>
      <c r="AP27" s="182">
        <v>1.3136108071608026</v>
      </c>
      <c r="AQ27" s="183">
        <v>1.0145980401772317</v>
      </c>
    </row>
    <row r="28" spans="1:43">
      <c r="A28" s="168">
        <v>24</v>
      </c>
      <c r="B28" s="3" t="s">
        <v>92</v>
      </c>
      <c r="C28" s="179">
        <v>1.5686890552538184E-2</v>
      </c>
      <c r="D28" s="179">
        <v>6.2135219415796047E-3</v>
      </c>
      <c r="E28" s="179">
        <v>1.2966359148289905E-2</v>
      </c>
      <c r="F28" s="179">
        <v>2.6035684086800522E-2</v>
      </c>
      <c r="G28" s="179">
        <v>2.1034294715121169E-2</v>
      </c>
      <c r="H28" s="179">
        <v>3.3854156357205338E-2</v>
      </c>
      <c r="I28" s="179">
        <v>5.2763963182971656E-2</v>
      </c>
      <c r="J28" s="179">
        <v>3.5971188419632004E-2</v>
      </c>
      <c r="K28" s="179">
        <v>1.2556113316467296E-2</v>
      </c>
      <c r="L28" s="179">
        <v>3.4721140950078604E-2</v>
      </c>
      <c r="M28" s="179">
        <v>5.9130878460994435E-2</v>
      </c>
      <c r="N28" s="179">
        <v>8.3744018563807393E-2</v>
      </c>
      <c r="O28" s="179">
        <v>3.678570524450453E-2</v>
      </c>
      <c r="P28" s="179">
        <v>3.282870968980519E-2</v>
      </c>
      <c r="Q28" s="179">
        <v>2.160571457953956E-2</v>
      </c>
      <c r="R28" s="179">
        <v>1.8097801024756017E-2</v>
      </c>
      <c r="S28" s="179">
        <v>1.7220023095119542E-2</v>
      </c>
      <c r="T28" s="179">
        <v>3.4300768845874505E-2</v>
      </c>
      <c r="U28" s="179">
        <v>1.7235213150808996E-2</v>
      </c>
      <c r="V28" s="179">
        <v>9.5918197418263899E-3</v>
      </c>
      <c r="W28" s="179">
        <v>2.4280333032355425E-2</v>
      </c>
      <c r="X28" s="179">
        <v>2.6004658764154871E-2</v>
      </c>
      <c r="Y28" s="179">
        <v>9.4408895895664938E-3</v>
      </c>
      <c r="Z28" s="179">
        <v>1.1048787638132456</v>
      </c>
      <c r="AA28" s="179">
        <v>7.0189218706928097E-2</v>
      </c>
      <c r="AB28" s="179">
        <v>7.9017468105971336E-2</v>
      </c>
      <c r="AC28" s="179">
        <v>3.0561563369440492E-2</v>
      </c>
      <c r="AD28" s="179">
        <v>8.6021695161145155E-3</v>
      </c>
      <c r="AE28" s="179">
        <v>6.1677646945316007E-3</v>
      </c>
      <c r="AF28" s="179">
        <v>1.9090392152088822E-2</v>
      </c>
      <c r="AG28" s="179">
        <v>1.2011555556136149E-2</v>
      </c>
      <c r="AH28" s="179">
        <v>1.6208585044275782E-2</v>
      </c>
      <c r="AI28" s="179">
        <v>1.9441555184039887E-2</v>
      </c>
      <c r="AJ28" s="179">
        <v>1.6997978992255719E-2</v>
      </c>
      <c r="AK28" s="179">
        <v>7.3136582943394641E-3</v>
      </c>
      <c r="AL28" s="179">
        <v>7.8919665336798818E-3</v>
      </c>
      <c r="AM28" s="179">
        <v>3.7092717036652859E-2</v>
      </c>
      <c r="AN28" s="179">
        <v>1.1444289435379762E-2</v>
      </c>
      <c r="AO28" s="179">
        <v>7.6859245285245221E-3</v>
      </c>
      <c r="AP28" s="182">
        <v>2.0966654174174022</v>
      </c>
      <c r="AQ28" s="183">
        <v>1.6194085887713532</v>
      </c>
    </row>
    <row r="29" spans="1:43">
      <c r="A29" s="168">
        <v>25</v>
      </c>
      <c r="B29" s="3" t="s">
        <v>1</v>
      </c>
      <c r="C29" s="179">
        <v>1.5808761869149342E-3</v>
      </c>
      <c r="D29" s="179">
        <v>4.5104354666049518E-4</v>
      </c>
      <c r="E29" s="179">
        <v>8.466807516817309E-4</v>
      </c>
      <c r="F29" s="179">
        <v>3.3987743787140322E-3</v>
      </c>
      <c r="G29" s="179">
        <v>2.6247576560047589E-3</v>
      </c>
      <c r="H29" s="179">
        <v>2.3995462730421395E-3</v>
      </c>
      <c r="I29" s="179">
        <v>3.3741765600524194E-3</v>
      </c>
      <c r="J29" s="179">
        <v>3.2147071193387292E-3</v>
      </c>
      <c r="K29" s="179">
        <v>1.836491635845928E-3</v>
      </c>
      <c r="L29" s="179">
        <v>1.0927590688409837E-3</v>
      </c>
      <c r="M29" s="179">
        <v>1.6269822997922699E-3</v>
      </c>
      <c r="N29" s="179">
        <v>3.7480672146612106E-3</v>
      </c>
      <c r="O29" s="179">
        <v>1.010192373586298E-3</v>
      </c>
      <c r="P29" s="179">
        <v>1.3341835751790774E-3</v>
      </c>
      <c r="Q29" s="179">
        <v>9.7734933578675904E-4</v>
      </c>
      <c r="R29" s="179">
        <v>9.2314413627826947E-4</v>
      </c>
      <c r="S29" s="179">
        <v>7.1870281174611791E-4</v>
      </c>
      <c r="T29" s="179">
        <v>1.5900592640114846E-3</v>
      </c>
      <c r="U29" s="179">
        <v>8.2347849255083659E-4</v>
      </c>
      <c r="V29" s="179">
        <v>6.2911254168769755E-4</v>
      </c>
      <c r="W29" s="179">
        <v>1.0598273369424526E-3</v>
      </c>
      <c r="X29" s="179">
        <v>1.3787212620984038E-3</v>
      </c>
      <c r="Y29" s="179">
        <v>1.596604966097939E-3</v>
      </c>
      <c r="Z29" s="179">
        <v>1.6197873378961173E-3</v>
      </c>
      <c r="AA29" s="179">
        <v>1.0805365879839781</v>
      </c>
      <c r="AB29" s="179">
        <v>9.431786051154141E-3</v>
      </c>
      <c r="AC29" s="179">
        <v>3.7757078189078856E-3</v>
      </c>
      <c r="AD29" s="179">
        <v>1.8597300150981044E-3</v>
      </c>
      <c r="AE29" s="179">
        <v>7.7849541756638244E-4</v>
      </c>
      <c r="AF29" s="179">
        <v>3.4335771017647192E-3</v>
      </c>
      <c r="AG29" s="179">
        <v>3.5315427761332258E-3</v>
      </c>
      <c r="AH29" s="179">
        <v>4.8306672975939437E-3</v>
      </c>
      <c r="AI29" s="179">
        <v>8.8096477420229937E-3</v>
      </c>
      <c r="AJ29" s="179">
        <v>5.3577546250428223E-3</v>
      </c>
      <c r="AK29" s="179">
        <v>2.7930983416958894E-3</v>
      </c>
      <c r="AL29" s="179">
        <v>1.2547794992537043E-3</v>
      </c>
      <c r="AM29" s="179">
        <v>9.7110828857583254E-3</v>
      </c>
      <c r="AN29" s="179">
        <v>8.8537634063860944E-4</v>
      </c>
      <c r="AO29" s="179">
        <v>1.987252113612848E-3</v>
      </c>
      <c r="AP29" s="182">
        <v>1.1788331121356328</v>
      </c>
      <c r="AQ29" s="183">
        <v>0.91049933416270157</v>
      </c>
    </row>
    <row r="30" spans="1:43">
      <c r="A30" s="168">
        <v>26</v>
      </c>
      <c r="B30" s="3" t="s">
        <v>2</v>
      </c>
      <c r="C30" s="179">
        <v>1.066235992590525E-3</v>
      </c>
      <c r="D30" s="179">
        <v>5.506901718363577E-4</v>
      </c>
      <c r="E30" s="179">
        <v>7.841562742652385E-4</v>
      </c>
      <c r="F30" s="179">
        <v>2.6114883988233042E-3</v>
      </c>
      <c r="G30" s="179">
        <v>2.4199015256325044E-3</v>
      </c>
      <c r="H30" s="179">
        <v>1.358432074946246E-3</v>
      </c>
      <c r="I30" s="179">
        <v>2.7462284161479627E-3</v>
      </c>
      <c r="J30" s="179">
        <v>4.6386581983624544E-3</v>
      </c>
      <c r="K30" s="179">
        <v>7.3916036204051616E-4</v>
      </c>
      <c r="L30" s="179">
        <v>1.1017698710150069E-3</v>
      </c>
      <c r="M30" s="179">
        <v>4.6854229082241355E-3</v>
      </c>
      <c r="N30" s="179">
        <v>2.0785009050492717E-3</v>
      </c>
      <c r="O30" s="179">
        <v>9.7660944355157939E-4</v>
      </c>
      <c r="P30" s="179">
        <v>1.1479997345039731E-3</v>
      </c>
      <c r="Q30" s="179">
        <v>1.0986162309225907E-3</v>
      </c>
      <c r="R30" s="179">
        <v>7.4171651691332672E-4</v>
      </c>
      <c r="S30" s="179">
        <v>8.4404017425341693E-4</v>
      </c>
      <c r="T30" s="179">
        <v>1.8678299865083345E-3</v>
      </c>
      <c r="U30" s="179">
        <v>9.2957684814661391E-4</v>
      </c>
      <c r="V30" s="179">
        <v>9.0500623853222238E-4</v>
      </c>
      <c r="W30" s="179">
        <v>3.7139158938176747E-3</v>
      </c>
      <c r="X30" s="179">
        <v>1.8786064873354841E-3</v>
      </c>
      <c r="Y30" s="179">
        <v>3.1430982265366315E-3</v>
      </c>
      <c r="Z30" s="179">
        <v>1.6849745061703524E-2</v>
      </c>
      <c r="AA30" s="179">
        <v>4.7719528913502205E-3</v>
      </c>
      <c r="AB30" s="179">
        <v>1.0020401886521324</v>
      </c>
      <c r="AC30" s="179">
        <v>2.6839647805526755E-3</v>
      </c>
      <c r="AD30" s="179">
        <v>5.7939425429475774E-3</v>
      </c>
      <c r="AE30" s="179">
        <v>6.2874077853180231E-4</v>
      </c>
      <c r="AF30" s="179">
        <v>1.1865996661195517E-2</v>
      </c>
      <c r="AG30" s="179">
        <v>9.138435990335923E-3</v>
      </c>
      <c r="AH30" s="179">
        <v>3.2577829076958172E-2</v>
      </c>
      <c r="AI30" s="179">
        <v>8.7436214218173797E-3</v>
      </c>
      <c r="AJ30" s="179">
        <v>6.0171106850724528E-3</v>
      </c>
      <c r="AK30" s="179">
        <v>1.11112994467761E-3</v>
      </c>
      <c r="AL30" s="179">
        <v>2.3001701804199704E-3</v>
      </c>
      <c r="AM30" s="179">
        <v>2.2041335127465519E-2</v>
      </c>
      <c r="AN30" s="179">
        <v>1.081933799451997E-3</v>
      </c>
      <c r="AO30" s="179">
        <v>1.6680979931584759E-2</v>
      </c>
      <c r="AP30" s="182">
        <v>1.186354738406153</v>
      </c>
      <c r="AQ30" s="183">
        <v>0.91630883818886721</v>
      </c>
    </row>
    <row r="31" spans="1:43">
      <c r="A31" s="168">
        <v>27</v>
      </c>
      <c r="B31" s="3" t="s">
        <v>65</v>
      </c>
      <c r="C31" s="179">
        <v>1.6385324151769902E-2</v>
      </c>
      <c r="D31" s="179">
        <v>4.3537408938911608E-3</v>
      </c>
      <c r="E31" s="179">
        <v>1.7503770743344922E-2</v>
      </c>
      <c r="F31" s="179">
        <v>9.0831555008439348E-3</v>
      </c>
      <c r="G31" s="179">
        <v>1.9197272859655796E-2</v>
      </c>
      <c r="H31" s="179">
        <v>2.2954628867011988E-2</v>
      </c>
      <c r="I31" s="179">
        <v>2.2128826206719448E-2</v>
      </c>
      <c r="J31" s="179">
        <v>1.4522508839579781E-2</v>
      </c>
      <c r="K31" s="179">
        <v>3.5322131291446999E-3</v>
      </c>
      <c r="L31" s="179">
        <v>1.551516227366065E-2</v>
      </c>
      <c r="M31" s="179">
        <v>1.0004724671642998E-2</v>
      </c>
      <c r="N31" s="179">
        <v>8.0027487919857986E-3</v>
      </c>
      <c r="O31" s="179">
        <v>6.9388260909822837E-3</v>
      </c>
      <c r="P31" s="179">
        <v>9.5082434828744847E-3</v>
      </c>
      <c r="Q31" s="179">
        <v>1.2681242696155176E-2</v>
      </c>
      <c r="R31" s="179">
        <v>1.0724938713400687E-2</v>
      </c>
      <c r="S31" s="179">
        <v>1.7072360287530289E-2</v>
      </c>
      <c r="T31" s="179">
        <v>1.3408101363595165E-2</v>
      </c>
      <c r="U31" s="179">
        <v>1.440240645906137E-2</v>
      </c>
      <c r="V31" s="179">
        <v>1.5093738446866473E-2</v>
      </c>
      <c r="W31" s="179">
        <v>1.1938032835034548E-2</v>
      </c>
      <c r="X31" s="179">
        <v>1.8718767995567608E-2</v>
      </c>
      <c r="Y31" s="179">
        <v>1.4334399443466072E-2</v>
      </c>
      <c r="Z31" s="179">
        <v>2.8846936417364264E-3</v>
      </c>
      <c r="AA31" s="179">
        <v>7.7732986089394758E-3</v>
      </c>
      <c r="AB31" s="179">
        <v>6.002684109893461E-3</v>
      </c>
      <c r="AC31" s="179">
        <v>1.0040778555169585</v>
      </c>
      <c r="AD31" s="179">
        <v>2.8638315411516299E-3</v>
      </c>
      <c r="AE31" s="179">
        <v>9.7528935767096864E-4</v>
      </c>
      <c r="AF31" s="179">
        <v>3.536162328794053E-3</v>
      </c>
      <c r="AG31" s="179">
        <v>3.9208392263567551E-3</v>
      </c>
      <c r="AH31" s="179">
        <v>3.6981767452685926E-3</v>
      </c>
      <c r="AI31" s="179">
        <v>5.8548390223194637E-3</v>
      </c>
      <c r="AJ31" s="179">
        <v>1.2226820478036691E-2</v>
      </c>
      <c r="AK31" s="179">
        <v>1.0296970643930507E-2</v>
      </c>
      <c r="AL31" s="179">
        <v>6.1254051262334417E-3</v>
      </c>
      <c r="AM31" s="179">
        <v>1.7555847012288271E-2</v>
      </c>
      <c r="AN31" s="179">
        <v>6.3304985472491096E-2</v>
      </c>
      <c r="AO31" s="179">
        <v>2.377070766980341E-3</v>
      </c>
      <c r="AP31" s="182">
        <v>1.4614799043428346</v>
      </c>
      <c r="AQ31" s="183">
        <v>1.1288081969343395</v>
      </c>
    </row>
    <row r="32" spans="1:43">
      <c r="A32" s="168">
        <v>28</v>
      </c>
      <c r="B32" s="3" t="s">
        <v>66</v>
      </c>
      <c r="C32" s="179">
        <v>8.7487918543284644E-3</v>
      </c>
      <c r="D32" s="179">
        <v>1.2309848249988126E-2</v>
      </c>
      <c r="E32" s="179">
        <v>1.1434220598312629E-2</v>
      </c>
      <c r="F32" s="179">
        <v>5.7907024334509567E-2</v>
      </c>
      <c r="G32" s="179">
        <v>8.9795219294675366E-3</v>
      </c>
      <c r="H32" s="179">
        <v>1.9420048668107776E-2</v>
      </c>
      <c r="I32" s="179">
        <v>1.2434542338732472E-2</v>
      </c>
      <c r="J32" s="179">
        <v>9.5624804910073476E-3</v>
      </c>
      <c r="K32" s="179">
        <v>5.1560593882002612E-3</v>
      </c>
      <c r="L32" s="179">
        <v>6.6308328712503823E-3</v>
      </c>
      <c r="M32" s="179">
        <v>1.2982212206344008E-2</v>
      </c>
      <c r="N32" s="179">
        <v>1.0348576689885036E-2</v>
      </c>
      <c r="O32" s="179">
        <v>7.839126247466523E-3</v>
      </c>
      <c r="P32" s="179">
        <v>1.4077058953206906E-2</v>
      </c>
      <c r="Q32" s="179">
        <v>9.582877019803317E-3</v>
      </c>
      <c r="R32" s="179">
        <v>8.5082914988845199E-3</v>
      </c>
      <c r="S32" s="179">
        <v>9.428790455867633E-3</v>
      </c>
      <c r="T32" s="179">
        <v>7.4999758811232133E-3</v>
      </c>
      <c r="U32" s="179">
        <v>8.0998777327693072E-3</v>
      </c>
      <c r="V32" s="179">
        <v>6.9890036783097952E-3</v>
      </c>
      <c r="W32" s="179">
        <v>1.2815210389224917E-2</v>
      </c>
      <c r="X32" s="179">
        <v>2.4887163563181117E-2</v>
      </c>
      <c r="Y32" s="179">
        <v>1.2947419130022021E-2</v>
      </c>
      <c r="Z32" s="179">
        <v>1.911152763045406E-2</v>
      </c>
      <c r="AA32" s="179">
        <v>2.174692567722895E-2</v>
      </c>
      <c r="AB32" s="179">
        <v>2.5576433214694761E-2</v>
      </c>
      <c r="AC32" s="179">
        <v>2.075813226792703E-2</v>
      </c>
      <c r="AD32" s="179">
        <v>1.0670988919589308</v>
      </c>
      <c r="AE32" s="179">
        <v>6.71359332393653E-2</v>
      </c>
      <c r="AF32" s="179">
        <v>2.3199581721692321E-2</v>
      </c>
      <c r="AG32" s="179">
        <v>1.0759871045623008E-2</v>
      </c>
      <c r="AH32" s="179">
        <v>1.6825685960387658E-2</v>
      </c>
      <c r="AI32" s="179">
        <v>1.1067813752358732E-2</v>
      </c>
      <c r="AJ32" s="179">
        <v>9.7061900932715259E-3</v>
      </c>
      <c r="AK32" s="179">
        <v>2.5101325935954811E-2</v>
      </c>
      <c r="AL32" s="179">
        <v>1.2708343774812409E-2</v>
      </c>
      <c r="AM32" s="179">
        <v>1.6122784139297627E-2</v>
      </c>
      <c r="AN32" s="179">
        <v>5.1538102442506241E-3</v>
      </c>
      <c r="AO32" s="179">
        <v>3.2905156875257427E-2</v>
      </c>
      <c r="AP32" s="182">
        <v>1.6835673617014999</v>
      </c>
      <c r="AQ32" s="183">
        <v>1.3003426405882148</v>
      </c>
    </row>
    <row r="33" spans="1:43">
      <c r="A33" s="168">
        <v>29</v>
      </c>
      <c r="B33" s="3" t="s">
        <v>93</v>
      </c>
      <c r="C33" s="179">
        <v>3.4754658749550208E-3</v>
      </c>
      <c r="D33" s="179">
        <v>3.8251776626511552E-3</v>
      </c>
      <c r="E33" s="179">
        <v>4.1776777573061669E-3</v>
      </c>
      <c r="F33" s="179">
        <v>1.2122020858848557E-2</v>
      </c>
      <c r="G33" s="179">
        <v>7.3787561414133665E-3</v>
      </c>
      <c r="H33" s="179">
        <v>8.4979870761884239E-3</v>
      </c>
      <c r="I33" s="179">
        <v>6.5603594370919607E-3</v>
      </c>
      <c r="J33" s="179">
        <v>6.3640834130509289E-3</v>
      </c>
      <c r="K33" s="179">
        <v>2.6379754108844431E-3</v>
      </c>
      <c r="L33" s="179">
        <v>7.1706388011251228E-3</v>
      </c>
      <c r="M33" s="179">
        <v>7.9980865147120123E-3</v>
      </c>
      <c r="N33" s="179">
        <v>5.4507044164156812E-3</v>
      </c>
      <c r="O33" s="179">
        <v>2.9755759207931282E-3</v>
      </c>
      <c r="P33" s="179">
        <v>7.3361472870701544E-3</v>
      </c>
      <c r="Q33" s="179">
        <v>6.1232072313038453E-3</v>
      </c>
      <c r="R33" s="179">
        <v>5.1391549894178852E-3</v>
      </c>
      <c r="S33" s="179">
        <v>6.4087371718133191E-3</v>
      </c>
      <c r="T33" s="179">
        <v>4.2053740772823797E-3</v>
      </c>
      <c r="U33" s="179">
        <v>4.6752098889672987E-3</v>
      </c>
      <c r="V33" s="179">
        <v>5.0057710198568913E-3</v>
      </c>
      <c r="W33" s="179">
        <v>3.4259631331617782E-3</v>
      </c>
      <c r="X33" s="179">
        <v>9.1297638226774409E-3</v>
      </c>
      <c r="Y33" s="179">
        <v>9.8397607256116969E-3</v>
      </c>
      <c r="Z33" s="179">
        <v>1.2350314821203438E-2</v>
      </c>
      <c r="AA33" s="179">
        <v>6.6927440710321433E-3</v>
      </c>
      <c r="AB33" s="179">
        <v>6.0189745211257856E-3</v>
      </c>
      <c r="AC33" s="179">
        <v>4.0941267202729177E-2</v>
      </c>
      <c r="AD33" s="179">
        <v>2.3732176139123668E-2</v>
      </c>
      <c r="AE33" s="179">
        <v>1.0524855735867189</v>
      </c>
      <c r="AF33" s="179">
        <v>3.9554966533433732E-2</v>
      </c>
      <c r="AG33" s="179">
        <v>2.9432551363981947E-2</v>
      </c>
      <c r="AH33" s="179">
        <v>6.8468843145677825E-3</v>
      </c>
      <c r="AI33" s="179">
        <v>1.1805705966891988E-2</v>
      </c>
      <c r="AJ33" s="179">
        <v>2.373547293278961E-2</v>
      </c>
      <c r="AK33" s="179">
        <v>2.1608394226427137E-2</v>
      </c>
      <c r="AL33" s="179">
        <v>1.4656457138805108E-2</v>
      </c>
      <c r="AM33" s="179">
        <v>4.1270956047609587E-2</v>
      </c>
      <c r="AN33" s="179">
        <v>5.2999224422566032E-3</v>
      </c>
      <c r="AO33" s="179">
        <v>2.3773904794158963E-2</v>
      </c>
      <c r="AP33" s="182">
        <v>1.5001298647354542</v>
      </c>
      <c r="AQ33" s="183">
        <v>1.1586603980988806</v>
      </c>
    </row>
    <row r="34" spans="1:43">
      <c r="A34" s="168">
        <v>30</v>
      </c>
      <c r="B34" s="3" t="s">
        <v>94</v>
      </c>
      <c r="C34" s="179">
        <v>2.3166187336510668E-2</v>
      </c>
      <c r="D34" s="179">
        <v>2.7204293411599651E-2</v>
      </c>
      <c r="E34" s="179">
        <v>2.0160530938448031E-2</v>
      </c>
      <c r="F34" s="179">
        <v>2.3701054449602025E-2</v>
      </c>
      <c r="G34" s="179">
        <v>2.7885124797206763E-2</v>
      </c>
      <c r="H34" s="179">
        <v>1.6803504924648511E-2</v>
      </c>
      <c r="I34" s="179">
        <v>3.1347905381557371E-2</v>
      </c>
      <c r="J34" s="179">
        <v>1.9133503960475442E-2</v>
      </c>
      <c r="K34" s="179">
        <v>2.5029863604329954E-2</v>
      </c>
      <c r="L34" s="179">
        <v>1.3883527929242606E-2</v>
      </c>
      <c r="M34" s="179">
        <v>3.4217790466657343E-2</v>
      </c>
      <c r="N34" s="179">
        <v>2.3843602100457814E-2</v>
      </c>
      <c r="O34" s="179">
        <v>1.7491617230716936E-2</v>
      </c>
      <c r="P34" s="179">
        <v>1.8434285819357979E-2</v>
      </c>
      <c r="Q34" s="179">
        <v>1.5876174788712619E-2</v>
      </c>
      <c r="R34" s="179">
        <v>1.2149074716516118E-2</v>
      </c>
      <c r="S34" s="179">
        <v>1.4879316469948301E-2</v>
      </c>
      <c r="T34" s="179">
        <v>1.2383348508119838E-2</v>
      </c>
      <c r="U34" s="179">
        <v>1.5535967239361995E-2</v>
      </c>
      <c r="V34" s="179">
        <v>1.3967537197094124E-2</v>
      </c>
      <c r="W34" s="179">
        <v>1.3745453347526153E-2</v>
      </c>
      <c r="X34" s="179">
        <v>7.7161337008414543E-2</v>
      </c>
      <c r="Y34" s="179">
        <v>2.1407425908614112E-2</v>
      </c>
      <c r="Z34" s="179">
        <v>2.5805982302712617E-2</v>
      </c>
      <c r="AA34" s="179">
        <v>1.7345940153457789E-2</v>
      </c>
      <c r="AB34" s="179">
        <v>4.0564973269342351E-2</v>
      </c>
      <c r="AC34" s="179">
        <v>1.5877119949099957E-2</v>
      </c>
      <c r="AD34" s="179">
        <v>2.1828945789480695E-2</v>
      </c>
      <c r="AE34" s="179">
        <v>2.9793250881872649E-3</v>
      </c>
      <c r="AF34" s="179">
        <v>1.0528373876240369</v>
      </c>
      <c r="AG34" s="179">
        <v>1.3669768520372149E-2</v>
      </c>
      <c r="AH34" s="179">
        <v>1.7941050902598114E-2</v>
      </c>
      <c r="AI34" s="179">
        <v>1.4963798271982158E-2</v>
      </c>
      <c r="AJ34" s="179">
        <v>1.0836614235130201E-2</v>
      </c>
      <c r="AK34" s="179">
        <v>2.2812148330261798E-2</v>
      </c>
      <c r="AL34" s="179">
        <v>8.3671568470595429E-3</v>
      </c>
      <c r="AM34" s="179">
        <v>1.7528850713738275E-2</v>
      </c>
      <c r="AN34" s="179">
        <v>4.7022631125266293E-2</v>
      </c>
      <c r="AO34" s="179">
        <v>3.1623741187753622E-2</v>
      </c>
      <c r="AP34" s="182">
        <v>1.8814138618455987</v>
      </c>
      <c r="AQ34" s="183">
        <v>1.4531540137954653</v>
      </c>
    </row>
    <row r="35" spans="1:43">
      <c r="A35" s="168">
        <v>31</v>
      </c>
      <c r="B35" s="3" t="s">
        <v>95</v>
      </c>
      <c r="C35" s="179">
        <v>4.1536436686280239E-3</v>
      </c>
      <c r="D35" s="179">
        <v>2.8695051700737572E-3</v>
      </c>
      <c r="E35" s="179">
        <v>4.7119314302402435E-3</v>
      </c>
      <c r="F35" s="179">
        <v>6.8536013840718403E-3</v>
      </c>
      <c r="G35" s="179">
        <v>4.985468184185415E-3</v>
      </c>
      <c r="H35" s="179">
        <v>4.9061688096984002E-3</v>
      </c>
      <c r="I35" s="179">
        <v>4.8336013703004863E-3</v>
      </c>
      <c r="J35" s="179">
        <v>8.2836005890108404E-3</v>
      </c>
      <c r="K35" s="179">
        <v>1.6227310636808831E-3</v>
      </c>
      <c r="L35" s="179">
        <v>4.1887791002988926E-3</v>
      </c>
      <c r="M35" s="179">
        <v>5.6897053046872847E-3</v>
      </c>
      <c r="N35" s="179">
        <v>4.2655363044918748E-3</v>
      </c>
      <c r="O35" s="179">
        <v>2.2761004181332646E-3</v>
      </c>
      <c r="P35" s="179">
        <v>6.0359701652818688E-3</v>
      </c>
      <c r="Q35" s="179">
        <v>5.7858970620284847E-3</v>
      </c>
      <c r="R35" s="179">
        <v>7.3203259174162575E-3</v>
      </c>
      <c r="S35" s="179">
        <v>5.056581758636383E-3</v>
      </c>
      <c r="T35" s="179">
        <v>4.6353598321095587E-3</v>
      </c>
      <c r="U35" s="179">
        <v>7.6965533576789343E-3</v>
      </c>
      <c r="V35" s="179">
        <v>1.2553957283549425E-2</v>
      </c>
      <c r="W35" s="179">
        <v>4.2422914605282679E-3</v>
      </c>
      <c r="X35" s="179">
        <v>6.6266560874838221E-3</v>
      </c>
      <c r="Y35" s="179">
        <v>7.8401788361434962E-3</v>
      </c>
      <c r="Z35" s="179">
        <v>9.5677692702329613E-3</v>
      </c>
      <c r="AA35" s="179">
        <v>2.6722573786712719E-2</v>
      </c>
      <c r="AB35" s="179">
        <v>8.6451300458817906E-3</v>
      </c>
      <c r="AC35" s="179">
        <v>2.460088837228883E-2</v>
      </c>
      <c r="AD35" s="179">
        <v>3.4361548495744708E-2</v>
      </c>
      <c r="AE35" s="179">
        <v>4.5148069278812116E-3</v>
      </c>
      <c r="AF35" s="179">
        <v>9.6990646042297759E-3</v>
      </c>
      <c r="AG35" s="179">
        <v>1.1074411860586295</v>
      </c>
      <c r="AH35" s="179">
        <v>1.7694624313530149E-2</v>
      </c>
      <c r="AI35" s="179">
        <v>1.7806833744268329E-2</v>
      </c>
      <c r="AJ35" s="179">
        <v>9.0608543123938123E-3</v>
      </c>
      <c r="AK35" s="179">
        <v>3.5651783564375809E-2</v>
      </c>
      <c r="AL35" s="179">
        <v>2.3170174565456482E-2</v>
      </c>
      <c r="AM35" s="179">
        <v>1.4301632854171397E-2</v>
      </c>
      <c r="AN35" s="179">
        <v>2.8790478658257666E-3</v>
      </c>
      <c r="AO35" s="179">
        <v>2.5967071064229272E-2</v>
      </c>
      <c r="AP35" s="182">
        <v>1.49951913440421</v>
      </c>
      <c r="AQ35" s="183">
        <v>1.1581886862388842</v>
      </c>
    </row>
    <row r="36" spans="1:43">
      <c r="A36" s="168">
        <v>32</v>
      </c>
      <c r="B36" s="3" t="s">
        <v>67</v>
      </c>
      <c r="C36" s="179">
        <v>4.1919269447459061E-4</v>
      </c>
      <c r="D36" s="179">
        <v>9.2478703530532243E-5</v>
      </c>
      <c r="E36" s="179">
        <v>6.5653911213016359E-4</v>
      </c>
      <c r="F36" s="179">
        <v>4.6907083412531421E-4</v>
      </c>
      <c r="G36" s="179">
        <v>3.4175016195953643E-4</v>
      </c>
      <c r="H36" s="179">
        <v>2.3826168085790654E-4</v>
      </c>
      <c r="I36" s="179">
        <v>2.7583937340223708E-4</v>
      </c>
      <c r="J36" s="179">
        <v>1.323533413879003E-4</v>
      </c>
      <c r="K36" s="179">
        <v>2.817383702072034E-4</v>
      </c>
      <c r="L36" s="179">
        <v>2.023856552434582E-4</v>
      </c>
      <c r="M36" s="179">
        <v>8.3215259035591699E-4</v>
      </c>
      <c r="N36" s="179">
        <v>7.2949600741411538E-4</v>
      </c>
      <c r="O36" s="179">
        <v>3.514923416610339E-4</v>
      </c>
      <c r="P36" s="179">
        <v>5.4429985866528312E-4</v>
      </c>
      <c r="Q36" s="179">
        <v>5.7954339766832196E-4</v>
      </c>
      <c r="R36" s="179">
        <v>5.1970154741009644E-4</v>
      </c>
      <c r="S36" s="179">
        <v>2.7429717008914151E-4</v>
      </c>
      <c r="T36" s="179">
        <v>1.4097449779824461E-4</v>
      </c>
      <c r="U36" s="179">
        <v>3.1551610901501978E-4</v>
      </c>
      <c r="V36" s="179">
        <v>1.9560846202797214E-4</v>
      </c>
      <c r="W36" s="179">
        <v>4.0763109704361483E-4</v>
      </c>
      <c r="X36" s="179">
        <v>2.0226021550664126E-4</v>
      </c>
      <c r="Y36" s="179">
        <v>1.0572023897887492E-3</v>
      </c>
      <c r="Z36" s="179">
        <v>3.0689850065658054E-4</v>
      </c>
      <c r="AA36" s="179">
        <v>6.7297979621575683E-4</v>
      </c>
      <c r="AB36" s="179">
        <v>5.7643640536124516E-4</v>
      </c>
      <c r="AC36" s="179">
        <v>3.4956366161647336E-4</v>
      </c>
      <c r="AD36" s="179">
        <v>7.4764045894772199E-4</v>
      </c>
      <c r="AE36" s="179">
        <v>3.0471974151256094E-4</v>
      </c>
      <c r="AF36" s="179">
        <v>3.7006315404857252E-4</v>
      </c>
      <c r="AG36" s="179">
        <v>4.3204655793430125E-4</v>
      </c>
      <c r="AH36" s="179">
        <v>1.0000988643638855</v>
      </c>
      <c r="AI36" s="179">
        <v>4.7603314355880032E-4</v>
      </c>
      <c r="AJ36" s="179">
        <v>2.3513744069776667E-4</v>
      </c>
      <c r="AK36" s="179">
        <v>8.8083071468293423E-4</v>
      </c>
      <c r="AL36" s="179">
        <v>2.8921011958762689E-4</v>
      </c>
      <c r="AM36" s="179">
        <v>3.7292891817485306E-4</v>
      </c>
      <c r="AN36" s="179">
        <v>1.1757721054037347E-4</v>
      </c>
      <c r="AO36" s="179">
        <v>0.10158756409431778</v>
      </c>
      <c r="AP36" s="182">
        <v>1.1170782798935019</v>
      </c>
      <c r="AQ36" s="183">
        <v>0.86280154466311365</v>
      </c>
    </row>
    <row r="37" spans="1:43">
      <c r="A37" s="168">
        <v>33</v>
      </c>
      <c r="B37" s="3" t="s">
        <v>96</v>
      </c>
      <c r="C37" s="179">
        <v>2.1226447830700307E-4</v>
      </c>
      <c r="D37" s="179">
        <v>1.2692320075662579E-3</v>
      </c>
      <c r="E37" s="179">
        <v>1.6033567212066788E-4</v>
      </c>
      <c r="F37" s="179">
        <v>7.3491771288395073E-4</v>
      </c>
      <c r="G37" s="179">
        <v>5.5935522559213524E-4</v>
      </c>
      <c r="H37" s="179">
        <v>2.1401646997524877E-4</v>
      </c>
      <c r="I37" s="179">
        <v>4.213921697457399E-4</v>
      </c>
      <c r="J37" s="179">
        <v>8.5629841089318853E-4</v>
      </c>
      <c r="K37" s="179">
        <v>1.4651740150555057E-4</v>
      </c>
      <c r="L37" s="179">
        <v>4.2826860856947453E-4</v>
      </c>
      <c r="M37" s="179">
        <v>8.4590066207996888E-4</v>
      </c>
      <c r="N37" s="179">
        <v>3.6815993530873233E-4</v>
      </c>
      <c r="O37" s="179">
        <v>1.5572347933552139E-4</v>
      </c>
      <c r="P37" s="179">
        <v>8.4781338850705454E-4</v>
      </c>
      <c r="Q37" s="179">
        <v>8.4113395687965319E-4</v>
      </c>
      <c r="R37" s="179">
        <v>1.0890290703059733E-3</v>
      </c>
      <c r="S37" s="179">
        <v>6.2650720355731174E-4</v>
      </c>
      <c r="T37" s="179">
        <v>1.792953094686705E-3</v>
      </c>
      <c r="U37" s="179">
        <v>1.8035032523487536E-3</v>
      </c>
      <c r="V37" s="179">
        <v>4.8121408153794466E-3</v>
      </c>
      <c r="W37" s="179">
        <v>6.3448771401664029E-4</v>
      </c>
      <c r="X37" s="179">
        <v>3.8256770717185726E-4</v>
      </c>
      <c r="Y37" s="179">
        <v>5.5771755149184254E-4</v>
      </c>
      <c r="Z37" s="179">
        <v>1.2529808928842241E-3</v>
      </c>
      <c r="AA37" s="179">
        <v>6.6574533270167147E-4</v>
      </c>
      <c r="AB37" s="179">
        <v>6.875168067467923E-4</v>
      </c>
      <c r="AC37" s="179">
        <v>7.1180719411306618E-4</v>
      </c>
      <c r="AD37" s="179">
        <v>7.7976910503446152E-4</v>
      </c>
      <c r="AE37" s="179">
        <v>1.1369397978425557E-4</v>
      </c>
      <c r="AF37" s="179">
        <v>1.6840906040591725E-3</v>
      </c>
      <c r="AG37" s="179">
        <v>9.077341443363883E-3</v>
      </c>
      <c r="AH37" s="179">
        <v>4.8086447899476709E-4</v>
      </c>
      <c r="AI37" s="179">
        <v>1.0003021149476563</v>
      </c>
      <c r="AJ37" s="179">
        <v>3.5854449397412043E-4</v>
      </c>
      <c r="AK37" s="179">
        <v>4.487525866124515E-4</v>
      </c>
      <c r="AL37" s="179">
        <v>1.2126820268083991E-3</v>
      </c>
      <c r="AM37" s="179">
        <v>1.1456961552824085E-3</v>
      </c>
      <c r="AN37" s="179">
        <v>1.9475283801854935E-4</v>
      </c>
      <c r="AO37" s="179">
        <v>4.0298582412846319E-3</v>
      </c>
      <c r="AP37" s="182">
        <v>1.0429064471155478</v>
      </c>
      <c r="AQ37" s="183">
        <v>0.80551319429127211</v>
      </c>
    </row>
    <row r="38" spans="1:43">
      <c r="A38" s="168">
        <v>34</v>
      </c>
      <c r="B38" s="3" t="s">
        <v>97</v>
      </c>
      <c r="C38" s="179">
        <v>3.4958122214289896E-5</v>
      </c>
      <c r="D38" s="179">
        <v>3.8527913010951292E-5</v>
      </c>
      <c r="E38" s="179">
        <v>3.1335647031173042E-5</v>
      </c>
      <c r="F38" s="179">
        <v>4.3348043393828541E-5</v>
      </c>
      <c r="G38" s="179">
        <v>4.1332546007481798E-5</v>
      </c>
      <c r="H38" s="179">
        <v>2.7907878372516397E-5</v>
      </c>
      <c r="I38" s="179">
        <v>4.5802539376554962E-5</v>
      </c>
      <c r="J38" s="179">
        <v>3.5768964843155065E-5</v>
      </c>
      <c r="K38" s="179">
        <v>3.4516346795135875E-5</v>
      </c>
      <c r="L38" s="179">
        <v>2.2310887093234076E-5</v>
      </c>
      <c r="M38" s="179">
        <v>5.093645996188841E-5</v>
      </c>
      <c r="N38" s="179">
        <v>3.9002953262279216E-5</v>
      </c>
      <c r="O38" s="179">
        <v>2.558352722017024E-5</v>
      </c>
      <c r="P38" s="179">
        <v>3.0161599617400428E-5</v>
      </c>
      <c r="Q38" s="179">
        <v>2.6299933484713305E-5</v>
      </c>
      <c r="R38" s="179">
        <v>2.1809485228387504E-5</v>
      </c>
      <c r="S38" s="179">
        <v>2.4170124676882232E-5</v>
      </c>
      <c r="T38" s="179">
        <v>2.06277006294016E-5</v>
      </c>
      <c r="U38" s="179">
        <v>2.6001223818729765E-5</v>
      </c>
      <c r="V38" s="179">
        <v>2.5708695742562549E-5</v>
      </c>
      <c r="W38" s="179">
        <v>2.2789358819016883E-5</v>
      </c>
      <c r="X38" s="179">
        <v>1.0974652609788095E-4</v>
      </c>
      <c r="Y38" s="179">
        <v>3.6875516014316693E-5</v>
      </c>
      <c r="Z38" s="179">
        <v>4.2365403631771647E-5</v>
      </c>
      <c r="AA38" s="179">
        <v>1.5538765362080513E-4</v>
      </c>
      <c r="AB38" s="179">
        <v>6.214523312577599E-5</v>
      </c>
      <c r="AC38" s="179">
        <v>5.6432640584744887E-5</v>
      </c>
      <c r="AD38" s="179">
        <v>1.613775221160274E-4</v>
      </c>
      <c r="AE38" s="179">
        <v>2.5478534657274463E-5</v>
      </c>
      <c r="AF38" s="179">
        <v>1.3657151661618709E-3</v>
      </c>
      <c r="AG38" s="179">
        <v>4.7081921518374499E-4</v>
      </c>
      <c r="AH38" s="179">
        <v>5.2398686967616488E-5</v>
      </c>
      <c r="AI38" s="179">
        <v>4.4182876079358945E-5</v>
      </c>
      <c r="AJ38" s="179">
        <v>1.0147591127415121</v>
      </c>
      <c r="AK38" s="179">
        <v>5.5819025060794438E-5</v>
      </c>
      <c r="AL38" s="179">
        <v>4.8191285682844961E-5</v>
      </c>
      <c r="AM38" s="179">
        <v>3.2421381878836134E-4</v>
      </c>
      <c r="AN38" s="179">
        <v>6.4434736812686995E-5</v>
      </c>
      <c r="AO38" s="179">
        <v>1.9191785057038927E-4</v>
      </c>
      <c r="AP38" s="182">
        <v>1.0186955143832683</v>
      </c>
      <c r="AQ38" s="183">
        <v>0.78681331395599519</v>
      </c>
    </row>
    <row r="39" spans="1:43">
      <c r="A39" s="168">
        <v>35</v>
      </c>
      <c r="B39" s="3" t="s">
        <v>3</v>
      </c>
      <c r="C39" s="179">
        <v>2.2973315482239559E-3</v>
      </c>
      <c r="D39" s="179">
        <v>1.8141875156790035E-3</v>
      </c>
      <c r="E39" s="179">
        <v>1.2435703278184196E-2</v>
      </c>
      <c r="F39" s="179">
        <v>2.4405953827863719E-3</v>
      </c>
      <c r="G39" s="179">
        <v>1.6093691182112976E-3</v>
      </c>
      <c r="H39" s="179">
        <v>1.0627835949351069E-3</v>
      </c>
      <c r="I39" s="179">
        <v>9.2817972039196191E-4</v>
      </c>
      <c r="J39" s="179">
        <v>1.4342956680954047E-3</v>
      </c>
      <c r="K39" s="179">
        <v>4.5212917082923266E-4</v>
      </c>
      <c r="L39" s="179">
        <v>7.33229381506467E-4</v>
      </c>
      <c r="M39" s="179">
        <v>1.182412654939255E-3</v>
      </c>
      <c r="N39" s="179">
        <v>1.4091137275227508E-3</v>
      </c>
      <c r="O39" s="179">
        <v>1.4321268976804644E-3</v>
      </c>
      <c r="P39" s="179">
        <v>6.7795356074956366E-4</v>
      </c>
      <c r="Q39" s="179">
        <v>1.662422970082142E-3</v>
      </c>
      <c r="R39" s="179">
        <v>7.4799737675256038E-4</v>
      </c>
      <c r="S39" s="179">
        <v>1.0892547491091549E-3</v>
      </c>
      <c r="T39" s="179">
        <v>8.3378403985603477E-4</v>
      </c>
      <c r="U39" s="179">
        <v>5.4267473810392134E-4</v>
      </c>
      <c r="V39" s="179">
        <v>5.6634189550414115E-4</v>
      </c>
      <c r="W39" s="179">
        <v>5.4334528483373406E-4</v>
      </c>
      <c r="X39" s="179">
        <v>1.3713034458440266E-3</v>
      </c>
      <c r="Y39" s="179">
        <v>1.2285534338097857E-3</v>
      </c>
      <c r="Z39" s="179">
        <v>2.6598656838778267E-3</v>
      </c>
      <c r="AA39" s="179">
        <v>8.4356238858927009E-3</v>
      </c>
      <c r="AB39" s="179">
        <v>2.3557488202751694E-3</v>
      </c>
      <c r="AC39" s="179">
        <v>9.8195678926751308E-4</v>
      </c>
      <c r="AD39" s="179">
        <v>3.5816261091850148E-3</v>
      </c>
      <c r="AE39" s="179">
        <v>5.2683734082497127E-4</v>
      </c>
      <c r="AF39" s="179">
        <v>2.1167577732343914E-3</v>
      </c>
      <c r="AG39" s="179">
        <v>1.6268226069431984E-3</v>
      </c>
      <c r="AH39" s="179">
        <v>3.972366453354071E-4</v>
      </c>
      <c r="AI39" s="179">
        <v>2.4501717313077983E-3</v>
      </c>
      <c r="AJ39" s="179">
        <v>1.4021137449218063E-3</v>
      </c>
      <c r="AK39" s="179">
        <v>1.0003633260186116</v>
      </c>
      <c r="AL39" s="179">
        <v>2.1195649452147359E-3</v>
      </c>
      <c r="AM39" s="179">
        <v>2.7568393891609895E-3</v>
      </c>
      <c r="AN39" s="179">
        <v>3.4500153820264895E-4</v>
      </c>
      <c r="AO39" s="179">
        <v>5.9368154259106332E-4</v>
      </c>
      <c r="AP39" s="182">
        <v>1.0712082637184774</v>
      </c>
      <c r="AQ39" s="183">
        <v>0.82737276449445241</v>
      </c>
    </row>
    <row r="40" spans="1:43">
      <c r="A40" s="168">
        <v>36</v>
      </c>
      <c r="B40" s="3" t="s">
        <v>98</v>
      </c>
      <c r="C40" s="179">
        <v>4.3875070135565554E-2</v>
      </c>
      <c r="D40" s="179">
        <v>2.8032077860509312E-2</v>
      </c>
      <c r="E40" s="179">
        <v>2.4718555690358475E-2</v>
      </c>
      <c r="F40" s="179">
        <v>0.10522063900875514</v>
      </c>
      <c r="G40" s="179">
        <v>4.8218746993558263E-2</v>
      </c>
      <c r="H40" s="179">
        <v>3.6802608892315833E-2</v>
      </c>
      <c r="I40" s="179">
        <v>3.2698788901692297E-2</v>
      </c>
      <c r="J40" s="179">
        <v>5.6554823413935987E-2</v>
      </c>
      <c r="K40" s="179">
        <v>1.527896755366156E-2</v>
      </c>
      <c r="L40" s="179">
        <v>4.4223139737275978E-2</v>
      </c>
      <c r="M40" s="179">
        <v>6.2501080574853388E-2</v>
      </c>
      <c r="N40" s="179">
        <v>2.8549049461271778E-2</v>
      </c>
      <c r="O40" s="179">
        <v>1.9727074801085133E-2</v>
      </c>
      <c r="P40" s="179">
        <v>3.626414694574287E-2</v>
      </c>
      <c r="Q40" s="179">
        <v>4.0529915116316838E-2</v>
      </c>
      <c r="R40" s="179">
        <v>4.1497558941647424E-2</v>
      </c>
      <c r="S40" s="179">
        <v>4.1326617944882363E-2</v>
      </c>
      <c r="T40" s="179">
        <v>5.1879203159918653E-2</v>
      </c>
      <c r="U40" s="179">
        <v>4.1613155826984112E-2</v>
      </c>
      <c r="V40" s="179">
        <v>4.5684591846431422E-2</v>
      </c>
      <c r="W40" s="179">
        <v>3.4902379901333928E-2</v>
      </c>
      <c r="X40" s="179">
        <v>5.3345853929574839E-2</v>
      </c>
      <c r="Y40" s="179">
        <v>9.4379874626564414E-2</v>
      </c>
      <c r="Z40" s="179">
        <v>6.7289693751644286E-2</v>
      </c>
      <c r="AA40" s="179">
        <v>0.1552984828638693</v>
      </c>
      <c r="AB40" s="179">
        <v>6.8238643207234509E-2</v>
      </c>
      <c r="AC40" s="179">
        <v>8.2612081744642379E-2</v>
      </c>
      <c r="AD40" s="179">
        <v>0.11062807948466209</v>
      </c>
      <c r="AE40" s="179">
        <v>3.0502482102998073E-2</v>
      </c>
      <c r="AF40" s="179">
        <v>7.2915136159092286E-2</v>
      </c>
      <c r="AG40" s="179">
        <v>0.14451680751099161</v>
      </c>
      <c r="AH40" s="179">
        <v>8.1525897545150064E-2</v>
      </c>
      <c r="AI40" s="179">
        <v>8.0137544521399429E-2</v>
      </c>
      <c r="AJ40" s="179">
        <v>4.6580579299503884E-2</v>
      </c>
      <c r="AK40" s="179">
        <v>7.1965277766053798E-2</v>
      </c>
      <c r="AL40" s="179">
        <v>1.1347549842176599</v>
      </c>
      <c r="AM40" s="179">
        <v>4.7979692429861755E-2</v>
      </c>
      <c r="AN40" s="179">
        <v>1.554668735462268E-2</v>
      </c>
      <c r="AO40" s="179">
        <v>4.4000273890239812E-2</v>
      </c>
      <c r="AP40" s="182">
        <v>3.2823162651138613</v>
      </c>
      <c r="AQ40" s="183">
        <v>2.5351737605023463</v>
      </c>
    </row>
    <row r="41" spans="1:43">
      <c r="A41" s="168">
        <v>37</v>
      </c>
      <c r="B41" s="3" t="s">
        <v>99</v>
      </c>
      <c r="C41" s="179">
        <v>1.1716138614599077E-3</v>
      </c>
      <c r="D41" s="179">
        <v>1.2992885752534283E-4</v>
      </c>
      <c r="E41" s="179">
        <v>7.2494434481711967E-4</v>
      </c>
      <c r="F41" s="179">
        <v>2.5678017972382465E-4</v>
      </c>
      <c r="G41" s="179">
        <v>3.2263184944947683E-4</v>
      </c>
      <c r="H41" s="179">
        <v>1.610149803051387E-4</v>
      </c>
      <c r="I41" s="179">
        <v>1.4088241162565383E-4</v>
      </c>
      <c r="J41" s="179">
        <v>2.8468524589709155E-4</v>
      </c>
      <c r="K41" s="179">
        <v>7.7093026682780377E-5</v>
      </c>
      <c r="L41" s="179">
        <v>1.4773334420543685E-4</v>
      </c>
      <c r="M41" s="179">
        <v>2.5932899915194138E-4</v>
      </c>
      <c r="N41" s="179">
        <v>1.5111828094507211E-4</v>
      </c>
      <c r="O41" s="179">
        <v>7.4388098905445323E-5</v>
      </c>
      <c r="P41" s="179">
        <v>1.6756059257127891E-4</v>
      </c>
      <c r="Q41" s="179">
        <v>1.7305858093914048E-4</v>
      </c>
      <c r="R41" s="179">
        <v>2.2529702751517992E-4</v>
      </c>
      <c r="S41" s="179">
        <v>2.1700867756372104E-4</v>
      </c>
      <c r="T41" s="179">
        <v>2.4197403273077168E-4</v>
      </c>
      <c r="U41" s="179">
        <v>1.8432467488570958E-4</v>
      </c>
      <c r="V41" s="179">
        <v>2.646402801468434E-4</v>
      </c>
      <c r="W41" s="179">
        <v>2.1901607189103351E-4</v>
      </c>
      <c r="X41" s="179">
        <v>2.6730728420363583E-4</v>
      </c>
      <c r="Y41" s="179">
        <v>3.4827723048283347E-4</v>
      </c>
      <c r="Z41" s="179">
        <v>1.9923343834490068E-4</v>
      </c>
      <c r="AA41" s="179">
        <v>5.5091788628060213E-4</v>
      </c>
      <c r="AB41" s="179">
        <v>1.8369352262433391E-4</v>
      </c>
      <c r="AC41" s="179">
        <v>5.7332090852273664E-4</v>
      </c>
      <c r="AD41" s="179">
        <v>4.2655812471799971E-4</v>
      </c>
      <c r="AE41" s="179">
        <v>5.2768583784657008E-4</v>
      </c>
      <c r="AF41" s="179">
        <v>5.9853349075577559E-4</v>
      </c>
      <c r="AG41" s="179">
        <v>3.8132570396115189E-3</v>
      </c>
      <c r="AH41" s="179">
        <v>4.0468725678607383E-4</v>
      </c>
      <c r="AI41" s="179">
        <v>5.9033846937513118E-3</v>
      </c>
      <c r="AJ41" s="179">
        <v>1.3047763255661751E-2</v>
      </c>
      <c r="AK41" s="179">
        <v>1.5767090801350912E-3</v>
      </c>
      <c r="AL41" s="179">
        <v>1.1649602365486067E-3</v>
      </c>
      <c r="AM41" s="179">
        <v>1.0082007686953627</v>
      </c>
      <c r="AN41" s="179">
        <v>9.2216236914246562E-5</v>
      </c>
      <c r="AO41" s="179">
        <v>2.1423753593607228E-3</v>
      </c>
      <c r="AP41" s="182">
        <v>1.0456166729968495</v>
      </c>
      <c r="AQ41" s="183">
        <v>0.80760650065919826</v>
      </c>
    </row>
    <row r="42" spans="1:43">
      <c r="A42" s="168">
        <v>38</v>
      </c>
      <c r="B42" s="3" t="s">
        <v>4</v>
      </c>
      <c r="C42" s="179">
        <v>6.4938866432852924E-4</v>
      </c>
      <c r="D42" s="179">
        <v>4.8485947129603135E-3</v>
      </c>
      <c r="E42" s="179">
        <v>1.3211180088101048E-3</v>
      </c>
      <c r="F42" s="179">
        <v>1.7218241354889439E-3</v>
      </c>
      <c r="G42" s="179">
        <v>1.1394363118673637E-3</v>
      </c>
      <c r="H42" s="179">
        <v>1.3794367839096017E-3</v>
      </c>
      <c r="I42" s="179">
        <v>1.0167134974834807E-3</v>
      </c>
      <c r="J42" s="179">
        <v>1.0058130843820132E-3</v>
      </c>
      <c r="K42" s="179">
        <v>2.1622220070321126E-4</v>
      </c>
      <c r="L42" s="179">
        <v>4.0415837638478299E-4</v>
      </c>
      <c r="M42" s="179">
        <v>1.4491167174445797E-3</v>
      </c>
      <c r="N42" s="179">
        <v>4.6109129403851446E-4</v>
      </c>
      <c r="O42" s="179">
        <v>3.9048520004273638E-4</v>
      </c>
      <c r="P42" s="179">
        <v>8.0359351356157555E-4</v>
      </c>
      <c r="Q42" s="179">
        <v>8.5857010652923922E-4</v>
      </c>
      <c r="R42" s="179">
        <v>1.2396649603979369E-3</v>
      </c>
      <c r="S42" s="179">
        <v>1.5444256540954764E-3</v>
      </c>
      <c r="T42" s="179">
        <v>1.8736583636558995E-3</v>
      </c>
      <c r="U42" s="179">
        <v>1.1221246979458721E-3</v>
      </c>
      <c r="V42" s="179">
        <v>1.0992001777111922E-3</v>
      </c>
      <c r="W42" s="179">
        <v>1.0685643927751361E-3</v>
      </c>
      <c r="X42" s="179">
        <v>1.6690909183376009E-3</v>
      </c>
      <c r="Y42" s="179">
        <v>1.1226798011502574E-3</v>
      </c>
      <c r="Z42" s="179">
        <v>4.2964706542451928E-4</v>
      </c>
      <c r="AA42" s="179">
        <v>1.6617540052146155E-3</v>
      </c>
      <c r="AB42" s="179">
        <v>3.2718002559381037E-3</v>
      </c>
      <c r="AC42" s="179">
        <v>2.3684725099105378E-3</v>
      </c>
      <c r="AD42" s="179">
        <v>3.9738588427874998E-3</v>
      </c>
      <c r="AE42" s="179">
        <v>6.767195662000364E-4</v>
      </c>
      <c r="AF42" s="179">
        <v>3.0107935750844344E-3</v>
      </c>
      <c r="AG42" s="179">
        <v>2.6572685500220279E-3</v>
      </c>
      <c r="AH42" s="179">
        <v>3.1288923055992923E-3</v>
      </c>
      <c r="AI42" s="179">
        <v>3.8972857498901065E-3</v>
      </c>
      <c r="AJ42" s="179">
        <v>2.7191541725788159E-3</v>
      </c>
      <c r="AK42" s="179">
        <v>4.8381964955165769E-3</v>
      </c>
      <c r="AL42" s="179">
        <v>1.9363353064791612E-3</v>
      </c>
      <c r="AM42" s="179">
        <v>2.2785456208720403E-3</v>
      </c>
      <c r="AN42" s="179">
        <v>1.0004869774224474</v>
      </c>
      <c r="AO42" s="179">
        <v>8.1800009739963365E-4</v>
      </c>
      <c r="AP42" s="182">
        <v>1.0665586731153691</v>
      </c>
      <c r="AQ42" s="183">
        <v>0.82378154441022033</v>
      </c>
    </row>
    <row r="43" spans="1:43">
      <c r="A43" s="170">
        <v>39</v>
      </c>
      <c r="B43" s="3" t="s">
        <v>5</v>
      </c>
      <c r="C43" s="179">
        <v>4.1301280528875531E-3</v>
      </c>
      <c r="D43" s="179">
        <v>9.1115349284617429E-4</v>
      </c>
      <c r="E43" s="179">
        <v>6.4686017685144535E-3</v>
      </c>
      <c r="F43" s="179">
        <v>4.6215562349924385E-3</v>
      </c>
      <c r="G43" s="179">
        <v>3.3671195838874588E-3</v>
      </c>
      <c r="H43" s="179">
        <v>2.3474914162632896E-3</v>
      </c>
      <c r="I43" s="179">
        <v>2.7177285033734289E-3</v>
      </c>
      <c r="J43" s="179">
        <v>1.3040214091629516E-3</v>
      </c>
      <c r="K43" s="179">
        <v>2.7758488201375902E-3</v>
      </c>
      <c r="L43" s="179">
        <v>1.99402013260444E-3</v>
      </c>
      <c r="M43" s="179">
        <v>8.1988469813858954E-3</v>
      </c>
      <c r="N43" s="179">
        <v>7.1874151539468977E-3</v>
      </c>
      <c r="O43" s="179">
        <v>3.4631051537978748E-3</v>
      </c>
      <c r="P43" s="179">
        <v>5.3627559475335294E-3</v>
      </c>
      <c r="Q43" s="179">
        <v>5.7099956085250696E-3</v>
      </c>
      <c r="R43" s="179">
        <v>5.1203992063311504E-3</v>
      </c>
      <c r="S43" s="179">
        <v>2.7025338273911682E-3</v>
      </c>
      <c r="T43" s="179">
        <v>1.3889620114397232E-3</v>
      </c>
      <c r="U43" s="179">
        <v>3.1086465727036888E-3</v>
      </c>
      <c r="V43" s="179">
        <v>1.9272473186025137E-3</v>
      </c>
      <c r="W43" s="179">
        <v>4.0162165307754709E-3</v>
      </c>
      <c r="X43" s="179">
        <v>1.992784228012582E-3</v>
      </c>
      <c r="Y43" s="179">
        <v>1.04161673263868E-2</v>
      </c>
      <c r="Z43" s="179">
        <v>3.0237409278794192E-3</v>
      </c>
      <c r="AA43" s="179">
        <v>6.6305848647028971E-3</v>
      </c>
      <c r="AB43" s="179">
        <v>5.6793837294138476E-3</v>
      </c>
      <c r="AC43" s="179">
        <v>3.4441026862881106E-3</v>
      </c>
      <c r="AD43" s="179">
        <v>7.3661847491020196E-3</v>
      </c>
      <c r="AE43" s="179">
        <v>3.002274536933653E-3</v>
      </c>
      <c r="AF43" s="179">
        <v>3.6460755018446582E-3</v>
      </c>
      <c r="AG43" s="179">
        <v>4.256771724789987E-3</v>
      </c>
      <c r="AH43" s="179">
        <v>9.7406869942293225E-4</v>
      </c>
      <c r="AI43" s="179">
        <v>4.6901529206769682E-3</v>
      </c>
      <c r="AJ43" s="179">
        <v>2.3167096013618524E-3</v>
      </c>
      <c r="AK43" s="179">
        <v>8.6784519208206127E-3</v>
      </c>
      <c r="AL43" s="179">
        <v>2.8494648018257034E-3</v>
      </c>
      <c r="AM43" s="179">
        <v>3.674310661872304E-3</v>
      </c>
      <c r="AN43" s="179">
        <v>1.1584384509413196E-3</v>
      </c>
      <c r="AO43" s="179">
        <v>1.000899237560273</v>
      </c>
      <c r="AP43" s="182">
        <v>1.1535226986196514</v>
      </c>
      <c r="AQ43" s="183">
        <v>0.89095024412065649</v>
      </c>
    </row>
    <row r="44" spans="1:43">
      <c r="A44" s="175"/>
      <c r="B44" s="4" t="s">
        <v>35</v>
      </c>
      <c r="C44" s="184">
        <v>1.2337071551142613</v>
      </c>
      <c r="D44" s="184">
        <v>1.1927883623754092</v>
      </c>
      <c r="E44" s="184">
        <v>1.2052399315810052</v>
      </c>
      <c r="F44" s="184">
        <v>1.306434225566738</v>
      </c>
      <c r="G44" s="184">
        <v>1.2748135546740775</v>
      </c>
      <c r="H44" s="184">
        <v>1.2264137241181465</v>
      </c>
      <c r="I44" s="184">
        <v>1.3261715947825043</v>
      </c>
      <c r="J44" s="184">
        <v>1.2819953411909104</v>
      </c>
      <c r="K44" s="184">
        <v>1.1082993073421799</v>
      </c>
      <c r="L44" s="184">
        <v>1.2456114110142513</v>
      </c>
      <c r="M44" s="184">
        <v>1.3030645040002025</v>
      </c>
      <c r="N44" s="184">
        <v>1.8659871330509152</v>
      </c>
      <c r="O44" s="184">
        <v>1.1553738756744276</v>
      </c>
      <c r="P44" s="184">
        <v>1.4115239007926292</v>
      </c>
      <c r="Q44" s="184">
        <v>1.3604767489913889</v>
      </c>
      <c r="R44" s="184">
        <v>1.3274289517958109</v>
      </c>
      <c r="S44" s="184">
        <v>1.2207278217423239</v>
      </c>
      <c r="T44" s="184">
        <v>1.2383409287375042</v>
      </c>
      <c r="U44" s="184">
        <v>1.2690361522039737</v>
      </c>
      <c r="V44" s="184">
        <v>1.2252596715928863</v>
      </c>
      <c r="W44" s="184">
        <v>1.3272507932689503</v>
      </c>
      <c r="X44" s="184">
        <v>1.3218359601192711</v>
      </c>
      <c r="Y44" s="184">
        <v>1.3080567781663281</v>
      </c>
      <c r="Z44" s="184">
        <v>1.3215914328473619</v>
      </c>
      <c r="AA44" s="184">
        <v>1.5037446081771826</v>
      </c>
      <c r="AB44" s="184">
        <v>1.2882925485808523</v>
      </c>
      <c r="AC44" s="184">
        <v>1.256087873665235</v>
      </c>
      <c r="AD44" s="184">
        <v>1.3145688316594355</v>
      </c>
      <c r="AE44" s="184">
        <v>1.190467217599865</v>
      </c>
      <c r="AF44" s="184">
        <v>1.2814207512143763</v>
      </c>
      <c r="AG44" s="184">
        <v>1.3840965213560188</v>
      </c>
      <c r="AH44" s="184">
        <v>1.2307108438025025</v>
      </c>
      <c r="AI44" s="184">
        <v>1.2294338770331572</v>
      </c>
      <c r="AJ44" s="184">
        <v>1.2311061259961336</v>
      </c>
      <c r="AK44" s="184">
        <v>1.2543027255669874</v>
      </c>
      <c r="AL44" s="184">
        <v>1.2541776830293137</v>
      </c>
      <c r="AM44" s="184">
        <v>1.2985813684867873</v>
      </c>
      <c r="AN44" s="184">
        <v>1.3880388125767185</v>
      </c>
      <c r="AO44" s="184">
        <v>1.3312531898163391</v>
      </c>
      <c r="AP44" s="180"/>
      <c r="AQ44" s="185"/>
    </row>
    <row r="45" spans="1:43">
      <c r="A45" s="170"/>
      <c r="B45" s="4" t="s">
        <v>36</v>
      </c>
      <c r="C45" s="184">
        <v>0.95288258509153034</v>
      </c>
      <c r="D45" s="184">
        <v>0.92127799818272638</v>
      </c>
      <c r="E45" s="184">
        <v>0.93089525897584835</v>
      </c>
      <c r="F45" s="184">
        <v>1.0090550394795992</v>
      </c>
      <c r="G45" s="184">
        <v>0.98463207451775914</v>
      </c>
      <c r="H45" s="184">
        <v>0.94724933302441328</v>
      </c>
      <c r="I45" s="184">
        <v>1.0242996583693091</v>
      </c>
      <c r="J45" s="184">
        <v>0.99017909535926618</v>
      </c>
      <c r="K45" s="184">
        <v>0.85602089982007012</v>
      </c>
      <c r="L45" s="184">
        <v>0.96207711564811371</v>
      </c>
      <c r="M45" s="184">
        <v>1.0064523561896075</v>
      </c>
      <c r="N45" s="184">
        <v>1.4412388188868142</v>
      </c>
      <c r="O45" s="184">
        <v>0.89238004402909088</v>
      </c>
      <c r="P45" s="184">
        <v>1.0902235088206091</v>
      </c>
      <c r="Q45" s="184">
        <v>1.0507960468266639</v>
      </c>
      <c r="R45" s="184">
        <v>1.0252708074756882</v>
      </c>
      <c r="S45" s="184">
        <v>0.94285769329695279</v>
      </c>
      <c r="T45" s="184">
        <v>0.95646158856130903</v>
      </c>
      <c r="U45" s="184">
        <v>0.98016976255174249</v>
      </c>
      <c r="V45" s="184">
        <v>0.94635797355629092</v>
      </c>
      <c r="W45" s="184">
        <v>1.0251332025692668</v>
      </c>
      <c r="X45" s="184">
        <v>1.0209509295005594</v>
      </c>
      <c r="Y45" s="184">
        <v>1.0103082559411678</v>
      </c>
      <c r="Z45" s="184">
        <v>1.0207620631411352</v>
      </c>
      <c r="AA45" s="184">
        <v>1.1614523297667145</v>
      </c>
      <c r="AB45" s="184">
        <v>0.99504289081648678</v>
      </c>
      <c r="AC45" s="184">
        <v>0.97016885668414554</v>
      </c>
      <c r="AD45" s="184">
        <v>1.0153379928127124</v>
      </c>
      <c r="AE45" s="184">
        <v>0.91948520770978193</v>
      </c>
      <c r="AF45" s="184">
        <v>0.98973529734777066</v>
      </c>
      <c r="AG45" s="184">
        <v>1.0690393306211861</v>
      </c>
      <c r="AH45" s="184">
        <v>0.95056831394812979</v>
      </c>
      <c r="AI45" s="184">
        <v>0.94958201878788406</v>
      </c>
      <c r="AJ45" s="184">
        <v>0.95087361939841142</v>
      </c>
      <c r="AK45" s="184">
        <v>0.96879005578510091</v>
      </c>
      <c r="AL45" s="184">
        <v>0.96869347625563063</v>
      </c>
      <c r="AM45" s="184">
        <v>1.0029897015882867</v>
      </c>
      <c r="AN45" s="184">
        <v>1.0720842514794233</v>
      </c>
      <c r="AO45" s="184">
        <v>1.0282245471827978</v>
      </c>
      <c r="AP45" s="182"/>
      <c r="AQ45" s="186"/>
    </row>
    <row r="46" spans="1:43">
      <c r="A46" s="116" t="s">
        <v>195</v>
      </c>
    </row>
  </sheetData>
  <phoneticPr fontId="3"/>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430AF-A328-46BE-8300-CD86936D7F97}">
  <dimension ref="A1:L48"/>
  <sheetViews>
    <sheetView workbookViewId="0">
      <pane xSplit="2" ySplit="7" topLeftCell="C8" activePane="bottomRight" state="frozen"/>
      <selection pane="topRight"/>
      <selection pane="bottomLeft"/>
      <selection pane="bottomRight" activeCell="C8" sqref="C8"/>
    </sheetView>
  </sheetViews>
  <sheetFormatPr defaultRowHeight="12"/>
  <cols>
    <col min="1" max="1" width="4.1640625" style="116" customWidth="1"/>
    <col min="2" max="2" width="21.58203125" style="116" customWidth="1"/>
    <col min="3" max="12" width="10.58203125" style="116" customWidth="1"/>
    <col min="13" max="16384" width="8.6640625" style="116"/>
  </cols>
  <sheetData>
    <row r="1" spans="1:12">
      <c r="A1" s="116" t="s">
        <v>0</v>
      </c>
    </row>
    <row r="2" spans="1:12">
      <c r="A2" s="116" t="s">
        <v>53</v>
      </c>
    </row>
    <row r="3" spans="1:12" ht="9.5" customHeight="1">
      <c r="A3" s="166"/>
      <c r="B3" s="167"/>
      <c r="C3" s="449" t="s">
        <v>54</v>
      </c>
      <c r="D3" s="9"/>
      <c r="E3" s="9"/>
      <c r="F3" s="9"/>
      <c r="G3" s="9"/>
      <c r="H3" s="9"/>
      <c r="I3" s="9"/>
      <c r="J3" s="9"/>
      <c r="K3" s="9"/>
      <c r="L3" s="10"/>
    </row>
    <row r="4" spans="1:12" ht="9.5" customHeight="1">
      <c r="A4" s="168"/>
      <c r="B4" s="169"/>
      <c r="C4" s="450"/>
      <c r="D4" s="452" t="s">
        <v>55</v>
      </c>
      <c r="E4" s="452" t="s">
        <v>56</v>
      </c>
      <c r="F4" s="455" t="s">
        <v>61</v>
      </c>
      <c r="G4" s="9"/>
      <c r="H4" s="9"/>
      <c r="I4" s="9"/>
      <c r="J4" s="9"/>
      <c r="K4" s="9"/>
      <c r="L4" s="10"/>
    </row>
    <row r="5" spans="1:12" ht="9.5" customHeight="1">
      <c r="A5" s="168"/>
      <c r="B5" s="169" t="s">
        <v>100</v>
      </c>
      <c r="C5" s="450"/>
      <c r="D5" s="454"/>
      <c r="E5" s="454"/>
      <c r="F5" s="456"/>
      <c r="G5" s="452" t="s">
        <v>57</v>
      </c>
      <c r="H5" s="449" t="s">
        <v>58</v>
      </c>
      <c r="I5" s="9"/>
      <c r="J5" s="9"/>
      <c r="K5" s="9"/>
      <c r="L5" s="10"/>
    </row>
    <row r="6" spans="1:12" ht="9.5" customHeight="1">
      <c r="A6" s="168"/>
      <c r="B6" s="169"/>
      <c r="C6" s="450"/>
      <c r="D6" s="454"/>
      <c r="E6" s="454"/>
      <c r="F6" s="456"/>
      <c r="G6" s="454"/>
      <c r="H6" s="458"/>
      <c r="I6" s="449" t="s">
        <v>59</v>
      </c>
      <c r="J6" s="9"/>
      <c r="K6" s="9"/>
      <c r="L6" s="452" t="s">
        <v>60</v>
      </c>
    </row>
    <row r="7" spans="1:12" ht="30" customHeight="1">
      <c r="A7" s="170"/>
      <c r="B7" s="171"/>
      <c r="C7" s="451"/>
      <c r="D7" s="453"/>
      <c r="E7" s="453"/>
      <c r="F7" s="457"/>
      <c r="G7" s="453"/>
      <c r="H7" s="459"/>
      <c r="I7" s="459"/>
      <c r="J7" s="11" t="s">
        <v>62</v>
      </c>
      <c r="K7" s="11" t="s">
        <v>63</v>
      </c>
      <c r="L7" s="453"/>
    </row>
    <row r="8" spans="1:12">
      <c r="A8" s="168">
        <v>1</v>
      </c>
      <c r="B8" s="3" t="s">
        <v>73</v>
      </c>
      <c r="C8" s="172">
        <v>52513</v>
      </c>
      <c r="D8" s="173">
        <v>23352</v>
      </c>
      <c r="E8" s="173">
        <v>9219</v>
      </c>
      <c r="F8" s="172">
        <v>19942</v>
      </c>
      <c r="G8" s="174">
        <v>2038</v>
      </c>
      <c r="H8" s="173">
        <v>17904</v>
      </c>
      <c r="I8" s="173">
        <v>9048</v>
      </c>
      <c r="J8" s="172">
        <v>6300</v>
      </c>
      <c r="K8" s="173">
        <v>2748</v>
      </c>
      <c r="L8" s="173">
        <v>8856</v>
      </c>
    </row>
    <row r="9" spans="1:12">
      <c r="A9" s="168">
        <v>2</v>
      </c>
      <c r="B9" s="3" t="s">
        <v>74</v>
      </c>
      <c r="C9" s="172">
        <v>2815</v>
      </c>
      <c r="D9" s="173">
        <v>183</v>
      </c>
      <c r="E9" s="173">
        <v>75</v>
      </c>
      <c r="F9" s="172">
        <v>2557</v>
      </c>
      <c r="G9" s="173">
        <v>597</v>
      </c>
      <c r="H9" s="173">
        <v>1960</v>
      </c>
      <c r="I9" s="173">
        <v>1389</v>
      </c>
      <c r="J9" s="172">
        <v>1137</v>
      </c>
      <c r="K9" s="173">
        <v>252</v>
      </c>
      <c r="L9" s="173">
        <v>571</v>
      </c>
    </row>
    <row r="10" spans="1:12">
      <c r="A10" s="168">
        <v>3</v>
      </c>
      <c r="B10" s="3" t="s">
        <v>75</v>
      </c>
      <c r="C10" s="172">
        <v>4840</v>
      </c>
      <c r="D10" s="173">
        <v>2542</v>
      </c>
      <c r="E10" s="173">
        <v>145</v>
      </c>
      <c r="F10" s="172">
        <v>2153</v>
      </c>
      <c r="G10" s="173">
        <v>281</v>
      </c>
      <c r="H10" s="173">
        <v>1872</v>
      </c>
      <c r="I10" s="173">
        <v>1772</v>
      </c>
      <c r="J10" s="172">
        <v>1147</v>
      </c>
      <c r="K10" s="173">
        <v>625</v>
      </c>
      <c r="L10" s="173">
        <v>100</v>
      </c>
    </row>
    <row r="11" spans="1:12">
      <c r="A11" s="168">
        <v>4</v>
      </c>
      <c r="B11" s="3" t="s">
        <v>76</v>
      </c>
      <c r="C11" s="172">
        <v>268</v>
      </c>
      <c r="D11" s="173">
        <v>7</v>
      </c>
      <c r="E11" s="173">
        <v>3</v>
      </c>
      <c r="F11" s="172">
        <v>258</v>
      </c>
      <c r="G11" s="173">
        <v>38</v>
      </c>
      <c r="H11" s="173">
        <v>220</v>
      </c>
      <c r="I11" s="173">
        <v>218</v>
      </c>
      <c r="J11" s="172">
        <v>191</v>
      </c>
      <c r="K11" s="173">
        <v>27</v>
      </c>
      <c r="L11" s="173">
        <v>2</v>
      </c>
    </row>
    <row r="12" spans="1:12">
      <c r="A12" s="168">
        <v>5</v>
      </c>
      <c r="B12" s="3" t="s">
        <v>77</v>
      </c>
      <c r="C12" s="172">
        <v>73064</v>
      </c>
      <c r="D12" s="173">
        <v>1835</v>
      </c>
      <c r="E12" s="173">
        <v>749</v>
      </c>
      <c r="F12" s="172">
        <v>70480</v>
      </c>
      <c r="G12" s="173">
        <v>2485</v>
      </c>
      <c r="H12" s="173">
        <v>67995</v>
      </c>
      <c r="I12" s="173">
        <v>66770</v>
      </c>
      <c r="J12" s="172">
        <v>32185</v>
      </c>
      <c r="K12" s="173">
        <v>34585</v>
      </c>
      <c r="L12" s="173">
        <v>1225</v>
      </c>
    </row>
    <row r="13" spans="1:12">
      <c r="A13" s="168">
        <v>6</v>
      </c>
      <c r="B13" s="3" t="s">
        <v>78</v>
      </c>
      <c r="C13" s="172">
        <v>10581</v>
      </c>
      <c r="D13" s="173">
        <v>1944</v>
      </c>
      <c r="E13" s="173">
        <v>694</v>
      </c>
      <c r="F13" s="172">
        <v>7943</v>
      </c>
      <c r="G13" s="173">
        <v>872</v>
      </c>
      <c r="H13" s="173">
        <v>7071</v>
      </c>
      <c r="I13" s="173">
        <v>6941</v>
      </c>
      <c r="J13" s="172">
        <v>4102</v>
      </c>
      <c r="K13" s="173">
        <v>2839</v>
      </c>
      <c r="L13" s="173">
        <v>130</v>
      </c>
    </row>
    <row r="14" spans="1:12">
      <c r="A14" s="168">
        <v>7</v>
      </c>
      <c r="B14" s="3" t="s">
        <v>79</v>
      </c>
      <c r="C14" s="172">
        <v>16373</v>
      </c>
      <c r="D14" s="173">
        <v>1416</v>
      </c>
      <c r="E14" s="173">
        <v>480</v>
      </c>
      <c r="F14" s="172">
        <v>14477</v>
      </c>
      <c r="G14" s="173">
        <v>1230</v>
      </c>
      <c r="H14" s="173">
        <v>13247</v>
      </c>
      <c r="I14" s="173">
        <v>13146</v>
      </c>
      <c r="J14" s="172">
        <v>9575</v>
      </c>
      <c r="K14" s="173">
        <v>3571</v>
      </c>
      <c r="L14" s="173">
        <v>101</v>
      </c>
    </row>
    <row r="15" spans="1:12">
      <c r="A15" s="168">
        <v>8</v>
      </c>
      <c r="B15" s="3" t="s">
        <v>80</v>
      </c>
      <c r="C15" s="172">
        <v>26780</v>
      </c>
      <c r="D15" s="173">
        <v>54</v>
      </c>
      <c r="E15" s="173">
        <v>21</v>
      </c>
      <c r="F15" s="172">
        <v>26705</v>
      </c>
      <c r="G15" s="173">
        <v>665</v>
      </c>
      <c r="H15" s="173">
        <v>26040</v>
      </c>
      <c r="I15" s="173">
        <v>25894</v>
      </c>
      <c r="J15" s="172">
        <v>21301</v>
      </c>
      <c r="K15" s="173">
        <v>4593</v>
      </c>
      <c r="L15" s="173">
        <v>146</v>
      </c>
    </row>
    <row r="16" spans="1:12">
      <c r="A16" s="168">
        <v>9</v>
      </c>
      <c r="B16" s="3" t="s">
        <v>81</v>
      </c>
      <c r="C16" s="172">
        <v>1419</v>
      </c>
      <c r="D16" s="173">
        <v>0</v>
      </c>
      <c r="E16" s="173">
        <v>0</v>
      </c>
      <c r="F16" s="172">
        <v>1419</v>
      </c>
      <c r="G16" s="173">
        <v>61</v>
      </c>
      <c r="H16" s="173">
        <v>1358</v>
      </c>
      <c r="I16" s="173">
        <v>1355</v>
      </c>
      <c r="J16" s="172">
        <v>1211</v>
      </c>
      <c r="K16" s="173">
        <v>144</v>
      </c>
      <c r="L16" s="173">
        <v>3</v>
      </c>
    </row>
    <row r="17" spans="1:12">
      <c r="A17" s="168">
        <v>10</v>
      </c>
      <c r="B17" s="3" t="s">
        <v>82</v>
      </c>
      <c r="C17" s="172">
        <v>26350</v>
      </c>
      <c r="D17" s="173">
        <v>948</v>
      </c>
      <c r="E17" s="173">
        <v>356</v>
      </c>
      <c r="F17" s="172">
        <v>25046</v>
      </c>
      <c r="G17" s="173">
        <v>1267</v>
      </c>
      <c r="H17" s="173">
        <v>23779</v>
      </c>
      <c r="I17" s="173">
        <v>23494</v>
      </c>
      <c r="J17" s="172">
        <v>16467</v>
      </c>
      <c r="K17" s="173">
        <v>7027</v>
      </c>
      <c r="L17" s="173">
        <v>285</v>
      </c>
    </row>
    <row r="18" spans="1:12">
      <c r="A18" s="168">
        <v>11</v>
      </c>
      <c r="B18" s="3" t="s">
        <v>83</v>
      </c>
      <c r="C18" s="172">
        <v>10820</v>
      </c>
      <c r="D18" s="173">
        <v>410</v>
      </c>
      <c r="E18" s="173">
        <v>148</v>
      </c>
      <c r="F18" s="172">
        <v>10262</v>
      </c>
      <c r="G18" s="173">
        <v>854</v>
      </c>
      <c r="H18" s="173">
        <v>9408</v>
      </c>
      <c r="I18" s="173">
        <v>9158</v>
      </c>
      <c r="J18" s="172">
        <v>7697</v>
      </c>
      <c r="K18" s="173">
        <v>1461</v>
      </c>
      <c r="L18" s="173">
        <v>250</v>
      </c>
    </row>
    <row r="19" spans="1:12">
      <c r="A19" s="168">
        <v>12</v>
      </c>
      <c r="B19" s="3" t="s">
        <v>84</v>
      </c>
      <c r="C19" s="172">
        <v>27572</v>
      </c>
      <c r="D19" s="173">
        <v>391</v>
      </c>
      <c r="E19" s="173">
        <v>69</v>
      </c>
      <c r="F19" s="172">
        <v>27112</v>
      </c>
      <c r="G19" s="173">
        <v>732</v>
      </c>
      <c r="H19" s="173">
        <v>26380</v>
      </c>
      <c r="I19" s="173">
        <v>26252</v>
      </c>
      <c r="J19" s="172">
        <v>23793</v>
      </c>
      <c r="K19" s="173">
        <v>2459</v>
      </c>
      <c r="L19" s="173">
        <v>128</v>
      </c>
    </row>
    <row r="20" spans="1:12">
      <c r="A20" s="168">
        <v>13</v>
      </c>
      <c r="B20" s="3" t="s">
        <v>85</v>
      </c>
      <c r="C20" s="172">
        <v>7691</v>
      </c>
      <c r="D20" s="173">
        <v>162</v>
      </c>
      <c r="E20" s="173">
        <v>44</v>
      </c>
      <c r="F20" s="172">
        <v>7485</v>
      </c>
      <c r="G20" s="173">
        <v>331</v>
      </c>
      <c r="H20" s="173">
        <v>7154</v>
      </c>
      <c r="I20" s="173">
        <v>7085</v>
      </c>
      <c r="J20" s="172">
        <v>5716</v>
      </c>
      <c r="K20" s="173">
        <v>1369</v>
      </c>
      <c r="L20" s="173">
        <v>69</v>
      </c>
    </row>
    <row r="21" spans="1:12">
      <c r="A21" s="168">
        <v>14</v>
      </c>
      <c r="B21" s="3" t="s">
        <v>86</v>
      </c>
      <c r="C21" s="172">
        <v>38812</v>
      </c>
      <c r="D21" s="173">
        <v>2797</v>
      </c>
      <c r="E21" s="173">
        <v>488</v>
      </c>
      <c r="F21" s="172">
        <v>35527</v>
      </c>
      <c r="G21" s="173">
        <v>3516</v>
      </c>
      <c r="H21" s="173">
        <v>32011</v>
      </c>
      <c r="I21" s="173">
        <v>31642</v>
      </c>
      <c r="J21" s="172">
        <v>24713</v>
      </c>
      <c r="K21" s="173">
        <v>6929</v>
      </c>
      <c r="L21" s="173">
        <v>369</v>
      </c>
    </row>
    <row r="22" spans="1:12">
      <c r="A22" s="168">
        <v>15</v>
      </c>
      <c r="B22" s="3" t="s">
        <v>70</v>
      </c>
      <c r="C22" s="172">
        <v>30162</v>
      </c>
      <c r="D22" s="173">
        <v>775</v>
      </c>
      <c r="E22" s="173">
        <v>218</v>
      </c>
      <c r="F22" s="172">
        <v>29169</v>
      </c>
      <c r="G22" s="173">
        <v>1283</v>
      </c>
      <c r="H22" s="173">
        <v>27886</v>
      </c>
      <c r="I22" s="173">
        <v>27795</v>
      </c>
      <c r="J22" s="172">
        <v>24282</v>
      </c>
      <c r="K22" s="173">
        <v>3513</v>
      </c>
      <c r="L22" s="173">
        <v>91</v>
      </c>
    </row>
    <row r="23" spans="1:12">
      <c r="A23" s="168">
        <v>16</v>
      </c>
      <c r="B23" s="3" t="s">
        <v>71</v>
      </c>
      <c r="C23" s="172">
        <v>34303</v>
      </c>
      <c r="D23" s="173">
        <v>995</v>
      </c>
      <c r="E23" s="173">
        <v>156</v>
      </c>
      <c r="F23" s="172">
        <v>33152</v>
      </c>
      <c r="G23" s="173">
        <v>2220</v>
      </c>
      <c r="H23" s="173">
        <v>30932</v>
      </c>
      <c r="I23" s="173">
        <v>30722</v>
      </c>
      <c r="J23" s="172">
        <v>24915</v>
      </c>
      <c r="K23" s="173">
        <v>5807</v>
      </c>
      <c r="L23" s="173">
        <v>210</v>
      </c>
    </row>
    <row r="24" spans="1:12">
      <c r="A24" s="168">
        <v>17</v>
      </c>
      <c r="B24" s="3" t="s">
        <v>72</v>
      </c>
      <c r="C24" s="172">
        <v>8703</v>
      </c>
      <c r="D24" s="173">
        <v>132</v>
      </c>
      <c r="E24" s="173">
        <v>36</v>
      </c>
      <c r="F24" s="172">
        <v>8535</v>
      </c>
      <c r="G24" s="173">
        <v>347</v>
      </c>
      <c r="H24" s="173">
        <v>8188</v>
      </c>
      <c r="I24" s="173">
        <v>8171</v>
      </c>
      <c r="J24" s="172">
        <v>6465</v>
      </c>
      <c r="K24" s="173">
        <v>1706</v>
      </c>
      <c r="L24" s="173">
        <v>17</v>
      </c>
    </row>
    <row r="25" spans="1:12">
      <c r="A25" s="168">
        <v>18</v>
      </c>
      <c r="B25" s="3" t="s">
        <v>87</v>
      </c>
      <c r="C25" s="172">
        <v>11795</v>
      </c>
      <c r="D25" s="173">
        <v>84</v>
      </c>
      <c r="E25" s="173">
        <v>10</v>
      </c>
      <c r="F25" s="172">
        <v>11701</v>
      </c>
      <c r="G25" s="173">
        <v>298</v>
      </c>
      <c r="H25" s="173">
        <v>11403</v>
      </c>
      <c r="I25" s="173">
        <v>11369</v>
      </c>
      <c r="J25" s="172">
        <v>8040</v>
      </c>
      <c r="K25" s="173">
        <v>3329</v>
      </c>
      <c r="L25" s="173">
        <v>34</v>
      </c>
    </row>
    <row r="26" spans="1:12">
      <c r="A26" s="168">
        <v>19</v>
      </c>
      <c r="B26" s="3" t="s">
        <v>88</v>
      </c>
      <c r="C26" s="172">
        <v>41202</v>
      </c>
      <c r="D26" s="173">
        <v>409</v>
      </c>
      <c r="E26" s="173">
        <v>74</v>
      </c>
      <c r="F26" s="172">
        <v>40719</v>
      </c>
      <c r="G26" s="173">
        <v>1218</v>
      </c>
      <c r="H26" s="173">
        <v>39501</v>
      </c>
      <c r="I26" s="173">
        <v>39311</v>
      </c>
      <c r="J26" s="172">
        <v>29976</v>
      </c>
      <c r="K26" s="173">
        <v>9335</v>
      </c>
      <c r="L26" s="173">
        <v>190</v>
      </c>
    </row>
    <row r="27" spans="1:12">
      <c r="A27" s="168">
        <v>20</v>
      </c>
      <c r="B27" s="3" t="s">
        <v>89</v>
      </c>
      <c r="C27" s="172">
        <v>8528</v>
      </c>
      <c r="D27" s="173">
        <v>25</v>
      </c>
      <c r="E27" s="173">
        <v>7</v>
      </c>
      <c r="F27" s="172">
        <v>8496</v>
      </c>
      <c r="G27" s="173">
        <v>110</v>
      </c>
      <c r="H27" s="173">
        <v>8386</v>
      </c>
      <c r="I27" s="173">
        <v>7980</v>
      </c>
      <c r="J27" s="172">
        <v>6348</v>
      </c>
      <c r="K27" s="173">
        <v>1632</v>
      </c>
      <c r="L27" s="173">
        <v>406</v>
      </c>
    </row>
    <row r="28" spans="1:12">
      <c r="A28" s="168">
        <v>21</v>
      </c>
      <c r="B28" s="3" t="s">
        <v>90</v>
      </c>
      <c r="C28" s="172">
        <v>36505</v>
      </c>
      <c r="D28" s="173">
        <v>340</v>
      </c>
      <c r="E28" s="173">
        <v>98</v>
      </c>
      <c r="F28" s="172">
        <v>36067</v>
      </c>
      <c r="G28" s="173">
        <v>1299</v>
      </c>
      <c r="H28" s="173">
        <v>34768</v>
      </c>
      <c r="I28" s="173">
        <v>34454</v>
      </c>
      <c r="J28" s="172">
        <v>29854</v>
      </c>
      <c r="K28" s="173">
        <v>4600</v>
      </c>
      <c r="L28" s="173">
        <v>314</v>
      </c>
    </row>
    <row r="29" spans="1:12">
      <c r="A29" s="168">
        <v>22</v>
      </c>
      <c r="B29" s="3" t="s">
        <v>64</v>
      </c>
      <c r="C29" s="172">
        <v>29777</v>
      </c>
      <c r="D29" s="173">
        <v>3799</v>
      </c>
      <c r="E29" s="173">
        <v>1183</v>
      </c>
      <c r="F29" s="172">
        <v>24795</v>
      </c>
      <c r="G29" s="173">
        <v>2498</v>
      </c>
      <c r="H29" s="173">
        <v>22297</v>
      </c>
      <c r="I29" s="173">
        <v>22025</v>
      </c>
      <c r="J29" s="172">
        <v>16002</v>
      </c>
      <c r="K29" s="173">
        <v>6023</v>
      </c>
      <c r="L29" s="173">
        <v>272</v>
      </c>
    </row>
    <row r="30" spans="1:12">
      <c r="A30" s="168">
        <v>23</v>
      </c>
      <c r="B30" s="3" t="s">
        <v>91</v>
      </c>
      <c r="C30" s="172">
        <v>161860</v>
      </c>
      <c r="D30" s="173">
        <v>30337</v>
      </c>
      <c r="E30" s="173">
        <v>6662</v>
      </c>
      <c r="F30" s="172">
        <v>124861</v>
      </c>
      <c r="G30" s="173">
        <v>24377</v>
      </c>
      <c r="H30" s="173">
        <v>100484</v>
      </c>
      <c r="I30" s="173">
        <v>96491</v>
      </c>
      <c r="J30" s="172">
        <v>81403</v>
      </c>
      <c r="K30" s="173">
        <v>15088</v>
      </c>
      <c r="L30" s="173">
        <v>3993</v>
      </c>
    </row>
    <row r="31" spans="1:12">
      <c r="A31" s="168">
        <v>24</v>
      </c>
      <c r="B31" s="3" t="s">
        <v>92</v>
      </c>
      <c r="C31" s="172">
        <v>4035</v>
      </c>
      <c r="D31" s="173">
        <v>0</v>
      </c>
      <c r="E31" s="173">
        <v>0</v>
      </c>
      <c r="F31" s="172">
        <v>4035</v>
      </c>
      <c r="G31" s="173">
        <v>111</v>
      </c>
      <c r="H31" s="173">
        <v>3924</v>
      </c>
      <c r="I31" s="173">
        <v>3910</v>
      </c>
      <c r="J31" s="172">
        <v>3560</v>
      </c>
      <c r="K31" s="173">
        <v>350</v>
      </c>
      <c r="L31" s="173">
        <v>14</v>
      </c>
    </row>
    <row r="32" spans="1:12">
      <c r="A32" s="168">
        <v>25</v>
      </c>
      <c r="B32" s="3" t="s">
        <v>1</v>
      </c>
      <c r="C32" s="172">
        <v>4011</v>
      </c>
      <c r="D32" s="173">
        <v>0</v>
      </c>
      <c r="E32" s="173">
        <v>0</v>
      </c>
      <c r="F32" s="172">
        <v>4011</v>
      </c>
      <c r="G32" s="173">
        <v>6</v>
      </c>
      <c r="H32" s="173">
        <v>4005</v>
      </c>
      <c r="I32" s="173">
        <v>4004</v>
      </c>
      <c r="J32" s="172">
        <v>3078</v>
      </c>
      <c r="K32" s="173">
        <v>926</v>
      </c>
      <c r="L32" s="173">
        <v>1</v>
      </c>
    </row>
    <row r="33" spans="1:12">
      <c r="A33" s="168">
        <v>26</v>
      </c>
      <c r="B33" s="3" t="s">
        <v>2</v>
      </c>
      <c r="C33" s="172">
        <v>19565</v>
      </c>
      <c r="D33" s="173">
        <v>581</v>
      </c>
      <c r="E33" s="173">
        <v>170</v>
      </c>
      <c r="F33" s="172">
        <v>18814</v>
      </c>
      <c r="G33" s="173">
        <v>1085</v>
      </c>
      <c r="H33" s="173">
        <v>17729</v>
      </c>
      <c r="I33" s="173">
        <v>17566</v>
      </c>
      <c r="J33" s="172">
        <v>13409</v>
      </c>
      <c r="K33" s="173">
        <v>4157</v>
      </c>
      <c r="L33" s="173">
        <v>163</v>
      </c>
    </row>
    <row r="34" spans="1:12">
      <c r="A34" s="168">
        <v>27</v>
      </c>
      <c r="B34" s="3" t="s">
        <v>65</v>
      </c>
      <c r="C34" s="172">
        <v>450446</v>
      </c>
      <c r="D34" s="173">
        <v>22473</v>
      </c>
      <c r="E34" s="173">
        <v>8431</v>
      </c>
      <c r="F34" s="172">
        <v>419542</v>
      </c>
      <c r="G34" s="173">
        <v>30504</v>
      </c>
      <c r="H34" s="173">
        <v>389038</v>
      </c>
      <c r="I34" s="173">
        <v>382537</v>
      </c>
      <c r="J34" s="172">
        <v>174076</v>
      </c>
      <c r="K34" s="173">
        <v>208461</v>
      </c>
      <c r="L34" s="173">
        <v>6501</v>
      </c>
    </row>
    <row r="35" spans="1:12">
      <c r="A35" s="168">
        <v>28</v>
      </c>
      <c r="B35" s="3" t="s">
        <v>66</v>
      </c>
      <c r="C35" s="172">
        <v>47969</v>
      </c>
      <c r="D35" s="173">
        <v>1298</v>
      </c>
      <c r="E35" s="173">
        <v>139</v>
      </c>
      <c r="F35" s="172">
        <v>46532</v>
      </c>
      <c r="G35" s="173">
        <v>1834</v>
      </c>
      <c r="H35" s="173">
        <v>44698</v>
      </c>
      <c r="I35" s="173">
        <v>44584</v>
      </c>
      <c r="J35" s="172">
        <v>36945</v>
      </c>
      <c r="K35" s="173">
        <v>7639</v>
      </c>
      <c r="L35" s="173">
        <v>114</v>
      </c>
    </row>
    <row r="36" spans="1:12">
      <c r="A36" s="168">
        <v>29</v>
      </c>
      <c r="B36" s="3" t="s">
        <v>93</v>
      </c>
      <c r="C36" s="172">
        <v>55394</v>
      </c>
      <c r="D36" s="173">
        <v>6975</v>
      </c>
      <c r="E36" s="173">
        <v>1961</v>
      </c>
      <c r="F36" s="172">
        <v>46458</v>
      </c>
      <c r="G36" s="173">
        <v>16091</v>
      </c>
      <c r="H36" s="173">
        <v>30367</v>
      </c>
      <c r="I36" s="173">
        <v>29520</v>
      </c>
      <c r="J36" s="172">
        <v>17518</v>
      </c>
      <c r="K36" s="173">
        <v>12002</v>
      </c>
      <c r="L36" s="173">
        <v>847</v>
      </c>
    </row>
    <row r="37" spans="1:12">
      <c r="A37" s="168">
        <v>30</v>
      </c>
      <c r="B37" s="3" t="s">
        <v>94</v>
      </c>
      <c r="C37" s="172">
        <v>142494</v>
      </c>
      <c r="D37" s="173">
        <v>8628</v>
      </c>
      <c r="E37" s="173">
        <v>1447</v>
      </c>
      <c r="F37" s="172">
        <v>132419</v>
      </c>
      <c r="G37" s="173">
        <v>5324</v>
      </c>
      <c r="H37" s="173">
        <v>127095</v>
      </c>
      <c r="I37" s="173">
        <v>124745</v>
      </c>
      <c r="J37" s="172">
        <v>87510</v>
      </c>
      <c r="K37" s="173">
        <v>37235</v>
      </c>
      <c r="L37" s="173">
        <v>2350</v>
      </c>
    </row>
    <row r="38" spans="1:12">
      <c r="A38" s="168">
        <v>31</v>
      </c>
      <c r="B38" s="3" t="s">
        <v>95</v>
      </c>
      <c r="C38" s="172">
        <v>37940</v>
      </c>
      <c r="D38" s="173">
        <v>4696</v>
      </c>
      <c r="E38" s="173">
        <v>134</v>
      </c>
      <c r="F38" s="172">
        <v>33110</v>
      </c>
      <c r="G38" s="173">
        <v>3271</v>
      </c>
      <c r="H38" s="173">
        <v>29839</v>
      </c>
      <c r="I38" s="173">
        <v>29642</v>
      </c>
      <c r="J38" s="172">
        <v>23887</v>
      </c>
      <c r="K38" s="173">
        <v>5755</v>
      </c>
      <c r="L38" s="173">
        <v>197</v>
      </c>
    </row>
    <row r="39" spans="1:12">
      <c r="A39" s="168">
        <v>32</v>
      </c>
      <c r="B39" s="3" t="s">
        <v>67</v>
      </c>
      <c r="C39" s="172">
        <v>69095</v>
      </c>
      <c r="D39" s="173">
        <v>0</v>
      </c>
      <c r="E39" s="173">
        <v>0</v>
      </c>
      <c r="F39" s="172">
        <v>69095</v>
      </c>
      <c r="G39" s="173">
        <v>0</v>
      </c>
      <c r="H39" s="173">
        <v>69095</v>
      </c>
      <c r="I39" s="173">
        <v>68762</v>
      </c>
      <c r="J39" s="172">
        <v>56997</v>
      </c>
      <c r="K39" s="173">
        <v>11765</v>
      </c>
      <c r="L39" s="173">
        <v>333</v>
      </c>
    </row>
    <row r="40" spans="1:12">
      <c r="A40" s="168">
        <v>33</v>
      </c>
      <c r="B40" s="3" t="s">
        <v>96</v>
      </c>
      <c r="C40" s="172">
        <v>156134</v>
      </c>
      <c r="D40" s="173">
        <v>194</v>
      </c>
      <c r="E40" s="173">
        <v>38</v>
      </c>
      <c r="F40" s="172">
        <v>155902</v>
      </c>
      <c r="G40" s="173">
        <v>1338</v>
      </c>
      <c r="H40" s="173">
        <v>154564</v>
      </c>
      <c r="I40" s="173">
        <v>151212</v>
      </c>
      <c r="J40" s="172">
        <v>106516</v>
      </c>
      <c r="K40" s="173">
        <v>44696</v>
      </c>
      <c r="L40" s="173">
        <v>3352</v>
      </c>
    </row>
    <row r="41" spans="1:12">
      <c r="A41" s="168">
        <v>34</v>
      </c>
      <c r="B41" s="3" t="s">
        <v>97</v>
      </c>
      <c r="C41" s="172">
        <v>374325</v>
      </c>
      <c r="D41" s="173">
        <v>8877</v>
      </c>
      <c r="E41" s="173">
        <v>3243</v>
      </c>
      <c r="F41" s="172">
        <v>362205</v>
      </c>
      <c r="G41" s="173">
        <v>12758</v>
      </c>
      <c r="H41" s="173">
        <v>349447</v>
      </c>
      <c r="I41" s="173">
        <v>340769</v>
      </c>
      <c r="J41" s="172">
        <v>207810</v>
      </c>
      <c r="K41" s="173">
        <v>132959</v>
      </c>
      <c r="L41" s="173">
        <v>8678</v>
      </c>
    </row>
    <row r="42" spans="1:12">
      <c r="A42" s="168">
        <v>35</v>
      </c>
      <c r="B42" s="3" t="s">
        <v>3</v>
      </c>
      <c r="C42" s="172">
        <v>23838</v>
      </c>
      <c r="D42" s="173">
        <v>793</v>
      </c>
      <c r="E42" s="173">
        <v>665</v>
      </c>
      <c r="F42" s="172">
        <v>22380</v>
      </c>
      <c r="G42" s="173">
        <v>6574</v>
      </c>
      <c r="H42" s="173">
        <v>15806</v>
      </c>
      <c r="I42" s="173">
        <v>15217</v>
      </c>
      <c r="J42" s="172">
        <v>9798</v>
      </c>
      <c r="K42" s="173">
        <v>5419</v>
      </c>
      <c r="L42" s="173">
        <v>589</v>
      </c>
    </row>
    <row r="43" spans="1:12">
      <c r="A43" s="168">
        <v>36</v>
      </c>
      <c r="B43" s="3" t="s">
        <v>98</v>
      </c>
      <c r="C43" s="172">
        <v>287281</v>
      </c>
      <c r="D43" s="173">
        <v>34908</v>
      </c>
      <c r="E43" s="173">
        <v>3777</v>
      </c>
      <c r="F43" s="172">
        <v>248596</v>
      </c>
      <c r="G43" s="173">
        <v>14103</v>
      </c>
      <c r="H43" s="173">
        <v>234493</v>
      </c>
      <c r="I43" s="173">
        <v>223730</v>
      </c>
      <c r="J43" s="172">
        <v>107083</v>
      </c>
      <c r="K43" s="173">
        <v>116647</v>
      </c>
      <c r="L43" s="173">
        <v>10763</v>
      </c>
    </row>
    <row r="44" spans="1:12">
      <c r="A44" s="168">
        <v>37</v>
      </c>
      <c r="B44" s="3" t="s">
        <v>99</v>
      </c>
      <c r="C44" s="172">
        <v>297626</v>
      </c>
      <c r="D44" s="173">
        <v>43392</v>
      </c>
      <c r="E44" s="173">
        <v>10713</v>
      </c>
      <c r="F44" s="172">
        <v>243521</v>
      </c>
      <c r="G44" s="173">
        <v>9133</v>
      </c>
      <c r="H44" s="173">
        <v>234388</v>
      </c>
      <c r="I44" s="173">
        <v>221817</v>
      </c>
      <c r="J44" s="172">
        <v>65553</v>
      </c>
      <c r="K44" s="173">
        <v>156264</v>
      </c>
      <c r="L44" s="173">
        <v>12571</v>
      </c>
    </row>
    <row r="45" spans="1:12">
      <c r="A45" s="168">
        <v>38</v>
      </c>
      <c r="B45" s="3" t="s">
        <v>4</v>
      </c>
      <c r="C45" s="172">
        <v>0</v>
      </c>
      <c r="D45" s="173">
        <v>0</v>
      </c>
      <c r="E45" s="173">
        <v>0</v>
      </c>
      <c r="F45" s="172">
        <v>0</v>
      </c>
      <c r="G45" s="173">
        <v>0</v>
      </c>
      <c r="H45" s="173">
        <v>0</v>
      </c>
      <c r="I45" s="173">
        <v>0</v>
      </c>
      <c r="J45" s="172">
        <v>0</v>
      </c>
      <c r="K45" s="173">
        <v>0</v>
      </c>
      <c r="L45" s="173">
        <v>0</v>
      </c>
    </row>
    <row r="46" spans="1:12">
      <c r="A46" s="168">
        <v>39</v>
      </c>
      <c r="B46" s="3" t="s">
        <v>5</v>
      </c>
      <c r="C46" s="172">
        <v>700</v>
      </c>
      <c r="D46" s="173">
        <v>14</v>
      </c>
      <c r="E46" s="173">
        <v>2</v>
      </c>
      <c r="F46" s="172">
        <v>684</v>
      </c>
      <c r="G46" s="173">
        <v>15</v>
      </c>
      <c r="H46" s="173">
        <v>669</v>
      </c>
      <c r="I46" s="173">
        <v>655</v>
      </c>
      <c r="J46" s="172">
        <v>224</v>
      </c>
      <c r="K46" s="173">
        <v>431</v>
      </c>
      <c r="L46" s="173">
        <v>14</v>
      </c>
    </row>
    <row r="47" spans="1:12">
      <c r="A47" s="175">
        <v>40</v>
      </c>
      <c r="B47" s="4" t="s">
        <v>39</v>
      </c>
      <c r="C47" s="176">
        <v>2633586</v>
      </c>
      <c r="D47" s="177">
        <v>205766</v>
      </c>
      <c r="E47" s="177">
        <v>51655</v>
      </c>
      <c r="F47" s="176">
        <v>2376165</v>
      </c>
      <c r="G47" s="177">
        <v>150764</v>
      </c>
      <c r="H47" s="177">
        <v>2225401</v>
      </c>
      <c r="I47" s="177">
        <v>2161152</v>
      </c>
      <c r="J47" s="176">
        <v>1296784</v>
      </c>
      <c r="K47" s="177">
        <v>864368</v>
      </c>
      <c r="L47" s="177">
        <v>64249</v>
      </c>
    </row>
    <row r="48" spans="1:12">
      <c r="A48" s="116" t="s">
        <v>195</v>
      </c>
    </row>
  </sheetData>
  <mergeCells count="8">
    <mergeCell ref="C3:C7"/>
    <mergeCell ref="L6:L7"/>
    <mergeCell ref="D4:D7"/>
    <mergeCell ref="E4:E7"/>
    <mergeCell ref="F4:F7"/>
    <mergeCell ref="G5:G7"/>
    <mergeCell ref="H5:H7"/>
    <mergeCell ref="I6:I7"/>
  </mergeCells>
  <phoneticPr fontId="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657F9-4F60-4E4D-BE05-E3A19AAF9F56}">
  <dimension ref="A1:E37"/>
  <sheetViews>
    <sheetView workbookViewId="0"/>
  </sheetViews>
  <sheetFormatPr defaultRowHeight="13"/>
  <cols>
    <col min="1" max="2" width="2.4140625" style="18" customWidth="1"/>
    <col min="3" max="3" width="4.58203125" style="18" customWidth="1"/>
    <col min="4" max="4" width="143.4140625" style="18" customWidth="1"/>
    <col min="5" max="5" width="2.5" style="18" customWidth="1"/>
    <col min="6" max="16384" width="8.6640625" style="18"/>
  </cols>
  <sheetData>
    <row r="1" spans="1:5" ht="14">
      <c r="A1" s="17" t="s">
        <v>124</v>
      </c>
      <c r="B1" s="17"/>
      <c r="C1" s="17"/>
      <c r="D1" s="17"/>
    </row>
    <row r="2" spans="1:5">
      <c r="A2" s="19"/>
      <c r="B2" s="16" t="s">
        <v>123</v>
      </c>
      <c r="C2" s="20"/>
      <c r="D2" s="20"/>
      <c r="E2" s="21"/>
    </row>
    <row r="3" spans="1:5">
      <c r="A3" s="22"/>
      <c r="E3" s="23"/>
    </row>
    <row r="4" spans="1:5">
      <c r="A4" s="22"/>
      <c r="B4" s="24" t="s">
        <v>125</v>
      </c>
      <c r="C4" s="24"/>
      <c r="D4" s="24"/>
      <c r="E4" s="23"/>
    </row>
    <row r="5" spans="1:5">
      <c r="A5" s="22"/>
      <c r="C5" s="15" t="s">
        <v>122</v>
      </c>
      <c r="D5" s="25"/>
      <c r="E5" s="23"/>
    </row>
    <row r="6" spans="1:5">
      <c r="A6" s="22"/>
      <c r="C6" s="15" t="s">
        <v>121</v>
      </c>
      <c r="D6" s="25"/>
      <c r="E6" s="23"/>
    </row>
    <row r="7" spans="1:5">
      <c r="A7" s="22"/>
      <c r="C7" s="15" t="s">
        <v>120</v>
      </c>
      <c r="D7" s="25"/>
      <c r="E7" s="23"/>
    </row>
    <row r="8" spans="1:5">
      <c r="A8" s="22"/>
      <c r="C8" s="15" t="s">
        <v>119</v>
      </c>
      <c r="D8" s="25"/>
      <c r="E8" s="23"/>
    </row>
    <row r="9" spans="1:5">
      <c r="A9" s="22"/>
      <c r="C9" s="15" t="s">
        <v>118</v>
      </c>
      <c r="D9" s="25"/>
      <c r="E9" s="23"/>
    </row>
    <row r="10" spans="1:5">
      <c r="A10" s="22"/>
      <c r="C10" s="15" t="s">
        <v>117</v>
      </c>
      <c r="D10" s="25"/>
      <c r="E10" s="23"/>
    </row>
    <row r="11" spans="1:5">
      <c r="A11" s="22"/>
      <c r="C11" s="15" t="s">
        <v>126</v>
      </c>
      <c r="D11" s="25"/>
      <c r="E11" s="23"/>
    </row>
    <row r="12" spans="1:5">
      <c r="A12" s="22"/>
      <c r="E12" s="23"/>
    </row>
    <row r="13" spans="1:5">
      <c r="A13" s="22"/>
      <c r="B13" s="24" t="s">
        <v>127</v>
      </c>
      <c r="C13" s="24"/>
      <c r="D13" s="24"/>
      <c r="E13" s="23"/>
    </row>
    <row r="14" spans="1:5">
      <c r="A14" s="22"/>
      <c r="C14" s="26" t="s">
        <v>128</v>
      </c>
      <c r="D14" s="14" t="s">
        <v>129</v>
      </c>
      <c r="E14" s="23"/>
    </row>
    <row r="15" spans="1:5">
      <c r="A15" s="22"/>
      <c r="C15" s="26" t="s">
        <v>130</v>
      </c>
      <c r="D15" s="14" t="s">
        <v>131</v>
      </c>
      <c r="E15" s="23"/>
    </row>
    <row r="16" spans="1:5">
      <c r="A16" s="22"/>
      <c r="C16" s="26" t="s">
        <v>132</v>
      </c>
      <c r="D16" s="14" t="s">
        <v>133</v>
      </c>
      <c r="E16" s="23"/>
    </row>
    <row r="17" spans="1:5">
      <c r="A17" s="22"/>
      <c r="C17" s="26" t="s">
        <v>134</v>
      </c>
      <c r="D17" s="14" t="s">
        <v>135</v>
      </c>
      <c r="E17" s="23"/>
    </row>
    <row r="18" spans="1:5">
      <c r="A18" s="22"/>
      <c r="C18" s="26" t="s">
        <v>136</v>
      </c>
      <c r="D18" s="14" t="s">
        <v>137</v>
      </c>
      <c r="E18" s="23"/>
    </row>
    <row r="19" spans="1:5">
      <c r="A19" s="22"/>
      <c r="C19" s="26" t="s">
        <v>138</v>
      </c>
      <c r="D19" s="14" t="s">
        <v>139</v>
      </c>
      <c r="E19" s="23"/>
    </row>
    <row r="20" spans="1:5">
      <c r="A20" s="22"/>
      <c r="C20" s="26" t="s">
        <v>140</v>
      </c>
      <c r="D20" s="14" t="s">
        <v>141</v>
      </c>
      <c r="E20" s="23"/>
    </row>
    <row r="21" spans="1:5">
      <c r="A21" s="22"/>
      <c r="C21" s="26" t="s">
        <v>142</v>
      </c>
      <c r="D21" s="14" t="s">
        <v>143</v>
      </c>
      <c r="E21" s="23"/>
    </row>
    <row r="22" spans="1:5">
      <c r="A22" s="22"/>
      <c r="E22" s="23"/>
    </row>
    <row r="23" spans="1:5">
      <c r="A23" s="22"/>
      <c r="B23" s="27" t="s">
        <v>144</v>
      </c>
      <c r="C23" s="27"/>
      <c r="D23" s="27"/>
      <c r="E23" s="23"/>
    </row>
    <row r="24" spans="1:5">
      <c r="A24" s="22"/>
      <c r="C24" s="26" t="s">
        <v>128</v>
      </c>
      <c r="D24" s="14" t="s">
        <v>145</v>
      </c>
      <c r="E24" s="23"/>
    </row>
    <row r="25" spans="1:5">
      <c r="A25" s="22"/>
      <c r="C25" s="26" t="s">
        <v>130</v>
      </c>
      <c r="D25" s="14" t="s">
        <v>157</v>
      </c>
      <c r="E25" s="23"/>
    </row>
    <row r="26" spans="1:5">
      <c r="A26" s="22"/>
      <c r="C26" s="26" t="s">
        <v>132</v>
      </c>
      <c r="D26" s="14" t="s">
        <v>146</v>
      </c>
      <c r="E26" s="23"/>
    </row>
    <row r="27" spans="1:5">
      <c r="A27" s="22"/>
      <c r="C27" s="26" t="s">
        <v>134</v>
      </c>
      <c r="D27" s="14" t="s">
        <v>147</v>
      </c>
      <c r="E27" s="23"/>
    </row>
    <row r="28" spans="1:5">
      <c r="A28" s="22"/>
      <c r="C28" s="25"/>
      <c r="D28" s="14" t="s">
        <v>148</v>
      </c>
      <c r="E28" s="23"/>
    </row>
    <row r="29" spans="1:5">
      <c r="A29" s="22"/>
      <c r="C29" s="25" t="s">
        <v>149</v>
      </c>
      <c r="D29" s="14" t="s">
        <v>150</v>
      </c>
      <c r="E29" s="23"/>
    </row>
    <row r="30" spans="1:5">
      <c r="A30" s="22"/>
      <c r="E30" s="23"/>
    </row>
    <row r="31" spans="1:5">
      <c r="A31" s="22"/>
      <c r="B31" s="27" t="s">
        <v>151</v>
      </c>
      <c r="C31" s="27"/>
      <c r="D31" s="27"/>
      <c r="E31" s="23"/>
    </row>
    <row r="32" spans="1:5">
      <c r="A32" s="22"/>
      <c r="C32" s="26" t="s">
        <v>128</v>
      </c>
      <c r="D32" s="25" t="s">
        <v>152</v>
      </c>
      <c r="E32" s="23"/>
    </row>
    <row r="33" spans="1:5">
      <c r="A33" s="22"/>
      <c r="C33" s="25"/>
      <c r="D33" s="25" t="s">
        <v>153</v>
      </c>
      <c r="E33" s="23"/>
    </row>
    <row r="34" spans="1:5">
      <c r="A34" s="22"/>
      <c r="C34" s="25"/>
      <c r="D34" s="14" t="s">
        <v>154</v>
      </c>
      <c r="E34" s="23"/>
    </row>
    <row r="35" spans="1:5">
      <c r="A35" s="22"/>
      <c r="C35" s="26" t="s">
        <v>130</v>
      </c>
      <c r="D35" s="25" t="s">
        <v>155</v>
      </c>
      <c r="E35" s="23"/>
    </row>
    <row r="36" spans="1:5">
      <c r="A36" s="22"/>
      <c r="C36" s="25"/>
      <c r="D36" s="25" t="s">
        <v>156</v>
      </c>
      <c r="E36" s="23"/>
    </row>
    <row r="37" spans="1:5">
      <c r="A37" s="28"/>
      <c r="B37" s="29"/>
      <c r="C37" s="30"/>
      <c r="D37" s="30"/>
      <c r="E37" s="31"/>
    </row>
  </sheetData>
  <phoneticPr fontId="3"/>
  <pageMargins left="0.75" right="0.75" top="1" bottom="1" header="0.51200000000000001" footer="0.5120000000000000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D4DD9-C590-4236-9EA5-A71F989565D0}">
  <dimension ref="A1:S87"/>
  <sheetViews>
    <sheetView workbookViewId="0"/>
  </sheetViews>
  <sheetFormatPr defaultRowHeight="13"/>
  <cols>
    <col min="1" max="7" width="2.6640625" style="52" customWidth="1"/>
    <col min="8" max="8" width="27.58203125" style="52" customWidth="1"/>
    <col min="9" max="9" width="10.08203125" style="52" customWidth="1"/>
    <col min="10" max="10" width="12.58203125" style="52" bestFit="1" customWidth="1"/>
    <col min="11" max="11" width="69.58203125" style="52" customWidth="1"/>
    <col min="12" max="12" width="3.75" style="52" customWidth="1"/>
    <col min="13" max="13" width="11.58203125" style="52" customWidth="1"/>
    <col min="14" max="15" width="10.83203125" style="52" customWidth="1"/>
    <col min="16" max="16" width="3.83203125" style="52" customWidth="1"/>
    <col min="17" max="17" width="8.6640625" style="52"/>
    <col min="18" max="18" width="16" style="52" customWidth="1"/>
    <col min="19" max="19" width="13.5" style="52" customWidth="1"/>
    <col min="20" max="16384" width="8.6640625" style="52"/>
  </cols>
  <sheetData>
    <row r="1" spans="1:19" ht="14">
      <c r="A1" s="242" t="s">
        <v>314</v>
      </c>
      <c r="M1" s="53"/>
      <c r="N1" s="53"/>
      <c r="O1" s="53"/>
    </row>
    <row r="2" spans="1:19">
      <c r="M2" s="53"/>
      <c r="N2" s="53"/>
      <c r="O2" s="53"/>
    </row>
    <row r="3" spans="1:19">
      <c r="M3" s="59" t="s">
        <v>208</v>
      </c>
      <c r="N3" s="53"/>
      <c r="O3" s="53"/>
      <c r="Q3" s="59" t="s">
        <v>315</v>
      </c>
    </row>
    <row r="4" spans="1:19">
      <c r="M4" s="68"/>
      <c r="N4" s="69" t="s">
        <v>212</v>
      </c>
      <c r="O4" s="70"/>
      <c r="R4" s="69" t="s">
        <v>316</v>
      </c>
      <c r="S4" s="120">
        <v>23462649</v>
      </c>
    </row>
    <row r="5" spans="1:19">
      <c r="M5" s="74"/>
      <c r="N5" s="75" t="s">
        <v>218</v>
      </c>
      <c r="O5" s="76" t="s">
        <v>219</v>
      </c>
      <c r="R5" s="71" t="s">
        <v>317</v>
      </c>
      <c r="S5" s="126">
        <v>23462649</v>
      </c>
    </row>
    <row r="6" spans="1:19">
      <c r="M6" s="69" t="s">
        <v>285</v>
      </c>
      <c r="N6" s="83">
        <v>0.86799999999999999</v>
      </c>
      <c r="O6" s="84">
        <v>0.74</v>
      </c>
      <c r="R6" s="103" t="s">
        <v>318</v>
      </c>
      <c r="S6" s="209"/>
    </row>
    <row r="7" spans="1:19">
      <c r="M7" s="71" t="s">
        <v>286</v>
      </c>
      <c r="N7" s="91">
        <v>0.82200000000000006</v>
      </c>
      <c r="O7" s="92">
        <v>0.7340000000000001</v>
      </c>
      <c r="R7" s="67"/>
      <c r="S7" s="57" t="s">
        <v>829</v>
      </c>
    </row>
    <row r="8" spans="1:19">
      <c r="A8" s="356" t="s">
        <v>693</v>
      </c>
      <c r="B8" s="466"/>
      <c r="C8" s="466"/>
      <c r="D8" s="467"/>
      <c r="E8" s="466"/>
      <c r="F8" s="466"/>
      <c r="G8" s="466"/>
      <c r="H8" s="466"/>
      <c r="I8" s="460" t="s">
        <v>867</v>
      </c>
      <c r="J8" s="468"/>
      <c r="K8" s="461"/>
      <c r="M8" s="71" t="s">
        <v>287</v>
      </c>
      <c r="N8" s="91">
        <v>0.91</v>
      </c>
      <c r="O8" s="92">
        <v>0.7659999999999999</v>
      </c>
      <c r="R8" s="106" t="s">
        <v>319</v>
      </c>
      <c r="S8" s="244">
        <f>S4</f>
        <v>23462649</v>
      </c>
    </row>
    <row r="9" spans="1:19" ht="13" customHeight="1">
      <c r="A9" s="469"/>
      <c r="B9" s="355"/>
      <c r="C9" s="355"/>
      <c r="D9" s="355"/>
      <c r="E9" s="355"/>
      <c r="F9" s="355"/>
      <c r="G9" s="355"/>
      <c r="H9" s="355"/>
      <c r="I9" s="470" t="s">
        <v>694</v>
      </c>
      <c r="J9" s="365"/>
      <c r="K9" s="358"/>
      <c r="M9" s="71" t="s">
        <v>288</v>
      </c>
      <c r="N9" s="91">
        <v>0.80200000000000005</v>
      </c>
      <c r="O9" s="92">
        <v>0.752</v>
      </c>
    </row>
    <row r="10" spans="1:19">
      <c r="A10" s="360" t="s">
        <v>695</v>
      </c>
      <c r="B10" s="354"/>
      <c r="C10" s="354"/>
      <c r="D10" s="466"/>
      <c r="E10" s="466"/>
      <c r="F10" s="466"/>
      <c r="G10" s="466"/>
      <c r="H10" s="466"/>
      <c r="I10" s="465"/>
      <c r="J10" s="466" t="s">
        <v>106</v>
      </c>
      <c r="K10" s="462" t="s">
        <v>696</v>
      </c>
      <c r="M10" s="71" t="s">
        <v>289</v>
      </c>
      <c r="N10" s="91">
        <v>0.78599999999999992</v>
      </c>
      <c r="O10" s="92">
        <v>0.73599999999999999</v>
      </c>
      <c r="Q10" s="52" t="s">
        <v>321</v>
      </c>
    </row>
    <row r="11" spans="1:19">
      <c r="A11" s="361" t="s">
        <v>697</v>
      </c>
      <c r="B11" s="362"/>
      <c r="C11" s="362"/>
      <c r="D11" s="362"/>
      <c r="E11" s="362"/>
      <c r="F11" s="362"/>
      <c r="G11" s="362"/>
      <c r="H11" s="362"/>
      <c r="I11" s="363">
        <f>SUM(I12,I39,I40)</f>
        <v>10000</v>
      </c>
      <c r="J11" s="362" t="s">
        <v>815</v>
      </c>
      <c r="K11" s="364"/>
      <c r="M11" s="71" t="s">
        <v>290</v>
      </c>
      <c r="N11" s="91">
        <v>0.69400000000000006</v>
      </c>
      <c r="O11" s="92">
        <v>0.75099999999999989</v>
      </c>
    </row>
    <row r="12" spans="1:19">
      <c r="A12" s="359"/>
      <c r="B12" s="471" t="s">
        <v>698</v>
      </c>
      <c r="C12" s="362"/>
      <c r="D12" s="362"/>
      <c r="E12" s="362"/>
      <c r="F12" s="362"/>
      <c r="G12" s="362"/>
      <c r="H12" s="362"/>
      <c r="I12" s="363">
        <f>SUM(I13,I26)</f>
        <v>10000</v>
      </c>
      <c r="J12" s="362" t="s">
        <v>699</v>
      </c>
      <c r="K12" s="364"/>
      <c r="M12" s="71" t="s">
        <v>291</v>
      </c>
      <c r="N12" s="91">
        <v>0.66299999999999992</v>
      </c>
      <c r="O12" s="92">
        <v>0.73499999999999999</v>
      </c>
    </row>
    <row r="13" spans="1:19">
      <c r="A13" s="359"/>
      <c r="B13" s="471"/>
      <c r="C13" s="361" t="s">
        <v>700</v>
      </c>
      <c r="D13" s="471"/>
      <c r="E13" s="362"/>
      <c r="F13" s="362"/>
      <c r="G13" s="362"/>
      <c r="H13" s="362"/>
      <c r="I13" s="363">
        <f>SUM(I14,I17)</f>
        <v>10000</v>
      </c>
      <c r="J13" s="362" t="s">
        <v>701</v>
      </c>
      <c r="K13" s="364"/>
      <c r="M13" s="71" t="s">
        <v>292</v>
      </c>
      <c r="N13" s="93">
        <v>0.66</v>
      </c>
      <c r="O13" s="94">
        <v>0.72199999999999998</v>
      </c>
    </row>
    <row r="14" spans="1:19" ht="24">
      <c r="A14" s="359"/>
      <c r="B14" s="471"/>
      <c r="C14" s="359"/>
      <c r="D14" s="361" t="s">
        <v>702</v>
      </c>
      <c r="E14" s="362"/>
      <c r="F14" s="362"/>
      <c r="G14" s="362"/>
      <c r="H14" s="362"/>
      <c r="I14" s="363">
        <f>SUM(I15:I16)</f>
        <v>0</v>
      </c>
      <c r="J14" s="362" t="s">
        <v>703</v>
      </c>
      <c r="K14" s="364" t="s">
        <v>839</v>
      </c>
      <c r="M14" s="71" t="s">
        <v>293</v>
      </c>
      <c r="N14" s="93">
        <v>0.69299999999999995</v>
      </c>
      <c r="O14" s="94">
        <v>0.7390000000000001</v>
      </c>
    </row>
    <row r="15" spans="1:19">
      <c r="A15" s="359"/>
      <c r="B15" s="471"/>
      <c r="C15" s="359"/>
      <c r="D15" s="359"/>
      <c r="E15" s="371" t="s">
        <v>704</v>
      </c>
      <c r="F15" s="362"/>
      <c r="G15" s="362"/>
      <c r="H15" s="362"/>
      <c r="I15" s="372"/>
      <c r="J15" s="380"/>
      <c r="K15" s="364" t="s">
        <v>840</v>
      </c>
      <c r="M15" s="71" t="s">
        <v>294</v>
      </c>
      <c r="N15" s="93">
        <v>0.75800000000000001</v>
      </c>
      <c r="O15" s="94">
        <v>0.74199999999999999</v>
      </c>
    </row>
    <row r="16" spans="1:19">
      <c r="A16" s="359"/>
      <c r="B16" s="471"/>
      <c r="C16" s="359"/>
      <c r="D16" s="359"/>
      <c r="E16" s="368" t="s">
        <v>705</v>
      </c>
      <c r="F16" s="357"/>
      <c r="G16" s="357"/>
      <c r="H16" s="357"/>
      <c r="I16" s="369"/>
      <c r="J16" s="370"/>
      <c r="K16" s="364" t="s">
        <v>706</v>
      </c>
      <c r="M16" s="71" t="s">
        <v>295</v>
      </c>
      <c r="N16" s="93">
        <v>0.752</v>
      </c>
      <c r="O16" s="94">
        <v>0.72199999999999998</v>
      </c>
    </row>
    <row r="17" spans="1:15">
      <c r="A17" s="359"/>
      <c r="B17" s="471"/>
      <c r="C17" s="359"/>
      <c r="D17" s="361" t="s">
        <v>707</v>
      </c>
      <c r="E17" s="362"/>
      <c r="F17" s="362"/>
      <c r="G17" s="362"/>
      <c r="H17" s="362"/>
      <c r="I17" s="363">
        <f>SUM(I18:I19,I22,I25)</f>
        <v>10000</v>
      </c>
      <c r="J17" s="362" t="s">
        <v>708</v>
      </c>
      <c r="K17" s="364" t="s">
        <v>709</v>
      </c>
      <c r="M17" s="71" t="s">
        <v>296</v>
      </c>
      <c r="N17" s="93">
        <v>0.71900000000000008</v>
      </c>
      <c r="O17" s="94">
        <v>0.74400000000000011</v>
      </c>
    </row>
    <row r="18" spans="1:15">
      <c r="A18" s="359"/>
      <c r="B18" s="471"/>
      <c r="C18" s="359"/>
      <c r="D18" s="359"/>
      <c r="E18" s="371" t="s">
        <v>710</v>
      </c>
      <c r="F18" s="362"/>
      <c r="G18" s="362"/>
      <c r="H18" s="362"/>
      <c r="I18" s="372"/>
      <c r="J18" s="362"/>
      <c r="K18" s="364" t="s">
        <v>711</v>
      </c>
      <c r="M18" s="71" t="s">
        <v>297</v>
      </c>
      <c r="N18" s="95">
        <v>0.82599999999999996</v>
      </c>
      <c r="O18" s="96">
        <v>0.75</v>
      </c>
    </row>
    <row r="19" spans="1:15">
      <c r="A19" s="359"/>
      <c r="B19" s="471"/>
      <c r="C19" s="359"/>
      <c r="D19" s="359"/>
      <c r="E19" s="360" t="s">
        <v>712</v>
      </c>
      <c r="F19" s="362"/>
      <c r="G19" s="362"/>
      <c r="H19" s="362"/>
      <c r="I19" s="363">
        <f>SUM(I20:I21)</f>
        <v>10000</v>
      </c>
      <c r="J19" s="362" t="s">
        <v>713</v>
      </c>
      <c r="K19" s="364" t="s">
        <v>714</v>
      </c>
      <c r="M19" s="71" t="s">
        <v>298</v>
      </c>
      <c r="N19" s="95">
        <v>0.84400000000000008</v>
      </c>
      <c r="O19" s="96">
        <v>0.76200000000000001</v>
      </c>
    </row>
    <row r="20" spans="1:15">
      <c r="A20" s="359"/>
      <c r="B20" s="471"/>
      <c r="C20" s="359"/>
      <c r="D20" s="359"/>
      <c r="E20" s="359"/>
      <c r="F20" s="371" t="s">
        <v>715</v>
      </c>
      <c r="G20" s="362"/>
      <c r="H20" s="362"/>
      <c r="I20" s="372"/>
      <c r="J20" s="380"/>
      <c r="K20" s="364" t="s">
        <v>841</v>
      </c>
      <c r="M20" s="71" t="s">
        <v>299</v>
      </c>
      <c r="N20" s="95">
        <v>0.94499999999999995</v>
      </c>
      <c r="O20" s="96">
        <v>0.77200000000000002</v>
      </c>
    </row>
    <row r="21" spans="1:15">
      <c r="A21" s="359"/>
      <c r="B21" s="471"/>
      <c r="C21" s="359"/>
      <c r="D21" s="359"/>
      <c r="E21" s="373"/>
      <c r="F21" s="368" t="s">
        <v>716</v>
      </c>
      <c r="G21" s="357"/>
      <c r="H21" s="357"/>
      <c r="I21" s="369">
        <v>10000</v>
      </c>
      <c r="J21" s="370"/>
      <c r="K21" s="364" t="s">
        <v>717</v>
      </c>
      <c r="M21" s="71" t="s">
        <v>300</v>
      </c>
      <c r="N21" s="93">
        <v>0.80799999999999994</v>
      </c>
      <c r="O21" s="94">
        <v>0.74199999999999999</v>
      </c>
    </row>
    <row r="22" spans="1:15">
      <c r="A22" s="359"/>
      <c r="B22" s="471"/>
      <c r="C22" s="359"/>
      <c r="D22" s="359"/>
      <c r="E22" s="360" t="s">
        <v>718</v>
      </c>
      <c r="F22" s="471"/>
      <c r="G22" s="471"/>
      <c r="H22" s="471"/>
      <c r="I22" s="374">
        <f>SUM(I23:I24)</f>
        <v>0</v>
      </c>
      <c r="J22" s="471" t="s">
        <v>719</v>
      </c>
      <c r="K22" s="375" t="s">
        <v>720</v>
      </c>
      <c r="M22" s="71" t="s">
        <v>301</v>
      </c>
      <c r="N22" s="95">
        <v>0.82700000000000007</v>
      </c>
      <c r="O22" s="96">
        <v>0.69599999999999995</v>
      </c>
    </row>
    <row r="23" spans="1:15">
      <c r="A23" s="359"/>
      <c r="B23" s="471"/>
      <c r="C23" s="359"/>
      <c r="D23" s="359"/>
      <c r="E23" s="360"/>
      <c r="F23" s="371" t="s">
        <v>721</v>
      </c>
      <c r="G23" s="362"/>
      <c r="H23" s="362"/>
      <c r="I23" s="372"/>
      <c r="J23" s="380"/>
      <c r="K23" s="364" t="s">
        <v>842</v>
      </c>
      <c r="M23" s="71" t="s">
        <v>302</v>
      </c>
      <c r="N23" s="95">
        <v>0.78</v>
      </c>
      <c r="O23" s="96">
        <v>0.71400000000000008</v>
      </c>
    </row>
    <row r="24" spans="1:15">
      <c r="A24" s="359"/>
      <c r="B24" s="471"/>
      <c r="C24" s="359"/>
      <c r="D24" s="359"/>
      <c r="E24" s="360"/>
      <c r="F24" s="368" t="s">
        <v>722</v>
      </c>
      <c r="G24" s="357"/>
      <c r="H24" s="357"/>
      <c r="I24" s="369"/>
      <c r="J24" s="370"/>
      <c r="K24" s="364" t="s">
        <v>717</v>
      </c>
      <c r="M24" s="71" t="s">
        <v>303</v>
      </c>
      <c r="N24" s="95">
        <v>0.82799999999999996</v>
      </c>
      <c r="O24" s="96">
        <v>0.68200000000000005</v>
      </c>
    </row>
    <row r="25" spans="1:15">
      <c r="A25" s="359"/>
      <c r="B25" s="471"/>
      <c r="C25" s="373"/>
      <c r="D25" s="359"/>
      <c r="E25" s="371" t="s">
        <v>723</v>
      </c>
      <c r="F25" s="471"/>
      <c r="G25" s="471"/>
      <c r="H25" s="471"/>
      <c r="I25" s="376"/>
      <c r="J25" s="471"/>
      <c r="K25" s="375" t="s">
        <v>808</v>
      </c>
      <c r="M25" s="71" t="s">
        <v>304</v>
      </c>
      <c r="N25" s="95">
        <v>0.67200000000000004</v>
      </c>
      <c r="O25" s="96">
        <v>0.67900000000000005</v>
      </c>
    </row>
    <row r="26" spans="1:15">
      <c r="A26" s="359"/>
      <c r="B26" s="471"/>
      <c r="C26" s="361" t="s">
        <v>724</v>
      </c>
      <c r="D26" s="362"/>
      <c r="E26" s="362"/>
      <c r="F26" s="362"/>
      <c r="G26" s="362"/>
      <c r="H26" s="362"/>
      <c r="I26" s="363">
        <f>SUM(I27,I30)</f>
        <v>0</v>
      </c>
      <c r="J26" s="362" t="s">
        <v>725</v>
      </c>
      <c r="K26" s="364"/>
      <c r="M26" s="71" t="s">
        <v>305</v>
      </c>
      <c r="N26" s="95">
        <v>0.59799999999999998</v>
      </c>
      <c r="O26" s="96">
        <v>0.61099999999999999</v>
      </c>
    </row>
    <row r="27" spans="1:15">
      <c r="A27" s="359"/>
      <c r="B27" s="471"/>
      <c r="C27" s="359"/>
      <c r="D27" s="471" t="s">
        <v>726</v>
      </c>
      <c r="E27" s="362"/>
      <c r="F27" s="362"/>
      <c r="G27" s="362"/>
      <c r="H27" s="362"/>
      <c r="I27" s="363">
        <f>SUM(I28:I29)</f>
        <v>0</v>
      </c>
      <c r="J27" s="362" t="s">
        <v>727</v>
      </c>
      <c r="K27" s="364" t="s">
        <v>843</v>
      </c>
      <c r="M27" s="71" t="s">
        <v>306</v>
      </c>
      <c r="N27" s="95">
        <v>0.71299999999999997</v>
      </c>
      <c r="O27" s="96">
        <v>0.622</v>
      </c>
    </row>
    <row r="28" spans="1:15">
      <c r="A28" s="359"/>
      <c r="B28" s="471"/>
      <c r="C28" s="359"/>
      <c r="D28" s="359"/>
      <c r="E28" s="371" t="s">
        <v>728</v>
      </c>
      <c r="F28" s="362"/>
      <c r="G28" s="362"/>
      <c r="H28" s="362"/>
      <c r="I28" s="372"/>
      <c r="J28" s="380"/>
      <c r="K28" s="364" t="s">
        <v>729</v>
      </c>
      <c r="M28" s="71" t="s">
        <v>307</v>
      </c>
      <c r="N28" s="95">
        <v>0.70900000000000007</v>
      </c>
      <c r="O28" s="96">
        <v>0.64900000000000002</v>
      </c>
    </row>
    <row r="29" spans="1:15">
      <c r="A29" s="359"/>
      <c r="B29" s="471"/>
      <c r="C29" s="359"/>
      <c r="D29" s="373"/>
      <c r="E29" s="368" t="s">
        <v>730</v>
      </c>
      <c r="F29" s="357"/>
      <c r="G29" s="357"/>
      <c r="H29" s="357"/>
      <c r="I29" s="369"/>
      <c r="J29" s="370"/>
      <c r="K29" s="364" t="s">
        <v>731</v>
      </c>
      <c r="M29" s="71" t="s">
        <v>308</v>
      </c>
      <c r="N29" s="95">
        <v>0.72499999999999998</v>
      </c>
      <c r="O29" s="96">
        <v>0.66599999999999993</v>
      </c>
    </row>
    <row r="30" spans="1:15">
      <c r="A30" s="359"/>
      <c r="B30" s="471"/>
      <c r="C30" s="359"/>
      <c r="D30" s="471" t="s">
        <v>732</v>
      </c>
      <c r="E30" s="362"/>
      <c r="F30" s="362"/>
      <c r="G30" s="362"/>
      <c r="H30" s="362"/>
      <c r="I30" s="363">
        <f>SUM(I31:I38)</f>
        <v>0</v>
      </c>
      <c r="J30" s="362" t="s">
        <v>733</v>
      </c>
      <c r="K30" s="364" t="s">
        <v>844</v>
      </c>
      <c r="M30" s="103" t="s">
        <v>309</v>
      </c>
      <c r="N30" s="104">
        <v>0.68</v>
      </c>
      <c r="O30" s="105">
        <v>0.60499999999999998</v>
      </c>
    </row>
    <row r="31" spans="1:15">
      <c r="A31" s="359"/>
      <c r="B31" s="471"/>
      <c r="C31" s="359"/>
      <c r="D31" s="359"/>
      <c r="E31" s="361" t="s">
        <v>734</v>
      </c>
      <c r="F31" s="365"/>
      <c r="G31" s="365"/>
      <c r="H31" s="365"/>
      <c r="I31" s="366"/>
      <c r="J31" s="367"/>
      <c r="K31" s="364" t="s">
        <v>845</v>
      </c>
      <c r="M31" s="52" t="s">
        <v>220</v>
      </c>
      <c r="O31" s="57" t="s">
        <v>829</v>
      </c>
    </row>
    <row r="32" spans="1:15">
      <c r="A32" s="359"/>
      <c r="B32" s="471"/>
      <c r="C32" s="359"/>
      <c r="D32" s="359"/>
      <c r="E32" s="371" t="s">
        <v>735</v>
      </c>
      <c r="F32" s="362"/>
      <c r="G32" s="362"/>
      <c r="H32" s="362"/>
      <c r="I32" s="372"/>
      <c r="J32" s="380"/>
      <c r="K32" s="364" t="s">
        <v>846</v>
      </c>
      <c r="M32" s="106" t="s">
        <v>221</v>
      </c>
      <c r="O32" s="107">
        <f>O30</f>
        <v>0.60499999999999998</v>
      </c>
    </row>
    <row r="33" spans="1:13">
      <c r="A33" s="359"/>
      <c r="B33" s="471"/>
      <c r="C33" s="359"/>
      <c r="D33" s="359"/>
      <c r="E33" s="371" t="s">
        <v>736</v>
      </c>
      <c r="F33" s="362"/>
      <c r="G33" s="362"/>
      <c r="H33" s="362"/>
      <c r="I33" s="372"/>
      <c r="J33" s="380"/>
      <c r="K33" s="364" t="s">
        <v>847</v>
      </c>
    </row>
    <row r="34" spans="1:13">
      <c r="A34" s="359"/>
      <c r="B34" s="471"/>
      <c r="C34" s="359"/>
      <c r="D34" s="359"/>
      <c r="E34" s="371" t="s">
        <v>737</v>
      </c>
      <c r="F34" s="362"/>
      <c r="G34" s="362"/>
      <c r="H34" s="362"/>
      <c r="I34" s="372"/>
      <c r="J34" s="380"/>
      <c r="K34" s="364" t="s">
        <v>848</v>
      </c>
      <c r="M34" s="115" t="s">
        <v>283</v>
      </c>
    </row>
    <row r="35" spans="1:13">
      <c r="A35" s="359"/>
      <c r="B35" s="471"/>
      <c r="C35" s="359"/>
      <c r="D35" s="359"/>
      <c r="E35" s="371" t="s">
        <v>738</v>
      </c>
      <c r="F35" s="362"/>
      <c r="G35" s="362"/>
      <c r="H35" s="362"/>
      <c r="I35" s="372"/>
      <c r="J35" s="380"/>
      <c r="K35" s="364" t="s">
        <v>849</v>
      </c>
      <c r="M35" s="115" t="s">
        <v>284</v>
      </c>
    </row>
    <row r="36" spans="1:13">
      <c r="A36" s="359"/>
      <c r="B36" s="471"/>
      <c r="C36" s="359"/>
      <c r="D36" s="359"/>
      <c r="E36" s="371" t="s">
        <v>739</v>
      </c>
      <c r="F36" s="362"/>
      <c r="G36" s="362"/>
      <c r="H36" s="362"/>
      <c r="I36" s="372"/>
      <c r="J36" s="380"/>
      <c r="K36" s="364" t="s">
        <v>809</v>
      </c>
      <c r="M36" s="115" t="s">
        <v>223</v>
      </c>
    </row>
    <row r="37" spans="1:13" ht="24">
      <c r="A37" s="359"/>
      <c r="B37" s="471"/>
      <c r="C37" s="359"/>
      <c r="D37" s="359"/>
      <c r="E37" s="371" t="s">
        <v>740</v>
      </c>
      <c r="F37" s="362"/>
      <c r="G37" s="362"/>
      <c r="H37" s="362"/>
      <c r="I37" s="372"/>
      <c r="J37" s="380"/>
      <c r="K37" s="364" t="s">
        <v>850</v>
      </c>
    </row>
    <row r="38" spans="1:13">
      <c r="A38" s="359"/>
      <c r="B38" s="471"/>
      <c r="C38" s="373"/>
      <c r="D38" s="373"/>
      <c r="E38" s="368" t="s">
        <v>741</v>
      </c>
      <c r="F38" s="357"/>
      <c r="G38" s="357"/>
      <c r="H38" s="357"/>
      <c r="I38" s="369"/>
      <c r="J38" s="370"/>
      <c r="K38" s="364" t="s">
        <v>810</v>
      </c>
    </row>
    <row r="39" spans="1:13">
      <c r="A39" s="359"/>
      <c r="B39" s="371" t="s">
        <v>814</v>
      </c>
      <c r="C39" s="362"/>
      <c r="D39" s="357"/>
      <c r="E39" s="357"/>
      <c r="F39" s="357"/>
      <c r="G39" s="357"/>
      <c r="H39" s="357"/>
      <c r="I39" s="369"/>
      <c r="J39" s="357"/>
      <c r="K39" s="364" t="s">
        <v>851</v>
      </c>
    </row>
    <row r="40" spans="1:13">
      <c r="A40" s="359"/>
      <c r="B40" s="471" t="s">
        <v>742</v>
      </c>
      <c r="C40" s="362"/>
      <c r="D40" s="362"/>
      <c r="E40" s="362"/>
      <c r="F40" s="362"/>
      <c r="G40" s="362"/>
      <c r="H40" s="362"/>
      <c r="I40" s="363">
        <f>SUM(I41,I75)</f>
        <v>0</v>
      </c>
      <c r="J40" s="362" t="s">
        <v>743</v>
      </c>
      <c r="K40" s="364"/>
    </row>
    <row r="41" spans="1:13">
      <c r="A41" s="359"/>
      <c r="B41" s="471"/>
      <c r="C41" s="361" t="s">
        <v>744</v>
      </c>
      <c r="D41" s="471"/>
      <c r="E41" s="362"/>
      <c r="F41" s="471"/>
      <c r="G41" s="471"/>
      <c r="H41" s="471"/>
      <c r="I41" s="374">
        <f>SUM(I42,I62,I74)</f>
        <v>0</v>
      </c>
      <c r="J41" s="471" t="s">
        <v>745</v>
      </c>
      <c r="K41" s="375"/>
    </row>
    <row r="42" spans="1:13">
      <c r="A42" s="359"/>
      <c r="B42" s="471"/>
      <c r="C42" s="359"/>
      <c r="D42" s="361" t="s">
        <v>746</v>
      </c>
      <c r="E42" s="362"/>
      <c r="F42" s="362"/>
      <c r="G42" s="362"/>
      <c r="H42" s="362"/>
      <c r="I42" s="363">
        <f>SUM(I43,I61)</f>
        <v>0</v>
      </c>
      <c r="J42" s="362" t="s">
        <v>747</v>
      </c>
      <c r="K42" s="364"/>
    </row>
    <row r="43" spans="1:13">
      <c r="A43" s="359"/>
      <c r="B43" s="471"/>
      <c r="C43" s="359"/>
      <c r="D43" s="359"/>
      <c r="E43" s="360" t="s">
        <v>748</v>
      </c>
      <c r="F43" s="471"/>
      <c r="G43" s="471"/>
      <c r="H43" s="471"/>
      <c r="I43" s="374">
        <f>SUM(I44,I52)</f>
        <v>0</v>
      </c>
      <c r="J43" s="471" t="s">
        <v>749</v>
      </c>
      <c r="K43" s="375"/>
    </row>
    <row r="44" spans="1:13">
      <c r="A44" s="359"/>
      <c r="B44" s="471"/>
      <c r="C44" s="359"/>
      <c r="D44" s="359"/>
      <c r="E44" s="360"/>
      <c r="F44" s="361" t="s">
        <v>750</v>
      </c>
      <c r="G44" s="365"/>
      <c r="H44" s="362"/>
      <c r="I44" s="378">
        <f>SUM(I45:I51)</f>
        <v>0</v>
      </c>
      <c r="J44" s="365" t="s">
        <v>751</v>
      </c>
      <c r="K44" s="379"/>
    </row>
    <row r="45" spans="1:13">
      <c r="A45" s="359"/>
      <c r="B45" s="471"/>
      <c r="C45" s="359"/>
      <c r="D45" s="359"/>
      <c r="E45" s="360"/>
      <c r="F45" s="360"/>
      <c r="G45" s="361" t="s">
        <v>752</v>
      </c>
      <c r="H45" s="365"/>
      <c r="I45" s="366"/>
      <c r="J45" s="367"/>
      <c r="K45" s="364" t="s">
        <v>753</v>
      </c>
    </row>
    <row r="46" spans="1:13">
      <c r="A46" s="359"/>
      <c r="B46" s="471"/>
      <c r="C46" s="359"/>
      <c r="D46" s="359"/>
      <c r="E46" s="360"/>
      <c r="F46" s="360"/>
      <c r="G46" s="371" t="s">
        <v>754</v>
      </c>
      <c r="H46" s="362"/>
      <c r="I46" s="372"/>
      <c r="J46" s="380"/>
      <c r="K46" s="364" t="s">
        <v>755</v>
      </c>
      <c r="M46" s="58"/>
    </row>
    <row r="47" spans="1:13">
      <c r="A47" s="359"/>
      <c r="B47" s="471"/>
      <c r="C47" s="359"/>
      <c r="D47" s="359"/>
      <c r="E47" s="360"/>
      <c r="F47" s="360"/>
      <c r="G47" s="371" t="s">
        <v>756</v>
      </c>
      <c r="H47" s="362"/>
      <c r="I47" s="372"/>
      <c r="J47" s="380"/>
      <c r="K47" s="364" t="s">
        <v>757</v>
      </c>
      <c r="M47" s="58"/>
    </row>
    <row r="48" spans="1:13">
      <c r="A48" s="359"/>
      <c r="B48" s="471"/>
      <c r="C48" s="359"/>
      <c r="D48" s="359"/>
      <c r="E48" s="360"/>
      <c r="F48" s="360"/>
      <c r="G48" s="371" t="s">
        <v>758</v>
      </c>
      <c r="H48" s="362"/>
      <c r="I48" s="372"/>
      <c r="J48" s="380"/>
      <c r="K48" s="364" t="s">
        <v>759</v>
      </c>
      <c r="M48" s="58"/>
    </row>
    <row r="49" spans="1:13">
      <c r="A49" s="359"/>
      <c r="B49" s="471"/>
      <c r="C49" s="359"/>
      <c r="D49" s="359"/>
      <c r="E49" s="360"/>
      <c r="F49" s="360"/>
      <c r="G49" s="371" t="s">
        <v>852</v>
      </c>
      <c r="H49" s="362"/>
      <c r="I49" s="372"/>
      <c r="J49" s="380"/>
      <c r="K49" s="364" t="s">
        <v>853</v>
      </c>
      <c r="M49" s="58"/>
    </row>
    <row r="50" spans="1:13">
      <c r="A50" s="359"/>
      <c r="B50" s="471"/>
      <c r="C50" s="359"/>
      <c r="D50" s="359"/>
      <c r="E50" s="360"/>
      <c r="F50" s="360"/>
      <c r="G50" s="371" t="s">
        <v>760</v>
      </c>
      <c r="H50" s="362"/>
      <c r="I50" s="372"/>
      <c r="J50" s="380"/>
      <c r="K50" s="364" t="s">
        <v>761</v>
      </c>
      <c r="M50" s="53"/>
    </row>
    <row r="51" spans="1:13">
      <c r="A51" s="359"/>
      <c r="B51" s="471"/>
      <c r="C51" s="359"/>
      <c r="D51" s="359"/>
      <c r="E51" s="360"/>
      <c r="F51" s="368"/>
      <c r="G51" s="368" t="s">
        <v>762</v>
      </c>
      <c r="H51" s="357"/>
      <c r="I51" s="369"/>
      <c r="J51" s="370"/>
      <c r="K51" s="364" t="s">
        <v>763</v>
      </c>
      <c r="M51" s="53"/>
    </row>
    <row r="52" spans="1:13">
      <c r="A52" s="359"/>
      <c r="B52" s="471"/>
      <c r="C52" s="359"/>
      <c r="D52" s="359"/>
      <c r="E52" s="360"/>
      <c r="F52" s="361" t="s">
        <v>764</v>
      </c>
      <c r="G52" s="365"/>
      <c r="H52" s="365"/>
      <c r="I52" s="378">
        <f>SUM(I53,I58)</f>
        <v>0</v>
      </c>
      <c r="J52" s="365" t="s">
        <v>765</v>
      </c>
      <c r="K52" s="379"/>
      <c r="M52" s="53"/>
    </row>
    <row r="53" spans="1:13">
      <c r="A53" s="359"/>
      <c r="B53" s="471"/>
      <c r="C53" s="359"/>
      <c r="D53" s="359"/>
      <c r="E53" s="360"/>
      <c r="F53" s="359"/>
      <c r="G53" s="361" t="s">
        <v>766</v>
      </c>
      <c r="H53" s="365"/>
      <c r="I53" s="378">
        <f>SUM(I54:I57)</f>
        <v>0</v>
      </c>
      <c r="J53" s="367" t="s">
        <v>767</v>
      </c>
      <c r="K53" s="379" t="s">
        <v>854</v>
      </c>
      <c r="M53" s="53"/>
    </row>
    <row r="54" spans="1:13">
      <c r="A54" s="359"/>
      <c r="B54" s="471"/>
      <c r="C54" s="359"/>
      <c r="D54" s="359"/>
      <c r="E54" s="360"/>
      <c r="F54" s="359"/>
      <c r="G54" s="359"/>
      <c r="H54" s="395" t="s">
        <v>833</v>
      </c>
      <c r="I54" s="372"/>
      <c r="J54" s="362"/>
      <c r="K54" s="364"/>
    </row>
    <row r="55" spans="1:13">
      <c r="A55" s="359"/>
      <c r="B55" s="471"/>
      <c r="C55" s="359"/>
      <c r="D55" s="359"/>
      <c r="E55" s="360"/>
      <c r="F55" s="359"/>
      <c r="G55" s="359"/>
      <c r="H55" s="395" t="s">
        <v>830</v>
      </c>
      <c r="I55" s="372"/>
      <c r="J55" s="362"/>
      <c r="K55" s="364"/>
    </row>
    <row r="56" spans="1:13">
      <c r="A56" s="359"/>
      <c r="B56" s="471"/>
      <c r="C56" s="359"/>
      <c r="D56" s="359"/>
      <c r="E56" s="360"/>
      <c r="F56" s="359"/>
      <c r="G56" s="359"/>
      <c r="H56" s="395" t="s">
        <v>831</v>
      </c>
      <c r="I56" s="372"/>
      <c r="J56" s="362"/>
      <c r="K56" s="364"/>
    </row>
    <row r="57" spans="1:13">
      <c r="A57" s="359"/>
      <c r="B57" s="471"/>
      <c r="C57" s="359"/>
      <c r="D57" s="359"/>
      <c r="E57" s="360"/>
      <c r="F57" s="359"/>
      <c r="G57" s="377"/>
      <c r="H57" s="382" t="s">
        <v>832</v>
      </c>
      <c r="I57" s="376"/>
      <c r="J57" s="471"/>
      <c r="K57" s="375"/>
    </row>
    <row r="58" spans="1:13">
      <c r="A58" s="359"/>
      <c r="B58" s="471"/>
      <c r="C58" s="359"/>
      <c r="D58" s="359"/>
      <c r="E58" s="360"/>
      <c r="F58" s="359"/>
      <c r="G58" s="365" t="s">
        <v>768</v>
      </c>
      <c r="H58" s="362"/>
      <c r="I58" s="363">
        <f>SUM(I59:I60)</f>
        <v>0</v>
      </c>
      <c r="J58" s="380" t="s">
        <v>769</v>
      </c>
      <c r="K58" s="379"/>
    </row>
    <row r="59" spans="1:13">
      <c r="A59" s="359"/>
      <c r="B59" s="471"/>
      <c r="C59" s="359"/>
      <c r="D59" s="359"/>
      <c r="E59" s="360"/>
      <c r="F59" s="359"/>
      <c r="G59" s="377"/>
      <c r="H59" s="381" t="s">
        <v>834</v>
      </c>
      <c r="I59" s="376"/>
      <c r="J59" s="471"/>
      <c r="K59" s="364" t="s">
        <v>855</v>
      </c>
    </row>
    <row r="60" spans="1:13">
      <c r="A60" s="359"/>
      <c r="B60" s="471"/>
      <c r="C60" s="359"/>
      <c r="D60" s="359"/>
      <c r="E60" s="360"/>
      <c r="F60" s="373"/>
      <c r="G60" s="370"/>
      <c r="H60" s="395" t="s">
        <v>835</v>
      </c>
      <c r="I60" s="372"/>
      <c r="J60" s="380"/>
      <c r="K60" s="383" t="s">
        <v>770</v>
      </c>
    </row>
    <row r="61" spans="1:13">
      <c r="A61" s="359"/>
      <c r="B61" s="471"/>
      <c r="C61" s="359"/>
      <c r="D61" s="373"/>
      <c r="E61" s="371" t="s">
        <v>771</v>
      </c>
      <c r="F61" s="362"/>
      <c r="G61" s="362"/>
      <c r="H61" s="362"/>
      <c r="I61" s="372"/>
      <c r="J61" s="362"/>
      <c r="K61" s="364" t="s">
        <v>772</v>
      </c>
    </row>
    <row r="62" spans="1:13">
      <c r="A62" s="359"/>
      <c r="B62" s="471"/>
      <c r="C62" s="359"/>
      <c r="D62" s="365" t="s">
        <v>773</v>
      </c>
      <c r="E62" s="362"/>
      <c r="F62" s="362"/>
      <c r="G62" s="362"/>
      <c r="H62" s="362"/>
      <c r="I62" s="363">
        <f>SUM(I63,I68:I73)</f>
        <v>0</v>
      </c>
      <c r="J62" s="362" t="s">
        <v>774</v>
      </c>
      <c r="K62" s="364"/>
    </row>
    <row r="63" spans="1:13">
      <c r="A63" s="359"/>
      <c r="B63" s="471"/>
      <c r="C63" s="359"/>
      <c r="D63" s="471"/>
      <c r="E63" s="361" t="s">
        <v>775</v>
      </c>
      <c r="F63" s="362"/>
      <c r="G63" s="362"/>
      <c r="H63" s="362"/>
      <c r="I63" s="363">
        <f>SUM(I64:I67)</f>
        <v>0</v>
      </c>
      <c r="J63" s="362" t="s">
        <v>776</v>
      </c>
      <c r="K63" s="364"/>
    </row>
    <row r="64" spans="1:13">
      <c r="A64" s="359"/>
      <c r="B64" s="471"/>
      <c r="C64" s="359"/>
      <c r="D64" s="471"/>
      <c r="E64" s="359"/>
      <c r="F64" s="361" t="s">
        <v>777</v>
      </c>
      <c r="G64" s="365"/>
      <c r="H64" s="365"/>
      <c r="I64" s="366"/>
      <c r="J64" s="367"/>
      <c r="K64" s="364" t="s">
        <v>778</v>
      </c>
    </row>
    <row r="65" spans="1:11">
      <c r="A65" s="359"/>
      <c r="B65" s="471"/>
      <c r="C65" s="359"/>
      <c r="D65" s="471"/>
      <c r="E65" s="359"/>
      <c r="F65" s="371" t="s">
        <v>779</v>
      </c>
      <c r="G65" s="362"/>
      <c r="H65" s="362"/>
      <c r="I65" s="372"/>
      <c r="J65" s="380"/>
      <c r="K65" s="364" t="s">
        <v>856</v>
      </c>
    </row>
    <row r="66" spans="1:11">
      <c r="A66" s="359"/>
      <c r="B66" s="471"/>
      <c r="C66" s="359"/>
      <c r="D66" s="471"/>
      <c r="E66" s="359"/>
      <c r="F66" s="371" t="s">
        <v>780</v>
      </c>
      <c r="G66" s="362"/>
      <c r="H66" s="362"/>
      <c r="I66" s="372"/>
      <c r="J66" s="380"/>
      <c r="K66" s="364" t="s">
        <v>781</v>
      </c>
    </row>
    <row r="67" spans="1:11">
      <c r="A67" s="359"/>
      <c r="B67" s="471"/>
      <c r="C67" s="359"/>
      <c r="D67" s="471"/>
      <c r="E67" s="373"/>
      <c r="F67" s="368" t="s">
        <v>782</v>
      </c>
      <c r="G67" s="357"/>
      <c r="H67" s="357"/>
      <c r="I67" s="369"/>
      <c r="J67" s="370"/>
      <c r="K67" s="364" t="s">
        <v>857</v>
      </c>
    </row>
    <row r="68" spans="1:11">
      <c r="A68" s="359"/>
      <c r="B68" s="471"/>
      <c r="C68" s="359"/>
      <c r="D68" s="471"/>
      <c r="E68" s="371" t="s">
        <v>783</v>
      </c>
      <c r="F68" s="362"/>
      <c r="G68" s="362"/>
      <c r="H68" s="362"/>
      <c r="I68" s="372"/>
      <c r="J68" s="362"/>
      <c r="K68" s="364" t="s">
        <v>784</v>
      </c>
    </row>
    <row r="69" spans="1:11">
      <c r="A69" s="359"/>
      <c r="B69" s="471"/>
      <c r="C69" s="359"/>
      <c r="D69" s="471"/>
      <c r="E69" s="371" t="s">
        <v>785</v>
      </c>
      <c r="F69" s="362"/>
      <c r="G69" s="362"/>
      <c r="H69" s="362"/>
      <c r="I69" s="372"/>
      <c r="J69" s="362"/>
      <c r="K69" s="364" t="s">
        <v>786</v>
      </c>
    </row>
    <row r="70" spans="1:11" ht="24">
      <c r="A70" s="359"/>
      <c r="B70" s="471"/>
      <c r="C70" s="359"/>
      <c r="D70" s="471"/>
      <c r="E70" s="371" t="s">
        <v>787</v>
      </c>
      <c r="F70" s="362"/>
      <c r="G70" s="362"/>
      <c r="H70" s="362"/>
      <c r="I70" s="372"/>
      <c r="J70" s="362"/>
      <c r="K70" s="364" t="s">
        <v>858</v>
      </c>
    </row>
    <row r="71" spans="1:11">
      <c r="A71" s="359"/>
      <c r="B71" s="471"/>
      <c r="C71" s="359"/>
      <c r="D71" s="471"/>
      <c r="E71" s="371" t="s">
        <v>837</v>
      </c>
      <c r="F71" s="362"/>
      <c r="G71" s="362"/>
      <c r="H71" s="362"/>
      <c r="I71" s="372"/>
      <c r="J71" s="362"/>
      <c r="K71" s="364" t="s">
        <v>859</v>
      </c>
    </row>
    <row r="72" spans="1:11">
      <c r="A72" s="359"/>
      <c r="B72" s="471"/>
      <c r="C72" s="359"/>
      <c r="D72" s="471"/>
      <c r="E72" s="371" t="s">
        <v>788</v>
      </c>
      <c r="F72" s="362"/>
      <c r="G72" s="362"/>
      <c r="H72" s="362"/>
      <c r="I72" s="372"/>
      <c r="J72" s="362"/>
      <c r="K72" s="364" t="s">
        <v>789</v>
      </c>
    </row>
    <row r="73" spans="1:11">
      <c r="A73" s="359"/>
      <c r="B73" s="471"/>
      <c r="C73" s="359"/>
      <c r="D73" s="357"/>
      <c r="E73" s="361" t="s">
        <v>790</v>
      </c>
      <c r="F73" s="365"/>
      <c r="G73" s="365"/>
      <c r="H73" s="365"/>
      <c r="I73" s="366"/>
      <c r="J73" s="365"/>
      <c r="K73" s="379" t="s">
        <v>860</v>
      </c>
    </row>
    <row r="74" spans="1:11">
      <c r="A74" s="359"/>
      <c r="B74" s="471"/>
      <c r="C74" s="373"/>
      <c r="D74" s="362" t="s">
        <v>791</v>
      </c>
      <c r="E74" s="362"/>
      <c r="F74" s="362"/>
      <c r="G74" s="362"/>
      <c r="H74" s="362"/>
      <c r="I74" s="372"/>
      <c r="J74" s="362"/>
      <c r="K74" s="364" t="s">
        <v>861</v>
      </c>
    </row>
    <row r="75" spans="1:11">
      <c r="A75" s="359"/>
      <c r="B75" s="471"/>
      <c r="C75" s="361" t="s">
        <v>792</v>
      </c>
      <c r="D75" s="362"/>
      <c r="E75" s="362"/>
      <c r="F75" s="362"/>
      <c r="G75" s="362"/>
      <c r="H75" s="362"/>
      <c r="I75" s="363">
        <f>SUM(I76:I81)</f>
        <v>0</v>
      </c>
      <c r="J75" s="362" t="s">
        <v>793</v>
      </c>
      <c r="K75" s="364"/>
    </row>
    <row r="76" spans="1:11" ht="36">
      <c r="A76" s="359"/>
      <c r="B76" s="471"/>
      <c r="C76" s="360"/>
      <c r="D76" s="368" t="s">
        <v>794</v>
      </c>
      <c r="E76" s="357"/>
      <c r="F76" s="357"/>
      <c r="G76" s="357"/>
      <c r="H76" s="357"/>
      <c r="I76" s="369"/>
      <c r="J76" s="357"/>
      <c r="K76" s="383" t="s">
        <v>862</v>
      </c>
    </row>
    <row r="77" spans="1:11" ht="24">
      <c r="A77" s="359"/>
      <c r="B77" s="471"/>
      <c r="C77" s="360"/>
      <c r="D77" s="371" t="s">
        <v>795</v>
      </c>
      <c r="E77" s="362"/>
      <c r="F77" s="362"/>
      <c r="G77" s="362"/>
      <c r="H77" s="362"/>
      <c r="I77" s="372"/>
      <c r="J77" s="362"/>
      <c r="K77" s="364" t="s">
        <v>864</v>
      </c>
    </row>
    <row r="78" spans="1:11" ht="24">
      <c r="A78" s="359"/>
      <c r="B78" s="471"/>
      <c r="C78" s="360"/>
      <c r="D78" s="371" t="s">
        <v>836</v>
      </c>
      <c r="E78" s="362"/>
      <c r="F78" s="362"/>
      <c r="G78" s="362"/>
      <c r="H78" s="362"/>
      <c r="I78" s="372"/>
      <c r="J78" s="362"/>
      <c r="K78" s="364" t="s">
        <v>863</v>
      </c>
    </row>
    <row r="79" spans="1:11" ht="13" customHeight="1">
      <c r="A79" s="359"/>
      <c r="B79" s="471"/>
      <c r="C79" s="359"/>
      <c r="D79" s="436" t="s">
        <v>796</v>
      </c>
      <c r="E79" s="368" t="s">
        <v>797</v>
      </c>
      <c r="F79" s="362"/>
      <c r="G79" s="362"/>
      <c r="H79" s="362"/>
      <c r="I79" s="372"/>
      <c r="J79" s="362"/>
      <c r="K79" s="364" t="s">
        <v>798</v>
      </c>
    </row>
    <row r="80" spans="1:11" ht="24">
      <c r="A80" s="359"/>
      <c r="B80" s="471"/>
      <c r="C80" s="359"/>
      <c r="D80" s="463"/>
      <c r="E80" s="360" t="s">
        <v>799</v>
      </c>
      <c r="F80" s="362"/>
      <c r="G80" s="362"/>
      <c r="H80" s="362"/>
      <c r="I80" s="372"/>
      <c r="J80" s="362"/>
      <c r="K80" s="364" t="s">
        <v>865</v>
      </c>
    </row>
    <row r="81" spans="1:11">
      <c r="A81" s="359"/>
      <c r="B81" s="471"/>
      <c r="C81" s="359"/>
      <c r="D81" s="463"/>
      <c r="E81" s="361" t="s">
        <v>800</v>
      </c>
      <c r="F81" s="362"/>
      <c r="G81" s="362"/>
      <c r="H81" s="362"/>
      <c r="I81" s="363">
        <f>SUM(I82:I84)</f>
        <v>0</v>
      </c>
      <c r="J81" s="362"/>
      <c r="K81" s="364"/>
    </row>
    <row r="82" spans="1:11">
      <c r="A82" s="359"/>
      <c r="B82" s="471"/>
      <c r="C82" s="359"/>
      <c r="D82" s="463"/>
      <c r="E82" s="360"/>
      <c r="F82" s="361" t="s">
        <v>801</v>
      </c>
      <c r="G82" s="365"/>
      <c r="H82" s="365"/>
      <c r="I82" s="366"/>
      <c r="J82" s="367"/>
      <c r="K82" s="364" t="s">
        <v>866</v>
      </c>
    </row>
    <row r="83" spans="1:11">
      <c r="A83" s="359"/>
      <c r="B83" s="471"/>
      <c r="C83" s="359"/>
      <c r="D83" s="463"/>
      <c r="E83" s="360"/>
      <c r="F83" s="371" t="s">
        <v>802</v>
      </c>
      <c r="G83" s="362"/>
      <c r="H83" s="362"/>
      <c r="I83" s="372"/>
      <c r="J83" s="380"/>
      <c r="K83" s="364" t="s">
        <v>803</v>
      </c>
    </row>
    <row r="84" spans="1:11" ht="13.5" thickBot="1">
      <c r="A84" s="373"/>
      <c r="B84" s="357"/>
      <c r="C84" s="373"/>
      <c r="D84" s="464"/>
      <c r="E84" s="368"/>
      <c r="F84" s="368" t="s">
        <v>804</v>
      </c>
      <c r="G84" s="357"/>
      <c r="H84" s="357"/>
      <c r="I84" s="384"/>
      <c r="J84" s="370"/>
      <c r="K84" s="364" t="s">
        <v>805</v>
      </c>
    </row>
    <row r="85" spans="1:11" ht="14">
      <c r="A85" s="385"/>
      <c r="B85" s="386" t="s">
        <v>806</v>
      </c>
      <c r="C85" s="387"/>
      <c r="D85" s="387"/>
      <c r="E85" s="387"/>
      <c r="F85" s="387"/>
      <c r="G85" s="387"/>
      <c r="H85" s="388"/>
      <c r="I85" s="472">
        <f>I11</f>
        <v>10000</v>
      </c>
      <c r="J85" s="389"/>
      <c r="K85" s="390"/>
    </row>
    <row r="86" spans="1:11">
      <c r="A86" s="391"/>
      <c r="B86" s="392" t="s">
        <v>807</v>
      </c>
      <c r="C86" s="391"/>
      <c r="D86" s="391"/>
      <c r="E86" s="391"/>
      <c r="F86" s="391"/>
      <c r="G86" s="391"/>
      <c r="H86" s="391"/>
      <c r="I86" s="393"/>
      <c r="J86" s="393"/>
      <c r="K86" s="393"/>
    </row>
    <row r="87" spans="1:11">
      <c r="A87" s="393"/>
      <c r="B87" s="394" t="s">
        <v>811</v>
      </c>
      <c r="C87" s="393"/>
      <c r="D87" s="393"/>
      <c r="E87" s="393"/>
      <c r="F87" s="393"/>
      <c r="G87" s="393"/>
      <c r="H87" s="393"/>
      <c r="I87" s="393"/>
      <c r="J87" s="393"/>
      <c r="K87" s="393"/>
    </row>
  </sheetData>
  <mergeCells count="2">
    <mergeCell ref="I9:I10"/>
    <mergeCell ref="D79:D84"/>
  </mergeCells>
  <phoneticPr fontId="3"/>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44FBB-58A7-4D48-BF59-DD982CA11C89}">
  <sheetPr>
    <pageSetUpPr fitToPage="1"/>
  </sheetPr>
  <dimension ref="A1:N55"/>
  <sheetViews>
    <sheetView showGridLines="0" workbookViewId="0">
      <pane xSplit="2" ySplit="5" topLeftCell="C6" activePane="bottomRight" state="frozen"/>
      <selection pane="topRight"/>
      <selection pane="bottomLeft"/>
      <selection pane="bottomRight" activeCell="C6" sqref="C6"/>
    </sheetView>
  </sheetViews>
  <sheetFormatPr defaultRowHeight="13"/>
  <cols>
    <col min="1" max="1" width="3" style="52" customWidth="1"/>
    <col min="2" max="2" width="20.83203125" style="52" customWidth="1"/>
    <col min="3" max="7" width="11.6640625" style="52" customWidth="1"/>
    <col min="8" max="8" width="6.33203125" style="52" customWidth="1"/>
    <col min="9" max="9" width="3.6640625" style="52" customWidth="1"/>
    <col min="10" max="10" width="16.5" style="52" customWidth="1"/>
    <col min="11" max="11" width="10.1640625" style="52" customWidth="1"/>
    <col min="12" max="12" width="11.9140625" style="52" customWidth="1"/>
    <col min="13" max="14" width="11.58203125" style="52" customWidth="1"/>
    <col min="15" max="16384" width="8.6640625" style="52"/>
  </cols>
  <sheetData>
    <row r="1" spans="1:14">
      <c r="A1" s="51" t="s">
        <v>838</v>
      </c>
      <c r="H1" s="53"/>
      <c r="I1" s="53"/>
      <c r="J1" s="53"/>
      <c r="K1" s="53"/>
      <c r="L1" s="53"/>
      <c r="M1" s="53"/>
      <c r="N1" s="53"/>
    </row>
    <row r="2" spans="1:14">
      <c r="A2" s="54" t="s">
        <v>207</v>
      </c>
      <c r="B2" s="55"/>
      <c r="C2" s="55"/>
      <c r="D2" s="55"/>
      <c r="E2" s="55"/>
      <c r="F2" s="55"/>
      <c r="G2" s="56"/>
      <c r="H2" s="53"/>
      <c r="I2" s="53"/>
      <c r="J2" s="53"/>
      <c r="K2" s="53"/>
      <c r="L2" s="53"/>
      <c r="M2" s="53"/>
      <c r="N2" s="53"/>
    </row>
    <row r="3" spans="1:14">
      <c r="A3" s="51" t="s">
        <v>224</v>
      </c>
      <c r="C3" s="243"/>
      <c r="D3" s="240" t="s">
        <v>313</v>
      </c>
      <c r="E3" s="239"/>
      <c r="F3" s="239"/>
      <c r="G3" s="239"/>
      <c r="H3" s="53"/>
      <c r="I3" s="58"/>
      <c r="J3" s="59" t="s">
        <v>225</v>
      </c>
      <c r="K3" s="53"/>
      <c r="L3" s="53"/>
      <c r="M3" s="53"/>
      <c r="N3" s="53"/>
    </row>
    <row r="4" spans="1:14">
      <c r="A4" s="60"/>
      <c r="B4" s="61"/>
      <c r="C4" s="237" t="s">
        <v>209</v>
      </c>
      <c r="D4" s="62"/>
      <c r="E4" s="63" t="s">
        <v>310</v>
      </c>
      <c r="F4" s="64" t="s">
        <v>210</v>
      </c>
      <c r="G4" s="65"/>
      <c r="H4" s="66" t="s">
        <v>211</v>
      </c>
      <c r="I4" s="67"/>
      <c r="J4" s="205"/>
      <c r="K4" s="206" t="s">
        <v>214</v>
      </c>
      <c r="L4" s="207" t="s">
        <v>226</v>
      </c>
      <c r="M4" s="208" t="s">
        <v>216</v>
      </c>
      <c r="N4" s="207" t="s">
        <v>227</v>
      </c>
    </row>
    <row r="5" spans="1:14">
      <c r="A5" s="71"/>
      <c r="B5" s="67"/>
      <c r="C5" s="245" t="s">
        <v>213</v>
      </c>
      <c r="D5" s="72" t="s">
        <v>214</v>
      </c>
      <c r="E5" s="73" t="s">
        <v>215</v>
      </c>
      <c r="F5" s="72" t="s">
        <v>216</v>
      </c>
      <c r="G5" s="73" t="s">
        <v>217</v>
      </c>
      <c r="H5" s="37"/>
      <c r="J5" s="210"/>
      <c r="K5" s="211" t="s">
        <v>213</v>
      </c>
      <c r="L5" s="212" t="s">
        <v>213</v>
      </c>
      <c r="M5" s="213" t="s">
        <v>228</v>
      </c>
      <c r="N5" s="212" t="s">
        <v>228</v>
      </c>
    </row>
    <row r="6" spans="1:14">
      <c r="A6" s="262">
        <v>1</v>
      </c>
      <c r="B6" s="77" t="s">
        <v>73</v>
      </c>
      <c r="C6" s="247"/>
      <c r="D6" s="78">
        <f>経済効果WS!S5</f>
        <v>8.9251713514535531</v>
      </c>
      <c r="E6" s="79">
        <f>経済効果WS!U5</f>
        <v>3.8129258648046309</v>
      </c>
      <c r="F6" s="80">
        <f>経済効果WS!W5</f>
        <v>3</v>
      </c>
      <c r="G6" s="81">
        <f>経済効果WS!Y5</f>
        <v>1</v>
      </c>
      <c r="H6" s="70"/>
      <c r="I6" s="82"/>
      <c r="J6" s="215" t="s">
        <v>229</v>
      </c>
      <c r="K6" s="216">
        <f>D45</f>
        <v>15391.964007332286</v>
      </c>
      <c r="L6" s="216">
        <f>E45</f>
        <v>7701.5093312149338</v>
      </c>
      <c r="M6" s="217">
        <f>F45</f>
        <v>1083</v>
      </c>
      <c r="N6" s="218">
        <f>G45</f>
        <v>878</v>
      </c>
    </row>
    <row r="7" spans="1:14">
      <c r="A7" s="263">
        <v>2</v>
      </c>
      <c r="B7" s="85" t="s">
        <v>74</v>
      </c>
      <c r="C7" s="248"/>
      <c r="D7" s="86">
        <f>経済効果WS!S6</f>
        <v>2.639261215573804</v>
      </c>
      <c r="E7" s="87">
        <f>経済効果WS!U6</f>
        <v>1.6888055535308373</v>
      </c>
      <c r="F7" s="88">
        <f>経済効果WS!W6</f>
        <v>1</v>
      </c>
      <c r="G7" s="89">
        <f>経済効果WS!Y6</f>
        <v>1</v>
      </c>
      <c r="H7" s="90"/>
      <c r="I7" s="82"/>
      <c r="J7" s="215" t="s">
        <v>230</v>
      </c>
      <c r="K7" s="216">
        <f>C45</f>
        <v>10000</v>
      </c>
      <c r="L7" s="218">
        <f>データ入力!S8</f>
        <v>23462649</v>
      </c>
      <c r="M7" s="220" t="s">
        <v>231</v>
      </c>
      <c r="N7" s="221" t="s">
        <v>231</v>
      </c>
    </row>
    <row r="8" spans="1:14">
      <c r="A8" s="263">
        <v>3</v>
      </c>
      <c r="B8" s="85" t="s">
        <v>75</v>
      </c>
      <c r="C8" s="248"/>
      <c r="D8" s="86">
        <f>経済効果WS!S7</f>
        <v>0.58288879504415936</v>
      </c>
      <c r="E8" s="87">
        <f>経済効果WS!U7</f>
        <v>0.27618052445506897</v>
      </c>
      <c r="F8" s="88">
        <f>経済効果WS!W7</f>
        <v>0</v>
      </c>
      <c r="G8" s="89">
        <f>経済効果WS!Y7</f>
        <v>0</v>
      </c>
      <c r="H8" s="90"/>
      <c r="I8" s="82"/>
      <c r="J8" s="215" t="s">
        <v>232</v>
      </c>
      <c r="K8" s="222">
        <f>K6/K7</f>
        <v>1.5391964007332286</v>
      </c>
      <c r="L8" s="223">
        <f>L6/L7</f>
        <v>3.2824551614845082E-4</v>
      </c>
      <c r="M8" s="220" t="s">
        <v>231</v>
      </c>
      <c r="N8" s="224" t="s">
        <v>231</v>
      </c>
    </row>
    <row r="9" spans="1:14">
      <c r="A9" s="263">
        <v>4</v>
      </c>
      <c r="B9" s="85" t="s">
        <v>76</v>
      </c>
      <c r="C9" s="248"/>
      <c r="D9" s="86">
        <f>経済効果WS!S8</f>
        <v>1.3154066416480159</v>
      </c>
      <c r="E9" s="87">
        <f>経済効果WS!U8</f>
        <v>0.71505593120783939</v>
      </c>
      <c r="F9" s="88">
        <f>経済効果WS!W8</f>
        <v>0</v>
      </c>
      <c r="G9" s="89">
        <f>経済効果WS!Y8</f>
        <v>0</v>
      </c>
      <c r="H9" s="90"/>
      <c r="I9" s="82"/>
      <c r="J9" s="225" t="s">
        <v>211</v>
      </c>
      <c r="K9" s="437" t="s">
        <v>325</v>
      </c>
      <c r="L9" s="438"/>
      <c r="M9" s="226"/>
      <c r="N9" s="227"/>
    </row>
    <row r="10" spans="1:14">
      <c r="A10" s="262">
        <v>5</v>
      </c>
      <c r="B10" s="77" t="s">
        <v>77</v>
      </c>
      <c r="C10" s="247"/>
      <c r="D10" s="78">
        <f>経済効果WS!S9</f>
        <v>78.613467470169041</v>
      </c>
      <c r="E10" s="79">
        <f>経済効果WS!U9</f>
        <v>26.454638824534772</v>
      </c>
      <c r="F10" s="80">
        <f>経済効果WS!W9</f>
        <v>3</v>
      </c>
      <c r="G10" s="81">
        <f>経済効果WS!Y9</f>
        <v>3</v>
      </c>
      <c r="H10" s="70"/>
      <c r="I10" s="82"/>
      <c r="J10" s="114" t="s">
        <v>233</v>
      </c>
      <c r="K10" s="53"/>
      <c r="L10" s="53"/>
      <c r="M10" s="53"/>
      <c r="N10" s="53"/>
    </row>
    <row r="11" spans="1:14">
      <c r="A11" s="263">
        <v>6</v>
      </c>
      <c r="B11" s="85" t="s">
        <v>78</v>
      </c>
      <c r="C11" s="248"/>
      <c r="D11" s="86">
        <f>経済効果WS!S10</f>
        <v>5.3096688023823351</v>
      </c>
      <c r="E11" s="87">
        <f>経済効果WS!U10</f>
        <v>2.0748683532217918</v>
      </c>
      <c r="F11" s="88">
        <f>経済効果WS!W10</f>
        <v>1</v>
      </c>
      <c r="G11" s="89">
        <f>経済効果WS!Y10</f>
        <v>1</v>
      </c>
      <c r="H11" s="90"/>
      <c r="I11" s="82"/>
      <c r="J11" s="53"/>
      <c r="K11" s="53"/>
      <c r="L11" s="53"/>
      <c r="M11" s="53"/>
      <c r="N11" s="53"/>
    </row>
    <row r="12" spans="1:14" ht="14">
      <c r="A12" s="263">
        <v>7</v>
      </c>
      <c r="B12" s="85" t="s">
        <v>79</v>
      </c>
      <c r="C12" s="248"/>
      <c r="D12" s="86">
        <f>経済効果WS!S11</f>
        <v>239.71443286735933</v>
      </c>
      <c r="E12" s="87">
        <f>経済効果WS!U11</f>
        <v>85.335106235462405</v>
      </c>
      <c r="F12" s="88">
        <f>経済効果WS!W11</f>
        <v>11</v>
      </c>
      <c r="G12" s="89">
        <f>経済効果WS!Y11</f>
        <v>9</v>
      </c>
      <c r="H12" s="90"/>
      <c r="I12" s="82"/>
      <c r="J12" s="114" t="s">
        <v>234</v>
      </c>
      <c r="K12" s="228">
        <f>C45</f>
        <v>10000</v>
      </c>
      <c r="L12" s="53"/>
      <c r="M12" s="53"/>
      <c r="N12" s="53"/>
    </row>
    <row r="13" spans="1:14" ht="14">
      <c r="A13" s="263">
        <v>8</v>
      </c>
      <c r="B13" s="85" t="s">
        <v>80</v>
      </c>
      <c r="C13" s="248"/>
      <c r="D13" s="86">
        <f>経済効果WS!S12</f>
        <v>69.224149343489586</v>
      </c>
      <c r="E13" s="87">
        <f>経済効果WS!U12</f>
        <v>24.811433727765742</v>
      </c>
      <c r="F13" s="88">
        <f>経済効果WS!W12</f>
        <v>1</v>
      </c>
      <c r="G13" s="89">
        <f>経済効果WS!Y12</f>
        <v>1</v>
      </c>
      <c r="H13" s="90"/>
      <c r="I13" s="82"/>
      <c r="J13" s="229" t="s">
        <v>235</v>
      </c>
      <c r="K13" s="230">
        <f>経済効果WS!H44</f>
        <v>3402.9832313067614</v>
      </c>
      <c r="L13" s="53"/>
      <c r="M13" s="53"/>
      <c r="N13" s="53"/>
    </row>
    <row r="14" spans="1:14" ht="14">
      <c r="A14" s="263">
        <v>9</v>
      </c>
      <c r="B14" s="85" t="s">
        <v>81</v>
      </c>
      <c r="C14" s="248"/>
      <c r="D14" s="86">
        <f>経済効果WS!S13</f>
        <v>17.542598094355455</v>
      </c>
      <c r="E14" s="87">
        <f>経済効果WS!U13</f>
        <v>4.6096582320043487</v>
      </c>
      <c r="F14" s="88">
        <f>経済効果WS!W13</f>
        <v>0</v>
      </c>
      <c r="G14" s="89">
        <f>経済効果WS!Y13</f>
        <v>0</v>
      </c>
      <c r="H14" s="90"/>
      <c r="I14" s="82"/>
      <c r="J14" s="231" t="s">
        <v>236</v>
      </c>
      <c r="K14" s="232">
        <f>経済効果WS!R44</f>
        <v>1988.9807760255244</v>
      </c>
      <c r="L14" s="53"/>
      <c r="M14" s="53"/>
      <c r="N14" s="53"/>
    </row>
    <row r="15" spans="1:14" ht="14">
      <c r="A15" s="263">
        <v>10</v>
      </c>
      <c r="B15" s="85" t="s">
        <v>82</v>
      </c>
      <c r="C15" s="248"/>
      <c r="D15" s="86">
        <f>経済効果WS!S14</f>
        <v>45.641398490066948</v>
      </c>
      <c r="E15" s="87">
        <f>経済効果WS!U14</f>
        <v>19.546233379710717</v>
      </c>
      <c r="F15" s="88">
        <f>経済効果WS!W14</f>
        <v>2</v>
      </c>
      <c r="G15" s="89">
        <f>経済効果WS!Y14</f>
        <v>2</v>
      </c>
      <c r="H15" s="90"/>
      <c r="I15" s="82"/>
      <c r="J15" s="233" t="s">
        <v>237</v>
      </c>
      <c r="K15" s="234">
        <f>K12+K13+K14</f>
        <v>15391.964007332286</v>
      </c>
      <c r="L15" s="53"/>
      <c r="M15" s="53"/>
      <c r="N15" s="53"/>
    </row>
    <row r="16" spans="1:14">
      <c r="A16" s="263">
        <v>11</v>
      </c>
      <c r="B16" s="85" t="s">
        <v>83</v>
      </c>
      <c r="C16" s="248"/>
      <c r="D16" s="86">
        <f>経済効果WS!S15</f>
        <v>485.535417446184</v>
      </c>
      <c r="E16" s="87">
        <f>経済効果WS!U15</f>
        <v>237.8987349204707</v>
      </c>
      <c r="F16" s="88">
        <f>経済効果WS!W15</f>
        <v>19</v>
      </c>
      <c r="G16" s="89">
        <f>経済効果WS!Y15</f>
        <v>18</v>
      </c>
      <c r="H16" s="90"/>
      <c r="I16" s="82"/>
      <c r="J16" s="53"/>
      <c r="K16" s="235" t="s">
        <v>116</v>
      </c>
      <c r="L16" s="53"/>
      <c r="M16" s="53"/>
      <c r="N16" s="53"/>
    </row>
    <row r="17" spans="1:14">
      <c r="A17" s="263">
        <v>12</v>
      </c>
      <c r="B17" s="85" t="s">
        <v>84</v>
      </c>
      <c r="C17" s="248"/>
      <c r="D17" s="86">
        <f>経済効果WS!S16</f>
        <v>268.7141592413023</v>
      </c>
      <c r="E17" s="87">
        <f>経済効果WS!U16</f>
        <v>57.319691200078367</v>
      </c>
      <c r="F17" s="88">
        <f>経済効果WS!W16</f>
        <v>3</v>
      </c>
      <c r="G17" s="89">
        <f>経済効果WS!Y16</f>
        <v>3</v>
      </c>
      <c r="H17" s="90"/>
      <c r="I17" s="82"/>
      <c r="J17" s="53"/>
      <c r="K17" s="53"/>
      <c r="L17" s="53"/>
      <c r="M17" s="53"/>
      <c r="N17" s="53"/>
    </row>
    <row r="18" spans="1:14">
      <c r="A18" s="263">
        <v>13</v>
      </c>
      <c r="B18" s="85" t="s">
        <v>85</v>
      </c>
      <c r="C18" s="248"/>
      <c r="D18" s="86">
        <f>経済効果WS!S17</f>
        <v>4.1499219172921684</v>
      </c>
      <c r="E18" s="87">
        <f>経済効果WS!U17</f>
        <v>0.87546074892497017</v>
      </c>
      <c r="F18" s="88">
        <f>経済効果WS!W17</f>
        <v>0</v>
      </c>
      <c r="G18" s="89">
        <f>経済効果WS!Y17</f>
        <v>0</v>
      </c>
      <c r="H18" s="90"/>
      <c r="I18" s="82"/>
      <c r="J18" s="53"/>
      <c r="K18" s="53"/>
      <c r="L18" s="53"/>
      <c r="M18" s="53"/>
      <c r="N18" s="53"/>
    </row>
    <row r="19" spans="1:14">
      <c r="A19" s="263">
        <v>14</v>
      </c>
      <c r="B19" s="85" t="s">
        <v>86</v>
      </c>
      <c r="C19" s="248"/>
      <c r="D19" s="86">
        <f>経済効果WS!S18</f>
        <v>222.12044517149207</v>
      </c>
      <c r="E19" s="87">
        <f>経済効果WS!U18</f>
        <v>101.7114998890026</v>
      </c>
      <c r="F19" s="88">
        <f>経済効果WS!W18</f>
        <v>13</v>
      </c>
      <c r="G19" s="89">
        <f>経済効果WS!Y18</f>
        <v>12</v>
      </c>
      <c r="H19" s="90"/>
      <c r="I19" s="82"/>
      <c r="J19" s="53"/>
      <c r="K19" s="53"/>
      <c r="L19" s="53"/>
      <c r="M19" s="53"/>
      <c r="N19" s="53"/>
    </row>
    <row r="20" spans="1:14">
      <c r="A20" s="263">
        <v>15</v>
      </c>
      <c r="B20" s="85" t="s">
        <v>70</v>
      </c>
      <c r="C20" s="248"/>
      <c r="D20" s="86">
        <f>経済効果WS!S19</f>
        <v>28.028410087579132</v>
      </c>
      <c r="E20" s="87">
        <f>経済効果WS!U19</f>
        <v>12.072749552912127</v>
      </c>
      <c r="F20" s="88">
        <f>経済効果WS!W19</f>
        <v>1</v>
      </c>
      <c r="G20" s="89">
        <f>経済効果WS!Y19</f>
        <v>1</v>
      </c>
      <c r="H20" s="90"/>
      <c r="I20" s="82"/>
    </row>
    <row r="21" spans="1:14">
      <c r="A21" s="263">
        <v>16</v>
      </c>
      <c r="B21" s="85" t="s">
        <v>71</v>
      </c>
      <c r="C21" s="248"/>
      <c r="D21" s="86">
        <f>経済効果WS!S20</f>
        <v>3.5782599333287259</v>
      </c>
      <c r="E21" s="87">
        <f>経済効果WS!U20</f>
        <v>1.5660056000368157</v>
      </c>
      <c r="F21" s="88">
        <f>経済効果WS!W20</f>
        <v>0</v>
      </c>
      <c r="G21" s="89">
        <f>経済効果WS!Y20</f>
        <v>0</v>
      </c>
      <c r="H21" s="90"/>
      <c r="I21" s="82"/>
    </row>
    <row r="22" spans="1:14">
      <c r="A22" s="263">
        <v>17</v>
      </c>
      <c r="B22" s="85" t="s">
        <v>72</v>
      </c>
      <c r="C22" s="248"/>
      <c r="D22" s="86">
        <f>経済効果WS!S21</f>
        <v>0.48501057442283962</v>
      </c>
      <c r="E22" s="87">
        <f>経済効果WS!U21</f>
        <v>0.17810250229486785</v>
      </c>
      <c r="F22" s="88">
        <f>経済効果WS!W21</f>
        <v>0</v>
      </c>
      <c r="G22" s="89">
        <f>経済効果WS!Y21</f>
        <v>0</v>
      </c>
      <c r="H22" s="90"/>
      <c r="I22" s="82"/>
    </row>
    <row r="23" spans="1:14">
      <c r="A23" s="263">
        <v>18</v>
      </c>
      <c r="B23" s="85" t="s">
        <v>87</v>
      </c>
      <c r="C23" s="248"/>
      <c r="D23" s="86">
        <f>経済効果WS!S22</f>
        <v>3.5719173407122655</v>
      </c>
      <c r="E23" s="87">
        <f>経済効果WS!U22</f>
        <v>1.1901158469612019</v>
      </c>
      <c r="F23" s="88">
        <f>経済効果WS!W22</f>
        <v>0</v>
      </c>
      <c r="G23" s="89">
        <f>経済効果WS!Y22</f>
        <v>0</v>
      </c>
      <c r="H23" s="90"/>
      <c r="I23" s="82"/>
    </row>
    <row r="24" spans="1:14">
      <c r="A24" s="263">
        <v>19</v>
      </c>
      <c r="B24" s="85" t="s">
        <v>88</v>
      </c>
      <c r="C24" s="248"/>
      <c r="D24" s="86">
        <f>経済効果WS!S23</f>
        <v>30.591805602507925</v>
      </c>
      <c r="E24" s="87">
        <f>経済効果WS!U23</f>
        <v>10.343568447292231</v>
      </c>
      <c r="F24" s="88">
        <f>経済効果WS!W23</f>
        <v>1</v>
      </c>
      <c r="G24" s="89">
        <f>経済効果WS!Y23</f>
        <v>1</v>
      </c>
      <c r="H24" s="90"/>
      <c r="I24" s="82"/>
    </row>
    <row r="25" spans="1:14">
      <c r="A25" s="263">
        <v>20</v>
      </c>
      <c r="B25" s="85" t="s">
        <v>89</v>
      </c>
      <c r="C25" s="248"/>
      <c r="D25" s="86">
        <f>経済効果WS!S24</f>
        <v>11.936015672837108</v>
      </c>
      <c r="E25" s="87">
        <f>経済効果WS!U24</f>
        <v>3.5255357603354049</v>
      </c>
      <c r="F25" s="88">
        <f>経済効果WS!W24</f>
        <v>0</v>
      </c>
      <c r="G25" s="89">
        <f>経済効果WS!Y24</f>
        <v>0</v>
      </c>
      <c r="H25" s="90"/>
      <c r="I25" s="82"/>
    </row>
    <row r="26" spans="1:14">
      <c r="A26" s="263">
        <v>21</v>
      </c>
      <c r="B26" s="85" t="s">
        <v>90</v>
      </c>
      <c r="C26" s="248"/>
      <c r="D26" s="86">
        <f>経済効果WS!S25</f>
        <v>9.1379526228916728</v>
      </c>
      <c r="E26" s="87">
        <f>経済効果WS!U25</f>
        <v>2.7074664582746863</v>
      </c>
      <c r="F26" s="88">
        <f>経済効果WS!W25</f>
        <v>0</v>
      </c>
      <c r="G26" s="89">
        <f>経済効果WS!Y25</f>
        <v>0</v>
      </c>
      <c r="H26" s="90"/>
      <c r="I26" s="82"/>
    </row>
    <row r="27" spans="1:14">
      <c r="A27" s="264">
        <v>22</v>
      </c>
      <c r="B27" s="97" t="s">
        <v>64</v>
      </c>
      <c r="C27" s="249"/>
      <c r="D27" s="98">
        <f>経済効果WS!S26</f>
        <v>32.196750140966941</v>
      </c>
      <c r="E27" s="99">
        <f>経済効果WS!U26</f>
        <v>12.943796239221117</v>
      </c>
      <c r="F27" s="100">
        <f>経済効果WS!W26</f>
        <v>3</v>
      </c>
      <c r="G27" s="101">
        <f>経済効果WS!Y26</f>
        <v>2</v>
      </c>
      <c r="H27" s="102"/>
      <c r="I27" s="82"/>
    </row>
    <row r="28" spans="1:14">
      <c r="A28" s="263">
        <v>23</v>
      </c>
      <c r="B28" s="85" t="s">
        <v>91</v>
      </c>
      <c r="C28" s="248">
        <f>データ入力!I85</f>
        <v>10000</v>
      </c>
      <c r="D28" s="86">
        <f>経済効果WS!S27</f>
        <v>10044.999383756794</v>
      </c>
      <c r="E28" s="87">
        <f>経済効果WS!U27</f>
        <v>4657.0717978946341</v>
      </c>
      <c r="F28" s="88">
        <f>経済効果WS!W27</f>
        <v>742</v>
      </c>
      <c r="G28" s="89">
        <f>経済効果WS!Y27</f>
        <v>572</v>
      </c>
      <c r="H28" s="90"/>
      <c r="I28" s="82"/>
    </row>
    <row r="29" spans="1:14">
      <c r="A29" s="263">
        <v>24</v>
      </c>
      <c r="B29" s="85" t="s">
        <v>92</v>
      </c>
      <c r="C29" s="248"/>
      <c r="D29" s="86">
        <f>経済効果WS!S28</f>
        <v>280.88172334225385</v>
      </c>
      <c r="E29" s="87">
        <f>経済効果WS!U28</f>
        <v>112.20815540994492</v>
      </c>
      <c r="F29" s="88">
        <f>経済効果WS!W28</f>
        <v>1</v>
      </c>
      <c r="G29" s="89">
        <f>経済効果WS!Y28</f>
        <v>1</v>
      </c>
      <c r="H29" s="90"/>
      <c r="I29" s="82"/>
    </row>
    <row r="30" spans="1:14">
      <c r="A30" s="263">
        <v>25</v>
      </c>
      <c r="B30" s="85" t="s">
        <v>1</v>
      </c>
      <c r="C30" s="248"/>
      <c r="D30" s="86">
        <f>経済効果WS!S29</f>
        <v>42.434244490926389</v>
      </c>
      <c r="E30" s="87">
        <f>経済効果WS!U29</f>
        <v>18.786773364770848</v>
      </c>
      <c r="F30" s="88">
        <f>経済効果WS!W29</f>
        <v>1</v>
      </c>
      <c r="G30" s="89">
        <f>経済効果WS!Y29</f>
        <v>1</v>
      </c>
      <c r="H30" s="90"/>
      <c r="I30" s="82"/>
    </row>
    <row r="31" spans="1:14">
      <c r="A31" s="263">
        <v>26</v>
      </c>
      <c r="B31" s="85" t="s">
        <v>2</v>
      </c>
      <c r="C31" s="248"/>
      <c r="D31" s="86">
        <f>経済効果WS!S30</f>
        <v>31.888522281962807</v>
      </c>
      <c r="E31" s="87">
        <f>経済効果WS!U30</f>
        <v>20.178639158568771</v>
      </c>
      <c r="F31" s="88">
        <f>経済効果WS!W30</f>
        <v>3</v>
      </c>
      <c r="G31" s="89">
        <f>経済効果WS!Y30</f>
        <v>3</v>
      </c>
      <c r="H31" s="90"/>
      <c r="I31" s="82"/>
    </row>
    <row r="32" spans="1:14">
      <c r="A32" s="263">
        <v>27</v>
      </c>
      <c r="B32" s="85" t="s">
        <v>65</v>
      </c>
      <c r="C32" s="248"/>
      <c r="D32" s="86">
        <f>経済効果WS!S31</f>
        <v>328.73362027154622</v>
      </c>
      <c r="E32" s="87">
        <f>経済効果WS!U31</f>
        <v>223.68431906918235</v>
      </c>
      <c r="F32" s="88">
        <f>経済効果WS!W31</f>
        <v>51</v>
      </c>
      <c r="G32" s="89">
        <f>経済効果WS!Y31</f>
        <v>47</v>
      </c>
      <c r="H32" s="90"/>
      <c r="I32" s="82"/>
    </row>
    <row r="33" spans="1:9">
      <c r="A33" s="263">
        <v>28</v>
      </c>
      <c r="B33" s="85" t="s">
        <v>66</v>
      </c>
      <c r="C33" s="248"/>
      <c r="D33" s="86">
        <f>経済効果WS!S32</f>
        <v>304.36062785537115</v>
      </c>
      <c r="E33" s="87">
        <f>経済効果WS!U32</f>
        <v>184.28698435170642</v>
      </c>
      <c r="F33" s="88">
        <f>経済効果WS!W32</f>
        <v>12</v>
      </c>
      <c r="G33" s="89">
        <f>経済効果WS!Y32</f>
        <v>12</v>
      </c>
      <c r="H33" s="90"/>
      <c r="I33" s="82"/>
    </row>
    <row r="34" spans="1:9">
      <c r="A34" s="263">
        <v>29</v>
      </c>
      <c r="B34" s="85" t="s">
        <v>93</v>
      </c>
      <c r="C34" s="248"/>
      <c r="D34" s="86">
        <f>経済効果WS!S33</f>
        <v>903.30901205180521</v>
      </c>
      <c r="E34" s="87">
        <f>経済効果WS!U33</f>
        <v>734.44911335984841</v>
      </c>
      <c r="F34" s="88">
        <f>経済効果WS!W33</f>
        <v>14</v>
      </c>
      <c r="G34" s="89">
        <f>経済効果WS!Y33</f>
        <v>12</v>
      </c>
      <c r="H34" s="90"/>
      <c r="I34" s="82"/>
    </row>
    <row r="35" spans="1:9">
      <c r="A35" s="263">
        <v>30</v>
      </c>
      <c r="B35" s="85" t="s">
        <v>94</v>
      </c>
      <c r="C35" s="248"/>
      <c r="D35" s="86">
        <f>経済効果WS!S34</f>
        <v>475.09551526790995</v>
      </c>
      <c r="E35" s="87">
        <f>経済効果WS!U34</f>
        <v>301.22817779850993</v>
      </c>
      <c r="F35" s="88">
        <f>経済効果WS!W34</f>
        <v>38</v>
      </c>
      <c r="G35" s="89">
        <f>経済効果WS!Y34</f>
        <v>35</v>
      </c>
      <c r="H35" s="90"/>
      <c r="I35" s="82"/>
    </row>
    <row r="36" spans="1:9">
      <c r="A36" s="263">
        <v>31</v>
      </c>
      <c r="B36" s="85" t="s">
        <v>95</v>
      </c>
      <c r="C36" s="248"/>
      <c r="D36" s="86">
        <f>経済効果WS!S35</f>
        <v>168.14635098626403</v>
      </c>
      <c r="E36" s="87">
        <f>経済効果WS!U35</f>
        <v>84.026091580983945</v>
      </c>
      <c r="F36" s="88">
        <f>経済効果WS!W35</f>
        <v>6</v>
      </c>
      <c r="G36" s="89">
        <f>経済効果WS!Y35</f>
        <v>5</v>
      </c>
      <c r="H36" s="90"/>
      <c r="I36" s="82"/>
    </row>
    <row r="37" spans="1:9">
      <c r="A37" s="263">
        <v>32</v>
      </c>
      <c r="B37" s="85" t="s">
        <v>67</v>
      </c>
      <c r="C37" s="248"/>
      <c r="D37" s="86">
        <f>経済効果WS!S36</f>
        <v>22.186301835574177</v>
      </c>
      <c r="E37" s="87">
        <f>経済効果WS!U36</f>
        <v>15.721123924428239</v>
      </c>
      <c r="F37" s="88">
        <f>経済効果WS!W36</f>
        <v>1</v>
      </c>
      <c r="G37" s="89">
        <f>経済効果WS!Y36</f>
        <v>1</v>
      </c>
      <c r="H37" s="90"/>
      <c r="I37" s="82"/>
    </row>
    <row r="38" spans="1:9">
      <c r="A38" s="263">
        <v>33</v>
      </c>
      <c r="B38" s="85" t="s">
        <v>96</v>
      </c>
      <c r="C38" s="248"/>
      <c r="D38" s="86">
        <f>経済効果WS!S37</f>
        <v>75.364863664233269</v>
      </c>
      <c r="E38" s="87">
        <f>経済効果WS!U37</f>
        <v>53.225530378038727</v>
      </c>
      <c r="F38" s="88">
        <f>経済効果WS!W37</f>
        <v>7</v>
      </c>
      <c r="G38" s="89">
        <f>経済効果WS!Y37</f>
        <v>7</v>
      </c>
      <c r="H38" s="90"/>
      <c r="I38" s="82"/>
    </row>
    <row r="39" spans="1:9">
      <c r="A39" s="263">
        <v>34</v>
      </c>
      <c r="B39" s="85" t="s">
        <v>97</v>
      </c>
      <c r="C39" s="248"/>
      <c r="D39" s="86">
        <f>経済効果WS!S38</f>
        <v>143.1789564066811</v>
      </c>
      <c r="E39" s="87">
        <f>経済効果WS!U38</f>
        <v>83.232933097200743</v>
      </c>
      <c r="F39" s="88">
        <f>経済効果WS!W38</f>
        <v>17</v>
      </c>
      <c r="G39" s="89">
        <f>経済効果WS!Y38</f>
        <v>17</v>
      </c>
      <c r="H39" s="90"/>
      <c r="I39" s="82"/>
    </row>
    <row r="40" spans="1:9">
      <c r="A40" s="263">
        <v>35</v>
      </c>
      <c r="B40" s="85" t="s">
        <v>3</v>
      </c>
      <c r="C40" s="248"/>
      <c r="D40" s="86">
        <f>経済効果WS!S39</f>
        <v>43.50002873059762</v>
      </c>
      <c r="E40" s="87">
        <f>経済効果WS!U39</f>
        <v>25.537504441974832</v>
      </c>
      <c r="F40" s="88">
        <f>経済効果WS!W39</f>
        <v>5</v>
      </c>
      <c r="G40" s="89">
        <f>経済効果WS!Y39</f>
        <v>5</v>
      </c>
      <c r="H40" s="90"/>
      <c r="I40" s="82"/>
    </row>
    <row r="41" spans="1:9">
      <c r="A41" s="263">
        <v>36</v>
      </c>
      <c r="B41" s="85" t="s">
        <v>98</v>
      </c>
      <c r="C41" s="248"/>
      <c r="D41" s="86">
        <f>経済効果WS!S40</f>
        <v>684.12032175170702</v>
      </c>
      <c r="E41" s="87">
        <f>経済効果WS!U40</f>
        <v>425.80213249685488</v>
      </c>
      <c r="F41" s="88">
        <f>経済効果WS!W40</f>
        <v>89</v>
      </c>
      <c r="G41" s="89">
        <f>経済効果WS!Y40</f>
        <v>77</v>
      </c>
      <c r="H41" s="90"/>
      <c r="I41" s="82"/>
    </row>
    <row r="42" spans="1:9">
      <c r="A42" s="263">
        <v>37</v>
      </c>
      <c r="B42" s="85" t="s">
        <v>99</v>
      </c>
      <c r="C42" s="248"/>
      <c r="D42" s="86">
        <f>経済効果WS!S41</f>
        <v>171.96385944534862</v>
      </c>
      <c r="E42" s="87">
        <f>経済効果WS!U41</f>
        <v>91.900576961036975</v>
      </c>
      <c r="F42" s="88">
        <f>経済効果WS!W41</f>
        <v>34</v>
      </c>
      <c r="G42" s="89">
        <f>経済効果WS!Y41</f>
        <v>28</v>
      </c>
      <c r="H42" s="90"/>
      <c r="I42" s="82"/>
    </row>
    <row r="43" spans="1:9">
      <c r="A43" s="263">
        <v>38</v>
      </c>
      <c r="B43" s="85" t="s">
        <v>4</v>
      </c>
      <c r="C43" s="248"/>
      <c r="D43" s="86">
        <f>経済効果WS!S42</f>
        <v>11.867020781827195</v>
      </c>
      <c r="E43" s="87">
        <f>経済効果WS!U42</f>
        <v>0</v>
      </c>
      <c r="F43" s="88">
        <f>経済効果WS!W42</f>
        <v>0</v>
      </c>
      <c r="G43" s="89">
        <f>経済効果WS!Y42</f>
        <v>0</v>
      </c>
      <c r="H43" s="90"/>
      <c r="I43" s="82"/>
    </row>
    <row r="44" spans="1:9">
      <c r="A44" s="263">
        <v>39</v>
      </c>
      <c r="B44" s="85" t="s">
        <v>5</v>
      </c>
      <c r="C44" s="248"/>
      <c r="D44" s="86">
        <f>経済効果WS!S43</f>
        <v>90.379145588423569</v>
      </c>
      <c r="E44" s="87">
        <f>経済効果WS!U43</f>
        <v>58.511844134746603</v>
      </c>
      <c r="F44" s="88">
        <f>経済効果WS!W43</f>
        <v>0</v>
      </c>
      <c r="G44" s="89">
        <f>経済効果WS!Y43</f>
        <v>0</v>
      </c>
      <c r="H44" s="90"/>
      <c r="I44" s="82"/>
    </row>
    <row r="45" spans="1:9" ht="14">
      <c r="A45" s="265">
        <v>40</v>
      </c>
      <c r="B45" s="108" t="s">
        <v>222</v>
      </c>
      <c r="C45" s="246">
        <f>SUM(C6:C44)</f>
        <v>10000</v>
      </c>
      <c r="D45" s="109">
        <f>SUM(D6:D44)</f>
        <v>15391.964007332286</v>
      </c>
      <c r="E45" s="110">
        <f>SUM(E6:E44)</f>
        <v>7701.5093312149338</v>
      </c>
      <c r="F45" s="111">
        <f>SUM(F6:F44)</f>
        <v>1083</v>
      </c>
      <c r="G45" s="112">
        <f>SUM(G6:G44)</f>
        <v>878</v>
      </c>
      <c r="H45" s="113"/>
      <c r="I45" s="82"/>
    </row>
    <row r="46" spans="1:9">
      <c r="A46" s="114" t="s">
        <v>282</v>
      </c>
      <c r="B46" s="58"/>
      <c r="C46" s="58"/>
      <c r="D46" s="58"/>
      <c r="E46" s="58"/>
      <c r="F46" s="58"/>
      <c r="G46" s="58"/>
      <c r="H46" s="58"/>
      <c r="I46" s="58"/>
    </row>
    <row r="47" spans="1:9">
      <c r="A47" s="58" t="s">
        <v>816</v>
      </c>
      <c r="B47" s="58"/>
      <c r="C47" s="58"/>
      <c r="D47" s="58"/>
      <c r="E47" s="58"/>
      <c r="F47" s="58"/>
      <c r="G47" s="58"/>
      <c r="H47" s="58"/>
      <c r="I47" s="58"/>
    </row>
    <row r="48" spans="1:9">
      <c r="A48" s="114"/>
      <c r="B48" s="58"/>
      <c r="C48" s="58"/>
      <c r="D48" s="58"/>
      <c r="E48" s="58"/>
      <c r="F48" s="58"/>
      <c r="G48" s="58"/>
      <c r="H48" s="58"/>
      <c r="I48" s="58"/>
    </row>
    <row r="49" spans="1:9">
      <c r="A49" s="115" t="s">
        <v>320</v>
      </c>
      <c r="B49" s="58"/>
      <c r="C49" s="58"/>
      <c r="D49" s="58"/>
      <c r="E49" s="58"/>
      <c r="F49" s="58"/>
      <c r="G49" s="58"/>
      <c r="H49" s="58"/>
      <c r="I49" s="58"/>
    </row>
    <row r="50" spans="1:9">
      <c r="A50" s="115" t="s">
        <v>284</v>
      </c>
      <c r="B50" s="58"/>
      <c r="C50" s="58"/>
      <c r="D50" s="58"/>
      <c r="E50" s="58"/>
      <c r="F50" s="58"/>
      <c r="G50" s="58"/>
      <c r="H50" s="58"/>
      <c r="I50" s="58"/>
    </row>
    <row r="51" spans="1:9">
      <c r="A51" s="115" t="s">
        <v>223</v>
      </c>
      <c r="B51" s="58"/>
      <c r="C51" s="58"/>
      <c r="D51" s="58"/>
      <c r="E51" s="58"/>
      <c r="F51" s="58"/>
      <c r="G51" s="58"/>
      <c r="H51" s="58"/>
      <c r="I51" s="58"/>
    </row>
    <row r="52" spans="1:9">
      <c r="A52" s="53"/>
      <c r="B52" s="53"/>
      <c r="C52" s="53"/>
      <c r="D52" s="53"/>
      <c r="E52" s="53"/>
      <c r="F52" s="53"/>
      <c r="G52" s="53"/>
      <c r="H52" s="53"/>
      <c r="I52" s="53"/>
    </row>
    <row r="53" spans="1:9">
      <c r="B53" s="53"/>
      <c r="C53" s="53"/>
      <c r="D53" s="53"/>
      <c r="E53" s="53"/>
      <c r="F53" s="53"/>
      <c r="G53" s="53"/>
      <c r="H53" s="53"/>
      <c r="I53" s="53"/>
    </row>
    <row r="54" spans="1:9">
      <c r="A54" s="53"/>
      <c r="B54" s="53"/>
      <c r="C54" s="53"/>
      <c r="D54" s="53"/>
      <c r="E54" s="53"/>
      <c r="F54" s="53"/>
      <c r="G54" s="53"/>
      <c r="H54" s="53"/>
      <c r="I54" s="53"/>
    </row>
    <row r="55" spans="1:9">
      <c r="A55" s="53"/>
      <c r="B55" s="53"/>
      <c r="C55" s="53"/>
      <c r="D55" s="53"/>
      <c r="E55" s="53"/>
      <c r="F55" s="53"/>
      <c r="G55" s="53"/>
      <c r="H55" s="53"/>
      <c r="I55" s="53"/>
    </row>
  </sheetData>
  <mergeCells count="1">
    <mergeCell ref="K9:L9"/>
  </mergeCells>
  <phoneticPr fontId="3"/>
  <pageMargins left="0.75" right="0.75" top="0.62" bottom="0.62" header="0.51200000000000001" footer="0.51200000000000001"/>
  <pageSetup paperSize="9" scale="78"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AF2E02-91D3-4F63-B727-54498DE156B4}">
  <dimension ref="A1:Y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85" customWidth="1"/>
    <col min="2" max="2" width="17.5" style="85" customWidth="1"/>
    <col min="3" max="3" width="8.58203125" style="85" customWidth="1"/>
    <col min="4" max="4" width="8.1640625" style="85" customWidth="1"/>
    <col min="5" max="5" width="8.25" style="85" bestFit="1" customWidth="1"/>
    <col min="6" max="16384" width="8.1640625" style="85"/>
  </cols>
  <sheetData>
    <row r="1" spans="1:25" ht="13">
      <c r="B1" s="274" t="s">
        <v>238</v>
      </c>
      <c r="F1" s="275"/>
      <c r="G1" s="85" t="s">
        <v>282</v>
      </c>
    </row>
    <row r="2" spans="1:25">
      <c r="S2" s="85" t="s">
        <v>239</v>
      </c>
      <c r="U2" s="276" t="s">
        <v>226</v>
      </c>
      <c r="W2" s="85" t="s">
        <v>216</v>
      </c>
      <c r="Y2" s="85" t="s">
        <v>240</v>
      </c>
    </row>
    <row r="3" spans="1:25" ht="44">
      <c r="B3" s="39"/>
      <c r="C3" s="40" t="s">
        <v>241</v>
      </c>
      <c r="D3" s="40" t="s">
        <v>326</v>
      </c>
      <c r="E3" s="40" t="s">
        <v>242</v>
      </c>
      <c r="F3" s="40" t="s">
        <v>243</v>
      </c>
      <c r="G3" s="40" t="s">
        <v>244</v>
      </c>
      <c r="H3" s="40" t="s">
        <v>245</v>
      </c>
      <c r="I3" s="40" t="s">
        <v>246</v>
      </c>
      <c r="J3" s="40" t="s">
        <v>247</v>
      </c>
      <c r="K3" s="41" t="s">
        <v>248</v>
      </c>
      <c r="L3" s="40" t="s">
        <v>311</v>
      </c>
      <c r="M3" s="40" t="s">
        <v>249</v>
      </c>
      <c r="N3" s="40" t="s">
        <v>170</v>
      </c>
      <c r="O3" s="40" t="s">
        <v>249</v>
      </c>
      <c r="P3" s="40" t="s">
        <v>243</v>
      </c>
      <c r="Q3" s="40" t="s">
        <v>250</v>
      </c>
      <c r="R3" s="40" t="s">
        <v>251</v>
      </c>
      <c r="S3" s="42" t="s">
        <v>252</v>
      </c>
      <c r="T3" s="40" t="s">
        <v>312</v>
      </c>
      <c r="U3" s="43" t="s">
        <v>226</v>
      </c>
      <c r="V3" s="44" t="s">
        <v>253</v>
      </c>
      <c r="W3" s="42" t="s">
        <v>254</v>
      </c>
      <c r="X3" s="40" t="s">
        <v>255</v>
      </c>
      <c r="Y3" s="43" t="s">
        <v>256</v>
      </c>
    </row>
    <row r="4" spans="1:25" ht="19">
      <c r="B4" s="45"/>
      <c r="C4" s="46" t="s">
        <v>181</v>
      </c>
      <c r="D4" s="46" t="s">
        <v>182</v>
      </c>
      <c r="E4" s="46" t="s">
        <v>257</v>
      </c>
      <c r="F4" s="46" t="s">
        <v>184</v>
      </c>
      <c r="G4" s="46" t="s">
        <v>258</v>
      </c>
      <c r="H4" s="46" t="s">
        <v>259</v>
      </c>
      <c r="I4" s="46" t="s">
        <v>260</v>
      </c>
      <c r="J4" s="46" t="s">
        <v>261</v>
      </c>
      <c r="K4" s="47" t="s">
        <v>262</v>
      </c>
      <c r="L4" s="46" t="s">
        <v>263</v>
      </c>
      <c r="M4" s="46" t="s">
        <v>264</v>
      </c>
      <c r="N4" s="46" t="s">
        <v>265</v>
      </c>
      <c r="O4" s="46" t="s">
        <v>266</v>
      </c>
      <c r="P4" s="46" t="s">
        <v>267</v>
      </c>
      <c r="Q4" s="46" t="s">
        <v>268</v>
      </c>
      <c r="R4" s="46" t="s">
        <v>269</v>
      </c>
      <c r="S4" s="46" t="s">
        <v>270</v>
      </c>
      <c r="T4" s="48" t="s">
        <v>271</v>
      </c>
      <c r="U4" s="47" t="s">
        <v>272</v>
      </c>
      <c r="V4" s="46" t="s">
        <v>273</v>
      </c>
      <c r="W4" s="46" t="s">
        <v>274</v>
      </c>
      <c r="X4" s="46" t="s">
        <v>275</v>
      </c>
      <c r="Y4" s="47" t="s">
        <v>276</v>
      </c>
    </row>
    <row r="5" spans="1:25">
      <c r="A5" s="266">
        <v>1</v>
      </c>
      <c r="B5" s="255" t="s">
        <v>73</v>
      </c>
      <c r="C5" s="285"/>
      <c r="D5" s="432">
        <f>'経済効果(建設投入)'!BW6</f>
        <v>6.6326192213305032E-4</v>
      </c>
      <c r="E5" s="283">
        <f>C$27*D5</f>
        <v>6.6326192213305033</v>
      </c>
      <c r="F5" s="288">
        <f>分析係数表!C8</f>
        <v>0.17333290637377241</v>
      </c>
      <c r="G5" s="283">
        <f>E5*F5</f>
        <v>1.1496511665037634</v>
      </c>
      <c r="H5" s="283">
        <f t="array" ref="H5:H43">MMULT(逆行列係数表!C5:AO43,G5:G43)</f>
        <v>1.3439710302632375</v>
      </c>
      <c r="I5" s="283">
        <f>C5+H5</f>
        <v>1.3439710302632375</v>
      </c>
      <c r="J5" s="288">
        <f>分析係数表!G8</f>
        <v>0.15155149614048036</v>
      </c>
      <c r="K5" s="290">
        <f>I5*J5</f>
        <v>0.20368082040585644</v>
      </c>
      <c r="L5" s="49" t="s">
        <v>116</v>
      </c>
      <c r="M5" s="50" t="s">
        <v>116</v>
      </c>
      <c r="N5" s="292">
        <f>分析係数表!H8</f>
        <v>1.1299182227411633E-2</v>
      </c>
      <c r="O5" s="294">
        <f t="shared" ref="O5:O10" si="0">$M$44*N5</f>
        <v>28.915113316518052</v>
      </c>
      <c r="P5" s="288">
        <f>分析係数表!C8</f>
        <v>0.17333290637377241</v>
      </c>
      <c r="Q5" s="294">
        <f t="shared" ref="Q5:Q11" si="1">O5*P5</f>
        <v>5.0119406292790432</v>
      </c>
      <c r="R5" s="294">
        <f t="array" ref="R5:R43">MMULT(逆行列係数表!C5:AO43,Q5:Q43)</f>
        <v>7.5812003211903161</v>
      </c>
      <c r="S5" s="295">
        <f>I5+R5</f>
        <v>8.9251713514535531</v>
      </c>
      <c r="T5" s="288">
        <f>分析係数表!F8</f>
        <v>0.42721038226158625</v>
      </c>
      <c r="U5" s="299">
        <f>S5*T5</f>
        <v>3.8129258648046309</v>
      </c>
      <c r="V5" s="297">
        <f>分析係数表!D8</f>
        <v>0.32298797552049696</v>
      </c>
      <c r="W5" s="277">
        <f>ROUND(S5*V5,0)</f>
        <v>3</v>
      </c>
      <c r="X5" s="288">
        <f>分析係数表!E8</f>
        <v>0.12265584155979949</v>
      </c>
      <c r="Y5" s="278">
        <f>ROUND(S5*X5,0)</f>
        <v>1</v>
      </c>
    </row>
    <row r="6" spans="1:25">
      <c r="A6" s="267">
        <v>2</v>
      </c>
      <c r="B6" s="255" t="s">
        <v>74</v>
      </c>
      <c r="C6" s="286"/>
      <c r="D6" s="432">
        <f>'経済効果(建設投入)'!BW7</f>
        <v>1.3265238442661006E-5</v>
      </c>
      <c r="E6" s="283">
        <f t="shared" ref="E6:E43" si="2">C$27*D6</f>
        <v>0.13265238442661006</v>
      </c>
      <c r="F6" s="288">
        <f>分析係数表!C9</f>
        <v>0.39351462480142041</v>
      </c>
      <c r="G6" s="283">
        <f t="shared" ref="G6:G38" si="3">E6*F6</f>
        <v>5.2200653286651244E-2</v>
      </c>
      <c r="H6" s="283">
        <v>1.9333800536982786</v>
      </c>
      <c r="I6" s="283">
        <f t="shared" ref="I6:I38" si="4">C6+H6</f>
        <v>1.9333800536982786</v>
      </c>
      <c r="J6" s="288">
        <f>分析係数表!G9</f>
        <v>0.22817522849038765</v>
      </c>
      <c r="K6" s="290">
        <f t="shared" ref="K6:K38" si="5">I6*J6</f>
        <v>0.44114943551136265</v>
      </c>
      <c r="L6" s="49"/>
      <c r="M6" s="50"/>
      <c r="N6" s="292">
        <f>分析係数表!H9</f>
        <v>5.0911500837573466E-4</v>
      </c>
      <c r="O6" s="294">
        <f t="shared" si="0"/>
        <v>1.3028481054683063</v>
      </c>
      <c r="P6" s="288">
        <f>分析係数表!C9</f>
        <v>0.39351462480142041</v>
      </c>
      <c r="Q6" s="294">
        <f t="shared" si="1"/>
        <v>0.51268978339660198</v>
      </c>
      <c r="R6" s="294">
        <v>0.7058811618755253</v>
      </c>
      <c r="S6" s="295">
        <f>I6+R6</f>
        <v>2.639261215573804</v>
      </c>
      <c r="T6" s="288">
        <f>分析係数表!F9</f>
        <v>0.63987813845992225</v>
      </c>
      <c r="U6" s="299">
        <f t="shared" ref="U6:U43" si="6">S6*T6</f>
        <v>1.6888055535308373</v>
      </c>
      <c r="V6" s="297">
        <f>分析係数表!D9</f>
        <v>0.29572434079210003</v>
      </c>
      <c r="W6" s="277">
        <f t="shared" ref="W6:W43" si="7">ROUND(S6*V6,0)</f>
        <v>1</v>
      </c>
      <c r="X6" s="288">
        <f>分析係数表!E9</f>
        <v>0.26862065342998215</v>
      </c>
      <c r="Y6" s="278">
        <f t="shared" ref="Y6:Y43" si="8">ROUND(S6*X6,0)</f>
        <v>1</v>
      </c>
    </row>
    <row r="7" spans="1:25">
      <c r="A7" s="267">
        <v>3</v>
      </c>
      <c r="B7" s="255" t="s">
        <v>75</v>
      </c>
      <c r="C7" s="286"/>
      <c r="D7" s="432">
        <f>'経済効果(建設投入)'!BW8</f>
        <v>0</v>
      </c>
      <c r="E7" s="283">
        <f t="shared" si="2"/>
        <v>0</v>
      </c>
      <c r="F7" s="288">
        <f>分析係数表!C10</f>
        <v>0.12671464860287895</v>
      </c>
      <c r="G7" s="283">
        <f t="shared" si="3"/>
        <v>0</v>
      </c>
      <c r="H7" s="283">
        <v>7.7808969760080693E-3</v>
      </c>
      <c r="I7" s="283">
        <f t="shared" si="4"/>
        <v>7.7808969760080693E-3</v>
      </c>
      <c r="J7" s="288">
        <f>分析係数表!G10</f>
        <v>0.17153349174243465</v>
      </c>
      <c r="K7" s="290">
        <f t="shared" si="5"/>
        <v>1.334684427182815E-3</v>
      </c>
      <c r="L7" s="49"/>
      <c r="M7" s="50"/>
      <c r="N7" s="292">
        <f>分析係数表!H10</f>
        <v>1.1608350684055029E-3</v>
      </c>
      <c r="O7" s="294">
        <f t="shared" si="0"/>
        <v>2.9706289242157111</v>
      </c>
      <c r="P7" s="288">
        <f>分析係数表!C10</f>
        <v>0.12671464860287895</v>
      </c>
      <c r="Q7" s="294">
        <f t="shared" si="1"/>
        <v>0.37642220026154216</v>
      </c>
      <c r="R7" s="294">
        <v>0.57510789806815132</v>
      </c>
      <c r="S7" s="295">
        <f>I7+R7</f>
        <v>0.58288879504415936</v>
      </c>
      <c r="T7" s="288">
        <f>分析係数表!F10</f>
        <v>0.47381340455197063</v>
      </c>
      <c r="U7" s="299">
        <f t="shared" si="6"/>
        <v>0.27618052445506897</v>
      </c>
      <c r="V7" s="297">
        <f>分析係数表!D10</f>
        <v>9.5045460793747427E-2</v>
      </c>
      <c r="W7" s="277">
        <f t="shared" si="7"/>
        <v>0</v>
      </c>
      <c r="X7" s="288">
        <f>分析係数表!E10</f>
        <v>4.2279520059697977E-2</v>
      </c>
      <c r="Y7" s="278">
        <f t="shared" si="8"/>
        <v>0</v>
      </c>
    </row>
    <row r="8" spans="1:25">
      <c r="A8" s="267">
        <v>4</v>
      </c>
      <c r="B8" s="255" t="s">
        <v>76</v>
      </c>
      <c r="C8" s="286"/>
      <c r="D8" s="432">
        <f>'経済効果(建設投入)'!BW9</f>
        <v>1.910194335743185E-3</v>
      </c>
      <c r="E8" s="283">
        <f t="shared" si="2"/>
        <v>19.10194335743185</v>
      </c>
      <c r="F8" s="288">
        <f>分析係数表!C11</f>
        <v>9.348517078458185E-3</v>
      </c>
      <c r="G8" s="283">
        <f t="shared" si="3"/>
        <v>0.17857484370869253</v>
      </c>
      <c r="H8" s="283">
        <v>1.0040406134157775</v>
      </c>
      <c r="I8" s="283">
        <f t="shared" si="4"/>
        <v>1.0040406134157775</v>
      </c>
      <c r="J8" s="288">
        <f>分析係数表!G11</f>
        <v>0.2579516055394917</v>
      </c>
      <c r="K8" s="290">
        <f t="shared" si="5"/>
        <v>0.25899388825745595</v>
      </c>
      <c r="L8" s="49"/>
      <c r="M8" s="50"/>
      <c r="N8" s="292">
        <f>分析係数表!H11</f>
        <v>-1.9466162084954558E-5</v>
      </c>
      <c r="O8" s="294">
        <f t="shared" si="0"/>
        <v>-4.9814780503199943E-2</v>
      </c>
      <c r="P8" s="288">
        <f>分析係数表!C11</f>
        <v>9.348517078458185E-3</v>
      </c>
      <c r="Q8" s="294">
        <f t="shared" si="1"/>
        <v>-4.656943262938105E-4</v>
      </c>
      <c r="R8" s="294">
        <v>0.3113660282322383</v>
      </c>
      <c r="S8" s="295">
        <f>I8+R8</f>
        <v>1.3154066416480159</v>
      </c>
      <c r="T8" s="288">
        <f>分析係数表!F11</f>
        <v>0.54360066960888753</v>
      </c>
      <c r="U8" s="299">
        <f t="shared" si="6"/>
        <v>0.71505593120783939</v>
      </c>
      <c r="V8" s="297">
        <f>分析係数表!D11</f>
        <v>4.0785268604474206E-2</v>
      </c>
      <c r="W8" s="277">
        <f t="shared" si="7"/>
        <v>0</v>
      </c>
      <c r="X8" s="288">
        <f>分析係数表!E11</f>
        <v>3.926343022371024E-2</v>
      </c>
      <c r="Y8" s="278">
        <f t="shared" si="8"/>
        <v>0</v>
      </c>
    </row>
    <row r="9" spans="1:25">
      <c r="A9" s="267">
        <v>5</v>
      </c>
      <c r="B9" s="255" t="s">
        <v>77</v>
      </c>
      <c r="C9" s="286"/>
      <c r="D9" s="432">
        <f>'経済効果(建設投入)'!BW10</f>
        <v>0</v>
      </c>
      <c r="E9" s="283">
        <f t="shared" si="2"/>
        <v>0</v>
      </c>
      <c r="F9" s="288">
        <f>分析係数表!C12</f>
        <v>0.26169189557273109</v>
      </c>
      <c r="G9" s="283">
        <f t="shared" si="3"/>
        <v>0</v>
      </c>
      <c r="H9" s="283">
        <v>0.56900360131961247</v>
      </c>
      <c r="I9" s="283">
        <f t="shared" si="4"/>
        <v>0.56900360131961247</v>
      </c>
      <c r="J9" s="288">
        <f>分析係数表!G12</f>
        <v>0.13770114594385849</v>
      </c>
      <c r="K9" s="290">
        <f t="shared" si="5"/>
        <v>7.8352447947893034E-2</v>
      </c>
      <c r="L9" s="49"/>
      <c r="M9" s="50"/>
      <c r="N9" s="292">
        <f>分析係数表!H12</f>
        <v>0.10146071966313146</v>
      </c>
      <c r="O9" s="294">
        <f t="shared" si="0"/>
        <v>259.64252520130987</v>
      </c>
      <c r="P9" s="288">
        <f>分析係数表!C12</f>
        <v>0.26169189557273109</v>
      </c>
      <c r="Q9" s="294">
        <f t="shared" si="1"/>
        <v>67.946344591221376</v>
      </c>
      <c r="R9" s="294">
        <v>78.044463868849434</v>
      </c>
      <c r="S9" s="295">
        <f t="shared" ref="S9:S38" si="9">I9+R9</f>
        <v>78.613467470169041</v>
      </c>
      <c r="T9" s="288">
        <f>分析係数表!F12</f>
        <v>0.33651535386825859</v>
      </c>
      <c r="U9" s="299">
        <f t="shared" si="6"/>
        <v>26.454638824534772</v>
      </c>
      <c r="V9" s="297">
        <f>分析係数表!D12</f>
        <v>3.4578030097235327E-2</v>
      </c>
      <c r="W9" s="277">
        <f t="shared" si="7"/>
        <v>3</v>
      </c>
      <c r="X9" s="288">
        <f>分析係数表!E12</f>
        <v>3.3355134693599395E-2</v>
      </c>
      <c r="Y9" s="278">
        <f t="shared" si="8"/>
        <v>3</v>
      </c>
    </row>
    <row r="10" spans="1:25">
      <c r="A10" s="267">
        <v>6</v>
      </c>
      <c r="B10" s="255" t="s">
        <v>78</v>
      </c>
      <c r="C10" s="286"/>
      <c r="D10" s="432">
        <f>'経済効果(建設投入)'!BW11</f>
        <v>2.1091729123830999E-3</v>
      </c>
      <c r="E10" s="283">
        <f t="shared" si="2"/>
        <v>21.091729123830998</v>
      </c>
      <c r="F10" s="288">
        <f>分析係数表!C13</f>
        <v>8.2810371123538395E-2</v>
      </c>
      <c r="G10" s="283">
        <f t="shared" si="3"/>
        <v>1.7466139163815881</v>
      </c>
      <c r="H10" s="283">
        <v>2.382399493917569</v>
      </c>
      <c r="I10" s="283">
        <f t="shared" si="4"/>
        <v>2.382399493917569</v>
      </c>
      <c r="J10" s="288">
        <f>分析係数表!G13</f>
        <v>0.2721720626600464</v>
      </c>
      <c r="K10" s="290">
        <f t="shared" si="5"/>
        <v>0.64842258433979538</v>
      </c>
      <c r="L10" s="49"/>
      <c r="M10" s="50"/>
      <c r="N10" s="292">
        <f>分析係数表!H13</f>
        <v>1.212874021164739E-2</v>
      </c>
      <c r="O10" s="294">
        <f t="shared" si="0"/>
        <v>31.037989347192884</v>
      </c>
      <c r="P10" s="288">
        <f>分析係数表!C13</f>
        <v>8.2810371123538395E-2</v>
      </c>
      <c r="Q10" s="294">
        <f t="shared" si="1"/>
        <v>2.5702674167694739</v>
      </c>
      <c r="R10" s="294">
        <v>2.9272693084647661</v>
      </c>
      <c r="S10" s="295">
        <f t="shared" si="9"/>
        <v>5.3096688023823351</v>
      </c>
      <c r="T10" s="288">
        <f>分析係数表!F13</f>
        <v>0.39077170920544851</v>
      </c>
      <c r="U10" s="299">
        <f t="shared" si="6"/>
        <v>2.0748683532217918</v>
      </c>
      <c r="V10" s="297">
        <f>分析係数表!D13</f>
        <v>0.12720758845381647</v>
      </c>
      <c r="W10" s="277">
        <f t="shared" si="7"/>
        <v>1</v>
      </c>
      <c r="X10" s="288">
        <f>分析係数表!E13</f>
        <v>9.5492852763317662E-2</v>
      </c>
      <c r="Y10" s="278">
        <f t="shared" si="8"/>
        <v>1</v>
      </c>
    </row>
    <row r="11" spans="1:25">
      <c r="A11" s="267">
        <v>7</v>
      </c>
      <c r="B11" s="255" t="s">
        <v>79</v>
      </c>
      <c r="C11" s="286"/>
      <c r="D11" s="432">
        <f>'経済効果(建設投入)'!BW12</f>
        <v>6.8859852755853282E-2</v>
      </c>
      <c r="E11" s="283">
        <f t="shared" si="2"/>
        <v>688.59852755853285</v>
      </c>
      <c r="F11" s="288">
        <f>分析係数表!C14</f>
        <v>0.29759344347769412</v>
      </c>
      <c r="G11" s="283">
        <f t="shared" si="3"/>
        <v>204.92240698981365</v>
      </c>
      <c r="H11" s="283">
        <v>234.22780206268382</v>
      </c>
      <c r="I11" s="283">
        <f t="shared" si="4"/>
        <v>234.22780206268382</v>
      </c>
      <c r="J11" s="288">
        <f>分析係数表!G14</f>
        <v>0.17335642824825784</v>
      </c>
      <c r="K11" s="290">
        <f t="shared" si="5"/>
        <v>40.604895162026786</v>
      </c>
      <c r="L11" s="49"/>
      <c r="M11" s="50"/>
      <c r="N11" s="292">
        <f>分析係数表!H14</f>
        <v>1.9165801846449152E-3</v>
      </c>
      <c r="O11" s="294">
        <f t="shared" ref="O11:O43" si="10">$M$44*N11</f>
        <v>4.9046145202222977</v>
      </c>
      <c r="P11" s="288">
        <f>分析係数表!C14</f>
        <v>0.29759344347769412</v>
      </c>
      <c r="Q11" s="294">
        <f t="shared" si="1"/>
        <v>1.4595811240036523</v>
      </c>
      <c r="R11" s="294">
        <v>5.4866308046755217</v>
      </c>
      <c r="S11" s="295">
        <f t="shared" si="9"/>
        <v>239.71443286735933</v>
      </c>
      <c r="T11" s="288">
        <f>分析係数表!F14</f>
        <v>0.35598651785260127</v>
      </c>
      <c r="U11" s="299">
        <f t="shared" si="6"/>
        <v>85.335106235462405</v>
      </c>
      <c r="V11" s="297">
        <f>分析係数表!D14</f>
        <v>4.3833041969742803E-2</v>
      </c>
      <c r="W11" s="277">
        <f t="shared" si="7"/>
        <v>11</v>
      </c>
      <c r="X11" s="288">
        <f>分析係数表!E14</f>
        <v>3.8757158040430381E-2</v>
      </c>
      <c r="Y11" s="278">
        <f t="shared" si="8"/>
        <v>9</v>
      </c>
    </row>
    <row r="12" spans="1:25">
      <c r="A12" s="267">
        <v>8</v>
      </c>
      <c r="B12" s="255" t="s">
        <v>80</v>
      </c>
      <c r="C12" s="286"/>
      <c r="D12" s="432">
        <f>'経済効果(建設投入)'!BW13</f>
        <v>2.1250911985142933E-2</v>
      </c>
      <c r="E12" s="283">
        <f t="shared" si="2"/>
        <v>212.50911985142935</v>
      </c>
      <c r="F12" s="288">
        <f>分析係数表!C15</f>
        <v>0.21593049601829584</v>
      </c>
      <c r="G12" s="283">
        <f t="shared" si="3"/>
        <v>45.887199657930616</v>
      </c>
      <c r="H12" s="283">
        <v>57.625647449238677</v>
      </c>
      <c r="I12" s="283">
        <f t="shared" si="4"/>
        <v>57.625647449238677</v>
      </c>
      <c r="J12" s="288">
        <f>分析係数表!G15</f>
        <v>0.1171240792325445</v>
      </c>
      <c r="K12" s="290">
        <f t="shared" si="5"/>
        <v>6.7493508976713068</v>
      </c>
      <c r="L12" s="49"/>
      <c r="M12" s="50"/>
      <c r="N12" s="292">
        <f>分析係数表!H15</f>
        <v>7.9892300155183192E-3</v>
      </c>
      <c r="O12" s="294">
        <f t="shared" si="10"/>
        <v>20.444797381001095</v>
      </c>
      <c r="P12" s="288">
        <f>分析係数表!C15</f>
        <v>0.21593049601829584</v>
      </c>
      <c r="Q12" s="294">
        <f t="shared" ref="Q12:Q38" si="11">O12*P12</f>
        <v>4.414655239473122</v>
      </c>
      <c r="R12" s="294">
        <v>11.598501894250905</v>
      </c>
      <c r="S12" s="295">
        <f t="shared" si="9"/>
        <v>69.224149343489586</v>
      </c>
      <c r="T12" s="288">
        <f>分析係数表!F15</f>
        <v>0.35842164855867914</v>
      </c>
      <c r="U12" s="299">
        <f t="shared" si="6"/>
        <v>24.811433727765742</v>
      </c>
      <c r="V12" s="297">
        <f>分析係数表!D15</f>
        <v>1.5678367482667734E-2</v>
      </c>
      <c r="W12" s="277">
        <f t="shared" si="7"/>
        <v>1</v>
      </c>
      <c r="X12" s="288">
        <f>分析係数表!E15</f>
        <v>1.5634458686506418E-2</v>
      </c>
      <c r="Y12" s="278">
        <f t="shared" si="8"/>
        <v>1</v>
      </c>
    </row>
    <row r="13" spans="1:25">
      <c r="A13" s="267">
        <v>9</v>
      </c>
      <c r="B13" s="255" t="s">
        <v>81</v>
      </c>
      <c r="C13" s="286"/>
      <c r="D13" s="432">
        <f>'経済効果(建設投入)'!BW14</f>
        <v>1.4857067055780327E-3</v>
      </c>
      <c r="E13" s="283">
        <f t="shared" si="2"/>
        <v>14.857067055780327</v>
      </c>
      <c r="F13" s="288">
        <f>分析係数表!C16</f>
        <v>0.18770505348742417</v>
      </c>
      <c r="G13" s="283">
        <f t="shared" si="3"/>
        <v>2.7887465663714939</v>
      </c>
      <c r="H13" s="283">
        <v>11.880507789531057</v>
      </c>
      <c r="I13" s="283">
        <f t="shared" si="4"/>
        <v>11.880507789531057</v>
      </c>
      <c r="J13" s="288">
        <f>分析係数表!G16</f>
        <v>1.5279579137581789E-2</v>
      </c>
      <c r="K13" s="290">
        <f t="shared" si="5"/>
        <v>0.18152915896479668</v>
      </c>
      <c r="L13" s="49"/>
      <c r="M13" s="50"/>
      <c r="N13" s="292">
        <f>分析係数表!H16</f>
        <v>6.0242927132958465E-3</v>
      </c>
      <c r="O13" s="294">
        <f t="shared" si="10"/>
        <v>15.416434831383969</v>
      </c>
      <c r="P13" s="288">
        <f>分析係数表!C16</f>
        <v>0.18770505348742417</v>
      </c>
      <c r="Q13" s="294">
        <f t="shared" si="11"/>
        <v>2.8937427246103167</v>
      </c>
      <c r="R13" s="294">
        <v>5.6620903048243987</v>
      </c>
      <c r="S13" s="295">
        <f t="shared" si="9"/>
        <v>17.542598094355455</v>
      </c>
      <c r="T13" s="288">
        <f>分析係数表!F16</f>
        <v>0.2627694146106877</v>
      </c>
      <c r="U13" s="299">
        <f t="shared" si="6"/>
        <v>4.6096582320043487</v>
      </c>
      <c r="V13" s="297">
        <f>分析係数表!D16</f>
        <v>1.0339400475073228E-2</v>
      </c>
      <c r="W13" s="277">
        <f t="shared" si="7"/>
        <v>0</v>
      </c>
      <c r="X13" s="288">
        <f>分析係数表!E16</f>
        <v>1.0339400475073228E-2</v>
      </c>
      <c r="Y13" s="278">
        <f t="shared" si="8"/>
        <v>0</v>
      </c>
    </row>
    <row r="14" spans="1:25">
      <c r="A14" s="267">
        <v>10</v>
      </c>
      <c r="B14" s="255" t="s">
        <v>82</v>
      </c>
      <c r="C14" s="286"/>
      <c r="D14" s="432">
        <f>'経済効果(建設投入)'!BW15</f>
        <v>1.3663195595940838E-2</v>
      </c>
      <c r="E14" s="283">
        <f t="shared" si="2"/>
        <v>136.63195595940837</v>
      </c>
      <c r="F14" s="288">
        <f>分析係数表!C17</f>
        <v>0.24245613901755958</v>
      </c>
      <c r="G14" s="283">
        <f t="shared" si="3"/>
        <v>33.127256508335392</v>
      </c>
      <c r="H14" s="283">
        <v>41.251510651063221</v>
      </c>
      <c r="I14" s="283">
        <f t="shared" si="4"/>
        <v>41.251510651063221</v>
      </c>
      <c r="J14" s="288">
        <f>分析係数表!G17</f>
        <v>0.24054742090319753</v>
      </c>
      <c r="K14" s="290">
        <f t="shared" si="5"/>
        <v>9.9229444954740398</v>
      </c>
      <c r="L14" s="49"/>
      <c r="M14" s="50"/>
      <c r="N14" s="292">
        <f>分析係数表!H17</f>
        <v>2.8816966460243139E-3</v>
      </c>
      <c r="O14" s="294">
        <f t="shared" si="10"/>
        <v>7.3743907644465594</v>
      </c>
      <c r="P14" s="288">
        <f>分析係数表!C17</f>
        <v>0.24245613901755958</v>
      </c>
      <c r="Q14" s="294">
        <f t="shared" si="11"/>
        <v>1.7879663123544625</v>
      </c>
      <c r="R14" s="294">
        <v>4.3898878390037241</v>
      </c>
      <c r="S14" s="295">
        <f t="shared" si="9"/>
        <v>45.641398490066948</v>
      </c>
      <c r="T14" s="288">
        <f>分析係数表!F17</f>
        <v>0.42825667105631338</v>
      </c>
      <c r="U14" s="299">
        <f t="shared" si="6"/>
        <v>19.546233379710717</v>
      </c>
      <c r="V14" s="297">
        <f>分析係数表!D17</f>
        <v>5.1560411778863557E-2</v>
      </c>
      <c r="W14" s="277">
        <f t="shared" si="7"/>
        <v>2</v>
      </c>
      <c r="X14" s="288">
        <f>分析係数表!E17</f>
        <v>4.9008807340167618E-2</v>
      </c>
      <c r="Y14" s="278">
        <f t="shared" si="8"/>
        <v>2</v>
      </c>
    </row>
    <row r="15" spans="1:25">
      <c r="A15" s="267">
        <v>11</v>
      </c>
      <c r="B15" s="255" t="s">
        <v>83</v>
      </c>
      <c r="C15" s="286"/>
      <c r="D15" s="432">
        <f>'経済効果(建設投入)'!BW16</f>
        <v>0.11336472773098097</v>
      </c>
      <c r="E15" s="283">
        <f t="shared" si="2"/>
        <v>1133.6472773098096</v>
      </c>
      <c r="F15" s="288">
        <f>分析係数表!C18</f>
        <v>0.40831687749419565</v>
      </c>
      <c r="G15" s="283">
        <f t="shared" si="3"/>
        <v>462.88731645093799</v>
      </c>
      <c r="H15" s="283">
        <v>484.04109015563608</v>
      </c>
      <c r="I15" s="283">
        <f t="shared" si="4"/>
        <v>484.04109015563608</v>
      </c>
      <c r="J15" s="288">
        <f>分析係数表!G18</f>
        <v>0.21766947174074985</v>
      </c>
      <c r="K15" s="290">
        <f t="shared" si="5"/>
        <v>105.36096839499398</v>
      </c>
      <c r="L15" s="49"/>
      <c r="M15" s="50"/>
      <c r="N15" s="292">
        <f>分析係数表!H18</f>
        <v>4.4543159123807785E-4</v>
      </c>
      <c r="O15" s="294">
        <f t="shared" si="10"/>
        <v>1.1398793891614576</v>
      </c>
      <c r="P15" s="288">
        <f>分析係数表!C18</f>
        <v>0.40831687749419565</v>
      </c>
      <c r="Q15" s="294">
        <f t="shared" si="11"/>
        <v>0.46543199290239745</v>
      </c>
      <c r="R15" s="294">
        <v>1.4943272905479132</v>
      </c>
      <c r="S15" s="295">
        <f t="shared" si="9"/>
        <v>485.535417446184</v>
      </c>
      <c r="T15" s="288">
        <f>分析係数表!F18</f>
        <v>0.48997194925916815</v>
      </c>
      <c r="U15" s="299">
        <f t="shared" si="6"/>
        <v>237.8987349204707</v>
      </c>
      <c r="V15" s="297">
        <f>分析係数表!D18</f>
        <v>3.8565313316438733E-2</v>
      </c>
      <c r="W15" s="277">
        <f t="shared" si="7"/>
        <v>19</v>
      </c>
      <c r="X15" s="288">
        <f>分析係数表!E18</f>
        <v>3.6576455199010559E-2</v>
      </c>
      <c r="Y15" s="278">
        <f t="shared" si="8"/>
        <v>18</v>
      </c>
    </row>
    <row r="16" spans="1:25">
      <c r="A16" s="267">
        <v>12</v>
      </c>
      <c r="B16" s="255" t="s">
        <v>84</v>
      </c>
      <c r="C16" s="286"/>
      <c r="D16" s="432">
        <f>'経済効果(建設投入)'!BW17</f>
        <v>1.7616236651853818E-2</v>
      </c>
      <c r="E16" s="283">
        <f t="shared" si="2"/>
        <v>176.16236651853819</v>
      </c>
      <c r="F16" s="288">
        <f>分析係数表!C19</f>
        <v>0.72110086081153413</v>
      </c>
      <c r="G16" s="283">
        <f t="shared" si="3"/>
        <v>127.03083413911487</v>
      </c>
      <c r="H16" s="283">
        <v>266.87448162056717</v>
      </c>
      <c r="I16" s="283">
        <f t="shared" si="4"/>
        <v>266.87448162056717</v>
      </c>
      <c r="J16" s="288">
        <f>分析係数表!G19</f>
        <v>6.2445810408374151E-2</v>
      </c>
      <c r="K16" s="290">
        <f t="shared" si="5"/>
        <v>16.665193282111069</v>
      </c>
      <c r="L16" s="49"/>
      <c r="M16" s="50"/>
      <c r="N16" s="292">
        <f>分析係数表!H19</f>
        <v>-1.2604560155461526E-4</v>
      </c>
      <c r="O16" s="294">
        <f t="shared" si="10"/>
        <v>-0.32255633891438518</v>
      </c>
      <c r="P16" s="288">
        <f>分析係数表!C19</f>
        <v>0.72110086081153413</v>
      </c>
      <c r="Q16" s="294">
        <f t="shared" si="11"/>
        <v>-0.2325956536513801</v>
      </c>
      <c r="R16" s="294">
        <v>1.8396776207351337</v>
      </c>
      <c r="S16" s="295">
        <f t="shared" si="9"/>
        <v>268.7141592413023</v>
      </c>
      <c r="T16" s="288">
        <f>分析係数表!F19</f>
        <v>0.21331101927013058</v>
      </c>
      <c r="U16" s="299">
        <f t="shared" si="6"/>
        <v>57.319691200078367</v>
      </c>
      <c r="V16" s="297">
        <f>分析係数表!D19</f>
        <v>1.2736199640345095E-2</v>
      </c>
      <c r="W16" s="277">
        <f t="shared" si="7"/>
        <v>3</v>
      </c>
      <c r="X16" s="288">
        <f>分析係数表!E19</f>
        <v>1.2523714081279422E-2</v>
      </c>
      <c r="Y16" s="278">
        <f t="shared" si="8"/>
        <v>3</v>
      </c>
    </row>
    <row r="17" spans="1:25">
      <c r="A17" s="267">
        <v>13</v>
      </c>
      <c r="B17" s="255" t="s">
        <v>85</v>
      </c>
      <c r="C17" s="286"/>
      <c r="D17" s="432">
        <f>'経済効果(建設投入)'!BW18</f>
        <v>5.0540558466538434E-3</v>
      </c>
      <c r="E17" s="283">
        <f t="shared" si="2"/>
        <v>50.540558466538435</v>
      </c>
      <c r="F17" s="288">
        <f>分析係数表!C20</f>
        <v>4.9598906854145253E-2</v>
      </c>
      <c r="G17" s="283">
        <f t="shared" si="3"/>
        <v>2.5067564517383221</v>
      </c>
      <c r="H17" s="283">
        <v>3.9451627412363783</v>
      </c>
      <c r="I17" s="283">
        <f t="shared" si="4"/>
        <v>3.9451627412363783</v>
      </c>
      <c r="J17" s="288">
        <f>分析係数表!G20</f>
        <v>0.11671945764775135</v>
      </c>
      <c r="K17" s="290">
        <f t="shared" si="5"/>
        <v>0.46047725548922608</v>
      </c>
      <c r="L17" s="49"/>
      <c r="M17" s="50"/>
      <c r="N17" s="292">
        <f>分析係数表!H20</f>
        <v>7.0439320449493942E-4</v>
      </c>
      <c r="O17" s="294">
        <f t="shared" si="10"/>
        <v>1.8025737542266516</v>
      </c>
      <c r="P17" s="288">
        <f>分析係数表!C20</f>
        <v>4.9598906854145253E-2</v>
      </c>
      <c r="Q17" s="294">
        <f t="shared" si="11"/>
        <v>8.9405687733614611E-2</v>
      </c>
      <c r="R17" s="294">
        <v>0.20475917605578992</v>
      </c>
      <c r="S17" s="295">
        <f t="shared" si="9"/>
        <v>4.1499219172921684</v>
      </c>
      <c r="T17" s="288">
        <f>分析係数表!F20</f>
        <v>0.2109583665362576</v>
      </c>
      <c r="U17" s="299">
        <f t="shared" si="6"/>
        <v>0.87546074892497017</v>
      </c>
      <c r="V17" s="297">
        <f>分析係数表!D20</f>
        <v>3.0797631013066269E-2</v>
      </c>
      <c r="W17" s="277">
        <f t="shared" si="7"/>
        <v>0</v>
      </c>
      <c r="X17" s="288">
        <f>分析係数表!E20</f>
        <v>2.9972730221401771E-2</v>
      </c>
      <c r="Y17" s="278">
        <f t="shared" si="8"/>
        <v>0</v>
      </c>
    </row>
    <row r="18" spans="1:25">
      <c r="A18" s="267">
        <v>14</v>
      </c>
      <c r="B18" s="255" t="s">
        <v>86</v>
      </c>
      <c r="C18" s="286"/>
      <c r="D18" s="432">
        <f>'経済効果(建設投入)'!BW19</f>
        <v>7.3436360018571331E-2</v>
      </c>
      <c r="E18" s="283">
        <f t="shared" si="2"/>
        <v>734.36360018571327</v>
      </c>
      <c r="F18" s="288">
        <f>分析係数表!C21</f>
        <v>0.28411166756853934</v>
      </c>
      <c r="G18" s="283">
        <f t="shared" si="3"/>
        <v>208.64126705039911</v>
      </c>
      <c r="H18" s="283">
        <v>218.79669063190394</v>
      </c>
      <c r="I18" s="283">
        <f t="shared" si="4"/>
        <v>218.79669063190394</v>
      </c>
      <c r="J18" s="288">
        <f>分析係数表!G21</f>
        <v>0.29005387701730417</v>
      </c>
      <c r="K18" s="290">
        <f t="shared" si="5"/>
        <v>63.462828396339411</v>
      </c>
      <c r="L18" s="49"/>
      <c r="M18" s="50"/>
      <c r="N18" s="292">
        <f>分析係数表!H21</f>
        <v>2.3737267060065176E-3</v>
      </c>
      <c r="O18" s="294">
        <f t="shared" si="10"/>
        <v>6.0744729401843225</v>
      </c>
      <c r="P18" s="288">
        <f>分析係数表!C21</f>
        <v>0.28411166756853934</v>
      </c>
      <c r="Q18" s="294">
        <f t="shared" si="11"/>
        <v>1.725828636635736</v>
      </c>
      <c r="R18" s="294">
        <v>3.3237545395881125</v>
      </c>
      <c r="S18" s="295">
        <f t="shared" si="9"/>
        <v>222.12044517149207</v>
      </c>
      <c r="T18" s="288">
        <f>分析係数表!F21</f>
        <v>0.45791147145628314</v>
      </c>
      <c r="U18" s="299">
        <f t="shared" si="6"/>
        <v>101.7114998890026</v>
      </c>
      <c r="V18" s="297">
        <f>分析係数表!D21</f>
        <v>5.9847590028896828E-2</v>
      </c>
      <c r="W18" s="277">
        <f t="shared" si="7"/>
        <v>13</v>
      </c>
      <c r="X18" s="288">
        <f>分析係数表!E21</f>
        <v>5.4782163530779596E-2</v>
      </c>
      <c r="Y18" s="278">
        <f t="shared" si="8"/>
        <v>12</v>
      </c>
    </row>
    <row r="19" spans="1:25">
      <c r="A19" s="267">
        <v>15</v>
      </c>
      <c r="B19" s="255" t="s">
        <v>70</v>
      </c>
      <c r="C19" s="286"/>
      <c r="D19" s="432">
        <f>'経済効果(建設投入)'!BW20</f>
        <v>8.503017841745706E-3</v>
      </c>
      <c r="E19" s="283">
        <f t="shared" si="2"/>
        <v>85.030178417457066</v>
      </c>
      <c r="F19" s="288">
        <f>分析係数表!C22</f>
        <v>0.28280144764930404</v>
      </c>
      <c r="G19" s="283">
        <f t="shared" si="3"/>
        <v>24.046657550335468</v>
      </c>
      <c r="H19" s="283">
        <v>27.456688103940333</v>
      </c>
      <c r="I19" s="283">
        <f t="shared" si="4"/>
        <v>27.456688103940333</v>
      </c>
      <c r="J19" s="288">
        <f>分析係数表!G22</f>
        <v>0.21325815420745545</v>
      </c>
      <c r="K19" s="290">
        <f t="shared" si="5"/>
        <v>5.8553626256961149</v>
      </c>
      <c r="L19" s="49"/>
      <c r="M19" s="50"/>
      <c r="N19" s="292">
        <f>分析係数表!H22</f>
        <v>5.2408897921031505E-5</v>
      </c>
      <c r="O19" s="294">
        <f t="shared" si="10"/>
        <v>0.13411671673938447</v>
      </c>
      <c r="P19" s="288">
        <f>分析係数表!C22</f>
        <v>0.28280144764930404</v>
      </c>
      <c r="Q19" s="294">
        <f t="shared" si="11"/>
        <v>3.7928401647869578E-2</v>
      </c>
      <c r="R19" s="294">
        <v>0.57172198363879878</v>
      </c>
      <c r="S19" s="295">
        <f t="shared" si="9"/>
        <v>28.028410087579132</v>
      </c>
      <c r="T19" s="288">
        <f>分析係数表!F22</f>
        <v>0.43073258580094059</v>
      </c>
      <c r="U19" s="299">
        <f t="shared" si="6"/>
        <v>12.072749552912127</v>
      </c>
      <c r="V19" s="297">
        <f>分析係数表!D22</f>
        <v>2.2938556731137788E-2</v>
      </c>
      <c r="W19" s="277">
        <f t="shared" si="7"/>
        <v>1</v>
      </c>
      <c r="X19" s="288">
        <f>分析係数表!E22</f>
        <v>2.2183368519679003E-2</v>
      </c>
      <c r="Y19" s="278">
        <f t="shared" si="8"/>
        <v>1</v>
      </c>
    </row>
    <row r="20" spans="1:25">
      <c r="A20" s="267">
        <v>16</v>
      </c>
      <c r="B20" s="255" t="s">
        <v>71</v>
      </c>
      <c r="C20" s="286"/>
      <c r="D20" s="432">
        <f>'経済効果(建設投入)'!BW21</f>
        <v>2.6530476885322012E-5</v>
      </c>
      <c r="E20" s="283">
        <f t="shared" si="2"/>
        <v>0.26530476885322013</v>
      </c>
      <c r="F20" s="288">
        <f>分析係数表!C23</f>
        <v>0.31843177703160996</v>
      </c>
      <c r="G20" s="283">
        <f t="shared" si="3"/>
        <v>8.4481469000891415E-2</v>
      </c>
      <c r="H20" s="283">
        <v>3.0143577949558984</v>
      </c>
      <c r="I20" s="283">
        <f t="shared" si="4"/>
        <v>3.0143577949558984</v>
      </c>
      <c r="J20" s="288">
        <f>分析係数表!G23</f>
        <v>0.24379890925547271</v>
      </c>
      <c r="K20" s="290">
        <f t="shared" si="5"/>
        <v>0.73489714251597993</v>
      </c>
      <c r="L20" s="49"/>
      <c r="M20" s="50"/>
      <c r="N20" s="292">
        <f>分析係数表!H23</f>
        <v>7.2227388731505603E-6</v>
      </c>
      <c r="O20" s="294">
        <f t="shared" si="10"/>
        <v>1.8483312222906768E-2</v>
      </c>
      <c r="P20" s="288">
        <f>分析係数表!C23</f>
        <v>0.31843177703160996</v>
      </c>
      <c r="Q20" s="294">
        <f t="shared" si="11"/>
        <v>5.8856739565702788E-3</v>
      </c>
      <c r="R20" s="294">
        <v>0.56390213837282743</v>
      </c>
      <c r="S20" s="295">
        <f t="shared" si="9"/>
        <v>3.5782599333287259</v>
      </c>
      <c r="T20" s="288">
        <f>分析係数表!F23</f>
        <v>0.43764444987651224</v>
      </c>
      <c r="U20" s="299">
        <f t="shared" si="6"/>
        <v>1.5660056000368157</v>
      </c>
      <c r="V20" s="297">
        <f>分析係数表!D23</f>
        <v>3.7770855561684982E-2</v>
      </c>
      <c r="W20" s="277">
        <f t="shared" si="7"/>
        <v>0</v>
      </c>
      <c r="X20" s="288">
        <f>分析係数表!E23</f>
        <v>3.6503495425501575E-2</v>
      </c>
      <c r="Y20" s="278">
        <f t="shared" si="8"/>
        <v>0</v>
      </c>
    </row>
    <row r="21" spans="1:25">
      <c r="A21" s="267">
        <v>17</v>
      </c>
      <c r="B21" s="255" t="s">
        <v>72</v>
      </c>
      <c r="C21" s="286"/>
      <c r="D21" s="432">
        <f>'経済効果(建設投入)'!BW22</f>
        <v>1.0612190754128805E-4</v>
      </c>
      <c r="E21" s="283">
        <f t="shared" si="2"/>
        <v>1.0612190754128805</v>
      </c>
      <c r="F21" s="288">
        <f>分析係数表!C24</f>
        <v>6.5709335168878003E-2</v>
      </c>
      <c r="G21" s="283">
        <f t="shared" si="3"/>
        <v>6.9731999913911782E-2</v>
      </c>
      <c r="H21" s="283">
        <v>0.26879635284072728</v>
      </c>
      <c r="I21" s="283">
        <f t="shared" si="4"/>
        <v>0.26879635284072728</v>
      </c>
      <c r="J21" s="288">
        <f>分析係数表!G24</f>
        <v>0.24633125110096343</v>
      </c>
      <c r="K21" s="290">
        <f t="shared" si="5"/>
        <v>6.6212941886632362E-2</v>
      </c>
      <c r="L21" s="49"/>
      <c r="M21" s="50"/>
      <c r="N21" s="292">
        <f>分析係数表!H24</f>
        <v>2.8080599423907303E-4</v>
      </c>
      <c r="O21" s="294">
        <f t="shared" si="10"/>
        <v>0.71859511422715594</v>
      </c>
      <c r="P21" s="288">
        <f>分析係数表!C24</f>
        <v>6.5709335168878003E-2</v>
      </c>
      <c r="Q21" s="294">
        <f t="shared" si="11"/>
        <v>4.7218407211470366E-2</v>
      </c>
      <c r="R21" s="294">
        <v>0.21621422158211234</v>
      </c>
      <c r="S21" s="295">
        <f t="shared" si="9"/>
        <v>0.48501057442283962</v>
      </c>
      <c r="T21" s="288">
        <f>分析係数表!F24</f>
        <v>0.36721364788140759</v>
      </c>
      <c r="U21" s="299">
        <f t="shared" si="6"/>
        <v>0.17810250229486785</v>
      </c>
      <c r="V21" s="297">
        <f>分析係数表!D24</f>
        <v>3.9309475738153632E-2</v>
      </c>
      <c r="W21" s="277">
        <f t="shared" si="7"/>
        <v>0</v>
      </c>
      <c r="X21" s="288">
        <f>分析係数表!E24</f>
        <v>3.8550657867992791E-2</v>
      </c>
      <c r="Y21" s="278">
        <f t="shared" si="8"/>
        <v>0</v>
      </c>
    </row>
    <row r="22" spans="1:25">
      <c r="A22" s="267">
        <v>18</v>
      </c>
      <c r="B22" s="255" t="s">
        <v>87</v>
      </c>
      <c r="C22" s="286"/>
      <c r="D22" s="432">
        <f>'経済効果(建設投入)'!BW23</f>
        <v>6.7652716057571137E-4</v>
      </c>
      <c r="E22" s="283">
        <f t="shared" si="2"/>
        <v>6.7652716057571141</v>
      </c>
      <c r="F22" s="288">
        <f>分析係数表!C25</f>
        <v>0.13092441386923714</v>
      </c>
      <c r="G22" s="283">
        <f t="shared" si="3"/>
        <v>0.88573921964994295</v>
      </c>
      <c r="H22" s="283">
        <v>2.7294435697544768</v>
      </c>
      <c r="I22" s="283">
        <f t="shared" si="4"/>
        <v>2.7294435697544768</v>
      </c>
      <c r="J22" s="288">
        <f>分析係数表!G25</f>
        <v>0.2605848403511512</v>
      </c>
      <c r="K22" s="290">
        <f t="shared" si="5"/>
        <v>0.7112516168719466</v>
      </c>
      <c r="L22" s="49"/>
      <c r="M22" s="50"/>
      <c r="N22" s="292">
        <f>分析係数表!H25</f>
        <v>9.8123550057191766E-5</v>
      </c>
      <c r="O22" s="294">
        <f t="shared" si="10"/>
        <v>0.25110255873558707</v>
      </c>
      <c r="P22" s="288">
        <f>分析係数表!C25</f>
        <v>0.13092441386923714</v>
      </c>
      <c r="Q22" s="294">
        <f t="shared" si="11"/>
        <v>3.2875455323522429E-2</v>
      </c>
      <c r="R22" s="294">
        <v>0.84247377095778875</v>
      </c>
      <c r="S22" s="295">
        <f t="shared" si="9"/>
        <v>3.5719173407122655</v>
      </c>
      <c r="T22" s="288">
        <f>分析係数表!F25</f>
        <v>0.33318683873123567</v>
      </c>
      <c r="U22" s="299">
        <f t="shared" si="6"/>
        <v>1.1901158469612019</v>
      </c>
      <c r="V22" s="297">
        <f>分析係数表!D25</f>
        <v>4.284059086963312E-2</v>
      </c>
      <c r="W22" s="277">
        <f t="shared" si="7"/>
        <v>0</v>
      </c>
      <c r="X22" s="288">
        <f>分析係数表!E25</f>
        <v>4.249917369780222E-2</v>
      </c>
      <c r="Y22" s="278">
        <f t="shared" si="8"/>
        <v>0</v>
      </c>
    </row>
    <row r="23" spans="1:25">
      <c r="A23" s="267">
        <v>19</v>
      </c>
      <c r="B23" s="255" t="s">
        <v>88</v>
      </c>
      <c r="C23" s="286"/>
      <c r="D23" s="432">
        <f>'経済効果(建設投入)'!BW24</f>
        <v>1.6528487099555615E-2</v>
      </c>
      <c r="E23" s="283">
        <f t="shared" si="2"/>
        <v>165.28487099555616</v>
      </c>
      <c r="F23" s="288">
        <f>分析係数表!C26</f>
        <v>0.15308736674872969</v>
      </c>
      <c r="G23" s="283">
        <f t="shared" si="3"/>
        <v>25.303025664113182</v>
      </c>
      <c r="H23" s="283">
        <v>26.798728542868425</v>
      </c>
      <c r="I23" s="283">
        <f t="shared" si="4"/>
        <v>26.798728542868425</v>
      </c>
      <c r="J23" s="288">
        <f>分析係数表!G26</f>
        <v>0.20415569699579933</v>
      </c>
      <c r="K23" s="290">
        <f t="shared" si="5"/>
        <v>5.4711131042705246</v>
      </c>
      <c r="L23" s="49"/>
      <c r="M23" s="50"/>
      <c r="N23" s="292">
        <f>分析係数表!H26</f>
        <v>8.8175548492147558E-3</v>
      </c>
      <c r="O23" s="294">
        <f t="shared" si="10"/>
        <v>22.564517724223229</v>
      </c>
      <c r="P23" s="288">
        <f>分析係数表!C26</f>
        <v>0.15308736674872969</v>
      </c>
      <c r="Q23" s="294">
        <f t="shared" si="11"/>
        <v>3.4543426003563731</v>
      </c>
      <c r="R23" s="294">
        <v>3.7930770596395003</v>
      </c>
      <c r="S23" s="295">
        <f t="shared" si="9"/>
        <v>30.591805602507925</v>
      </c>
      <c r="T23" s="288">
        <f>分析係数表!F26</f>
        <v>0.33811565690794865</v>
      </c>
      <c r="U23" s="299">
        <f t="shared" si="6"/>
        <v>10.343568447292231</v>
      </c>
      <c r="V23" s="297">
        <f>分析係数表!D26</f>
        <v>3.3929737559631502E-2</v>
      </c>
      <c r="W23" s="277">
        <f t="shared" si="7"/>
        <v>1</v>
      </c>
      <c r="X23" s="288">
        <f>分析係数表!E26</f>
        <v>3.3531988342571602E-2</v>
      </c>
      <c r="Y23" s="278">
        <f t="shared" si="8"/>
        <v>1</v>
      </c>
    </row>
    <row r="24" spans="1:25">
      <c r="A24" s="267">
        <v>20</v>
      </c>
      <c r="B24" s="255" t="s">
        <v>89</v>
      </c>
      <c r="C24" s="286"/>
      <c r="D24" s="432">
        <f>'経済効果(建設投入)'!BW25</f>
        <v>4.377528686078133E-4</v>
      </c>
      <c r="E24" s="283">
        <f t="shared" si="2"/>
        <v>4.3775286860781328</v>
      </c>
      <c r="F24" s="288">
        <f>分析係数表!C27</f>
        <v>0.18884998044104273</v>
      </c>
      <c r="G24" s="283">
        <f t="shared" si="3"/>
        <v>0.82669620674595889</v>
      </c>
      <c r="H24" s="283">
        <v>1.0218719990631233</v>
      </c>
      <c r="I24" s="283">
        <f t="shared" si="4"/>
        <v>1.0218719990631233</v>
      </c>
      <c r="J24" s="288">
        <f>分析係数表!G27</f>
        <v>0.16481626532719168</v>
      </c>
      <c r="K24" s="290">
        <f t="shared" si="5"/>
        <v>0.1684211265280155</v>
      </c>
      <c r="L24" s="49"/>
      <c r="M24" s="50"/>
      <c r="N24" s="292">
        <f>分析係数表!H27</f>
        <v>2.2388024205688101E-2</v>
      </c>
      <c r="O24" s="294">
        <f t="shared" si="10"/>
        <v>57.2919565161056</v>
      </c>
      <c r="P24" s="288">
        <f>分析係数表!C27</f>
        <v>0.18884998044104273</v>
      </c>
      <c r="Q24" s="294">
        <f t="shared" si="11"/>
        <v>10.819584867495614</v>
      </c>
      <c r="R24" s="294">
        <v>10.914143673773985</v>
      </c>
      <c r="S24" s="295">
        <f t="shared" si="9"/>
        <v>11.936015672837108</v>
      </c>
      <c r="T24" s="288">
        <f>分析係数表!F27</f>
        <v>0.29536956526946395</v>
      </c>
      <c r="U24" s="299">
        <f t="shared" si="6"/>
        <v>3.5255357603354049</v>
      </c>
      <c r="V24" s="297">
        <f>分析係数表!D27</f>
        <v>2.042747265118797E-2</v>
      </c>
      <c r="W24" s="277">
        <f t="shared" si="7"/>
        <v>0</v>
      </c>
      <c r="X24" s="288">
        <f>分析係数表!E27</f>
        <v>2.035082172191522E-2</v>
      </c>
      <c r="Y24" s="278">
        <f t="shared" si="8"/>
        <v>0</v>
      </c>
    </row>
    <row r="25" spans="1:25">
      <c r="A25" s="267">
        <v>21</v>
      </c>
      <c r="B25" s="255" t="s">
        <v>90</v>
      </c>
      <c r="C25" s="286"/>
      <c r="D25" s="432">
        <f>'経済効果(建設投入)'!BW26</f>
        <v>0</v>
      </c>
      <c r="E25" s="283">
        <f t="shared" si="2"/>
        <v>0</v>
      </c>
      <c r="F25" s="288">
        <f>分析係数表!C28</f>
        <v>0.2115566871254172</v>
      </c>
      <c r="G25" s="283">
        <f t="shared" si="3"/>
        <v>0</v>
      </c>
      <c r="H25" s="283">
        <v>4.0329965987931153</v>
      </c>
      <c r="I25" s="283">
        <f t="shared" si="4"/>
        <v>4.0329965987931153</v>
      </c>
      <c r="J25" s="288">
        <f>分析係数表!G28</f>
        <v>0.18177207604774032</v>
      </c>
      <c r="K25" s="290">
        <f t="shared" si="5"/>
        <v>0.7330861644561002</v>
      </c>
      <c r="L25" s="49"/>
      <c r="M25" s="50"/>
      <c r="N25" s="292">
        <f>分析係数表!H28</f>
        <v>7.2231792840574596E-3</v>
      </c>
      <c r="O25" s="294">
        <f t="shared" si="10"/>
        <v>18.484439254139872</v>
      </c>
      <c r="P25" s="288">
        <f>分析係数表!C28</f>
        <v>0.2115566871254172</v>
      </c>
      <c r="Q25" s="294">
        <f t="shared" si="11"/>
        <v>3.9105067319768487</v>
      </c>
      <c r="R25" s="294">
        <v>5.1049560240985574</v>
      </c>
      <c r="S25" s="295">
        <f t="shared" si="9"/>
        <v>9.1379526228916728</v>
      </c>
      <c r="T25" s="288">
        <f>分析係数表!F28</f>
        <v>0.29628808224417325</v>
      </c>
      <c r="U25" s="299">
        <f t="shared" si="6"/>
        <v>2.7074664582746863</v>
      </c>
      <c r="V25" s="297">
        <f>分析係数表!D28</f>
        <v>3.0551159487848582E-2</v>
      </c>
      <c r="W25" s="277">
        <f t="shared" si="7"/>
        <v>0</v>
      </c>
      <c r="X25" s="288">
        <f>分析係数表!E28</f>
        <v>3.018459578819983E-2</v>
      </c>
      <c r="Y25" s="278">
        <f t="shared" si="8"/>
        <v>0</v>
      </c>
    </row>
    <row r="26" spans="1:25">
      <c r="A26" s="267">
        <v>22</v>
      </c>
      <c r="B26" s="255" t="s">
        <v>64</v>
      </c>
      <c r="C26" s="286"/>
      <c r="D26" s="432">
        <f>'経済効果(建設投入)'!BW27</f>
        <v>2.321416727465676E-3</v>
      </c>
      <c r="E26" s="283">
        <f t="shared" si="2"/>
        <v>23.214167274656759</v>
      </c>
      <c r="F26" s="288">
        <f>分析係数表!C29</f>
        <v>0.4024048564090591</v>
      </c>
      <c r="G26" s="283">
        <f t="shared" si="3"/>
        <v>9.3414936488141311</v>
      </c>
      <c r="H26" s="283">
        <v>19.294154156014358</v>
      </c>
      <c r="I26" s="283">
        <f t="shared" si="4"/>
        <v>19.294154156014358</v>
      </c>
      <c r="J26" s="288">
        <f>分析係数表!G29</f>
        <v>0.28848634430593861</v>
      </c>
      <c r="K26" s="290">
        <f t="shared" si="5"/>
        <v>5.5660999989438142</v>
      </c>
      <c r="L26" s="49"/>
      <c r="M26" s="50"/>
      <c r="N26" s="292">
        <f>分析係数表!H29</f>
        <v>7.7130042947109994E-3</v>
      </c>
      <c r="O26" s="294">
        <f t="shared" si="10"/>
        <v>19.737923391598219</v>
      </c>
      <c r="P26" s="288">
        <f>分析係数表!C29</f>
        <v>0.4024048564090591</v>
      </c>
      <c r="Q26" s="294">
        <f t="shared" si="11"/>
        <v>7.9426362282090901</v>
      </c>
      <c r="R26" s="294">
        <v>12.902595984952587</v>
      </c>
      <c r="S26" s="295">
        <f t="shared" si="9"/>
        <v>32.196750140966941</v>
      </c>
      <c r="T26" s="288">
        <f>分析係数表!F29</f>
        <v>0.40202182464221792</v>
      </c>
      <c r="U26" s="299">
        <f t="shared" si="6"/>
        <v>12.943796239221117</v>
      </c>
      <c r="V26" s="297">
        <f>分析係数表!D29</f>
        <v>7.9194780809421356E-2</v>
      </c>
      <c r="W26" s="277">
        <f t="shared" si="7"/>
        <v>3</v>
      </c>
      <c r="X26" s="288">
        <f>分析係数表!E29</f>
        <v>6.5944675090492746E-2</v>
      </c>
      <c r="Y26" s="278">
        <f t="shared" si="8"/>
        <v>2</v>
      </c>
    </row>
    <row r="27" spans="1:25">
      <c r="A27" s="267">
        <v>23</v>
      </c>
      <c r="B27" s="255" t="s">
        <v>91</v>
      </c>
      <c r="C27" s="286">
        <f>データ入力!I85</f>
        <v>10000</v>
      </c>
      <c r="D27" s="432">
        <f>'経済効果(建設投入)'!BW28</f>
        <v>3.5816143795184717E-4</v>
      </c>
      <c r="E27" s="283">
        <f t="shared" si="2"/>
        <v>3.5816143795184718</v>
      </c>
      <c r="F27" s="288">
        <f>分析係数表!C30</f>
        <v>1</v>
      </c>
      <c r="G27" s="283">
        <f t="shared" si="3"/>
        <v>3.5816143795184718</v>
      </c>
      <c r="H27" s="283">
        <v>27.17303065291846</v>
      </c>
      <c r="I27" s="283">
        <f t="shared" si="4"/>
        <v>10027.173030652919</v>
      </c>
      <c r="J27" s="288">
        <f>分析係数表!G30</f>
        <v>0.33838967095036887</v>
      </c>
      <c r="K27" s="290">
        <f t="shared" si="5"/>
        <v>3393.0917824050543</v>
      </c>
      <c r="L27" s="49"/>
      <c r="M27" s="50"/>
      <c r="N27" s="292">
        <f>分析係数表!H30</f>
        <v>0</v>
      </c>
      <c r="O27" s="294">
        <f t="shared" si="10"/>
        <v>0</v>
      </c>
      <c r="P27" s="288">
        <f>分析係数表!C30</f>
        <v>1</v>
      </c>
      <c r="Q27" s="294">
        <f t="shared" si="11"/>
        <v>0</v>
      </c>
      <c r="R27" s="294">
        <v>17.826353103875405</v>
      </c>
      <c r="S27" s="295">
        <f t="shared" si="9"/>
        <v>10044.999383756794</v>
      </c>
      <c r="T27" s="288">
        <f>分析係数表!F30</f>
        <v>0.46362091424568164</v>
      </c>
      <c r="U27" s="299">
        <f t="shared" si="6"/>
        <v>4657.0717978946341</v>
      </c>
      <c r="V27" s="297">
        <f>分析係数表!D30</f>
        <v>7.3824536053885614E-2</v>
      </c>
      <c r="W27" s="277">
        <f t="shared" si="7"/>
        <v>742</v>
      </c>
      <c r="X27" s="288">
        <f>分析係数表!E30</f>
        <v>5.6949248710145881E-2</v>
      </c>
      <c r="Y27" s="278">
        <f t="shared" si="8"/>
        <v>572</v>
      </c>
    </row>
    <row r="28" spans="1:25">
      <c r="A28" s="267">
        <v>24</v>
      </c>
      <c r="B28" s="255" t="s">
        <v>92</v>
      </c>
      <c r="C28" s="286"/>
      <c r="D28" s="432">
        <f>'経済効果(建設投入)'!BW29</f>
        <v>7.5479206738741124E-3</v>
      </c>
      <c r="E28" s="283">
        <f t="shared" si="2"/>
        <v>75.479206738741127</v>
      </c>
      <c r="F28" s="288">
        <f>分析係数表!C31</f>
        <v>0.99932498158227889</v>
      </c>
      <c r="G28" s="283">
        <f t="shared" si="3"/>
        <v>75.428256884037495</v>
      </c>
      <c r="H28" s="283">
        <v>163.53470852812467</v>
      </c>
      <c r="I28" s="283">
        <f t="shared" si="4"/>
        <v>163.53470852812467</v>
      </c>
      <c r="J28" s="288">
        <f>分析係数表!G31</f>
        <v>7.0262508387801376E-2</v>
      </c>
      <c r="K28" s="290">
        <f t="shared" si="5"/>
        <v>11.490358829654012</v>
      </c>
      <c r="L28" s="49"/>
      <c r="M28" s="50"/>
      <c r="N28" s="292">
        <f>分析係数表!H31</f>
        <v>3.314462019579964E-2</v>
      </c>
      <c r="O28" s="294">
        <f t="shared" si="10"/>
        <v>84.818567353439434</v>
      </c>
      <c r="P28" s="288">
        <f>分析係数表!C31</f>
        <v>0.99932498158227889</v>
      </c>
      <c r="Q28" s="294">
        <f t="shared" si="11"/>
        <v>84.761313258311148</v>
      </c>
      <c r="R28" s="294">
        <v>117.34701481412921</v>
      </c>
      <c r="S28" s="295">
        <f t="shared" si="9"/>
        <v>280.88172334225385</v>
      </c>
      <c r="T28" s="288">
        <f>分析係数表!F31</f>
        <v>0.39948542779773355</v>
      </c>
      <c r="U28" s="299">
        <f t="shared" si="6"/>
        <v>112.20815540994492</v>
      </c>
      <c r="V28" s="297">
        <f>分析係数表!D31</f>
        <v>2.9145126840892164E-3</v>
      </c>
      <c r="W28" s="277">
        <f t="shared" si="7"/>
        <v>1</v>
      </c>
      <c r="X28" s="288">
        <f>分析係数表!E31</f>
        <v>2.9145126840892164E-3</v>
      </c>
      <c r="Y28" s="278">
        <f t="shared" si="8"/>
        <v>1</v>
      </c>
    </row>
    <row r="29" spans="1:25">
      <c r="A29" s="267">
        <v>25</v>
      </c>
      <c r="B29" s="255" t="s">
        <v>1</v>
      </c>
      <c r="C29" s="286"/>
      <c r="D29" s="432">
        <f>'経済効果(建設投入)'!BW30</f>
        <v>1.0877495522982027E-3</v>
      </c>
      <c r="E29" s="283">
        <f t="shared" si="2"/>
        <v>10.877495522982027</v>
      </c>
      <c r="F29" s="288">
        <f>分析係数表!C32</f>
        <v>0.9998360837770528</v>
      </c>
      <c r="G29" s="283">
        <f t="shared" si="3"/>
        <v>10.875712525000775</v>
      </c>
      <c r="H29" s="283">
        <v>17.453850282898006</v>
      </c>
      <c r="I29" s="283">
        <f t="shared" si="4"/>
        <v>17.453850282898006</v>
      </c>
      <c r="J29" s="288">
        <f>分析係数表!G32</f>
        <v>0.11380414292785156</v>
      </c>
      <c r="K29" s="290">
        <f t="shared" si="5"/>
        <v>1.9863204722362471</v>
      </c>
      <c r="L29" s="49"/>
      <c r="M29" s="50"/>
      <c r="N29" s="292">
        <f>分析係数表!H32</f>
        <v>7.2296973654795713E-3</v>
      </c>
      <c r="O29" s="294">
        <f t="shared" si="10"/>
        <v>18.501119316389811</v>
      </c>
      <c r="P29" s="288">
        <f>分析係数表!C32</f>
        <v>0.9998360837770528</v>
      </c>
      <c r="Q29" s="294">
        <f t="shared" si="11"/>
        <v>18.498086682791172</v>
      </c>
      <c r="R29" s="294">
        <v>24.980394208028386</v>
      </c>
      <c r="S29" s="295">
        <f t="shared" si="9"/>
        <v>42.434244490926389</v>
      </c>
      <c r="T29" s="288">
        <f>分析係数表!F32</f>
        <v>0.44272670787830282</v>
      </c>
      <c r="U29" s="299">
        <f t="shared" si="6"/>
        <v>18.786773364770848</v>
      </c>
      <c r="V29" s="297">
        <f>分析係数表!D32</f>
        <v>2.1120085933633119E-2</v>
      </c>
      <c r="W29" s="277">
        <f t="shared" si="7"/>
        <v>1</v>
      </c>
      <c r="X29" s="288">
        <f>分析係数表!E32</f>
        <v>2.1120085933633119E-2</v>
      </c>
      <c r="Y29" s="278">
        <f t="shared" si="8"/>
        <v>1</v>
      </c>
    </row>
    <row r="30" spans="1:25">
      <c r="A30" s="267">
        <v>26</v>
      </c>
      <c r="B30" s="255" t="s">
        <v>2</v>
      </c>
      <c r="C30" s="286"/>
      <c r="D30" s="432">
        <f>'経済効果(建設投入)'!BW31</f>
        <v>7.561185912316774E-4</v>
      </c>
      <c r="E30" s="283">
        <f t="shared" si="2"/>
        <v>7.5611859123167742</v>
      </c>
      <c r="F30" s="288">
        <f>分析係数表!C33</f>
        <v>0.99108509199615646</v>
      </c>
      <c r="G30" s="283">
        <f t="shared" si="3"/>
        <v>7.4937786355085123</v>
      </c>
      <c r="H30" s="283">
        <v>19.980069408357011</v>
      </c>
      <c r="I30" s="283">
        <f t="shared" si="4"/>
        <v>19.980069408357011</v>
      </c>
      <c r="J30" s="288">
        <f>分析係数表!G33</f>
        <v>0.4529749017181946</v>
      </c>
      <c r="K30" s="290">
        <f t="shared" si="5"/>
        <v>9.0504699765732237</v>
      </c>
      <c r="L30" s="49"/>
      <c r="M30" s="50"/>
      <c r="N30" s="292">
        <f>分析係数表!H33</f>
        <v>7.7168799106917146E-4</v>
      </c>
      <c r="O30" s="294">
        <f t="shared" si="10"/>
        <v>1.9747841266449535</v>
      </c>
      <c r="P30" s="288">
        <f>分析係数表!C33</f>
        <v>0.99108509199615646</v>
      </c>
      <c r="Q30" s="294">
        <f t="shared" si="11"/>
        <v>1.9571791078284633</v>
      </c>
      <c r="R30" s="294">
        <v>11.908452873605798</v>
      </c>
      <c r="S30" s="295">
        <f t="shared" si="9"/>
        <v>31.888522281962807</v>
      </c>
      <c r="T30" s="288">
        <f>分析係数表!F33</f>
        <v>0.63278689994307047</v>
      </c>
      <c r="U30" s="299">
        <f t="shared" si="6"/>
        <v>20.178639158568771</v>
      </c>
      <c r="V30" s="297">
        <f>分析係数表!D33</f>
        <v>8.7702783269007503E-2</v>
      </c>
      <c r="W30" s="277">
        <f t="shared" si="7"/>
        <v>3</v>
      </c>
      <c r="X30" s="288">
        <f>分析係数表!E33</f>
        <v>8.4336323251883824E-2</v>
      </c>
      <c r="Y30" s="278">
        <f t="shared" si="8"/>
        <v>3</v>
      </c>
    </row>
    <row r="31" spans="1:25">
      <c r="A31" s="267">
        <v>27</v>
      </c>
      <c r="B31" s="255" t="s">
        <v>65</v>
      </c>
      <c r="C31" s="286"/>
      <c r="D31" s="432">
        <f>'経済効果(建設投入)'!BW32</f>
        <v>8.6356702261723151E-2</v>
      </c>
      <c r="E31" s="283">
        <f t="shared" si="2"/>
        <v>863.56702261723149</v>
      </c>
      <c r="F31" s="288">
        <f>分析係数表!C34</f>
        <v>0.24606089914510665</v>
      </c>
      <c r="G31" s="283">
        <f t="shared" si="3"/>
        <v>212.49007805725864</v>
      </c>
      <c r="H31" s="283">
        <v>232.72018867383042</v>
      </c>
      <c r="I31" s="283">
        <f t="shared" si="4"/>
        <v>232.72018867383042</v>
      </c>
      <c r="J31" s="288">
        <f>分析係数表!G34</f>
        <v>0.43749758717185111</v>
      </c>
      <c r="K31" s="290">
        <f t="shared" si="5"/>
        <v>101.81452103097877</v>
      </c>
      <c r="L31" s="49"/>
      <c r="M31" s="50"/>
      <c r="N31" s="292">
        <f>分析係数表!H34</f>
        <v>0.137069350800852</v>
      </c>
      <c r="O31" s="294">
        <f t="shared" si="10"/>
        <v>350.76660689771995</v>
      </c>
      <c r="P31" s="288">
        <f>分析係数表!C34</f>
        <v>0.24606089914510665</v>
      </c>
      <c r="Q31" s="294">
        <f t="shared" si="11"/>
        <v>86.309946683331134</v>
      </c>
      <c r="R31" s="294">
        <v>96.013431597715808</v>
      </c>
      <c r="S31" s="295">
        <f t="shared" si="9"/>
        <v>328.73362027154622</v>
      </c>
      <c r="T31" s="288">
        <f>分析係数表!F34</f>
        <v>0.68044247766447119</v>
      </c>
      <c r="U31" s="299">
        <f t="shared" si="6"/>
        <v>223.68431906918235</v>
      </c>
      <c r="V31" s="297">
        <f>分析係数表!D34</f>
        <v>0.15389009392691583</v>
      </c>
      <c r="W31" s="277">
        <f t="shared" si="7"/>
        <v>51</v>
      </c>
      <c r="X31" s="288">
        <f>分析係数表!E34</f>
        <v>0.1433320704064108</v>
      </c>
      <c r="Y31" s="278">
        <f t="shared" si="8"/>
        <v>47</v>
      </c>
    </row>
    <row r="32" spans="1:25">
      <c r="A32" s="267">
        <v>28</v>
      </c>
      <c r="B32" s="255" t="s">
        <v>66</v>
      </c>
      <c r="C32" s="286"/>
      <c r="D32" s="432">
        <f>'経済効果(建設投入)'!BW33</f>
        <v>1.0307090269947602E-2</v>
      </c>
      <c r="E32" s="283">
        <f t="shared" si="2"/>
        <v>103.07090269947602</v>
      </c>
      <c r="F32" s="288">
        <f>分析係数表!C35</f>
        <v>0.75377646979277246</v>
      </c>
      <c r="G32" s="283">
        <f t="shared" si="3"/>
        <v>77.692421175165379</v>
      </c>
      <c r="H32" s="283">
        <v>131.94350317562004</v>
      </c>
      <c r="I32" s="283">
        <f t="shared" si="4"/>
        <v>131.94350317562004</v>
      </c>
      <c r="J32" s="288">
        <f>分析係数表!G35</f>
        <v>0.30282397072447498</v>
      </c>
      <c r="K32" s="290">
        <f t="shared" si="5"/>
        <v>39.955655542938636</v>
      </c>
      <c r="L32" s="49"/>
      <c r="M32" s="50"/>
      <c r="N32" s="292">
        <f>分析係数表!H35</f>
        <v>5.7629969222324183E-2</v>
      </c>
      <c r="O32" s="294">
        <f t="shared" si="10"/>
        <v>147.47767200783323</v>
      </c>
      <c r="P32" s="288">
        <f>分析係数表!C35</f>
        <v>0.75377646979277246</v>
      </c>
      <c r="Q32" s="294">
        <f t="shared" si="11"/>
        <v>111.16519897932092</v>
      </c>
      <c r="R32" s="294">
        <v>172.41712467975108</v>
      </c>
      <c r="S32" s="295">
        <f t="shared" si="9"/>
        <v>304.36062785537115</v>
      </c>
      <c r="T32" s="288">
        <f>分析係数表!F35</f>
        <v>0.60548890850388704</v>
      </c>
      <c r="U32" s="299">
        <f t="shared" si="6"/>
        <v>184.28698435170642</v>
      </c>
      <c r="V32" s="297">
        <f>分析係数表!D35</f>
        <v>4.0363234612300396E-2</v>
      </c>
      <c r="W32" s="277">
        <f t="shared" si="7"/>
        <v>12</v>
      </c>
      <c r="X32" s="288">
        <f>分析係数表!E35</f>
        <v>3.9154079363329694E-2</v>
      </c>
      <c r="Y32" s="278">
        <f t="shared" si="8"/>
        <v>12</v>
      </c>
    </row>
    <row r="33" spans="1:25">
      <c r="A33" s="267">
        <v>29</v>
      </c>
      <c r="B33" s="255" t="s">
        <v>93</v>
      </c>
      <c r="C33" s="286"/>
      <c r="D33" s="432">
        <f>'経済効果(建設投入)'!BW34</f>
        <v>1.9460104795383695E-2</v>
      </c>
      <c r="E33" s="283">
        <f t="shared" si="2"/>
        <v>194.60104795383694</v>
      </c>
      <c r="F33" s="288">
        <f>分析係数表!C36</f>
        <v>0.99118010215945485</v>
      </c>
      <c r="G33" s="283">
        <f t="shared" si="3"/>
        <v>192.88468659122108</v>
      </c>
      <c r="H33" s="283">
        <v>244.62653246454803</v>
      </c>
      <c r="I33" s="283">
        <f t="shared" si="4"/>
        <v>244.62653246454803</v>
      </c>
      <c r="J33" s="288">
        <f>分析係数表!G36</f>
        <v>5.8650173764370726E-2</v>
      </c>
      <c r="K33" s="290">
        <f t="shared" si="5"/>
        <v>14.347388636421218</v>
      </c>
      <c r="L33" s="49"/>
      <c r="M33" s="50"/>
      <c r="N33" s="292">
        <f>分析係数表!H36</f>
        <v>0.2375179181177472</v>
      </c>
      <c r="O33" s="294">
        <f t="shared" si="10"/>
        <v>607.81898891910998</v>
      </c>
      <c r="P33" s="288">
        <f>分析係数表!C36</f>
        <v>0.99118010215945485</v>
      </c>
      <c r="Q33" s="294">
        <f t="shared" si="11"/>
        <v>602.45808753129995</v>
      </c>
      <c r="R33" s="294">
        <v>658.68247958725715</v>
      </c>
      <c r="S33" s="295">
        <f t="shared" si="9"/>
        <v>903.30901205180521</v>
      </c>
      <c r="T33" s="288">
        <f>分析係数表!F36</f>
        <v>0.81306518983088305</v>
      </c>
      <c r="U33" s="299">
        <f t="shared" si="6"/>
        <v>734.44911335984841</v>
      </c>
      <c r="V33" s="297">
        <f>分析係数表!D36</f>
        <v>1.5774342104513773E-2</v>
      </c>
      <c r="W33" s="277">
        <f t="shared" si="7"/>
        <v>14</v>
      </c>
      <c r="X33" s="288">
        <f>分析係数表!E36</f>
        <v>1.3229670821596217E-2</v>
      </c>
      <c r="Y33" s="278">
        <f t="shared" si="8"/>
        <v>12</v>
      </c>
    </row>
    <row r="34" spans="1:25">
      <c r="A34" s="267">
        <v>30</v>
      </c>
      <c r="B34" s="255" t="s">
        <v>94</v>
      </c>
      <c r="C34" s="286"/>
      <c r="D34" s="432">
        <f>'経済効果(建設投入)'!BW35</f>
        <v>5.5979306228029449E-2</v>
      </c>
      <c r="E34" s="283">
        <f t="shared" si="2"/>
        <v>559.79306228029452</v>
      </c>
      <c r="F34" s="288">
        <f>分析係数表!C37</f>
        <v>0.58105140483022077</v>
      </c>
      <c r="G34" s="283">
        <f t="shared" si="3"/>
        <v>325.26854525217641</v>
      </c>
      <c r="H34" s="283">
        <v>389.31931561251508</v>
      </c>
      <c r="I34" s="283">
        <f t="shared" si="4"/>
        <v>389.31931561251508</v>
      </c>
      <c r="J34" s="288">
        <f>分析係数表!G37</f>
        <v>0.40235165952905672</v>
      </c>
      <c r="K34" s="290">
        <f t="shared" si="5"/>
        <v>156.64327272341205</v>
      </c>
      <c r="L34" s="49"/>
      <c r="M34" s="50"/>
      <c r="N34" s="292">
        <f>分析係数表!H37</f>
        <v>4.2719417558337268E-2</v>
      </c>
      <c r="O34" s="294">
        <f t="shared" si="10"/>
        <v>109.32090257986181</v>
      </c>
      <c r="P34" s="288">
        <f>分析係数表!C37</f>
        <v>0.58105140483022077</v>
      </c>
      <c r="Q34" s="294">
        <f t="shared" si="11"/>
        <v>63.521064021336407</v>
      </c>
      <c r="R34" s="294">
        <v>85.776199655394862</v>
      </c>
      <c r="S34" s="295">
        <f t="shared" si="9"/>
        <v>475.09551526790995</v>
      </c>
      <c r="T34" s="288">
        <f>分析係数表!F37</f>
        <v>0.63403708963374472</v>
      </c>
      <c r="U34" s="299">
        <f t="shared" si="6"/>
        <v>301.22817779850993</v>
      </c>
      <c r="V34" s="297">
        <f>分析係数表!D37</f>
        <v>7.9200513574427991E-2</v>
      </c>
      <c r="W34" s="277">
        <f t="shared" si="7"/>
        <v>38</v>
      </c>
      <c r="X34" s="288">
        <f>分析係数表!E37</f>
        <v>7.3600662533244779E-2</v>
      </c>
      <c r="Y34" s="278">
        <f t="shared" si="8"/>
        <v>35</v>
      </c>
    </row>
    <row r="35" spans="1:25">
      <c r="A35" s="267">
        <v>31</v>
      </c>
      <c r="B35" s="255" t="s">
        <v>95</v>
      </c>
      <c r="C35" s="286"/>
      <c r="D35" s="432">
        <f>'経済効果(建設投入)'!BW36</f>
        <v>9.5642369171585855E-3</v>
      </c>
      <c r="E35" s="283">
        <f t="shared" si="2"/>
        <v>95.642369171585855</v>
      </c>
      <c r="F35" s="288">
        <f>分析係数表!C38</f>
        <v>0.47456671407271833</v>
      </c>
      <c r="G35" s="283">
        <f t="shared" si="3"/>
        <v>45.388684863889353</v>
      </c>
      <c r="H35" s="283">
        <v>80.75227473095002</v>
      </c>
      <c r="I35" s="283">
        <f t="shared" si="4"/>
        <v>80.75227473095002</v>
      </c>
      <c r="J35" s="288">
        <f>分析係数表!G38</f>
        <v>0.18003386475673192</v>
      </c>
      <c r="K35" s="290">
        <f t="shared" si="5"/>
        <v>14.538144107710316</v>
      </c>
      <c r="L35" s="49"/>
      <c r="M35" s="50"/>
      <c r="N35" s="292">
        <f>分析係数表!H38</f>
        <v>5.150358926080905E-2</v>
      </c>
      <c r="O35" s="294">
        <f t="shared" si="10"/>
        <v>131.79999133661576</v>
      </c>
      <c r="P35" s="288">
        <f>分析係数表!C38</f>
        <v>0.47456671407271833</v>
      </c>
      <c r="Q35" s="294">
        <f t="shared" si="11"/>
        <v>62.547888803430489</v>
      </c>
      <c r="R35" s="294">
        <v>87.394076255314005</v>
      </c>
      <c r="S35" s="295">
        <f t="shared" si="9"/>
        <v>168.14635098626403</v>
      </c>
      <c r="T35" s="288">
        <f>分析係数表!F38</f>
        <v>0.4997199825516766</v>
      </c>
      <c r="U35" s="299">
        <f t="shared" si="6"/>
        <v>84.026091580983945</v>
      </c>
      <c r="V35" s="297">
        <f>分析係数表!D38</f>
        <v>3.5590827435143364E-2</v>
      </c>
      <c r="W35" s="277">
        <f t="shared" si="7"/>
        <v>6</v>
      </c>
      <c r="X35" s="288">
        <f>分析係数表!E38</f>
        <v>3.1059891839156476E-2</v>
      </c>
      <c r="Y35" s="278">
        <f t="shared" si="8"/>
        <v>5</v>
      </c>
    </row>
    <row r="36" spans="1:25">
      <c r="A36" s="267">
        <v>32</v>
      </c>
      <c r="B36" s="255" t="s">
        <v>67</v>
      </c>
      <c r="C36" s="286"/>
      <c r="D36" s="432">
        <f>'経済効果(建設投入)'!BW37</f>
        <v>0</v>
      </c>
      <c r="E36" s="283">
        <f t="shared" si="2"/>
        <v>0</v>
      </c>
      <c r="F36" s="288">
        <f>分析係数表!C39</f>
        <v>1</v>
      </c>
      <c r="G36" s="283">
        <f t="shared" si="3"/>
        <v>0</v>
      </c>
      <c r="H36" s="283">
        <v>8.5838545289977155</v>
      </c>
      <c r="I36" s="283">
        <f t="shared" si="4"/>
        <v>8.5838545289977155</v>
      </c>
      <c r="J36" s="288">
        <f>分析係数表!G39</f>
        <v>0.33345520667958617</v>
      </c>
      <c r="K36" s="290">
        <f t="shared" si="5"/>
        <v>2.862330986074435</v>
      </c>
      <c r="L36" s="49"/>
      <c r="M36" s="50"/>
      <c r="N36" s="292">
        <f>分析係数表!H39</f>
        <v>5.0851604954235139E-3</v>
      </c>
      <c r="O36" s="294">
        <f t="shared" si="10"/>
        <v>13.013153429912848</v>
      </c>
      <c r="P36" s="288">
        <f>分析係数表!C39</f>
        <v>1</v>
      </c>
      <c r="Q36" s="294">
        <f t="shared" si="11"/>
        <v>13.013153429912848</v>
      </c>
      <c r="R36" s="294">
        <v>13.60244730657646</v>
      </c>
      <c r="S36" s="295">
        <f t="shared" si="9"/>
        <v>22.186301835574177</v>
      </c>
      <c r="T36" s="288">
        <f>分析係数表!F39</f>
        <v>0.70859596344355691</v>
      </c>
      <c r="U36" s="299">
        <f t="shared" si="6"/>
        <v>15.721123924428239</v>
      </c>
      <c r="V36" s="297">
        <f>分析係数表!D39</f>
        <v>4.8027598057070089E-2</v>
      </c>
      <c r="W36" s="277">
        <f t="shared" si="7"/>
        <v>1</v>
      </c>
      <c r="X36" s="288">
        <f>分析係数表!E39</f>
        <v>4.8027598057070089E-2</v>
      </c>
      <c r="Y36" s="278">
        <f t="shared" si="8"/>
        <v>1</v>
      </c>
    </row>
    <row r="37" spans="1:25">
      <c r="A37" s="267">
        <v>33</v>
      </c>
      <c r="B37" s="255" t="s">
        <v>96</v>
      </c>
      <c r="C37" s="286"/>
      <c r="D37" s="432">
        <f>'経済効果(建設投入)'!BW38</f>
        <v>2.2550905352523712E-4</v>
      </c>
      <c r="E37" s="283">
        <f t="shared" si="2"/>
        <v>2.2550905352523714</v>
      </c>
      <c r="F37" s="288">
        <f>分析係数表!C40</f>
        <v>0.78927678494152065</v>
      </c>
      <c r="G37" s="283">
        <f t="shared" si="3"/>
        <v>1.7798906074160445</v>
      </c>
      <c r="H37" s="283">
        <v>4.6824888134142055</v>
      </c>
      <c r="I37" s="283">
        <f t="shared" si="4"/>
        <v>4.6824888134142055</v>
      </c>
      <c r="J37" s="288">
        <f>分析係数表!G40</f>
        <v>0.52314226927728547</v>
      </c>
      <c r="K37" s="290">
        <f t="shared" si="5"/>
        <v>2.4496078237150112</v>
      </c>
      <c r="L37" s="49"/>
      <c r="M37" s="50"/>
      <c r="N37" s="292">
        <f>分析係数表!H40</f>
        <v>3.428475595158087E-2</v>
      </c>
      <c r="O37" s="294">
        <f t="shared" si="10"/>
        <v>87.736225809699249</v>
      </c>
      <c r="P37" s="288">
        <f>分析係数表!C40</f>
        <v>0.78927678494152065</v>
      </c>
      <c r="Q37" s="294">
        <f t="shared" si="11"/>
        <v>69.248166229982687</v>
      </c>
      <c r="R37" s="294">
        <v>70.682374850819059</v>
      </c>
      <c r="S37" s="295">
        <f t="shared" si="9"/>
        <v>75.364863664233269</v>
      </c>
      <c r="T37" s="288">
        <f>分析係数表!F40</f>
        <v>0.70623799726049996</v>
      </c>
      <c r="U37" s="299">
        <f t="shared" si="6"/>
        <v>53.225530378038727</v>
      </c>
      <c r="V37" s="297">
        <f>分析係数表!D40</f>
        <v>9.0697433955161888E-2</v>
      </c>
      <c r="W37" s="277">
        <f t="shared" si="7"/>
        <v>7</v>
      </c>
      <c r="X37" s="288">
        <f>分析係数表!E40</f>
        <v>9.0562666353757981E-2</v>
      </c>
      <c r="Y37" s="278">
        <f t="shared" si="8"/>
        <v>7</v>
      </c>
    </row>
    <row r="38" spans="1:25">
      <c r="A38" s="267">
        <v>34</v>
      </c>
      <c r="B38" s="255" t="s">
        <v>97</v>
      </c>
      <c r="C38" s="286"/>
      <c r="D38" s="432">
        <f>'経済効果(建設投入)'!BW39</f>
        <v>0</v>
      </c>
      <c r="E38" s="283">
        <f t="shared" si="2"/>
        <v>0</v>
      </c>
      <c r="F38" s="288">
        <f>分析係数表!C41</f>
        <v>0.99594790611943085</v>
      </c>
      <c r="G38" s="283">
        <f t="shared" si="3"/>
        <v>0</v>
      </c>
      <c r="H38" s="283">
        <v>0.58337555494195625</v>
      </c>
      <c r="I38" s="283">
        <f t="shared" si="4"/>
        <v>0.58337555494195625</v>
      </c>
      <c r="J38" s="288">
        <f>分析係数表!G41</f>
        <v>0.50896339569449323</v>
      </c>
      <c r="K38" s="290">
        <f t="shared" si="5"/>
        <v>0.29691680340841747</v>
      </c>
      <c r="L38" s="49"/>
      <c r="M38" s="50"/>
      <c r="N38" s="292">
        <f>分析係数表!H41</f>
        <v>5.504775199299148E-2</v>
      </c>
      <c r="O38" s="294">
        <f t="shared" si="10"/>
        <v>140.86966248189745</v>
      </c>
      <c r="P38" s="288">
        <f>分析係数表!C41</f>
        <v>0.99594790611943085</v>
      </c>
      <c r="Q38" s="294">
        <f t="shared" si="11"/>
        <v>140.29884538459672</v>
      </c>
      <c r="R38" s="294">
        <v>142.59558085173913</v>
      </c>
      <c r="S38" s="295">
        <f t="shared" si="9"/>
        <v>143.1789564066811</v>
      </c>
      <c r="T38" s="288">
        <f>分析係数表!F41</f>
        <v>0.58132099287543681</v>
      </c>
      <c r="U38" s="299">
        <f t="shared" si="6"/>
        <v>83.232933097200743</v>
      </c>
      <c r="V38" s="297">
        <f>分析係数表!D41</f>
        <v>0.12149342216939719</v>
      </c>
      <c r="W38" s="277">
        <f t="shared" si="7"/>
        <v>17</v>
      </c>
      <c r="X38" s="288">
        <f>分析係数表!E41</f>
        <v>0.11755967401821014</v>
      </c>
      <c r="Y38" s="278">
        <f t="shared" si="8"/>
        <v>17</v>
      </c>
    </row>
    <row r="39" spans="1:25">
      <c r="A39" s="267">
        <v>35</v>
      </c>
      <c r="B39" s="255" t="s">
        <v>3</v>
      </c>
      <c r="C39" s="286"/>
      <c r="D39" s="432">
        <f>'経済効果(建設投入)'!BW40</f>
        <v>4.2448763016515219E-4</v>
      </c>
      <c r="E39" s="283">
        <f t="shared" si="2"/>
        <v>4.2448763016515221</v>
      </c>
      <c r="F39" s="288">
        <f>分析係数表!C42</f>
        <v>0.9655414908579466</v>
      </c>
      <c r="G39" s="283">
        <f>E39*F39</f>
        <v>4.098604192804177</v>
      </c>
      <c r="H39" s="283">
        <v>7.8648411486013634</v>
      </c>
      <c r="I39" s="283">
        <f>C39+H39</f>
        <v>7.8648411486013634</v>
      </c>
      <c r="J39" s="288">
        <f>分析係数表!G42</f>
        <v>0.53299358903562055</v>
      </c>
      <c r="K39" s="290">
        <f>I39*J39</f>
        <v>4.1919099109880733</v>
      </c>
      <c r="L39" s="49"/>
      <c r="M39" s="50"/>
      <c r="N39" s="292">
        <f>分析係数表!H42</f>
        <v>1.3420289237220641E-2</v>
      </c>
      <c r="O39" s="294">
        <f t="shared" si="10"/>
        <v>34.34312114139388</v>
      </c>
      <c r="P39" s="288">
        <f>分析係数表!C42</f>
        <v>0.9655414908579466</v>
      </c>
      <c r="Q39" s="294">
        <f>O39*P39</f>
        <v>33.159708387576508</v>
      </c>
      <c r="R39" s="294">
        <v>35.635187581996256</v>
      </c>
      <c r="S39" s="295">
        <f>I39+R39</f>
        <v>43.50002873059762</v>
      </c>
      <c r="T39" s="288">
        <f>分析係数表!F42</f>
        <v>0.58706867988829459</v>
      </c>
      <c r="U39" s="299">
        <f t="shared" si="6"/>
        <v>25.537504441974832</v>
      </c>
      <c r="V39" s="297">
        <f>分析係数表!D42</f>
        <v>0.12536880137580664</v>
      </c>
      <c r="W39" s="277">
        <f t="shared" si="7"/>
        <v>5</v>
      </c>
      <c r="X39" s="288">
        <f>分析係数表!E42</f>
        <v>0.11770088827882173</v>
      </c>
      <c r="Y39" s="278">
        <f t="shared" si="8"/>
        <v>5</v>
      </c>
    </row>
    <row r="40" spans="1:25">
      <c r="A40" s="267">
        <v>36</v>
      </c>
      <c r="B40" s="255" t="s">
        <v>98</v>
      </c>
      <c r="C40" s="286"/>
      <c r="D40" s="432">
        <f>'経済効果(建設投入)'!BW41</f>
        <v>5.6682363865490484E-2</v>
      </c>
      <c r="E40" s="283">
        <f t="shared" si="2"/>
        <v>566.82363865490481</v>
      </c>
      <c r="F40" s="288">
        <f>分析係数表!C43</f>
        <v>0.68354347123018677</v>
      </c>
      <c r="G40" s="283">
        <f>E40*F40</f>
        <v>387.44859754149871</v>
      </c>
      <c r="H40" s="283">
        <v>567.08426122682192</v>
      </c>
      <c r="I40" s="283">
        <f>C40+H40</f>
        <v>567.08426122682192</v>
      </c>
      <c r="J40" s="288">
        <f>分析係数表!G43</f>
        <v>0.37257380440005849</v>
      </c>
      <c r="K40" s="290">
        <f>I40*J40</f>
        <v>211.28074062067364</v>
      </c>
      <c r="L40" s="49"/>
      <c r="M40" s="50"/>
      <c r="N40" s="292">
        <f>分析係数表!H43</f>
        <v>1.4147055315786071E-2</v>
      </c>
      <c r="O40" s="294">
        <f t="shared" si="10"/>
        <v>36.202948082262218</v>
      </c>
      <c r="P40" s="288">
        <f>分析係数表!C43</f>
        <v>0.68354347123018677</v>
      </c>
      <c r="Q40" s="294">
        <f>O40*P40</f>
        <v>24.74628880091575</v>
      </c>
      <c r="R40" s="294">
        <v>117.03606052488514</v>
      </c>
      <c r="S40" s="295">
        <f>I40+R40</f>
        <v>684.12032175170702</v>
      </c>
      <c r="T40" s="288">
        <f>分析係数表!F43</f>
        <v>0.62240825035949521</v>
      </c>
      <c r="U40" s="299">
        <f t="shared" si="6"/>
        <v>425.80213249685488</v>
      </c>
      <c r="V40" s="297">
        <f>分析係数表!D43</f>
        <v>0.13048156468325811</v>
      </c>
      <c r="W40" s="277">
        <f t="shared" si="7"/>
        <v>89</v>
      </c>
      <c r="X40" s="288">
        <f>分析係数表!E43</f>
        <v>0.11291103502841897</v>
      </c>
      <c r="Y40" s="278">
        <f t="shared" si="8"/>
        <v>77</v>
      </c>
    </row>
    <row r="41" spans="1:25">
      <c r="A41" s="267">
        <v>37</v>
      </c>
      <c r="B41" s="255" t="s">
        <v>99</v>
      </c>
      <c r="C41" s="286"/>
      <c r="D41" s="432">
        <f>'経済効果(建設投入)'!BW42</f>
        <v>1.9897857663991509E-4</v>
      </c>
      <c r="E41" s="283">
        <f t="shared" si="2"/>
        <v>1.9897857663991509</v>
      </c>
      <c r="F41" s="288">
        <f>分析係数表!C44</f>
        <v>0.55987382763194615</v>
      </c>
      <c r="G41" s="283">
        <f>E41*F41</f>
        <v>1.1140289732014581</v>
      </c>
      <c r="H41" s="283">
        <v>2.6312383245646851</v>
      </c>
      <c r="I41" s="283">
        <f>C41+H41</f>
        <v>2.6312383245646851</v>
      </c>
      <c r="J41" s="288">
        <f>分析係数表!G44</f>
        <v>0.32381925449611038</v>
      </c>
      <c r="K41" s="290">
        <f>I41*J41</f>
        <v>0.85204563266213085</v>
      </c>
      <c r="L41" s="49"/>
      <c r="M41" s="50"/>
      <c r="N41" s="292">
        <f>分析係数表!H44</f>
        <v>0.11509284654657072</v>
      </c>
      <c r="O41" s="294">
        <f t="shared" si="10"/>
        <v>294.52774836582677</v>
      </c>
      <c r="P41" s="288">
        <f>分析係数表!C44</f>
        <v>0.55987382763194615</v>
      </c>
      <c r="Q41" s="294">
        <f>O41*P41</f>
        <v>164.89837782139409</v>
      </c>
      <c r="R41" s="294">
        <v>169.33262112078393</v>
      </c>
      <c r="S41" s="295">
        <f>I41+R41</f>
        <v>171.96385944534862</v>
      </c>
      <c r="T41" s="288">
        <f>分析係数表!F44</f>
        <v>0.5344179716450459</v>
      </c>
      <c r="U41" s="299">
        <f t="shared" si="6"/>
        <v>91.900576961036975</v>
      </c>
      <c r="V41" s="297">
        <f>分析係数表!D44</f>
        <v>0.19836337849438287</v>
      </c>
      <c r="W41" s="277">
        <f t="shared" si="7"/>
        <v>34</v>
      </c>
      <c r="X41" s="288">
        <f>分析係数表!E44</f>
        <v>0.16230318686650563</v>
      </c>
      <c r="Y41" s="278">
        <f t="shared" si="8"/>
        <v>28</v>
      </c>
    </row>
    <row r="42" spans="1:25">
      <c r="A42" s="267">
        <v>38</v>
      </c>
      <c r="B42" s="255" t="s">
        <v>4</v>
      </c>
      <c r="C42" s="286"/>
      <c r="D42" s="432">
        <f>'経済効果(建設投入)'!BW43</f>
        <v>4.7754858393579626E-4</v>
      </c>
      <c r="E42" s="283">
        <f t="shared" si="2"/>
        <v>4.7754858393579624</v>
      </c>
      <c r="F42" s="288">
        <f>分析係数表!C45</f>
        <v>1</v>
      </c>
      <c r="G42" s="283">
        <f>E42*F42</f>
        <v>4.7754858393579624</v>
      </c>
      <c r="H42" s="283">
        <v>8.9761096294146139</v>
      </c>
      <c r="I42" s="283">
        <f>C42+H42</f>
        <v>8.9761096294146139</v>
      </c>
      <c r="J42" s="288">
        <f>分析係数表!G45</f>
        <v>0</v>
      </c>
      <c r="K42" s="290">
        <f>I42*J42</f>
        <v>0</v>
      </c>
      <c r="L42" s="49"/>
      <c r="M42" s="50"/>
      <c r="N42" s="292">
        <f>分析係数表!H45</f>
        <v>0</v>
      </c>
      <c r="O42" s="294">
        <f t="shared" si="10"/>
        <v>0</v>
      </c>
      <c r="P42" s="288">
        <f>分析係数表!C45</f>
        <v>1</v>
      </c>
      <c r="Q42" s="294">
        <f>O42*P42</f>
        <v>0</v>
      </c>
      <c r="R42" s="294">
        <v>2.8909111524125817</v>
      </c>
      <c r="S42" s="295">
        <f>I42+R42</f>
        <v>11.867020781827195</v>
      </c>
      <c r="T42" s="288">
        <f>分析係数表!F45</f>
        <v>0</v>
      </c>
      <c r="U42" s="299">
        <f t="shared" si="6"/>
        <v>0</v>
      </c>
      <c r="V42" s="297">
        <f>分析係数表!D45</f>
        <v>0</v>
      </c>
      <c r="W42" s="277">
        <f t="shared" si="7"/>
        <v>0</v>
      </c>
      <c r="X42" s="288">
        <f>分析係数表!E45</f>
        <v>0</v>
      </c>
      <c r="Y42" s="278">
        <f t="shared" si="8"/>
        <v>0</v>
      </c>
    </row>
    <row r="43" spans="1:25">
      <c r="A43" s="267">
        <v>39</v>
      </c>
      <c r="B43" s="255" t="s">
        <v>5</v>
      </c>
      <c r="C43" s="286"/>
      <c r="D43" s="432">
        <f>'経済効果(建設投入)'!BW44</f>
        <v>1.1474431252901771E-2</v>
      </c>
      <c r="E43" s="283">
        <f t="shared" si="2"/>
        <v>114.74431252901771</v>
      </c>
      <c r="F43" s="288">
        <f>分析係数表!C46</f>
        <v>0.63561708735819755</v>
      </c>
      <c r="G43" s="283">
        <f>E43*F43</f>
        <v>72.933445720612966</v>
      </c>
      <c r="H43" s="283">
        <v>84.573082640561822</v>
      </c>
      <c r="I43" s="283">
        <f>C43+H43</f>
        <v>84.573082640561822</v>
      </c>
      <c r="J43" s="288">
        <f>分析係数表!G46</f>
        <v>7.4261727822867345E-3</v>
      </c>
      <c r="K43" s="290">
        <f>I43*J43</f>
        <v>0.62805432441942688</v>
      </c>
      <c r="L43" s="49"/>
      <c r="M43" s="50"/>
      <c r="N43" s="292">
        <f>分析係数表!H46</f>
        <v>7.1346566917706757E-6</v>
      </c>
      <c r="O43" s="294">
        <f t="shared" si="10"/>
        <v>1.8257905976285953E-2</v>
      </c>
      <c r="P43" s="288">
        <f>分析係数表!C46</f>
        <v>0.63561708735819755</v>
      </c>
      <c r="Q43" s="294">
        <f>O43*P43</f>
        <v>1.1605037017906706E-2</v>
      </c>
      <c r="R43" s="294">
        <v>5.8060629478617463</v>
      </c>
      <c r="S43" s="295">
        <f>I43+R43</f>
        <v>90.379145588423569</v>
      </c>
      <c r="T43" s="288">
        <f>分析係数表!F46</f>
        <v>0.64740426293918441</v>
      </c>
      <c r="U43" s="299">
        <f t="shared" si="6"/>
        <v>58.511844134746603</v>
      </c>
      <c r="V43" s="297">
        <f>分析係数表!D46</f>
        <v>3.6867524451068895E-3</v>
      </c>
      <c r="W43" s="277">
        <f t="shared" si="7"/>
        <v>0</v>
      </c>
      <c r="X43" s="288">
        <f>分析係数表!E46</f>
        <v>3.6024838177901608E-3</v>
      </c>
      <c r="Y43" s="278">
        <f t="shared" si="8"/>
        <v>0</v>
      </c>
    </row>
    <row r="44" spans="1:25">
      <c r="A44" s="268">
        <v>40</v>
      </c>
      <c r="B44" s="265" t="s">
        <v>277</v>
      </c>
      <c r="C44" s="287">
        <f>波及効果まとめ!C45</f>
        <v>10000</v>
      </c>
      <c r="D44" s="433">
        <f>'経済効果(建設投入)'!BW45</f>
        <v>0.60892750547191088</v>
      </c>
      <c r="E44" s="284">
        <f>SUM(E5:E43)</f>
        <v>6089.275054719109</v>
      </c>
      <c r="F44" s="289">
        <f>分析係数表!C47</f>
        <v>0.59941121331825653</v>
      </c>
      <c r="G44" s="284">
        <f>SUM(G5:G43)</f>
        <v>2574.7304813917622</v>
      </c>
      <c r="H44" s="284">
        <f>SUM(H5:H43)</f>
        <v>3402.9832313067614</v>
      </c>
      <c r="I44" s="284">
        <f>SUM(I5:I43)</f>
        <v>13402.983231306762</v>
      </c>
      <c r="J44" s="289">
        <f>分析係数表!G47</f>
        <v>0.26745444124294698</v>
      </c>
      <c r="K44" s="291">
        <f>SUM(K5:K43)</f>
        <v>4229.8260854520486</v>
      </c>
      <c r="L44" s="108">
        <f>データ入力!$O$32</f>
        <v>0.60499999999999998</v>
      </c>
      <c r="M44" s="284">
        <f>K44*L44</f>
        <v>2559.0447816984893</v>
      </c>
      <c r="N44" s="293">
        <f>分析係数表!H47</f>
        <v>1</v>
      </c>
      <c r="O44" s="284">
        <f>SUM(O5:O43)</f>
        <v>2559.0447816984897</v>
      </c>
      <c r="P44" s="289">
        <f>分析係数表!C47</f>
        <v>0.59941121331825653</v>
      </c>
      <c r="Q44" s="284">
        <f>SUM(Q5:Q43)</f>
        <v>1591.8671035158873</v>
      </c>
      <c r="R44" s="284">
        <f>SUM(R5:R43)</f>
        <v>1988.9807760255244</v>
      </c>
      <c r="S44" s="296">
        <f>SUM(S5:S43)</f>
        <v>15391.964007332286</v>
      </c>
      <c r="T44" s="289">
        <f>分析係数表!F47</f>
        <v>0.52032812004185636</v>
      </c>
      <c r="U44" s="300">
        <f>SUM(U5:U43)</f>
        <v>7701.5093312149338</v>
      </c>
      <c r="V44" s="298">
        <f>分析係数表!D47</f>
        <v>6.7043132898265148E-2</v>
      </c>
      <c r="W44" s="279">
        <f>SUM(W5:W43)</f>
        <v>1083</v>
      </c>
      <c r="X44" s="289">
        <f>分析係数表!E47</f>
        <v>6.0489972943054145E-2</v>
      </c>
      <c r="Y44" s="280">
        <f>SUM(Y5:Y43)</f>
        <v>878</v>
      </c>
    </row>
    <row r="45" spans="1:25">
      <c r="B45" s="281" t="s">
        <v>278</v>
      </c>
      <c r="C45" s="108" t="s">
        <v>279</v>
      </c>
      <c r="D45" s="108" t="s">
        <v>817</v>
      </c>
      <c r="E45" s="108"/>
      <c r="F45" s="108" t="s">
        <v>115</v>
      </c>
      <c r="G45" s="108"/>
      <c r="H45" s="108" t="s">
        <v>280</v>
      </c>
      <c r="I45" s="108"/>
      <c r="J45" s="108" t="s">
        <v>115</v>
      </c>
      <c r="K45" s="108"/>
      <c r="L45" s="108" t="s">
        <v>279</v>
      </c>
      <c r="M45" s="108"/>
      <c r="N45" s="108" t="s">
        <v>115</v>
      </c>
      <c r="O45" s="108"/>
      <c r="P45" s="108" t="s">
        <v>115</v>
      </c>
      <c r="Q45" s="108"/>
      <c r="R45" s="108"/>
      <c r="S45" s="108" t="s">
        <v>280</v>
      </c>
      <c r="T45" s="108" t="s">
        <v>115</v>
      </c>
      <c r="U45" s="108"/>
      <c r="V45" s="108" t="s">
        <v>115</v>
      </c>
      <c r="W45" s="108"/>
      <c r="X45" s="108" t="s">
        <v>115</v>
      </c>
      <c r="Y45" s="282"/>
    </row>
    <row r="46" spans="1:25">
      <c r="B46" s="85" t="s">
        <v>281</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BF9102-B2EF-43E2-8674-734F492A7394}">
  <dimension ref="A1:BW53"/>
  <sheetViews>
    <sheetView workbookViewId="0"/>
  </sheetViews>
  <sheetFormatPr defaultRowHeight="13"/>
  <cols>
    <col min="1" max="1" width="3.5" style="52" bestFit="1" customWidth="1"/>
    <col min="2" max="2" width="33.08203125" style="52" bestFit="1" customWidth="1"/>
    <col min="3" max="73" width="9.08203125" style="52" customWidth="1"/>
    <col min="74" max="74" width="8.6640625" style="52"/>
    <col min="75" max="75" width="10.83203125" style="52" customWidth="1"/>
    <col min="76" max="16384" width="8.6640625" style="52"/>
  </cols>
  <sheetData>
    <row r="1" spans="1:75">
      <c r="A1" s="349" t="s">
        <v>691</v>
      </c>
    </row>
    <row r="2" spans="1:75" ht="13.5" thickBot="1">
      <c r="A2" s="52" t="s">
        <v>818</v>
      </c>
    </row>
    <row r="3" spans="1:75">
      <c r="A3" s="399"/>
      <c r="B3" s="400"/>
      <c r="C3" s="401">
        <v>1</v>
      </c>
      <c r="D3" s="401">
        <v>2</v>
      </c>
      <c r="E3" s="401">
        <v>3</v>
      </c>
      <c r="F3" s="401">
        <v>4</v>
      </c>
      <c r="G3" s="402">
        <v>5</v>
      </c>
      <c r="H3" s="402">
        <v>6</v>
      </c>
      <c r="I3" s="401">
        <v>7</v>
      </c>
      <c r="J3" s="402">
        <v>8</v>
      </c>
      <c r="K3" s="401">
        <v>9</v>
      </c>
      <c r="L3" s="402">
        <v>10</v>
      </c>
      <c r="M3" s="402">
        <v>11</v>
      </c>
      <c r="N3" s="401">
        <v>12</v>
      </c>
      <c r="O3" s="402">
        <v>13</v>
      </c>
      <c r="P3" s="402">
        <v>14</v>
      </c>
      <c r="Q3" s="402">
        <v>15</v>
      </c>
      <c r="R3" s="401">
        <v>16</v>
      </c>
      <c r="S3" s="401">
        <v>17</v>
      </c>
      <c r="T3" s="402">
        <v>18</v>
      </c>
      <c r="U3" s="402">
        <v>19</v>
      </c>
      <c r="V3" s="401">
        <v>20</v>
      </c>
      <c r="W3" s="402">
        <v>21</v>
      </c>
      <c r="X3" s="402">
        <v>22</v>
      </c>
      <c r="Y3" s="402">
        <v>23</v>
      </c>
      <c r="Z3" s="402">
        <v>24</v>
      </c>
      <c r="AA3" s="402">
        <v>25</v>
      </c>
      <c r="AB3" s="402">
        <v>26</v>
      </c>
      <c r="AC3" s="402">
        <v>27</v>
      </c>
      <c r="AD3" s="402">
        <v>28</v>
      </c>
      <c r="AE3" s="402">
        <v>71</v>
      </c>
      <c r="AF3" s="401">
        <v>29</v>
      </c>
      <c r="AG3" s="401">
        <v>30</v>
      </c>
      <c r="AH3" s="401">
        <v>31</v>
      </c>
      <c r="AI3" s="401">
        <v>32</v>
      </c>
      <c r="AJ3" s="401">
        <v>33</v>
      </c>
      <c r="AK3" s="402">
        <v>34</v>
      </c>
      <c r="AL3" s="402">
        <v>35</v>
      </c>
      <c r="AM3" s="402">
        <v>36</v>
      </c>
      <c r="AN3" s="402">
        <v>37</v>
      </c>
      <c r="AO3" s="402">
        <v>38</v>
      </c>
      <c r="AP3" s="402">
        <v>39</v>
      </c>
      <c r="AQ3" s="402">
        <v>40</v>
      </c>
      <c r="AR3" s="401">
        <v>41</v>
      </c>
      <c r="AS3" s="401">
        <v>42</v>
      </c>
      <c r="AT3" s="402">
        <v>43</v>
      </c>
      <c r="AU3" s="402">
        <v>44</v>
      </c>
      <c r="AV3" s="402">
        <v>45</v>
      </c>
      <c r="AW3" s="402">
        <v>46</v>
      </c>
      <c r="AX3" s="401">
        <v>47</v>
      </c>
      <c r="AY3" s="402">
        <v>48</v>
      </c>
      <c r="AZ3" s="402">
        <v>49</v>
      </c>
      <c r="BA3" s="402">
        <v>50</v>
      </c>
      <c r="BB3" s="401">
        <v>51</v>
      </c>
      <c r="BC3" s="401">
        <v>52</v>
      </c>
      <c r="BD3" s="402">
        <v>53</v>
      </c>
      <c r="BE3" s="402">
        <v>54</v>
      </c>
      <c r="BF3" s="402">
        <v>55</v>
      </c>
      <c r="BG3" s="402">
        <v>56</v>
      </c>
      <c r="BH3" s="402">
        <v>57</v>
      </c>
      <c r="BI3" s="402">
        <v>58</v>
      </c>
      <c r="BJ3" s="402">
        <v>59</v>
      </c>
      <c r="BK3" s="402">
        <v>60</v>
      </c>
      <c r="BL3" s="402">
        <v>61</v>
      </c>
      <c r="BM3" s="402">
        <v>62</v>
      </c>
      <c r="BN3" s="402">
        <v>63</v>
      </c>
      <c r="BO3" s="401">
        <v>64</v>
      </c>
      <c r="BP3" s="402">
        <v>65</v>
      </c>
      <c r="BQ3" s="402">
        <v>66</v>
      </c>
      <c r="BR3" s="402">
        <v>67</v>
      </c>
      <c r="BS3" s="402">
        <v>68</v>
      </c>
      <c r="BT3" s="402">
        <v>69</v>
      </c>
      <c r="BU3" s="403">
        <v>70</v>
      </c>
      <c r="BV3" s="404"/>
      <c r="BW3" s="405"/>
    </row>
    <row r="4" spans="1:75" ht="104">
      <c r="A4" s="406"/>
      <c r="B4" s="102"/>
      <c r="C4" s="345" t="s">
        <v>91</v>
      </c>
      <c r="D4" s="345" t="s">
        <v>532</v>
      </c>
      <c r="E4" s="345" t="s">
        <v>346</v>
      </c>
      <c r="F4" s="345" t="s">
        <v>630</v>
      </c>
      <c r="G4" s="396" t="s">
        <v>631</v>
      </c>
      <c r="H4" s="396" t="s">
        <v>632</v>
      </c>
      <c r="I4" s="345" t="s">
        <v>633</v>
      </c>
      <c r="J4" s="396" t="s">
        <v>351</v>
      </c>
      <c r="K4" s="345" t="s">
        <v>634</v>
      </c>
      <c r="L4" s="396" t="s">
        <v>635</v>
      </c>
      <c r="M4" s="396" t="s">
        <v>636</v>
      </c>
      <c r="N4" s="345" t="s">
        <v>637</v>
      </c>
      <c r="O4" s="396" t="s">
        <v>356</v>
      </c>
      <c r="P4" s="396" t="s">
        <v>357</v>
      </c>
      <c r="Q4" s="396" t="s">
        <v>638</v>
      </c>
      <c r="R4" s="345" t="s">
        <v>359</v>
      </c>
      <c r="S4" s="345" t="s">
        <v>639</v>
      </c>
      <c r="T4" s="396" t="s">
        <v>640</v>
      </c>
      <c r="U4" s="396" t="s">
        <v>362</v>
      </c>
      <c r="V4" s="345" t="s">
        <v>641</v>
      </c>
      <c r="W4" s="396" t="s">
        <v>364</v>
      </c>
      <c r="X4" s="396" t="s">
        <v>642</v>
      </c>
      <c r="Y4" s="396" t="s">
        <v>643</v>
      </c>
      <c r="Z4" s="396" t="s">
        <v>644</v>
      </c>
      <c r="AA4" s="396" t="s">
        <v>368</v>
      </c>
      <c r="AB4" s="396" t="s">
        <v>645</v>
      </c>
      <c r="AC4" s="396" t="s">
        <v>646</v>
      </c>
      <c r="AD4" s="396" t="s">
        <v>371</v>
      </c>
      <c r="AE4" s="396" t="s">
        <v>629</v>
      </c>
      <c r="AF4" s="345" t="s">
        <v>647</v>
      </c>
      <c r="AG4" s="345" t="s">
        <v>536</v>
      </c>
      <c r="AH4" s="345" t="s">
        <v>648</v>
      </c>
      <c r="AI4" s="345" t="s">
        <v>649</v>
      </c>
      <c r="AJ4" s="345" t="s">
        <v>650</v>
      </c>
      <c r="AK4" s="396" t="s">
        <v>651</v>
      </c>
      <c r="AL4" s="396" t="s">
        <v>652</v>
      </c>
      <c r="AM4" s="396" t="s">
        <v>653</v>
      </c>
      <c r="AN4" s="396" t="s">
        <v>654</v>
      </c>
      <c r="AO4" s="396" t="s">
        <v>655</v>
      </c>
      <c r="AP4" s="396" t="s">
        <v>656</v>
      </c>
      <c r="AQ4" s="396" t="s">
        <v>657</v>
      </c>
      <c r="AR4" s="345" t="s">
        <v>658</v>
      </c>
      <c r="AS4" s="345" t="s">
        <v>659</v>
      </c>
      <c r="AT4" s="396" t="s">
        <v>660</v>
      </c>
      <c r="AU4" s="396" t="s">
        <v>661</v>
      </c>
      <c r="AV4" s="396" t="s">
        <v>662</v>
      </c>
      <c r="AW4" s="396" t="s">
        <v>663</v>
      </c>
      <c r="AX4" s="345" t="s">
        <v>664</v>
      </c>
      <c r="AY4" s="396" t="s">
        <v>660</v>
      </c>
      <c r="AZ4" s="396" t="s">
        <v>665</v>
      </c>
      <c r="BA4" s="396" t="s">
        <v>666</v>
      </c>
      <c r="BB4" s="345" t="s">
        <v>667</v>
      </c>
      <c r="BC4" s="345" t="s">
        <v>668</v>
      </c>
      <c r="BD4" s="396" t="s">
        <v>669</v>
      </c>
      <c r="BE4" s="396" t="s">
        <v>670</v>
      </c>
      <c r="BF4" s="396" t="s">
        <v>671</v>
      </c>
      <c r="BG4" s="396" t="s">
        <v>672</v>
      </c>
      <c r="BH4" s="396" t="s">
        <v>673</v>
      </c>
      <c r="BI4" s="396" t="s">
        <v>400</v>
      </c>
      <c r="BJ4" s="396" t="s">
        <v>674</v>
      </c>
      <c r="BK4" s="396" t="s">
        <v>675</v>
      </c>
      <c r="BL4" s="396" t="s">
        <v>676</v>
      </c>
      <c r="BM4" s="396" t="s">
        <v>677</v>
      </c>
      <c r="BN4" s="396" t="s">
        <v>678</v>
      </c>
      <c r="BO4" s="345" t="s">
        <v>538</v>
      </c>
      <c r="BP4" s="396" t="s">
        <v>679</v>
      </c>
      <c r="BQ4" s="396" t="s">
        <v>680</v>
      </c>
      <c r="BR4" s="396" t="s">
        <v>681</v>
      </c>
      <c r="BS4" s="396" t="s">
        <v>682</v>
      </c>
      <c r="BT4" s="396" t="s">
        <v>683</v>
      </c>
      <c r="BU4" s="397" t="s">
        <v>684</v>
      </c>
      <c r="BV4" s="398" t="s">
        <v>812</v>
      </c>
      <c r="BW4" s="407" t="s">
        <v>813</v>
      </c>
    </row>
    <row r="5" spans="1:75">
      <c r="A5" s="408" t="s">
        <v>692</v>
      </c>
      <c r="B5" s="90"/>
      <c r="C5" s="428">
        <f t="array" ref="C5:BU5">TRANSPOSE(データ入力!I11:I81)</f>
        <v>10000</v>
      </c>
      <c r="D5" s="428">
        <v>10000</v>
      </c>
      <c r="E5" s="428">
        <v>10000</v>
      </c>
      <c r="F5" s="428">
        <v>0</v>
      </c>
      <c r="G5" s="429">
        <v>0</v>
      </c>
      <c r="H5" s="429">
        <v>0</v>
      </c>
      <c r="I5" s="428">
        <v>10000</v>
      </c>
      <c r="J5" s="429">
        <v>0</v>
      </c>
      <c r="K5" s="428">
        <v>10000</v>
      </c>
      <c r="L5" s="429">
        <v>0</v>
      </c>
      <c r="M5" s="429">
        <v>10000</v>
      </c>
      <c r="N5" s="428">
        <v>0</v>
      </c>
      <c r="O5" s="429">
        <v>0</v>
      </c>
      <c r="P5" s="429">
        <v>0</v>
      </c>
      <c r="Q5" s="429">
        <v>0</v>
      </c>
      <c r="R5" s="428">
        <v>0</v>
      </c>
      <c r="S5" s="428">
        <v>0</v>
      </c>
      <c r="T5" s="429">
        <v>0</v>
      </c>
      <c r="U5" s="429">
        <v>0</v>
      </c>
      <c r="V5" s="428">
        <v>0</v>
      </c>
      <c r="W5" s="429">
        <v>0</v>
      </c>
      <c r="X5" s="429">
        <v>0</v>
      </c>
      <c r="Y5" s="429">
        <v>0</v>
      </c>
      <c r="Z5" s="429">
        <v>0</v>
      </c>
      <c r="AA5" s="429">
        <v>0</v>
      </c>
      <c r="AB5" s="429">
        <v>0</v>
      </c>
      <c r="AC5" s="429">
        <v>0</v>
      </c>
      <c r="AD5" s="429">
        <v>0</v>
      </c>
      <c r="AE5" s="429">
        <v>0</v>
      </c>
      <c r="AF5" s="428">
        <v>0</v>
      </c>
      <c r="AG5" s="428">
        <v>0</v>
      </c>
      <c r="AH5" s="428">
        <v>0</v>
      </c>
      <c r="AI5" s="428">
        <v>0</v>
      </c>
      <c r="AJ5" s="428">
        <v>0</v>
      </c>
      <c r="AK5" s="429">
        <v>0</v>
      </c>
      <c r="AL5" s="429">
        <v>0</v>
      </c>
      <c r="AM5" s="429">
        <v>0</v>
      </c>
      <c r="AN5" s="429">
        <v>0</v>
      </c>
      <c r="AO5" s="429">
        <v>0</v>
      </c>
      <c r="AP5" s="429">
        <v>0</v>
      </c>
      <c r="AQ5" s="429">
        <v>0</v>
      </c>
      <c r="AR5" s="428">
        <v>0</v>
      </c>
      <c r="AS5" s="428">
        <v>0</v>
      </c>
      <c r="AT5" s="429">
        <v>0</v>
      </c>
      <c r="AU5" s="429">
        <v>0</v>
      </c>
      <c r="AV5" s="429">
        <v>0</v>
      </c>
      <c r="AW5" s="429">
        <v>0</v>
      </c>
      <c r="AX5" s="428">
        <v>0</v>
      </c>
      <c r="AY5" s="429">
        <v>0</v>
      </c>
      <c r="AZ5" s="429">
        <v>0</v>
      </c>
      <c r="BA5" s="429">
        <v>0</v>
      </c>
      <c r="BB5" s="428">
        <v>0</v>
      </c>
      <c r="BC5" s="428">
        <v>0</v>
      </c>
      <c r="BD5" s="429">
        <v>0</v>
      </c>
      <c r="BE5" s="429">
        <v>0</v>
      </c>
      <c r="BF5" s="429">
        <v>0</v>
      </c>
      <c r="BG5" s="429">
        <v>0</v>
      </c>
      <c r="BH5" s="429">
        <v>0</v>
      </c>
      <c r="BI5" s="429">
        <v>0</v>
      </c>
      <c r="BJ5" s="429">
        <v>0</v>
      </c>
      <c r="BK5" s="429">
        <v>0</v>
      </c>
      <c r="BL5" s="429">
        <v>0</v>
      </c>
      <c r="BM5" s="429">
        <v>0</v>
      </c>
      <c r="BN5" s="429">
        <v>0</v>
      </c>
      <c r="BO5" s="428">
        <v>0</v>
      </c>
      <c r="BP5" s="429">
        <v>0</v>
      </c>
      <c r="BQ5" s="429">
        <v>0</v>
      </c>
      <c r="BR5" s="429">
        <v>0</v>
      </c>
      <c r="BS5" s="429">
        <v>0</v>
      </c>
      <c r="BT5" s="429">
        <v>0</v>
      </c>
      <c r="BU5" s="430">
        <v>0</v>
      </c>
      <c r="BV5" s="431">
        <f>SUM(G5:H5,J5,L5:M5,O5:Q5,T5:U5,W5:AE5,AK5:AQ5,AT5:AW5,AY5:BA5,BD5:BN5,BP5:BU5)</f>
        <v>10000</v>
      </c>
      <c r="BW5" s="425">
        <f>BV5/BV$5</f>
        <v>1</v>
      </c>
    </row>
    <row r="6" spans="1:75">
      <c r="A6" s="409">
        <v>1</v>
      </c>
      <c r="B6" s="348" t="s">
        <v>73</v>
      </c>
      <c r="C6" s="414">
        <f>C$5*'H27建設IO(構成比)'!C4</f>
        <v>10.68270964467643</v>
      </c>
      <c r="D6" s="414">
        <f>D$5*'H27建設IO(構成比)'!D4</f>
        <v>7.0508167412390215</v>
      </c>
      <c r="E6" s="414">
        <f>E$5*'H27建設IO(構成比)'!E4</f>
        <v>5.6017062050534419</v>
      </c>
      <c r="F6" s="414">
        <f>F$5*'H27建設IO(構成比)'!F4</f>
        <v>0</v>
      </c>
      <c r="G6" s="415">
        <f>G$5*'H27建設IO(構成比)'!G4</f>
        <v>0</v>
      </c>
      <c r="H6" s="415">
        <f>H$5*'H27建設IO(構成比)'!H4</f>
        <v>0</v>
      </c>
      <c r="I6" s="414">
        <f>I$5*'H27建設IO(構成比)'!I4</f>
        <v>9.7683486530710262</v>
      </c>
      <c r="J6" s="415">
        <f>J$5*'H27建設IO(構成比)'!J4</f>
        <v>0</v>
      </c>
      <c r="K6" s="414">
        <f>K$5*'H27建設IO(構成比)'!K4</f>
        <v>11.366087334590443</v>
      </c>
      <c r="L6" s="415">
        <f>L$5*'H27建設IO(構成比)'!L4</f>
        <v>0</v>
      </c>
      <c r="M6" s="415">
        <f>M$5*'H27建設IO(構成比)'!M4</f>
        <v>6.6326192213305033</v>
      </c>
      <c r="N6" s="414">
        <f>N$5*'H27建設IO(構成比)'!N4</f>
        <v>0</v>
      </c>
      <c r="O6" s="415">
        <f>O$5*'H27建設IO(構成比)'!O4</f>
        <v>0</v>
      </c>
      <c r="P6" s="415">
        <f>P$5*'H27建設IO(構成比)'!P4</f>
        <v>0</v>
      </c>
      <c r="Q6" s="415">
        <f>Q$5*'H27建設IO(構成比)'!Q4</f>
        <v>0</v>
      </c>
      <c r="R6" s="414">
        <f>R$5*'H27建設IO(構成比)'!R4</f>
        <v>0</v>
      </c>
      <c r="S6" s="414">
        <f>S$5*'H27建設IO(構成比)'!S4</f>
        <v>0</v>
      </c>
      <c r="T6" s="415">
        <f>T$5*'H27建設IO(構成比)'!T4</f>
        <v>0</v>
      </c>
      <c r="U6" s="415">
        <f>U$5*'H27建設IO(構成比)'!U4</f>
        <v>0</v>
      </c>
      <c r="V6" s="414">
        <f>V$5*'H27建設IO(構成比)'!V4</f>
        <v>0</v>
      </c>
      <c r="W6" s="415">
        <f>W$5*'H27建設IO(構成比)'!W4</f>
        <v>0</v>
      </c>
      <c r="X6" s="415">
        <f>X$5*'H27建設IO(構成比)'!X4</f>
        <v>0</v>
      </c>
      <c r="Y6" s="415">
        <f>Y$5*'H27建設IO(構成比)'!Y4</f>
        <v>0</v>
      </c>
      <c r="Z6" s="415">
        <f>Z$5*'H27建設IO(構成比)'!Z4</f>
        <v>0</v>
      </c>
      <c r="AA6" s="415">
        <f>AA$5*'H27建設IO(構成比)'!AA4</f>
        <v>0</v>
      </c>
      <c r="AB6" s="415">
        <f>AB$5*'H27建設IO(構成比)'!AB4</f>
        <v>0</v>
      </c>
      <c r="AC6" s="415">
        <f>AC$5*'H27建設IO(構成比)'!AC4</f>
        <v>0</v>
      </c>
      <c r="AD6" s="415">
        <f>AD$5*'H27建設IO(構成比)'!AD4</f>
        <v>0</v>
      </c>
      <c r="AE6" s="415">
        <f>AE$5*'H27建設IO(構成比)'!AE4</f>
        <v>0</v>
      </c>
      <c r="AF6" s="414">
        <f>AF$5*'H27建設IO(構成比)'!AF4</f>
        <v>0</v>
      </c>
      <c r="AG6" s="414">
        <f>AG$5*'H27建設IO(構成比)'!AG4</f>
        <v>0</v>
      </c>
      <c r="AH6" s="414">
        <f>AH$5*'H27建設IO(構成比)'!AH4</f>
        <v>0</v>
      </c>
      <c r="AI6" s="414">
        <f>AI$5*'H27建設IO(構成比)'!AI4</f>
        <v>0</v>
      </c>
      <c r="AJ6" s="414">
        <f>AJ$5*'H27建設IO(構成比)'!AJ4</f>
        <v>0</v>
      </c>
      <c r="AK6" s="415">
        <f>AK$5*'H27建設IO(構成比)'!AK4</f>
        <v>0</v>
      </c>
      <c r="AL6" s="415">
        <f>AL$5*'H27建設IO(構成比)'!AL4</f>
        <v>0</v>
      </c>
      <c r="AM6" s="415">
        <f>AM$5*'H27建設IO(構成比)'!AM4</f>
        <v>0</v>
      </c>
      <c r="AN6" s="415">
        <f>AN$5*'H27建設IO(構成比)'!AN4</f>
        <v>0</v>
      </c>
      <c r="AO6" s="415">
        <f>AO$5*'H27建設IO(構成比)'!AO4</f>
        <v>0</v>
      </c>
      <c r="AP6" s="415">
        <f>AP$5*'H27建設IO(構成比)'!AP4</f>
        <v>0</v>
      </c>
      <c r="AQ6" s="415">
        <f>AQ$5*'H27建設IO(構成比)'!AQ4</f>
        <v>0</v>
      </c>
      <c r="AR6" s="414">
        <f>AR$5*'H27建設IO(構成比)'!AR4</f>
        <v>0</v>
      </c>
      <c r="AS6" s="414">
        <f>AS$5*'H27建設IO(構成比)'!AS4</f>
        <v>0</v>
      </c>
      <c r="AT6" s="415">
        <f>AT$5*'H27建設IO(構成比)'!AT4</f>
        <v>0</v>
      </c>
      <c r="AU6" s="415">
        <f>AU$5*'H27建設IO(構成比)'!AU4</f>
        <v>0</v>
      </c>
      <c r="AV6" s="415">
        <f>AV$5*'H27建設IO(構成比)'!AV4</f>
        <v>0</v>
      </c>
      <c r="AW6" s="415">
        <f>AW$5*'H27建設IO(構成比)'!AW4</f>
        <v>0</v>
      </c>
      <c r="AX6" s="414">
        <f>AX$5*'H27建設IO(構成比)'!AX4</f>
        <v>0</v>
      </c>
      <c r="AY6" s="415">
        <f>AY$5*'H27建設IO(構成比)'!AY4</f>
        <v>0</v>
      </c>
      <c r="AZ6" s="415">
        <f>AZ$5*'H27建設IO(構成比)'!AZ4</f>
        <v>0</v>
      </c>
      <c r="BA6" s="415">
        <f>BA$5*'H27建設IO(構成比)'!BA4</f>
        <v>0</v>
      </c>
      <c r="BB6" s="414">
        <f>BB$5*'H27建設IO(構成比)'!BB4</f>
        <v>0</v>
      </c>
      <c r="BC6" s="414">
        <f>BC$5*'H27建設IO(構成比)'!BC4</f>
        <v>0</v>
      </c>
      <c r="BD6" s="415">
        <f>BD$5*'H27建設IO(構成比)'!BD4</f>
        <v>0</v>
      </c>
      <c r="BE6" s="415">
        <f>BE$5*'H27建設IO(構成比)'!BE4</f>
        <v>0</v>
      </c>
      <c r="BF6" s="415">
        <f>BF$5*'H27建設IO(構成比)'!BF4</f>
        <v>0</v>
      </c>
      <c r="BG6" s="415">
        <f>BG$5*'H27建設IO(構成比)'!BG4</f>
        <v>0</v>
      </c>
      <c r="BH6" s="415">
        <f>BH$5*'H27建設IO(構成比)'!BH4</f>
        <v>0</v>
      </c>
      <c r="BI6" s="415">
        <f>BI$5*'H27建設IO(構成比)'!BI4</f>
        <v>0</v>
      </c>
      <c r="BJ6" s="415">
        <f>BJ$5*'H27建設IO(構成比)'!BJ4</f>
        <v>0</v>
      </c>
      <c r="BK6" s="415">
        <f>BK$5*'H27建設IO(構成比)'!BK4</f>
        <v>0</v>
      </c>
      <c r="BL6" s="415">
        <f>BL$5*'H27建設IO(構成比)'!BL4</f>
        <v>0</v>
      </c>
      <c r="BM6" s="415">
        <f>BM$5*'H27建設IO(構成比)'!BM4</f>
        <v>0</v>
      </c>
      <c r="BN6" s="415">
        <f>BN$5*'H27建設IO(構成比)'!BN4</f>
        <v>0</v>
      </c>
      <c r="BO6" s="414">
        <f>BO$5*'H27建設IO(構成比)'!BO4</f>
        <v>0</v>
      </c>
      <c r="BP6" s="415">
        <f>BP$5*'H27建設IO(構成比)'!BP4</f>
        <v>0</v>
      </c>
      <c r="BQ6" s="415">
        <f>BQ$5*'H27建設IO(構成比)'!BQ4</f>
        <v>0</v>
      </c>
      <c r="BR6" s="415">
        <f>BR$5*'H27建設IO(構成比)'!BR4</f>
        <v>0</v>
      </c>
      <c r="BS6" s="415">
        <f>BS$5*'H27建設IO(構成比)'!BS4</f>
        <v>0</v>
      </c>
      <c r="BT6" s="415">
        <f>BT$5*'H27建設IO(構成比)'!BT4</f>
        <v>0</v>
      </c>
      <c r="BU6" s="416">
        <f>BU$5*'H27建設IO(構成比)'!BU4</f>
        <v>0</v>
      </c>
      <c r="BV6" s="423">
        <f t="shared" ref="BV6:BV53" si="0">SUM(G6:H6,J6,L6:M6,O6:Q6,T6:U6,W6:AE6,AK6:AQ6,AT6:AW6,AY6:BA6,BD6:BN6,BP6:BU6)</f>
        <v>6.6326192213305033</v>
      </c>
      <c r="BW6" s="426">
        <f t="shared" ref="BW6:BW53" si="1">BV6/BV$5</f>
        <v>6.6326192213305032E-4</v>
      </c>
    </row>
    <row r="7" spans="1:75">
      <c r="A7" s="408">
        <v>2</v>
      </c>
      <c r="B7" s="90" t="s">
        <v>420</v>
      </c>
      <c r="C7" s="417">
        <f>C$5*'H27建設IO(構成比)'!C5</f>
        <v>0.39098878315487307</v>
      </c>
      <c r="D7" s="417">
        <f>D$5*'H27建設IO(構成比)'!D5</f>
        <v>0.11784380271909034</v>
      </c>
      <c r="E7" s="417">
        <f>E$5*'H27建設IO(構成比)'!E5</f>
        <v>0.11991796135529927</v>
      </c>
      <c r="F7" s="417">
        <f>F$5*'H27建設IO(構成比)'!F5</f>
        <v>0</v>
      </c>
      <c r="G7" s="418">
        <f>G$5*'H27建設IO(構成比)'!G5</f>
        <v>0</v>
      </c>
      <c r="H7" s="418">
        <f>H$5*'H27建設IO(構成比)'!H5</f>
        <v>0</v>
      </c>
      <c r="I7" s="417">
        <f>I$5*'H27建設IO(構成比)'!I5</f>
        <v>4.336669768289024E-2</v>
      </c>
      <c r="J7" s="418">
        <f>J$5*'H27建設IO(構成比)'!J5</f>
        <v>0</v>
      </c>
      <c r="K7" s="417">
        <f>K$5*'H27建設IO(構成比)'!K5</f>
        <v>3.8949967306371194E-2</v>
      </c>
      <c r="L7" s="418">
        <f>L$5*'H27建設IO(構成比)'!L5</f>
        <v>0</v>
      </c>
      <c r="M7" s="418">
        <f>M$5*'H27建設IO(構成比)'!M5</f>
        <v>0.13265238442661006</v>
      </c>
      <c r="N7" s="417">
        <f>N$5*'H27建設IO(構成比)'!N5</f>
        <v>0</v>
      </c>
      <c r="O7" s="418">
        <f>O$5*'H27建設IO(構成比)'!O5</f>
        <v>0</v>
      </c>
      <c r="P7" s="418">
        <f>P$5*'H27建設IO(構成比)'!P5</f>
        <v>0</v>
      </c>
      <c r="Q7" s="418">
        <f>Q$5*'H27建設IO(構成比)'!Q5</f>
        <v>0</v>
      </c>
      <c r="R7" s="417">
        <f>R$5*'H27建設IO(構成比)'!R5</f>
        <v>0</v>
      </c>
      <c r="S7" s="417">
        <f>S$5*'H27建設IO(構成比)'!S5</f>
        <v>0</v>
      </c>
      <c r="T7" s="418">
        <f>T$5*'H27建設IO(構成比)'!T5</f>
        <v>0</v>
      </c>
      <c r="U7" s="418">
        <f>U$5*'H27建設IO(構成比)'!U5</f>
        <v>0</v>
      </c>
      <c r="V7" s="417">
        <f>V$5*'H27建設IO(構成比)'!V5</f>
        <v>0</v>
      </c>
      <c r="W7" s="418">
        <f>W$5*'H27建設IO(構成比)'!W5</f>
        <v>0</v>
      </c>
      <c r="X7" s="418">
        <f>X$5*'H27建設IO(構成比)'!X5</f>
        <v>0</v>
      </c>
      <c r="Y7" s="418">
        <f>Y$5*'H27建設IO(構成比)'!Y5</f>
        <v>0</v>
      </c>
      <c r="Z7" s="418">
        <f>Z$5*'H27建設IO(構成比)'!Z5</f>
        <v>0</v>
      </c>
      <c r="AA7" s="418">
        <f>AA$5*'H27建設IO(構成比)'!AA5</f>
        <v>0</v>
      </c>
      <c r="AB7" s="418">
        <f>AB$5*'H27建設IO(構成比)'!AB5</f>
        <v>0</v>
      </c>
      <c r="AC7" s="418">
        <f>AC$5*'H27建設IO(構成比)'!AC5</f>
        <v>0</v>
      </c>
      <c r="AD7" s="418">
        <f>AD$5*'H27建設IO(構成比)'!AD5</f>
        <v>0</v>
      </c>
      <c r="AE7" s="418">
        <f>AE$5*'H27建設IO(構成比)'!AE5</f>
        <v>0</v>
      </c>
      <c r="AF7" s="417">
        <f>AF$5*'H27建設IO(構成比)'!AF5</f>
        <v>0</v>
      </c>
      <c r="AG7" s="417">
        <f>AG$5*'H27建設IO(構成比)'!AG5</f>
        <v>0</v>
      </c>
      <c r="AH7" s="417">
        <f>AH$5*'H27建設IO(構成比)'!AH5</f>
        <v>0</v>
      </c>
      <c r="AI7" s="417">
        <f>AI$5*'H27建設IO(構成比)'!AI5</f>
        <v>0</v>
      </c>
      <c r="AJ7" s="417">
        <f>AJ$5*'H27建設IO(構成比)'!AJ5</f>
        <v>0</v>
      </c>
      <c r="AK7" s="418">
        <f>AK$5*'H27建設IO(構成比)'!AK5</f>
        <v>0</v>
      </c>
      <c r="AL7" s="418">
        <f>AL$5*'H27建設IO(構成比)'!AL5</f>
        <v>0</v>
      </c>
      <c r="AM7" s="418">
        <f>AM$5*'H27建設IO(構成比)'!AM5</f>
        <v>0</v>
      </c>
      <c r="AN7" s="418">
        <f>AN$5*'H27建設IO(構成比)'!AN5</f>
        <v>0</v>
      </c>
      <c r="AO7" s="418">
        <f>AO$5*'H27建設IO(構成比)'!AO5</f>
        <v>0</v>
      </c>
      <c r="AP7" s="418">
        <f>AP$5*'H27建設IO(構成比)'!AP5</f>
        <v>0</v>
      </c>
      <c r="AQ7" s="418">
        <f>AQ$5*'H27建設IO(構成比)'!AQ5</f>
        <v>0</v>
      </c>
      <c r="AR7" s="417">
        <f>AR$5*'H27建設IO(構成比)'!AR5</f>
        <v>0</v>
      </c>
      <c r="AS7" s="417">
        <f>AS$5*'H27建設IO(構成比)'!AS5</f>
        <v>0</v>
      </c>
      <c r="AT7" s="418">
        <f>AT$5*'H27建設IO(構成比)'!AT5</f>
        <v>0</v>
      </c>
      <c r="AU7" s="418">
        <f>AU$5*'H27建設IO(構成比)'!AU5</f>
        <v>0</v>
      </c>
      <c r="AV7" s="418">
        <f>AV$5*'H27建設IO(構成比)'!AV5</f>
        <v>0</v>
      </c>
      <c r="AW7" s="418">
        <f>AW$5*'H27建設IO(構成比)'!AW5</f>
        <v>0</v>
      </c>
      <c r="AX7" s="417">
        <f>AX$5*'H27建設IO(構成比)'!AX5</f>
        <v>0</v>
      </c>
      <c r="AY7" s="418">
        <f>AY$5*'H27建設IO(構成比)'!AY5</f>
        <v>0</v>
      </c>
      <c r="AZ7" s="418">
        <f>AZ$5*'H27建設IO(構成比)'!AZ5</f>
        <v>0</v>
      </c>
      <c r="BA7" s="418">
        <f>BA$5*'H27建設IO(構成比)'!BA5</f>
        <v>0</v>
      </c>
      <c r="BB7" s="417">
        <f>BB$5*'H27建設IO(構成比)'!BB5</f>
        <v>0</v>
      </c>
      <c r="BC7" s="417">
        <f>BC$5*'H27建設IO(構成比)'!BC5</f>
        <v>0</v>
      </c>
      <c r="BD7" s="418">
        <f>BD$5*'H27建設IO(構成比)'!BD5</f>
        <v>0</v>
      </c>
      <c r="BE7" s="418">
        <f>BE$5*'H27建設IO(構成比)'!BE5</f>
        <v>0</v>
      </c>
      <c r="BF7" s="418">
        <f>BF$5*'H27建設IO(構成比)'!BF5</f>
        <v>0</v>
      </c>
      <c r="BG7" s="418">
        <f>BG$5*'H27建設IO(構成比)'!BG5</f>
        <v>0</v>
      </c>
      <c r="BH7" s="418">
        <f>BH$5*'H27建設IO(構成比)'!BH5</f>
        <v>0</v>
      </c>
      <c r="BI7" s="418">
        <f>BI$5*'H27建設IO(構成比)'!BI5</f>
        <v>0</v>
      </c>
      <c r="BJ7" s="418">
        <f>BJ$5*'H27建設IO(構成比)'!BJ5</f>
        <v>0</v>
      </c>
      <c r="BK7" s="418">
        <f>BK$5*'H27建設IO(構成比)'!BK5</f>
        <v>0</v>
      </c>
      <c r="BL7" s="418">
        <f>BL$5*'H27建設IO(構成比)'!BL5</f>
        <v>0</v>
      </c>
      <c r="BM7" s="418">
        <f>BM$5*'H27建設IO(構成比)'!BM5</f>
        <v>0</v>
      </c>
      <c r="BN7" s="418">
        <f>BN$5*'H27建設IO(構成比)'!BN5</f>
        <v>0</v>
      </c>
      <c r="BO7" s="417">
        <f>BO$5*'H27建設IO(構成比)'!BO5</f>
        <v>0</v>
      </c>
      <c r="BP7" s="418">
        <f>BP$5*'H27建設IO(構成比)'!BP5</f>
        <v>0</v>
      </c>
      <c r="BQ7" s="418">
        <f>BQ$5*'H27建設IO(構成比)'!BQ5</f>
        <v>0</v>
      </c>
      <c r="BR7" s="418">
        <f>BR$5*'H27建設IO(構成比)'!BR5</f>
        <v>0</v>
      </c>
      <c r="BS7" s="418">
        <f>BS$5*'H27建設IO(構成比)'!BS5</f>
        <v>0</v>
      </c>
      <c r="BT7" s="418">
        <f>BT$5*'H27建設IO(構成比)'!BT5</f>
        <v>0</v>
      </c>
      <c r="BU7" s="419">
        <f>BU$5*'H27建設IO(構成比)'!BU5</f>
        <v>0</v>
      </c>
      <c r="BV7" s="423">
        <f t="shared" si="0"/>
        <v>0.13265238442661006</v>
      </c>
      <c r="BW7" s="426">
        <f t="shared" si="1"/>
        <v>1.3265238442661006E-5</v>
      </c>
    </row>
    <row r="8" spans="1:75">
      <c r="A8" s="408">
        <v>3</v>
      </c>
      <c r="B8" s="90" t="s">
        <v>422</v>
      </c>
      <c r="C8" s="417">
        <f>C$5*'H27建設IO(構成比)'!C6</f>
        <v>0</v>
      </c>
      <c r="D8" s="417">
        <f>D$5*'H27建設IO(構成比)'!D6</f>
        <v>0</v>
      </c>
      <c r="E8" s="417">
        <f>E$5*'H27建設IO(構成比)'!E6</f>
        <v>0</v>
      </c>
      <c r="F8" s="417">
        <f>F$5*'H27建設IO(構成比)'!F6</f>
        <v>0</v>
      </c>
      <c r="G8" s="418">
        <f>G$5*'H27建設IO(構成比)'!G6</f>
        <v>0</v>
      </c>
      <c r="H8" s="418">
        <f>H$5*'H27建設IO(構成比)'!H6</f>
        <v>0</v>
      </c>
      <c r="I8" s="417">
        <f>I$5*'H27建設IO(構成比)'!I6</f>
        <v>0</v>
      </c>
      <c r="J8" s="418">
        <f>J$5*'H27建設IO(構成比)'!J6</f>
        <v>0</v>
      </c>
      <c r="K8" s="417">
        <f>K$5*'H27建設IO(構成比)'!K6</f>
        <v>0</v>
      </c>
      <c r="L8" s="418">
        <f>L$5*'H27建設IO(構成比)'!L6</f>
        <v>0</v>
      </c>
      <c r="M8" s="418">
        <f>M$5*'H27建設IO(構成比)'!M6</f>
        <v>0</v>
      </c>
      <c r="N8" s="417">
        <f>N$5*'H27建設IO(構成比)'!N6</f>
        <v>0</v>
      </c>
      <c r="O8" s="418">
        <f>O$5*'H27建設IO(構成比)'!O6</f>
        <v>0</v>
      </c>
      <c r="P8" s="418">
        <f>P$5*'H27建設IO(構成比)'!P6</f>
        <v>0</v>
      </c>
      <c r="Q8" s="418">
        <f>Q$5*'H27建設IO(構成比)'!Q6</f>
        <v>0</v>
      </c>
      <c r="R8" s="417">
        <f>R$5*'H27建設IO(構成比)'!R6</f>
        <v>0</v>
      </c>
      <c r="S8" s="417">
        <f>S$5*'H27建設IO(構成比)'!S6</f>
        <v>0</v>
      </c>
      <c r="T8" s="418">
        <f>T$5*'H27建設IO(構成比)'!T6</f>
        <v>0</v>
      </c>
      <c r="U8" s="418">
        <f>U$5*'H27建設IO(構成比)'!U6</f>
        <v>0</v>
      </c>
      <c r="V8" s="417">
        <f>V$5*'H27建設IO(構成比)'!V6</f>
        <v>0</v>
      </c>
      <c r="W8" s="418">
        <f>W$5*'H27建設IO(構成比)'!W6</f>
        <v>0</v>
      </c>
      <c r="X8" s="418">
        <f>X$5*'H27建設IO(構成比)'!X6</f>
        <v>0</v>
      </c>
      <c r="Y8" s="418">
        <f>Y$5*'H27建設IO(構成比)'!Y6</f>
        <v>0</v>
      </c>
      <c r="Z8" s="418">
        <f>Z$5*'H27建設IO(構成比)'!Z6</f>
        <v>0</v>
      </c>
      <c r="AA8" s="418">
        <f>AA$5*'H27建設IO(構成比)'!AA6</f>
        <v>0</v>
      </c>
      <c r="AB8" s="418">
        <f>AB$5*'H27建設IO(構成比)'!AB6</f>
        <v>0</v>
      </c>
      <c r="AC8" s="418">
        <f>AC$5*'H27建設IO(構成比)'!AC6</f>
        <v>0</v>
      </c>
      <c r="AD8" s="418">
        <f>AD$5*'H27建設IO(構成比)'!AD6</f>
        <v>0</v>
      </c>
      <c r="AE8" s="418">
        <f>AE$5*'H27建設IO(構成比)'!AE6</f>
        <v>0</v>
      </c>
      <c r="AF8" s="417">
        <f>AF$5*'H27建設IO(構成比)'!AF6</f>
        <v>0</v>
      </c>
      <c r="AG8" s="417">
        <f>AG$5*'H27建設IO(構成比)'!AG6</f>
        <v>0</v>
      </c>
      <c r="AH8" s="417">
        <f>AH$5*'H27建設IO(構成比)'!AH6</f>
        <v>0</v>
      </c>
      <c r="AI8" s="417">
        <f>AI$5*'H27建設IO(構成比)'!AI6</f>
        <v>0</v>
      </c>
      <c r="AJ8" s="417">
        <f>AJ$5*'H27建設IO(構成比)'!AJ6</f>
        <v>0</v>
      </c>
      <c r="AK8" s="418">
        <f>AK$5*'H27建設IO(構成比)'!AK6</f>
        <v>0</v>
      </c>
      <c r="AL8" s="418">
        <f>AL$5*'H27建設IO(構成比)'!AL6</f>
        <v>0</v>
      </c>
      <c r="AM8" s="418">
        <f>AM$5*'H27建設IO(構成比)'!AM6</f>
        <v>0</v>
      </c>
      <c r="AN8" s="418">
        <f>AN$5*'H27建設IO(構成比)'!AN6</f>
        <v>0</v>
      </c>
      <c r="AO8" s="418">
        <f>AO$5*'H27建設IO(構成比)'!AO6</f>
        <v>0</v>
      </c>
      <c r="AP8" s="418">
        <f>AP$5*'H27建設IO(構成比)'!AP6</f>
        <v>0</v>
      </c>
      <c r="AQ8" s="418">
        <f>AQ$5*'H27建設IO(構成比)'!AQ6</f>
        <v>0</v>
      </c>
      <c r="AR8" s="417">
        <f>AR$5*'H27建設IO(構成比)'!AR6</f>
        <v>0</v>
      </c>
      <c r="AS8" s="417">
        <f>AS$5*'H27建設IO(構成比)'!AS6</f>
        <v>0</v>
      </c>
      <c r="AT8" s="418">
        <f>AT$5*'H27建設IO(構成比)'!AT6</f>
        <v>0</v>
      </c>
      <c r="AU8" s="418">
        <f>AU$5*'H27建設IO(構成比)'!AU6</f>
        <v>0</v>
      </c>
      <c r="AV8" s="418">
        <f>AV$5*'H27建設IO(構成比)'!AV6</f>
        <v>0</v>
      </c>
      <c r="AW8" s="418">
        <f>AW$5*'H27建設IO(構成比)'!AW6</f>
        <v>0</v>
      </c>
      <c r="AX8" s="417">
        <f>AX$5*'H27建設IO(構成比)'!AX6</f>
        <v>0</v>
      </c>
      <c r="AY8" s="418">
        <f>AY$5*'H27建設IO(構成比)'!AY6</f>
        <v>0</v>
      </c>
      <c r="AZ8" s="418">
        <f>AZ$5*'H27建設IO(構成比)'!AZ6</f>
        <v>0</v>
      </c>
      <c r="BA8" s="418">
        <f>BA$5*'H27建設IO(構成比)'!BA6</f>
        <v>0</v>
      </c>
      <c r="BB8" s="417">
        <f>BB$5*'H27建設IO(構成比)'!BB6</f>
        <v>0</v>
      </c>
      <c r="BC8" s="417">
        <f>BC$5*'H27建設IO(構成比)'!BC6</f>
        <v>0</v>
      </c>
      <c r="BD8" s="418">
        <f>BD$5*'H27建設IO(構成比)'!BD6</f>
        <v>0</v>
      </c>
      <c r="BE8" s="418">
        <f>BE$5*'H27建設IO(構成比)'!BE6</f>
        <v>0</v>
      </c>
      <c r="BF8" s="418">
        <f>BF$5*'H27建設IO(構成比)'!BF6</f>
        <v>0</v>
      </c>
      <c r="BG8" s="418">
        <f>BG$5*'H27建設IO(構成比)'!BG6</f>
        <v>0</v>
      </c>
      <c r="BH8" s="418">
        <f>BH$5*'H27建設IO(構成比)'!BH6</f>
        <v>0</v>
      </c>
      <c r="BI8" s="418">
        <f>BI$5*'H27建設IO(構成比)'!BI6</f>
        <v>0</v>
      </c>
      <c r="BJ8" s="418">
        <f>BJ$5*'H27建設IO(構成比)'!BJ6</f>
        <v>0</v>
      </c>
      <c r="BK8" s="418">
        <f>BK$5*'H27建設IO(構成比)'!BK6</f>
        <v>0</v>
      </c>
      <c r="BL8" s="418">
        <f>BL$5*'H27建設IO(構成比)'!BL6</f>
        <v>0</v>
      </c>
      <c r="BM8" s="418">
        <f>BM$5*'H27建設IO(構成比)'!BM6</f>
        <v>0</v>
      </c>
      <c r="BN8" s="418">
        <f>BN$5*'H27建設IO(構成比)'!BN6</f>
        <v>0</v>
      </c>
      <c r="BO8" s="417">
        <f>BO$5*'H27建設IO(構成比)'!BO6</f>
        <v>0</v>
      </c>
      <c r="BP8" s="418">
        <f>BP$5*'H27建設IO(構成比)'!BP6</f>
        <v>0</v>
      </c>
      <c r="BQ8" s="418">
        <f>BQ$5*'H27建設IO(構成比)'!BQ6</f>
        <v>0</v>
      </c>
      <c r="BR8" s="418">
        <f>BR$5*'H27建設IO(構成比)'!BR6</f>
        <v>0</v>
      </c>
      <c r="BS8" s="418">
        <f>BS$5*'H27建設IO(構成比)'!BS6</f>
        <v>0</v>
      </c>
      <c r="BT8" s="418">
        <f>BT$5*'H27建設IO(構成比)'!BT6</f>
        <v>0</v>
      </c>
      <c r="BU8" s="419">
        <f>BU$5*'H27建設IO(構成比)'!BU6</f>
        <v>0</v>
      </c>
      <c r="BV8" s="423">
        <f t="shared" si="0"/>
        <v>0</v>
      </c>
      <c r="BW8" s="426">
        <f t="shared" si="1"/>
        <v>0</v>
      </c>
    </row>
    <row r="9" spans="1:75">
      <c r="A9" s="408">
        <v>4</v>
      </c>
      <c r="B9" s="90" t="s">
        <v>108</v>
      </c>
      <c r="C9" s="417">
        <f>C$5*'H27建設IO(構成比)'!C7</f>
        <v>66.228144335206977</v>
      </c>
      <c r="D9" s="417">
        <f>D$5*'H27建設IO(構成比)'!D7</f>
        <v>21.77787631872766</v>
      </c>
      <c r="E9" s="417">
        <f>E$5*'H27建設IO(構成比)'!E7</f>
        <v>18.905220348639027</v>
      </c>
      <c r="F9" s="417">
        <f>F$5*'H27建設IO(構成比)'!F7</f>
        <v>0</v>
      </c>
      <c r="G9" s="418">
        <f>G$5*'H27建設IO(構成比)'!G7</f>
        <v>0</v>
      </c>
      <c r="H9" s="418">
        <f>H$5*'H27建設IO(構成比)'!H7</f>
        <v>0</v>
      </c>
      <c r="I9" s="417">
        <f>I$5*'H27建設IO(構成比)'!I7</f>
        <v>18.182843212854323</v>
      </c>
      <c r="J9" s="418">
        <f>J$5*'H27建設IO(構成比)'!J7</f>
        <v>0</v>
      </c>
      <c r="K9" s="417">
        <f>K$5*'H27建設IO(構成比)'!K7</f>
        <v>18.406293925217035</v>
      </c>
      <c r="L9" s="418">
        <f>L$5*'H27建設IO(構成比)'!L7</f>
        <v>0</v>
      </c>
      <c r="M9" s="418">
        <f>M$5*'H27建設IO(構成比)'!M7</f>
        <v>19.10194335743185</v>
      </c>
      <c r="N9" s="417">
        <f>N$5*'H27建設IO(構成比)'!N7</f>
        <v>0</v>
      </c>
      <c r="O9" s="418">
        <f>O$5*'H27建設IO(構成比)'!O7</f>
        <v>0</v>
      </c>
      <c r="P9" s="418">
        <f>P$5*'H27建設IO(構成比)'!P7</f>
        <v>0</v>
      </c>
      <c r="Q9" s="418">
        <f>Q$5*'H27建設IO(構成比)'!Q7</f>
        <v>0</v>
      </c>
      <c r="R9" s="417">
        <f>R$5*'H27建設IO(構成比)'!R7</f>
        <v>0</v>
      </c>
      <c r="S9" s="417">
        <f>S$5*'H27建設IO(構成比)'!S7</f>
        <v>0</v>
      </c>
      <c r="T9" s="418">
        <f>T$5*'H27建設IO(構成比)'!T7</f>
        <v>0</v>
      </c>
      <c r="U9" s="418">
        <f>U$5*'H27建設IO(構成比)'!U7</f>
        <v>0</v>
      </c>
      <c r="V9" s="417">
        <f>V$5*'H27建設IO(構成比)'!V7</f>
        <v>0</v>
      </c>
      <c r="W9" s="418">
        <f>W$5*'H27建設IO(構成比)'!W7</f>
        <v>0</v>
      </c>
      <c r="X9" s="418">
        <f>X$5*'H27建設IO(構成比)'!X7</f>
        <v>0</v>
      </c>
      <c r="Y9" s="418">
        <f>Y$5*'H27建設IO(構成比)'!Y7</f>
        <v>0</v>
      </c>
      <c r="Z9" s="418">
        <f>Z$5*'H27建設IO(構成比)'!Z7</f>
        <v>0</v>
      </c>
      <c r="AA9" s="418">
        <f>AA$5*'H27建設IO(構成比)'!AA7</f>
        <v>0</v>
      </c>
      <c r="AB9" s="418">
        <f>AB$5*'H27建設IO(構成比)'!AB7</f>
        <v>0</v>
      </c>
      <c r="AC9" s="418">
        <f>AC$5*'H27建設IO(構成比)'!AC7</f>
        <v>0</v>
      </c>
      <c r="AD9" s="418">
        <f>AD$5*'H27建設IO(構成比)'!AD7</f>
        <v>0</v>
      </c>
      <c r="AE9" s="418">
        <f>AE$5*'H27建設IO(構成比)'!AE7</f>
        <v>0</v>
      </c>
      <c r="AF9" s="417">
        <f>AF$5*'H27建設IO(構成比)'!AF7</f>
        <v>0</v>
      </c>
      <c r="AG9" s="417">
        <f>AG$5*'H27建設IO(構成比)'!AG7</f>
        <v>0</v>
      </c>
      <c r="AH9" s="417">
        <f>AH$5*'H27建設IO(構成比)'!AH7</f>
        <v>0</v>
      </c>
      <c r="AI9" s="417">
        <f>AI$5*'H27建設IO(構成比)'!AI7</f>
        <v>0</v>
      </c>
      <c r="AJ9" s="417">
        <f>AJ$5*'H27建設IO(構成比)'!AJ7</f>
        <v>0</v>
      </c>
      <c r="AK9" s="418">
        <f>AK$5*'H27建設IO(構成比)'!AK7</f>
        <v>0</v>
      </c>
      <c r="AL9" s="418">
        <f>AL$5*'H27建設IO(構成比)'!AL7</f>
        <v>0</v>
      </c>
      <c r="AM9" s="418">
        <f>AM$5*'H27建設IO(構成比)'!AM7</f>
        <v>0</v>
      </c>
      <c r="AN9" s="418">
        <f>AN$5*'H27建設IO(構成比)'!AN7</f>
        <v>0</v>
      </c>
      <c r="AO9" s="418">
        <f>AO$5*'H27建設IO(構成比)'!AO7</f>
        <v>0</v>
      </c>
      <c r="AP9" s="418">
        <f>AP$5*'H27建設IO(構成比)'!AP7</f>
        <v>0</v>
      </c>
      <c r="AQ9" s="418">
        <f>AQ$5*'H27建設IO(構成比)'!AQ7</f>
        <v>0</v>
      </c>
      <c r="AR9" s="417">
        <f>AR$5*'H27建設IO(構成比)'!AR7</f>
        <v>0</v>
      </c>
      <c r="AS9" s="417">
        <f>AS$5*'H27建設IO(構成比)'!AS7</f>
        <v>0</v>
      </c>
      <c r="AT9" s="418">
        <f>AT$5*'H27建設IO(構成比)'!AT7</f>
        <v>0</v>
      </c>
      <c r="AU9" s="418">
        <f>AU$5*'H27建設IO(構成比)'!AU7</f>
        <v>0</v>
      </c>
      <c r="AV9" s="418">
        <f>AV$5*'H27建設IO(構成比)'!AV7</f>
        <v>0</v>
      </c>
      <c r="AW9" s="418">
        <f>AW$5*'H27建設IO(構成比)'!AW7</f>
        <v>0</v>
      </c>
      <c r="AX9" s="417">
        <f>AX$5*'H27建設IO(構成比)'!AX7</f>
        <v>0</v>
      </c>
      <c r="AY9" s="418">
        <f>AY$5*'H27建設IO(構成比)'!AY7</f>
        <v>0</v>
      </c>
      <c r="AZ9" s="418">
        <f>AZ$5*'H27建設IO(構成比)'!AZ7</f>
        <v>0</v>
      </c>
      <c r="BA9" s="418">
        <f>BA$5*'H27建設IO(構成比)'!BA7</f>
        <v>0</v>
      </c>
      <c r="BB9" s="417">
        <f>BB$5*'H27建設IO(構成比)'!BB7</f>
        <v>0</v>
      </c>
      <c r="BC9" s="417">
        <f>BC$5*'H27建設IO(構成比)'!BC7</f>
        <v>0</v>
      </c>
      <c r="BD9" s="418">
        <f>BD$5*'H27建設IO(構成比)'!BD7</f>
        <v>0</v>
      </c>
      <c r="BE9" s="418">
        <f>BE$5*'H27建設IO(構成比)'!BE7</f>
        <v>0</v>
      </c>
      <c r="BF9" s="418">
        <f>BF$5*'H27建設IO(構成比)'!BF7</f>
        <v>0</v>
      </c>
      <c r="BG9" s="418">
        <f>BG$5*'H27建設IO(構成比)'!BG7</f>
        <v>0</v>
      </c>
      <c r="BH9" s="418">
        <f>BH$5*'H27建設IO(構成比)'!BH7</f>
        <v>0</v>
      </c>
      <c r="BI9" s="418">
        <f>BI$5*'H27建設IO(構成比)'!BI7</f>
        <v>0</v>
      </c>
      <c r="BJ9" s="418">
        <f>BJ$5*'H27建設IO(構成比)'!BJ7</f>
        <v>0</v>
      </c>
      <c r="BK9" s="418">
        <f>BK$5*'H27建設IO(構成比)'!BK7</f>
        <v>0</v>
      </c>
      <c r="BL9" s="418">
        <f>BL$5*'H27建設IO(構成比)'!BL7</f>
        <v>0</v>
      </c>
      <c r="BM9" s="418">
        <f>BM$5*'H27建設IO(構成比)'!BM7</f>
        <v>0</v>
      </c>
      <c r="BN9" s="418">
        <f>BN$5*'H27建設IO(構成比)'!BN7</f>
        <v>0</v>
      </c>
      <c r="BO9" s="417">
        <f>BO$5*'H27建設IO(構成比)'!BO7</f>
        <v>0</v>
      </c>
      <c r="BP9" s="418">
        <f>BP$5*'H27建設IO(構成比)'!BP7</f>
        <v>0</v>
      </c>
      <c r="BQ9" s="418">
        <f>BQ$5*'H27建設IO(構成比)'!BQ7</f>
        <v>0</v>
      </c>
      <c r="BR9" s="418">
        <f>BR$5*'H27建設IO(構成比)'!BR7</f>
        <v>0</v>
      </c>
      <c r="BS9" s="418">
        <f>BS$5*'H27建設IO(構成比)'!BS7</f>
        <v>0</v>
      </c>
      <c r="BT9" s="418">
        <f>BT$5*'H27建設IO(構成比)'!BT7</f>
        <v>0</v>
      </c>
      <c r="BU9" s="419">
        <f>BU$5*'H27建設IO(構成比)'!BU7</f>
        <v>0</v>
      </c>
      <c r="BV9" s="423">
        <f t="shared" si="0"/>
        <v>19.10194335743185</v>
      </c>
      <c r="BW9" s="426">
        <f t="shared" si="1"/>
        <v>1.910194335743185E-3</v>
      </c>
    </row>
    <row r="10" spans="1:75">
      <c r="A10" s="408">
        <v>5</v>
      </c>
      <c r="B10" s="90" t="s">
        <v>327</v>
      </c>
      <c r="C10" s="417">
        <f>C$5*'H27建設IO(構成比)'!C8</f>
        <v>0.26480126629960743</v>
      </c>
      <c r="D10" s="417">
        <f>D$5*'H27建設IO(構成比)'!D8</f>
        <v>0</v>
      </c>
      <c r="E10" s="417">
        <f>E$5*'H27建設IO(構成比)'!E8</f>
        <v>0</v>
      </c>
      <c r="F10" s="417">
        <f>F$5*'H27建設IO(構成比)'!F8</f>
        <v>0</v>
      </c>
      <c r="G10" s="418">
        <f>G$5*'H27建設IO(構成比)'!G8</f>
        <v>0</v>
      </c>
      <c r="H10" s="418">
        <f>H$5*'H27建設IO(構成比)'!H8</f>
        <v>0</v>
      </c>
      <c r="I10" s="417">
        <f>I$5*'H27建設IO(構成比)'!I8</f>
        <v>0</v>
      </c>
      <c r="J10" s="418">
        <f>J$5*'H27建設IO(構成比)'!J8</f>
        <v>0</v>
      </c>
      <c r="K10" s="417">
        <f>K$5*'H27建設IO(構成比)'!K8</f>
        <v>0</v>
      </c>
      <c r="L10" s="418">
        <f>L$5*'H27建設IO(構成比)'!L8</f>
        <v>0</v>
      </c>
      <c r="M10" s="418">
        <f>M$5*'H27建設IO(構成比)'!M8</f>
        <v>0</v>
      </c>
      <c r="N10" s="417">
        <f>N$5*'H27建設IO(構成比)'!N8</f>
        <v>0</v>
      </c>
      <c r="O10" s="418">
        <f>O$5*'H27建設IO(構成比)'!O8</f>
        <v>0</v>
      </c>
      <c r="P10" s="418">
        <f>P$5*'H27建設IO(構成比)'!P8</f>
        <v>0</v>
      </c>
      <c r="Q10" s="418">
        <f>Q$5*'H27建設IO(構成比)'!Q8</f>
        <v>0</v>
      </c>
      <c r="R10" s="417">
        <f>R$5*'H27建設IO(構成比)'!R8</f>
        <v>0</v>
      </c>
      <c r="S10" s="417">
        <f>S$5*'H27建設IO(構成比)'!S8</f>
        <v>0</v>
      </c>
      <c r="T10" s="418">
        <f>T$5*'H27建設IO(構成比)'!T8</f>
        <v>0</v>
      </c>
      <c r="U10" s="418">
        <f>U$5*'H27建設IO(構成比)'!U8</f>
        <v>0</v>
      </c>
      <c r="V10" s="417">
        <f>V$5*'H27建設IO(構成比)'!V8</f>
        <v>0</v>
      </c>
      <c r="W10" s="418">
        <f>W$5*'H27建設IO(構成比)'!W8</f>
        <v>0</v>
      </c>
      <c r="X10" s="418">
        <f>X$5*'H27建設IO(構成比)'!X8</f>
        <v>0</v>
      </c>
      <c r="Y10" s="418">
        <f>Y$5*'H27建設IO(構成比)'!Y8</f>
        <v>0</v>
      </c>
      <c r="Z10" s="418">
        <f>Z$5*'H27建設IO(構成比)'!Z8</f>
        <v>0</v>
      </c>
      <c r="AA10" s="418">
        <f>AA$5*'H27建設IO(構成比)'!AA8</f>
        <v>0</v>
      </c>
      <c r="AB10" s="418">
        <f>AB$5*'H27建設IO(構成比)'!AB8</f>
        <v>0</v>
      </c>
      <c r="AC10" s="418">
        <f>AC$5*'H27建設IO(構成比)'!AC8</f>
        <v>0</v>
      </c>
      <c r="AD10" s="418">
        <f>AD$5*'H27建設IO(構成比)'!AD8</f>
        <v>0</v>
      </c>
      <c r="AE10" s="418">
        <f>AE$5*'H27建設IO(構成比)'!AE8</f>
        <v>0</v>
      </c>
      <c r="AF10" s="417">
        <f>AF$5*'H27建設IO(構成比)'!AF8</f>
        <v>0</v>
      </c>
      <c r="AG10" s="417">
        <f>AG$5*'H27建設IO(構成比)'!AG8</f>
        <v>0</v>
      </c>
      <c r="AH10" s="417">
        <f>AH$5*'H27建設IO(構成比)'!AH8</f>
        <v>0</v>
      </c>
      <c r="AI10" s="417">
        <f>AI$5*'H27建設IO(構成比)'!AI8</f>
        <v>0</v>
      </c>
      <c r="AJ10" s="417">
        <f>AJ$5*'H27建設IO(構成比)'!AJ8</f>
        <v>0</v>
      </c>
      <c r="AK10" s="418">
        <f>AK$5*'H27建設IO(構成比)'!AK8</f>
        <v>0</v>
      </c>
      <c r="AL10" s="418">
        <f>AL$5*'H27建設IO(構成比)'!AL8</f>
        <v>0</v>
      </c>
      <c r="AM10" s="418">
        <f>AM$5*'H27建設IO(構成比)'!AM8</f>
        <v>0</v>
      </c>
      <c r="AN10" s="418">
        <f>AN$5*'H27建設IO(構成比)'!AN8</f>
        <v>0</v>
      </c>
      <c r="AO10" s="418">
        <f>AO$5*'H27建設IO(構成比)'!AO8</f>
        <v>0</v>
      </c>
      <c r="AP10" s="418">
        <f>AP$5*'H27建設IO(構成比)'!AP8</f>
        <v>0</v>
      </c>
      <c r="AQ10" s="418">
        <f>AQ$5*'H27建設IO(構成比)'!AQ8</f>
        <v>0</v>
      </c>
      <c r="AR10" s="417">
        <f>AR$5*'H27建設IO(構成比)'!AR8</f>
        <v>0</v>
      </c>
      <c r="AS10" s="417">
        <f>AS$5*'H27建設IO(構成比)'!AS8</f>
        <v>0</v>
      </c>
      <c r="AT10" s="418">
        <f>AT$5*'H27建設IO(構成比)'!AT8</f>
        <v>0</v>
      </c>
      <c r="AU10" s="418">
        <f>AU$5*'H27建設IO(構成比)'!AU8</f>
        <v>0</v>
      </c>
      <c r="AV10" s="418">
        <f>AV$5*'H27建設IO(構成比)'!AV8</f>
        <v>0</v>
      </c>
      <c r="AW10" s="418">
        <f>AW$5*'H27建設IO(構成比)'!AW8</f>
        <v>0</v>
      </c>
      <c r="AX10" s="417">
        <f>AX$5*'H27建設IO(構成比)'!AX8</f>
        <v>0</v>
      </c>
      <c r="AY10" s="418">
        <f>AY$5*'H27建設IO(構成比)'!AY8</f>
        <v>0</v>
      </c>
      <c r="AZ10" s="418">
        <f>AZ$5*'H27建設IO(構成比)'!AZ8</f>
        <v>0</v>
      </c>
      <c r="BA10" s="418">
        <f>BA$5*'H27建設IO(構成比)'!BA8</f>
        <v>0</v>
      </c>
      <c r="BB10" s="417">
        <f>BB$5*'H27建設IO(構成比)'!BB8</f>
        <v>0</v>
      </c>
      <c r="BC10" s="417">
        <f>BC$5*'H27建設IO(構成比)'!BC8</f>
        <v>0</v>
      </c>
      <c r="BD10" s="418">
        <f>BD$5*'H27建設IO(構成比)'!BD8</f>
        <v>0</v>
      </c>
      <c r="BE10" s="418">
        <f>BE$5*'H27建設IO(構成比)'!BE8</f>
        <v>0</v>
      </c>
      <c r="BF10" s="418">
        <f>BF$5*'H27建設IO(構成比)'!BF8</f>
        <v>0</v>
      </c>
      <c r="BG10" s="418">
        <f>BG$5*'H27建設IO(構成比)'!BG8</f>
        <v>0</v>
      </c>
      <c r="BH10" s="418">
        <f>BH$5*'H27建設IO(構成比)'!BH8</f>
        <v>0</v>
      </c>
      <c r="BI10" s="418">
        <f>BI$5*'H27建設IO(構成比)'!BI8</f>
        <v>0</v>
      </c>
      <c r="BJ10" s="418">
        <f>BJ$5*'H27建設IO(構成比)'!BJ8</f>
        <v>0</v>
      </c>
      <c r="BK10" s="418">
        <f>BK$5*'H27建設IO(構成比)'!BK8</f>
        <v>0</v>
      </c>
      <c r="BL10" s="418">
        <f>BL$5*'H27建設IO(構成比)'!BL8</f>
        <v>0</v>
      </c>
      <c r="BM10" s="418">
        <f>BM$5*'H27建設IO(構成比)'!BM8</f>
        <v>0</v>
      </c>
      <c r="BN10" s="418">
        <f>BN$5*'H27建設IO(構成比)'!BN8</f>
        <v>0</v>
      </c>
      <c r="BO10" s="417">
        <f>BO$5*'H27建設IO(構成比)'!BO8</f>
        <v>0</v>
      </c>
      <c r="BP10" s="418">
        <f>BP$5*'H27建設IO(構成比)'!BP8</f>
        <v>0</v>
      </c>
      <c r="BQ10" s="418">
        <f>BQ$5*'H27建設IO(構成比)'!BQ8</f>
        <v>0</v>
      </c>
      <c r="BR10" s="418">
        <f>BR$5*'H27建設IO(構成比)'!BR8</f>
        <v>0</v>
      </c>
      <c r="BS10" s="418">
        <f>BS$5*'H27建設IO(構成比)'!BS8</f>
        <v>0</v>
      </c>
      <c r="BT10" s="418">
        <f>BT$5*'H27建設IO(構成比)'!BT8</f>
        <v>0</v>
      </c>
      <c r="BU10" s="419">
        <f>BU$5*'H27建設IO(構成比)'!BU8</f>
        <v>0</v>
      </c>
      <c r="BV10" s="423">
        <f t="shared" si="0"/>
        <v>0</v>
      </c>
      <c r="BW10" s="426">
        <f t="shared" si="1"/>
        <v>0</v>
      </c>
    </row>
    <row r="11" spans="1:75">
      <c r="A11" s="408">
        <v>6</v>
      </c>
      <c r="B11" s="90" t="s">
        <v>78</v>
      </c>
      <c r="C11" s="417">
        <f>C$5*'H27建設IO(構成比)'!C9</f>
        <v>31.201569961728428</v>
      </c>
      <c r="D11" s="417">
        <f>D$5*'H27建設IO(構成比)'!D9</f>
        <v>38.057058329710628</v>
      </c>
      <c r="E11" s="417">
        <f>E$5*'H27建設IO(構成比)'!E9</f>
        <v>31.716148404811307</v>
      </c>
      <c r="F11" s="417">
        <f>F$5*'H27建設IO(構成比)'!F9</f>
        <v>0</v>
      </c>
      <c r="G11" s="418">
        <f>G$5*'H27建設IO(構成比)'!G9</f>
        <v>0</v>
      </c>
      <c r="H11" s="418">
        <f>H$5*'H27建設IO(構成比)'!H9</f>
        <v>0</v>
      </c>
      <c r="I11" s="417">
        <f>I$5*'H27建設IO(構成比)'!I9</f>
        <v>35.499707681353428</v>
      </c>
      <c r="J11" s="418">
        <f>J$5*'H27建設IO(構成比)'!J9</f>
        <v>0</v>
      </c>
      <c r="K11" s="417">
        <f>K$5*'H27建設IO(構成比)'!K9</f>
        <v>35.695210663332546</v>
      </c>
      <c r="L11" s="418">
        <f>L$5*'H27建設IO(構成比)'!L9</f>
        <v>0</v>
      </c>
      <c r="M11" s="418">
        <f>M$5*'H27建設IO(構成比)'!M9</f>
        <v>21.091729123830998</v>
      </c>
      <c r="N11" s="417">
        <f>N$5*'H27建設IO(構成比)'!N9</f>
        <v>0</v>
      </c>
      <c r="O11" s="418">
        <f>O$5*'H27建設IO(構成比)'!O9</f>
        <v>0</v>
      </c>
      <c r="P11" s="418">
        <f>P$5*'H27建設IO(構成比)'!P9</f>
        <v>0</v>
      </c>
      <c r="Q11" s="418">
        <f>Q$5*'H27建設IO(構成比)'!Q9</f>
        <v>0</v>
      </c>
      <c r="R11" s="417">
        <f>R$5*'H27建設IO(構成比)'!R9</f>
        <v>0</v>
      </c>
      <c r="S11" s="417">
        <f>S$5*'H27建設IO(構成比)'!S9</f>
        <v>0</v>
      </c>
      <c r="T11" s="418">
        <f>T$5*'H27建設IO(構成比)'!T9</f>
        <v>0</v>
      </c>
      <c r="U11" s="418">
        <f>U$5*'H27建設IO(構成比)'!U9</f>
        <v>0</v>
      </c>
      <c r="V11" s="417">
        <f>V$5*'H27建設IO(構成比)'!V9</f>
        <v>0</v>
      </c>
      <c r="W11" s="418">
        <f>W$5*'H27建設IO(構成比)'!W9</f>
        <v>0</v>
      </c>
      <c r="X11" s="418">
        <f>X$5*'H27建設IO(構成比)'!X9</f>
        <v>0</v>
      </c>
      <c r="Y11" s="418">
        <f>Y$5*'H27建設IO(構成比)'!Y9</f>
        <v>0</v>
      </c>
      <c r="Z11" s="418">
        <f>Z$5*'H27建設IO(構成比)'!Z9</f>
        <v>0</v>
      </c>
      <c r="AA11" s="418">
        <f>AA$5*'H27建設IO(構成比)'!AA9</f>
        <v>0</v>
      </c>
      <c r="AB11" s="418">
        <f>AB$5*'H27建設IO(構成比)'!AB9</f>
        <v>0</v>
      </c>
      <c r="AC11" s="418">
        <f>AC$5*'H27建設IO(構成比)'!AC9</f>
        <v>0</v>
      </c>
      <c r="AD11" s="418">
        <f>AD$5*'H27建設IO(構成比)'!AD9</f>
        <v>0</v>
      </c>
      <c r="AE11" s="418">
        <f>AE$5*'H27建設IO(構成比)'!AE9</f>
        <v>0</v>
      </c>
      <c r="AF11" s="417">
        <f>AF$5*'H27建設IO(構成比)'!AF9</f>
        <v>0</v>
      </c>
      <c r="AG11" s="417">
        <f>AG$5*'H27建設IO(構成比)'!AG9</f>
        <v>0</v>
      </c>
      <c r="AH11" s="417">
        <f>AH$5*'H27建設IO(構成比)'!AH9</f>
        <v>0</v>
      </c>
      <c r="AI11" s="417">
        <f>AI$5*'H27建設IO(構成比)'!AI9</f>
        <v>0</v>
      </c>
      <c r="AJ11" s="417">
        <f>AJ$5*'H27建設IO(構成比)'!AJ9</f>
        <v>0</v>
      </c>
      <c r="AK11" s="418">
        <f>AK$5*'H27建設IO(構成比)'!AK9</f>
        <v>0</v>
      </c>
      <c r="AL11" s="418">
        <f>AL$5*'H27建設IO(構成比)'!AL9</f>
        <v>0</v>
      </c>
      <c r="AM11" s="418">
        <f>AM$5*'H27建設IO(構成比)'!AM9</f>
        <v>0</v>
      </c>
      <c r="AN11" s="418">
        <f>AN$5*'H27建設IO(構成比)'!AN9</f>
        <v>0</v>
      </c>
      <c r="AO11" s="418">
        <f>AO$5*'H27建設IO(構成比)'!AO9</f>
        <v>0</v>
      </c>
      <c r="AP11" s="418">
        <f>AP$5*'H27建設IO(構成比)'!AP9</f>
        <v>0</v>
      </c>
      <c r="AQ11" s="418">
        <f>AQ$5*'H27建設IO(構成比)'!AQ9</f>
        <v>0</v>
      </c>
      <c r="AR11" s="417">
        <f>AR$5*'H27建設IO(構成比)'!AR9</f>
        <v>0</v>
      </c>
      <c r="AS11" s="417">
        <f>AS$5*'H27建設IO(構成比)'!AS9</f>
        <v>0</v>
      </c>
      <c r="AT11" s="418">
        <f>AT$5*'H27建設IO(構成比)'!AT9</f>
        <v>0</v>
      </c>
      <c r="AU11" s="418">
        <f>AU$5*'H27建設IO(構成比)'!AU9</f>
        <v>0</v>
      </c>
      <c r="AV11" s="418">
        <f>AV$5*'H27建設IO(構成比)'!AV9</f>
        <v>0</v>
      </c>
      <c r="AW11" s="418">
        <f>AW$5*'H27建設IO(構成比)'!AW9</f>
        <v>0</v>
      </c>
      <c r="AX11" s="417">
        <f>AX$5*'H27建設IO(構成比)'!AX9</f>
        <v>0</v>
      </c>
      <c r="AY11" s="418">
        <f>AY$5*'H27建設IO(構成比)'!AY9</f>
        <v>0</v>
      </c>
      <c r="AZ11" s="418">
        <f>AZ$5*'H27建設IO(構成比)'!AZ9</f>
        <v>0</v>
      </c>
      <c r="BA11" s="418">
        <f>BA$5*'H27建設IO(構成比)'!BA9</f>
        <v>0</v>
      </c>
      <c r="BB11" s="417">
        <f>BB$5*'H27建設IO(構成比)'!BB9</f>
        <v>0</v>
      </c>
      <c r="BC11" s="417">
        <f>BC$5*'H27建設IO(構成比)'!BC9</f>
        <v>0</v>
      </c>
      <c r="BD11" s="418">
        <f>BD$5*'H27建設IO(構成比)'!BD9</f>
        <v>0</v>
      </c>
      <c r="BE11" s="418">
        <f>BE$5*'H27建設IO(構成比)'!BE9</f>
        <v>0</v>
      </c>
      <c r="BF11" s="418">
        <f>BF$5*'H27建設IO(構成比)'!BF9</f>
        <v>0</v>
      </c>
      <c r="BG11" s="418">
        <f>BG$5*'H27建設IO(構成比)'!BG9</f>
        <v>0</v>
      </c>
      <c r="BH11" s="418">
        <f>BH$5*'H27建設IO(構成比)'!BH9</f>
        <v>0</v>
      </c>
      <c r="BI11" s="418">
        <f>BI$5*'H27建設IO(構成比)'!BI9</f>
        <v>0</v>
      </c>
      <c r="BJ11" s="418">
        <f>BJ$5*'H27建設IO(構成比)'!BJ9</f>
        <v>0</v>
      </c>
      <c r="BK11" s="418">
        <f>BK$5*'H27建設IO(構成比)'!BK9</f>
        <v>0</v>
      </c>
      <c r="BL11" s="418">
        <f>BL$5*'H27建設IO(構成比)'!BL9</f>
        <v>0</v>
      </c>
      <c r="BM11" s="418">
        <f>BM$5*'H27建設IO(構成比)'!BM9</f>
        <v>0</v>
      </c>
      <c r="BN11" s="418">
        <f>BN$5*'H27建設IO(構成比)'!BN9</f>
        <v>0</v>
      </c>
      <c r="BO11" s="417">
        <f>BO$5*'H27建設IO(構成比)'!BO9</f>
        <v>0</v>
      </c>
      <c r="BP11" s="418">
        <f>BP$5*'H27建設IO(構成比)'!BP9</f>
        <v>0</v>
      </c>
      <c r="BQ11" s="418">
        <f>BQ$5*'H27建設IO(構成比)'!BQ9</f>
        <v>0</v>
      </c>
      <c r="BR11" s="418">
        <f>BR$5*'H27建設IO(構成比)'!BR9</f>
        <v>0</v>
      </c>
      <c r="BS11" s="418">
        <f>BS$5*'H27建設IO(構成比)'!BS9</f>
        <v>0</v>
      </c>
      <c r="BT11" s="418">
        <f>BT$5*'H27建設IO(構成比)'!BT9</f>
        <v>0</v>
      </c>
      <c r="BU11" s="419">
        <f>BU$5*'H27建設IO(構成比)'!BU9</f>
        <v>0</v>
      </c>
      <c r="BV11" s="423">
        <f t="shared" si="0"/>
        <v>21.091729123830998</v>
      </c>
      <c r="BW11" s="426">
        <f t="shared" si="1"/>
        <v>2.1091729123830999E-3</v>
      </c>
    </row>
    <row r="12" spans="1:75">
      <c r="A12" s="408">
        <v>7</v>
      </c>
      <c r="B12" s="90" t="s">
        <v>79</v>
      </c>
      <c r="C12" s="417">
        <f>C$5*'H27建設IO(構成比)'!C10</f>
        <v>482.37759823991337</v>
      </c>
      <c r="D12" s="417">
        <f>D$5*'H27建設IO(構成比)'!D10</f>
        <v>786.70336607330205</v>
      </c>
      <c r="E12" s="417">
        <f>E$5*'H27建設IO(構成比)'!E10</f>
        <v>1229.6480001958046</v>
      </c>
      <c r="F12" s="417">
        <f>F$5*'H27建設IO(構成比)'!F10</f>
        <v>0</v>
      </c>
      <c r="G12" s="418">
        <f>G$5*'H27建設IO(構成比)'!G10</f>
        <v>0</v>
      </c>
      <c r="H12" s="418">
        <f>H$5*'H27建設IO(構成比)'!H10</f>
        <v>0</v>
      </c>
      <c r="I12" s="417">
        <f>I$5*'H27建設IO(構成比)'!I10</f>
        <v>704.13693902127329</v>
      </c>
      <c r="J12" s="418">
        <f>J$5*'H27建設IO(構成比)'!J10</f>
        <v>0</v>
      </c>
      <c r="K12" s="417">
        <f>K$5*'H27建設IO(構成比)'!K10</f>
        <v>541.25361443524741</v>
      </c>
      <c r="L12" s="418">
        <f>L$5*'H27建設IO(構成比)'!L10</f>
        <v>0</v>
      </c>
      <c r="M12" s="418">
        <f>M$5*'H27建設IO(構成比)'!M10</f>
        <v>688.59852755853285</v>
      </c>
      <c r="N12" s="417">
        <f>N$5*'H27建設IO(構成比)'!N10</f>
        <v>0</v>
      </c>
      <c r="O12" s="418">
        <f>O$5*'H27建設IO(構成比)'!O10</f>
        <v>0</v>
      </c>
      <c r="P12" s="418">
        <f>P$5*'H27建設IO(構成比)'!P10</f>
        <v>0</v>
      </c>
      <c r="Q12" s="418">
        <f>Q$5*'H27建設IO(構成比)'!Q10</f>
        <v>0</v>
      </c>
      <c r="R12" s="417">
        <f>R$5*'H27建設IO(構成比)'!R10</f>
        <v>0</v>
      </c>
      <c r="S12" s="417">
        <f>S$5*'H27建設IO(構成比)'!S10</f>
        <v>0</v>
      </c>
      <c r="T12" s="418">
        <f>T$5*'H27建設IO(構成比)'!T10</f>
        <v>0</v>
      </c>
      <c r="U12" s="418">
        <f>U$5*'H27建設IO(構成比)'!U10</f>
        <v>0</v>
      </c>
      <c r="V12" s="417">
        <f>V$5*'H27建設IO(構成比)'!V10</f>
        <v>0</v>
      </c>
      <c r="W12" s="418">
        <f>W$5*'H27建設IO(構成比)'!W10</f>
        <v>0</v>
      </c>
      <c r="X12" s="418">
        <f>X$5*'H27建設IO(構成比)'!X10</f>
        <v>0</v>
      </c>
      <c r="Y12" s="418">
        <f>Y$5*'H27建設IO(構成比)'!Y10</f>
        <v>0</v>
      </c>
      <c r="Z12" s="418">
        <f>Z$5*'H27建設IO(構成比)'!Z10</f>
        <v>0</v>
      </c>
      <c r="AA12" s="418">
        <f>AA$5*'H27建設IO(構成比)'!AA10</f>
        <v>0</v>
      </c>
      <c r="AB12" s="418">
        <f>AB$5*'H27建設IO(構成比)'!AB10</f>
        <v>0</v>
      </c>
      <c r="AC12" s="418">
        <f>AC$5*'H27建設IO(構成比)'!AC10</f>
        <v>0</v>
      </c>
      <c r="AD12" s="418">
        <f>AD$5*'H27建設IO(構成比)'!AD10</f>
        <v>0</v>
      </c>
      <c r="AE12" s="418">
        <f>AE$5*'H27建設IO(構成比)'!AE10</f>
        <v>0</v>
      </c>
      <c r="AF12" s="417">
        <f>AF$5*'H27建設IO(構成比)'!AF10</f>
        <v>0</v>
      </c>
      <c r="AG12" s="417">
        <f>AG$5*'H27建設IO(構成比)'!AG10</f>
        <v>0</v>
      </c>
      <c r="AH12" s="417">
        <f>AH$5*'H27建設IO(構成比)'!AH10</f>
        <v>0</v>
      </c>
      <c r="AI12" s="417">
        <f>AI$5*'H27建設IO(構成比)'!AI10</f>
        <v>0</v>
      </c>
      <c r="AJ12" s="417">
        <f>AJ$5*'H27建設IO(構成比)'!AJ10</f>
        <v>0</v>
      </c>
      <c r="AK12" s="418">
        <f>AK$5*'H27建設IO(構成比)'!AK10</f>
        <v>0</v>
      </c>
      <c r="AL12" s="418">
        <f>AL$5*'H27建設IO(構成比)'!AL10</f>
        <v>0</v>
      </c>
      <c r="AM12" s="418">
        <f>AM$5*'H27建設IO(構成比)'!AM10</f>
        <v>0</v>
      </c>
      <c r="AN12" s="418">
        <f>AN$5*'H27建設IO(構成比)'!AN10</f>
        <v>0</v>
      </c>
      <c r="AO12" s="418">
        <f>AO$5*'H27建設IO(構成比)'!AO10</f>
        <v>0</v>
      </c>
      <c r="AP12" s="418">
        <f>AP$5*'H27建設IO(構成比)'!AP10</f>
        <v>0</v>
      </c>
      <c r="AQ12" s="418">
        <f>AQ$5*'H27建設IO(構成比)'!AQ10</f>
        <v>0</v>
      </c>
      <c r="AR12" s="417">
        <f>AR$5*'H27建設IO(構成比)'!AR10</f>
        <v>0</v>
      </c>
      <c r="AS12" s="417">
        <f>AS$5*'H27建設IO(構成比)'!AS10</f>
        <v>0</v>
      </c>
      <c r="AT12" s="418">
        <f>AT$5*'H27建設IO(構成比)'!AT10</f>
        <v>0</v>
      </c>
      <c r="AU12" s="418">
        <f>AU$5*'H27建設IO(構成比)'!AU10</f>
        <v>0</v>
      </c>
      <c r="AV12" s="418">
        <f>AV$5*'H27建設IO(構成比)'!AV10</f>
        <v>0</v>
      </c>
      <c r="AW12" s="418">
        <f>AW$5*'H27建設IO(構成比)'!AW10</f>
        <v>0</v>
      </c>
      <c r="AX12" s="417">
        <f>AX$5*'H27建設IO(構成比)'!AX10</f>
        <v>0</v>
      </c>
      <c r="AY12" s="418">
        <f>AY$5*'H27建設IO(構成比)'!AY10</f>
        <v>0</v>
      </c>
      <c r="AZ12" s="418">
        <f>AZ$5*'H27建設IO(構成比)'!AZ10</f>
        <v>0</v>
      </c>
      <c r="BA12" s="418">
        <f>BA$5*'H27建設IO(構成比)'!BA10</f>
        <v>0</v>
      </c>
      <c r="BB12" s="417">
        <f>BB$5*'H27建設IO(構成比)'!BB10</f>
        <v>0</v>
      </c>
      <c r="BC12" s="417">
        <f>BC$5*'H27建設IO(構成比)'!BC10</f>
        <v>0</v>
      </c>
      <c r="BD12" s="418">
        <f>BD$5*'H27建設IO(構成比)'!BD10</f>
        <v>0</v>
      </c>
      <c r="BE12" s="418">
        <f>BE$5*'H27建設IO(構成比)'!BE10</f>
        <v>0</v>
      </c>
      <c r="BF12" s="418">
        <f>BF$5*'H27建設IO(構成比)'!BF10</f>
        <v>0</v>
      </c>
      <c r="BG12" s="418">
        <f>BG$5*'H27建設IO(構成比)'!BG10</f>
        <v>0</v>
      </c>
      <c r="BH12" s="418">
        <f>BH$5*'H27建設IO(構成比)'!BH10</f>
        <v>0</v>
      </c>
      <c r="BI12" s="418">
        <f>BI$5*'H27建設IO(構成比)'!BI10</f>
        <v>0</v>
      </c>
      <c r="BJ12" s="418">
        <f>BJ$5*'H27建設IO(構成比)'!BJ10</f>
        <v>0</v>
      </c>
      <c r="BK12" s="418">
        <f>BK$5*'H27建設IO(構成比)'!BK10</f>
        <v>0</v>
      </c>
      <c r="BL12" s="418">
        <f>BL$5*'H27建設IO(構成比)'!BL10</f>
        <v>0</v>
      </c>
      <c r="BM12" s="418">
        <f>BM$5*'H27建設IO(構成比)'!BM10</f>
        <v>0</v>
      </c>
      <c r="BN12" s="418">
        <f>BN$5*'H27建設IO(構成比)'!BN10</f>
        <v>0</v>
      </c>
      <c r="BO12" s="417">
        <f>BO$5*'H27建設IO(構成比)'!BO10</f>
        <v>0</v>
      </c>
      <c r="BP12" s="418">
        <f>BP$5*'H27建設IO(構成比)'!BP10</f>
        <v>0</v>
      </c>
      <c r="BQ12" s="418">
        <f>BQ$5*'H27建設IO(構成比)'!BQ10</f>
        <v>0</v>
      </c>
      <c r="BR12" s="418">
        <f>BR$5*'H27建設IO(構成比)'!BR10</f>
        <v>0</v>
      </c>
      <c r="BS12" s="418">
        <f>BS$5*'H27建設IO(構成比)'!BS10</f>
        <v>0</v>
      </c>
      <c r="BT12" s="418">
        <f>BT$5*'H27建設IO(構成比)'!BT10</f>
        <v>0</v>
      </c>
      <c r="BU12" s="419">
        <f>BU$5*'H27建設IO(構成比)'!BU10</f>
        <v>0</v>
      </c>
      <c r="BV12" s="423">
        <f t="shared" si="0"/>
        <v>688.59852755853285</v>
      </c>
      <c r="BW12" s="426">
        <f t="shared" si="1"/>
        <v>6.8859852755853282E-2</v>
      </c>
    </row>
    <row r="13" spans="1:75">
      <c r="A13" s="408">
        <v>8</v>
      </c>
      <c r="B13" s="90" t="s">
        <v>80</v>
      </c>
      <c r="C13" s="417">
        <f>C$5*'H27建設IO(構成比)'!C11</f>
        <v>53.745906190799829</v>
      </c>
      <c r="D13" s="417">
        <f>D$5*'H27建設IO(構成比)'!D11</f>
        <v>61.33069700237133</v>
      </c>
      <c r="E13" s="417">
        <f>E$5*'H27建設IO(構成比)'!E11</f>
        <v>70.279919884962396</v>
      </c>
      <c r="F13" s="417">
        <f>F$5*'H27建設IO(構成比)'!F11</f>
        <v>0</v>
      </c>
      <c r="G13" s="418">
        <f>G$5*'H27建設IO(構成比)'!G11</f>
        <v>0</v>
      </c>
      <c r="H13" s="418">
        <f>H$5*'H27建設IO(構成比)'!H11</f>
        <v>0</v>
      </c>
      <c r="I13" s="417">
        <f>I$5*'H27建設IO(構成比)'!I11</f>
        <v>68.690138711092956</v>
      </c>
      <c r="J13" s="418">
        <f>J$5*'H27建設IO(構成比)'!J11</f>
        <v>0</v>
      </c>
      <c r="K13" s="417">
        <f>K$5*'H27建設IO(構成比)'!K11</f>
        <v>75.969476858120359</v>
      </c>
      <c r="L13" s="418">
        <f>L$5*'H27建設IO(構成比)'!L11</f>
        <v>0</v>
      </c>
      <c r="M13" s="418">
        <f>M$5*'H27建設IO(構成比)'!M11</f>
        <v>212.50911985142935</v>
      </c>
      <c r="N13" s="417">
        <f>N$5*'H27建設IO(構成比)'!N11</f>
        <v>0</v>
      </c>
      <c r="O13" s="418">
        <f>O$5*'H27建設IO(構成比)'!O11</f>
        <v>0</v>
      </c>
      <c r="P13" s="418">
        <f>P$5*'H27建設IO(構成比)'!P11</f>
        <v>0</v>
      </c>
      <c r="Q13" s="418">
        <f>Q$5*'H27建設IO(構成比)'!Q11</f>
        <v>0</v>
      </c>
      <c r="R13" s="417">
        <f>R$5*'H27建設IO(構成比)'!R11</f>
        <v>0</v>
      </c>
      <c r="S13" s="417">
        <f>S$5*'H27建設IO(構成比)'!S11</f>
        <v>0</v>
      </c>
      <c r="T13" s="418">
        <f>T$5*'H27建設IO(構成比)'!T11</f>
        <v>0</v>
      </c>
      <c r="U13" s="418">
        <f>U$5*'H27建設IO(構成比)'!U11</f>
        <v>0</v>
      </c>
      <c r="V13" s="417">
        <f>V$5*'H27建設IO(構成比)'!V11</f>
        <v>0</v>
      </c>
      <c r="W13" s="418">
        <f>W$5*'H27建設IO(構成比)'!W11</f>
        <v>0</v>
      </c>
      <c r="X13" s="418">
        <f>X$5*'H27建設IO(構成比)'!X11</f>
        <v>0</v>
      </c>
      <c r="Y13" s="418">
        <f>Y$5*'H27建設IO(構成比)'!Y11</f>
        <v>0</v>
      </c>
      <c r="Z13" s="418">
        <f>Z$5*'H27建設IO(構成比)'!Z11</f>
        <v>0</v>
      </c>
      <c r="AA13" s="418">
        <f>AA$5*'H27建設IO(構成比)'!AA11</f>
        <v>0</v>
      </c>
      <c r="AB13" s="418">
        <f>AB$5*'H27建設IO(構成比)'!AB11</f>
        <v>0</v>
      </c>
      <c r="AC13" s="418">
        <f>AC$5*'H27建設IO(構成比)'!AC11</f>
        <v>0</v>
      </c>
      <c r="AD13" s="418">
        <f>AD$5*'H27建設IO(構成比)'!AD11</f>
        <v>0</v>
      </c>
      <c r="AE13" s="418">
        <f>AE$5*'H27建設IO(構成比)'!AE11</f>
        <v>0</v>
      </c>
      <c r="AF13" s="417">
        <f>AF$5*'H27建設IO(構成比)'!AF11</f>
        <v>0</v>
      </c>
      <c r="AG13" s="417">
        <f>AG$5*'H27建設IO(構成比)'!AG11</f>
        <v>0</v>
      </c>
      <c r="AH13" s="417">
        <f>AH$5*'H27建設IO(構成比)'!AH11</f>
        <v>0</v>
      </c>
      <c r="AI13" s="417">
        <f>AI$5*'H27建設IO(構成比)'!AI11</f>
        <v>0</v>
      </c>
      <c r="AJ13" s="417">
        <f>AJ$5*'H27建設IO(構成比)'!AJ11</f>
        <v>0</v>
      </c>
      <c r="AK13" s="418">
        <f>AK$5*'H27建設IO(構成比)'!AK11</f>
        <v>0</v>
      </c>
      <c r="AL13" s="418">
        <f>AL$5*'H27建設IO(構成比)'!AL11</f>
        <v>0</v>
      </c>
      <c r="AM13" s="418">
        <f>AM$5*'H27建設IO(構成比)'!AM11</f>
        <v>0</v>
      </c>
      <c r="AN13" s="418">
        <f>AN$5*'H27建設IO(構成比)'!AN11</f>
        <v>0</v>
      </c>
      <c r="AO13" s="418">
        <f>AO$5*'H27建設IO(構成比)'!AO11</f>
        <v>0</v>
      </c>
      <c r="AP13" s="418">
        <f>AP$5*'H27建設IO(構成比)'!AP11</f>
        <v>0</v>
      </c>
      <c r="AQ13" s="418">
        <f>AQ$5*'H27建設IO(構成比)'!AQ11</f>
        <v>0</v>
      </c>
      <c r="AR13" s="417">
        <f>AR$5*'H27建設IO(構成比)'!AR11</f>
        <v>0</v>
      </c>
      <c r="AS13" s="417">
        <f>AS$5*'H27建設IO(構成比)'!AS11</f>
        <v>0</v>
      </c>
      <c r="AT13" s="418">
        <f>AT$5*'H27建設IO(構成比)'!AT11</f>
        <v>0</v>
      </c>
      <c r="AU13" s="418">
        <f>AU$5*'H27建設IO(構成比)'!AU11</f>
        <v>0</v>
      </c>
      <c r="AV13" s="418">
        <f>AV$5*'H27建設IO(構成比)'!AV11</f>
        <v>0</v>
      </c>
      <c r="AW13" s="418">
        <f>AW$5*'H27建設IO(構成比)'!AW11</f>
        <v>0</v>
      </c>
      <c r="AX13" s="417">
        <f>AX$5*'H27建設IO(構成比)'!AX11</f>
        <v>0</v>
      </c>
      <c r="AY13" s="418">
        <f>AY$5*'H27建設IO(構成比)'!AY11</f>
        <v>0</v>
      </c>
      <c r="AZ13" s="418">
        <f>AZ$5*'H27建設IO(構成比)'!AZ11</f>
        <v>0</v>
      </c>
      <c r="BA13" s="418">
        <f>BA$5*'H27建設IO(構成比)'!BA11</f>
        <v>0</v>
      </c>
      <c r="BB13" s="417">
        <f>BB$5*'H27建設IO(構成比)'!BB11</f>
        <v>0</v>
      </c>
      <c r="BC13" s="417">
        <f>BC$5*'H27建設IO(構成比)'!BC11</f>
        <v>0</v>
      </c>
      <c r="BD13" s="418">
        <f>BD$5*'H27建設IO(構成比)'!BD11</f>
        <v>0</v>
      </c>
      <c r="BE13" s="418">
        <f>BE$5*'H27建設IO(構成比)'!BE11</f>
        <v>0</v>
      </c>
      <c r="BF13" s="418">
        <f>BF$5*'H27建設IO(構成比)'!BF11</f>
        <v>0</v>
      </c>
      <c r="BG13" s="418">
        <f>BG$5*'H27建設IO(構成比)'!BG11</f>
        <v>0</v>
      </c>
      <c r="BH13" s="418">
        <f>BH$5*'H27建設IO(構成比)'!BH11</f>
        <v>0</v>
      </c>
      <c r="BI13" s="418">
        <f>BI$5*'H27建設IO(構成比)'!BI11</f>
        <v>0</v>
      </c>
      <c r="BJ13" s="418">
        <f>BJ$5*'H27建設IO(構成比)'!BJ11</f>
        <v>0</v>
      </c>
      <c r="BK13" s="418">
        <f>BK$5*'H27建設IO(構成比)'!BK11</f>
        <v>0</v>
      </c>
      <c r="BL13" s="418">
        <f>BL$5*'H27建設IO(構成比)'!BL11</f>
        <v>0</v>
      </c>
      <c r="BM13" s="418">
        <f>BM$5*'H27建設IO(構成比)'!BM11</f>
        <v>0</v>
      </c>
      <c r="BN13" s="418">
        <f>BN$5*'H27建設IO(構成比)'!BN11</f>
        <v>0</v>
      </c>
      <c r="BO13" s="417">
        <f>BO$5*'H27建設IO(構成比)'!BO11</f>
        <v>0</v>
      </c>
      <c r="BP13" s="418">
        <f>BP$5*'H27建設IO(構成比)'!BP11</f>
        <v>0</v>
      </c>
      <c r="BQ13" s="418">
        <f>BQ$5*'H27建設IO(構成比)'!BQ11</f>
        <v>0</v>
      </c>
      <c r="BR13" s="418">
        <f>BR$5*'H27建設IO(構成比)'!BR11</f>
        <v>0</v>
      </c>
      <c r="BS13" s="418">
        <f>BS$5*'H27建設IO(構成比)'!BS11</f>
        <v>0</v>
      </c>
      <c r="BT13" s="418">
        <f>BT$5*'H27建設IO(構成比)'!BT11</f>
        <v>0</v>
      </c>
      <c r="BU13" s="419">
        <f>BU$5*'H27建設IO(構成比)'!BU11</f>
        <v>0</v>
      </c>
      <c r="BV13" s="423">
        <f t="shared" si="0"/>
        <v>212.50911985142935</v>
      </c>
      <c r="BW13" s="426">
        <f t="shared" si="1"/>
        <v>2.1250911985142933E-2</v>
      </c>
    </row>
    <row r="14" spans="1:75">
      <c r="A14" s="408">
        <v>9</v>
      </c>
      <c r="B14" s="90" t="s">
        <v>81</v>
      </c>
      <c r="C14" s="417">
        <f>C$5*'H27建設IO(構成比)'!C12</f>
        <v>126.83543112350171</v>
      </c>
      <c r="D14" s="417">
        <f>D$5*'H27建設IO(構成比)'!D12</f>
        <v>30.890788819430878</v>
      </c>
      <c r="E14" s="417">
        <f>E$5*'H27建設IO(構成比)'!E12</f>
        <v>18.681988451346854</v>
      </c>
      <c r="F14" s="417">
        <f>F$5*'H27建設IO(構成比)'!F12</f>
        <v>0</v>
      </c>
      <c r="G14" s="418">
        <f>G$5*'H27建設IO(構成比)'!G12</f>
        <v>0</v>
      </c>
      <c r="H14" s="418">
        <f>H$5*'H27建設IO(構成比)'!H12</f>
        <v>0</v>
      </c>
      <c r="I14" s="417">
        <f>I$5*'H27建設IO(構成比)'!I12</f>
        <v>35.518680611589694</v>
      </c>
      <c r="J14" s="418">
        <f>J$5*'H27建設IO(構成比)'!J12</f>
        <v>0</v>
      </c>
      <c r="K14" s="417">
        <f>K$5*'H27建設IO(構成比)'!K12</f>
        <v>44.80463426711011</v>
      </c>
      <c r="L14" s="418">
        <f>L$5*'H27建設IO(構成比)'!L12</f>
        <v>0</v>
      </c>
      <c r="M14" s="418">
        <f>M$5*'H27建設IO(構成比)'!M12</f>
        <v>14.857067055780327</v>
      </c>
      <c r="N14" s="417">
        <f>N$5*'H27建設IO(構成比)'!N12</f>
        <v>0</v>
      </c>
      <c r="O14" s="418">
        <f>O$5*'H27建設IO(構成比)'!O12</f>
        <v>0</v>
      </c>
      <c r="P14" s="418">
        <f>P$5*'H27建設IO(構成比)'!P12</f>
        <v>0</v>
      </c>
      <c r="Q14" s="418">
        <f>Q$5*'H27建設IO(構成比)'!Q12</f>
        <v>0</v>
      </c>
      <c r="R14" s="417">
        <f>R$5*'H27建設IO(構成比)'!R12</f>
        <v>0</v>
      </c>
      <c r="S14" s="417">
        <f>S$5*'H27建設IO(構成比)'!S12</f>
        <v>0</v>
      </c>
      <c r="T14" s="418">
        <f>T$5*'H27建設IO(構成比)'!T12</f>
        <v>0</v>
      </c>
      <c r="U14" s="418">
        <f>U$5*'H27建設IO(構成比)'!U12</f>
        <v>0</v>
      </c>
      <c r="V14" s="417">
        <f>V$5*'H27建設IO(構成比)'!V12</f>
        <v>0</v>
      </c>
      <c r="W14" s="418">
        <f>W$5*'H27建設IO(構成比)'!W12</f>
        <v>0</v>
      </c>
      <c r="X14" s="418">
        <f>X$5*'H27建設IO(構成比)'!X12</f>
        <v>0</v>
      </c>
      <c r="Y14" s="418">
        <f>Y$5*'H27建設IO(構成比)'!Y12</f>
        <v>0</v>
      </c>
      <c r="Z14" s="418">
        <f>Z$5*'H27建設IO(構成比)'!Z12</f>
        <v>0</v>
      </c>
      <c r="AA14" s="418">
        <f>AA$5*'H27建設IO(構成比)'!AA12</f>
        <v>0</v>
      </c>
      <c r="AB14" s="418">
        <f>AB$5*'H27建設IO(構成比)'!AB12</f>
        <v>0</v>
      </c>
      <c r="AC14" s="418">
        <f>AC$5*'H27建設IO(構成比)'!AC12</f>
        <v>0</v>
      </c>
      <c r="AD14" s="418">
        <f>AD$5*'H27建設IO(構成比)'!AD12</f>
        <v>0</v>
      </c>
      <c r="AE14" s="418">
        <f>AE$5*'H27建設IO(構成比)'!AE12</f>
        <v>0</v>
      </c>
      <c r="AF14" s="417">
        <f>AF$5*'H27建設IO(構成比)'!AF12</f>
        <v>0</v>
      </c>
      <c r="AG14" s="417">
        <f>AG$5*'H27建設IO(構成比)'!AG12</f>
        <v>0</v>
      </c>
      <c r="AH14" s="417">
        <f>AH$5*'H27建設IO(構成比)'!AH12</f>
        <v>0</v>
      </c>
      <c r="AI14" s="417">
        <f>AI$5*'H27建設IO(構成比)'!AI12</f>
        <v>0</v>
      </c>
      <c r="AJ14" s="417">
        <f>AJ$5*'H27建設IO(構成比)'!AJ12</f>
        <v>0</v>
      </c>
      <c r="AK14" s="418">
        <f>AK$5*'H27建設IO(構成比)'!AK12</f>
        <v>0</v>
      </c>
      <c r="AL14" s="418">
        <f>AL$5*'H27建設IO(構成比)'!AL12</f>
        <v>0</v>
      </c>
      <c r="AM14" s="418">
        <f>AM$5*'H27建設IO(構成比)'!AM12</f>
        <v>0</v>
      </c>
      <c r="AN14" s="418">
        <f>AN$5*'H27建設IO(構成比)'!AN12</f>
        <v>0</v>
      </c>
      <c r="AO14" s="418">
        <f>AO$5*'H27建設IO(構成比)'!AO12</f>
        <v>0</v>
      </c>
      <c r="AP14" s="418">
        <f>AP$5*'H27建設IO(構成比)'!AP12</f>
        <v>0</v>
      </c>
      <c r="AQ14" s="418">
        <f>AQ$5*'H27建設IO(構成比)'!AQ12</f>
        <v>0</v>
      </c>
      <c r="AR14" s="417">
        <f>AR$5*'H27建設IO(構成比)'!AR12</f>
        <v>0</v>
      </c>
      <c r="AS14" s="417">
        <f>AS$5*'H27建設IO(構成比)'!AS12</f>
        <v>0</v>
      </c>
      <c r="AT14" s="418">
        <f>AT$5*'H27建設IO(構成比)'!AT12</f>
        <v>0</v>
      </c>
      <c r="AU14" s="418">
        <f>AU$5*'H27建設IO(構成比)'!AU12</f>
        <v>0</v>
      </c>
      <c r="AV14" s="418">
        <f>AV$5*'H27建設IO(構成比)'!AV12</f>
        <v>0</v>
      </c>
      <c r="AW14" s="418">
        <f>AW$5*'H27建設IO(構成比)'!AW12</f>
        <v>0</v>
      </c>
      <c r="AX14" s="417">
        <f>AX$5*'H27建設IO(構成比)'!AX12</f>
        <v>0</v>
      </c>
      <c r="AY14" s="418">
        <f>AY$5*'H27建設IO(構成比)'!AY12</f>
        <v>0</v>
      </c>
      <c r="AZ14" s="418">
        <f>AZ$5*'H27建設IO(構成比)'!AZ12</f>
        <v>0</v>
      </c>
      <c r="BA14" s="418">
        <f>BA$5*'H27建設IO(構成比)'!BA12</f>
        <v>0</v>
      </c>
      <c r="BB14" s="417">
        <f>BB$5*'H27建設IO(構成比)'!BB12</f>
        <v>0</v>
      </c>
      <c r="BC14" s="417">
        <f>BC$5*'H27建設IO(構成比)'!BC12</f>
        <v>0</v>
      </c>
      <c r="BD14" s="418">
        <f>BD$5*'H27建設IO(構成比)'!BD12</f>
        <v>0</v>
      </c>
      <c r="BE14" s="418">
        <f>BE$5*'H27建設IO(構成比)'!BE12</f>
        <v>0</v>
      </c>
      <c r="BF14" s="418">
        <f>BF$5*'H27建設IO(構成比)'!BF12</f>
        <v>0</v>
      </c>
      <c r="BG14" s="418">
        <f>BG$5*'H27建設IO(構成比)'!BG12</f>
        <v>0</v>
      </c>
      <c r="BH14" s="418">
        <f>BH$5*'H27建設IO(構成比)'!BH12</f>
        <v>0</v>
      </c>
      <c r="BI14" s="418">
        <f>BI$5*'H27建設IO(構成比)'!BI12</f>
        <v>0</v>
      </c>
      <c r="BJ14" s="418">
        <f>BJ$5*'H27建設IO(構成比)'!BJ12</f>
        <v>0</v>
      </c>
      <c r="BK14" s="418">
        <f>BK$5*'H27建設IO(構成比)'!BK12</f>
        <v>0</v>
      </c>
      <c r="BL14" s="418">
        <f>BL$5*'H27建設IO(構成比)'!BL12</f>
        <v>0</v>
      </c>
      <c r="BM14" s="418">
        <f>BM$5*'H27建設IO(構成比)'!BM12</f>
        <v>0</v>
      </c>
      <c r="BN14" s="418">
        <f>BN$5*'H27建設IO(構成比)'!BN12</f>
        <v>0</v>
      </c>
      <c r="BO14" s="417">
        <f>BO$5*'H27建設IO(構成比)'!BO12</f>
        <v>0</v>
      </c>
      <c r="BP14" s="418">
        <f>BP$5*'H27建設IO(構成比)'!BP12</f>
        <v>0</v>
      </c>
      <c r="BQ14" s="418">
        <f>BQ$5*'H27建設IO(構成比)'!BQ12</f>
        <v>0</v>
      </c>
      <c r="BR14" s="418">
        <f>BR$5*'H27建設IO(構成比)'!BR12</f>
        <v>0</v>
      </c>
      <c r="BS14" s="418">
        <f>BS$5*'H27建設IO(構成比)'!BS12</f>
        <v>0</v>
      </c>
      <c r="BT14" s="418">
        <f>BT$5*'H27建設IO(構成比)'!BT12</f>
        <v>0</v>
      </c>
      <c r="BU14" s="419">
        <f>BU$5*'H27建設IO(構成比)'!BU12</f>
        <v>0</v>
      </c>
      <c r="BV14" s="423">
        <f t="shared" si="0"/>
        <v>14.857067055780327</v>
      </c>
      <c r="BW14" s="426">
        <f t="shared" si="1"/>
        <v>1.4857067055780327E-3</v>
      </c>
    </row>
    <row r="15" spans="1:75">
      <c r="A15" s="408">
        <v>10</v>
      </c>
      <c r="B15" s="90" t="s">
        <v>685</v>
      </c>
      <c r="C15" s="417">
        <f>C$5*'H27建設IO(構成比)'!C13</f>
        <v>130.79624900692963</v>
      </c>
      <c r="D15" s="417">
        <f>D$5*'H27建設IO(構成比)'!D13</f>
        <v>118.5505239591651</v>
      </c>
      <c r="E15" s="417">
        <f>E$5*'H27建設IO(構成比)'!E13</f>
        <v>115.46131794021284</v>
      </c>
      <c r="F15" s="417">
        <f>F$5*'H27建設IO(構成比)'!F13</f>
        <v>0</v>
      </c>
      <c r="G15" s="418">
        <f>G$5*'H27建設IO(構成比)'!G13</f>
        <v>0</v>
      </c>
      <c r="H15" s="418">
        <f>H$5*'H27建設IO(構成比)'!H13</f>
        <v>0</v>
      </c>
      <c r="I15" s="417">
        <f>I$5*'H27建設IO(構成比)'!I13</f>
        <v>121.16519811669275</v>
      </c>
      <c r="J15" s="418">
        <f>J$5*'H27建設IO(構成比)'!J13</f>
        <v>0</v>
      </c>
      <c r="K15" s="417">
        <f>K$5*'H27建設IO(構成比)'!K13</f>
        <v>121.29263256499654</v>
      </c>
      <c r="L15" s="418">
        <f>L$5*'H27建設IO(構成比)'!L13</f>
        <v>0</v>
      </c>
      <c r="M15" s="418">
        <f>M$5*'H27建設IO(構成比)'!M13</f>
        <v>136.63195595940837</v>
      </c>
      <c r="N15" s="417">
        <f>N$5*'H27建設IO(構成比)'!N13</f>
        <v>0</v>
      </c>
      <c r="O15" s="418">
        <f>O$5*'H27建設IO(構成比)'!O13</f>
        <v>0</v>
      </c>
      <c r="P15" s="418">
        <f>P$5*'H27建設IO(構成比)'!P13</f>
        <v>0</v>
      </c>
      <c r="Q15" s="418">
        <f>Q$5*'H27建設IO(構成比)'!Q13</f>
        <v>0</v>
      </c>
      <c r="R15" s="417">
        <f>R$5*'H27建設IO(構成比)'!R13</f>
        <v>0</v>
      </c>
      <c r="S15" s="417">
        <f>S$5*'H27建設IO(構成比)'!S13</f>
        <v>0</v>
      </c>
      <c r="T15" s="418">
        <f>T$5*'H27建設IO(構成比)'!T13</f>
        <v>0</v>
      </c>
      <c r="U15" s="418">
        <f>U$5*'H27建設IO(構成比)'!U13</f>
        <v>0</v>
      </c>
      <c r="V15" s="417">
        <f>V$5*'H27建設IO(構成比)'!V13</f>
        <v>0</v>
      </c>
      <c r="W15" s="418">
        <f>W$5*'H27建設IO(構成比)'!W13</f>
        <v>0</v>
      </c>
      <c r="X15" s="418">
        <f>X$5*'H27建設IO(構成比)'!X13</f>
        <v>0</v>
      </c>
      <c r="Y15" s="418">
        <f>Y$5*'H27建設IO(構成比)'!Y13</f>
        <v>0</v>
      </c>
      <c r="Z15" s="418">
        <f>Z$5*'H27建設IO(構成比)'!Z13</f>
        <v>0</v>
      </c>
      <c r="AA15" s="418">
        <f>AA$5*'H27建設IO(構成比)'!AA13</f>
        <v>0</v>
      </c>
      <c r="AB15" s="418">
        <f>AB$5*'H27建設IO(構成比)'!AB13</f>
        <v>0</v>
      </c>
      <c r="AC15" s="418">
        <f>AC$5*'H27建設IO(構成比)'!AC13</f>
        <v>0</v>
      </c>
      <c r="AD15" s="418">
        <f>AD$5*'H27建設IO(構成比)'!AD13</f>
        <v>0</v>
      </c>
      <c r="AE15" s="418">
        <f>AE$5*'H27建設IO(構成比)'!AE13</f>
        <v>0</v>
      </c>
      <c r="AF15" s="417">
        <f>AF$5*'H27建設IO(構成比)'!AF13</f>
        <v>0</v>
      </c>
      <c r="AG15" s="417">
        <f>AG$5*'H27建設IO(構成比)'!AG13</f>
        <v>0</v>
      </c>
      <c r="AH15" s="417">
        <f>AH$5*'H27建設IO(構成比)'!AH13</f>
        <v>0</v>
      </c>
      <c r="AI15" s="417">
        <f>AI$5*'H27建設IO(構成比)'!AI13</f>
        <v>0</v>
      </c>
      <c r="AJ15" s="417">
        <f>AJ$5*'H27建設IO(構成比)'!AJ13</f>
        <v>0</v>
      </c>
      <c r="AK15" s="418">
        <f>AK$5*'H27建設IO(構成比)'!AK13</f>
        <v>0</v>
      </c>
      <c r="AL15" s="418">
        <f>AL$5*'H27建設IO(構成比)'!AL13</f>
        <v>0</v>
      </c>
      <c r="AM15" s="418">
        <f>AM$5*'H27建設IO(構成比)'!AM13</f>
        <v>0</v>
      </c>
      <c r="AN15" s="418">
        <f>AN$5*'H27建設IO(構成比)'!AN13</f>
        <v>0</v>
      </c>
      <c r="AO15" s="418">
        <f>AO$5*'H27建設IO(構成比)'!AO13</f>
        <v>0</v>
      </c>
      <c r="AP15" s="418">
        <f>AP$5*'H27建設IO(構成比)'!AP13</f>
        <v>0</v>
      </c>
      <c r="AQ15" s="418">
        <f>AQ$5*'H27建設IO(構成比)'!AQ13</f>
        <v>0</v>
      </c>
      <c r="AR15" s="417">
        <f>AR$5*'H27建設IO(構成比)'!AR13</f>
        <v>0</v>
      </c>
      <c r="AS15" s="417">
        <f>AS$5*'H27建設IO(構成比)'!AS13</f>
        <v>0</v>
      </c>
      <c r="AT15" s="418">
        <f>AT$5*'H27建設IO(構成比)'!AT13</f>
        <v>0</v>
      </c>
      <c r="AU15" s="418">
        <f>AU$5*'H27建設IO(構成比)'!AU13</f>
        <v>0</v>
      </c>
      <c r="AV15" s="418">
        <f>AV$5*'H27建設IO(構成比)'!AV13</f>
        <v>0</v>
      </c>
      <c r="AW15" s="418">
        <f>AW$5*'H27建設IO(構成比)'!AW13</f>
        <v>0</v>
      </c>
      <c r="AX15" s="417">
        <f>AX$5*'H27建設IO(構成比)'!AX13</f>
        <v>0</v>
      </c>
      <c r="AY15" s="418">
        <f>AY$5*'H27建設IO(構成比)'!AY13</f>
        <v>0</v>
      </c>
      <c r="AZ15" s="418">
        <f>AZ$5*'H27建設IO(構成比)'!AZ13</f>
        <v>0</v>
      </c>
      <c r="BA15" s="418">
        <f>BA$5*'H27建設IO(構成比)'!BA13</f>
        <v>0</v>
      </c>
      <c r="BB15" s="417">
        <f>BB$5*'H27建設IO(構成比)'!BB13</f>
        <v>0</v>
      </c>
      <c r="BC15" s="417">
        <f>BC$5*'H27建設IO(構成比)'!BC13</f>
        <v>0</v>
      </c>
      <c r="BD15" s="418">
        <f>BD$5*'H27建設IO(構成比)'!BD13</f>
        <v>0</v>
      </c>
      <c r="BE15" s="418">
        <f>BE$5*'H27建設IO(構成比)'!BE13</f>
        <v>0</v>
      </c>
      <c r="BF15" s="418">
        <f>BF$5*'H27建設IO(構成比)'!BF13</f>
        <v>0</v>
      </c>
      <c r="BG15" s="418">
        <f>BG$5*'H27建設IO(構成比)'!BG13</f>
        <v>0</v>
      </c>
      <c r="BH15" s="418">
        <f>BH$5*'H27建設IO(構成比)'!BH13</f>
        <v>0</v>
      </c>
      <c r="BI15" s="418">
        <f>BI$5*'H27建設IO(構成比)'!BI13</f>
        <v>0</v>
      </c>
      <c r="BJ15" s="418">
        <f>BJ$5*'H27建設IO(構成比)'!BJ13</f>
        <v>0</v>
      </c>
      <c r="BK15" s="418">
        <f>BK$5*'H27建設IO(構成比)'!BK13</f>
        <v>0</v>
      </c>
      <c r="BL15" s="418">
        <f>BL$5*'H27建設IO(構成比)'!BL13</f>
        <v>0</v>
      </c>
      <c r="BM15" s="418">
        <f>BM$5*'H27建設IO(構成比)'!BM13</f>
        <v>0</v>
      </c>
      <c r="BN15" s="418">
        <f>BN$5*'H27建設IO(構成比)'!BN13</f>
        <v>0</v>
      </c>
      <c r="BO15" s="417">
        <f>BO$5*'H27建設IO(構成比)'!BO13</f>
        <v>0</v>
      </c>
      <c r="BP15" s="418">
        <f>BP$5*'H27建設IO(構成比)'!BP13</f>
        <v>0</v>
      </c>
      <c r="BQ15" s="418">
        <f>BQ$5*'H27建設IO(構成比)'!BQ13</f>
        <v>0</v>
      </c>
      <c r="BR15" s="418">
        <f>BR$5*'H27建設IO(構成比)'!BR13</f>
        <v>0</v>
      </c>
      <c r="BS15" s="418">
        <f>BS$5*'H27建設IO(構成比)'!BS13</f>
        <v>0</v>
      </c>
      <c r="BT15" s="418">
        <f>BT$5*'H27建設IO(構成比)'!BT13</f>
        <v>0</v>
      </c>
      <c r="BU15" s="419">
        <f>BU$5*'H27建設IO(構成比)'!BU13</f>
        <v>0</v>
      </c>
      <c r="BV15" s="423">
        <f t="shared" si="0"/>
        <v>136.63195595940837</v>
      </c>
      <c r="BW15" s="426">
        <f t="shared" si="1"/>
        <v>1.3663195595940838E-2</v>
      </c>
    </row>
    <row r="16" spans="1:75">
      <c r="A16" s="408">
        <v>11</v>
      </c>
      <c r="B16" s="90" t="s">
        <v>83</v>
      </c>
      <c r="C16" s="417">
        <f>C$5*'H27建設IO(構成比)'!C14</f>
        <v>521.75352903692897</v>
      </c>
      <c r="D16" s="417">
        <f>D$5*'H27建設IO(構成比)'!D14</f>
        <v>489.4989045820779</v>
      </c>
      <c r="E16" s="417">
        <f>E$5*'H27建設IO(構成比)'!E14</f>
        <v>439.58480834988148</v>
      </c>
      <c r="F16" s="417">
        <f>F$5*'H27建設IO(構成比)'!F14</f>
        <v>0</v>
      </c>
      <c r="G16" s="418">
        <f>G$5*'H27建設IO(構成比)'!G14</f>
        <v>0</v>
      </c>
      <c r="H16" s="418">
        <f>H$5*'H27建設IO(構成比)'!H14</f>
        <v>0</v>
      </c>
      <c r="I16" s="417">
        <f>I$5*'H27建設IO(構成比)'!I14</f>
        <v>501.18350428395212</v>
      </c>
      <c r="J16" s="418">
        <f>J$5*'H27建設IO(構成比)'!J14</f>
        <v>0</v>
      </c>
      <c r="K16" s="417">
        <f>K$5*'H27建設IO(構成比)'!K14</f>
        <v>589.77310183420263</v>
      </c>
      <c r="L16" s="418">
        <f>L$5*'H27建設IO(構成比)'!L14</f>
        <v>0</v>
      </c>
      <c r="M16" s="418">
        <f>M$5*'H27建設IO(構成比)'!M14</f>
        <v>1133.6472773098096</v>
      </c>
      <c r="N16" s="417">
        <f>N$5*'H27建設IO(構成比)'!N14</f>
        <v>0</v>
      </c>
      <c r="O16" s="418">
        <f>O$5*'H27建設IO(構成比)'!O14</f>
        <v>0</v>
      </c>
      <c r="P16" s="418">
        <f>P$5*'H27建設IO(構成比)'!P14</f>
        <v>0</v>
      </c>
      <c r="Q16" s="418">
        <f>Q$5*'H27建設IO(構成比)'!Q14</f>
        <v>0</v>
      </c>
      <c r="R16" s="417">
        <f>R$5*'H27建設IO(構成比)'!R14</f>
        <v>0</v>
      </c>
      <c r="S16" s="417">
        <f>S$5*'H27建設IO(構成比)'!S14</f>
        <v>0</v>
      </c>
      <c r="T16" s="418">
        <f>T$5*'H27建設IO(構成比)'!T14</f>
        <v>0</v>
      </c>
      <c r="U16" s="418">
        <f>U$5*'H27建設IO(構成比)'!U14</f>
        <v>0</v>
      </c>
      <c r="V16" s="417">
        <f>V$5*'H27建設IO(構成比)'!V14</f>
        <v>0</v>
      </c>
      <c r="W16" s="418">
        <f>W$5*'H27建設IO(構成比)'!W14</f>
        <v>0</v>
      </c>
      <c r="X16" s="418">
        <f>X$5*'H27建設IO(構成比)'!X14</f>
        <v>0</v>
      </c>
      <c r="Y16" s="418">
        <f>Y$5*'H27建設IO(構成比)'!Y14</f>
        <v>0</v>
      </c>
      <c r="Z16" s="418">
        <f>Z$5*'H27建設IO(構成比)'!Z14</f>
        <v>0</v>
      </c>
      <c r="AA16" s="418">
        <f>AA$5*'H27建設IO(構成比)'!AA14</f>
        <v>0</v>
      </c>
      <c r="AB16" s="418">
        <f>AB$5*'H27建設IO(構成比)'!AB14</f>
        <v>0</v>
      </c>
      <c r="AC16" s="418">
        <f>AC$5*'H27建設IO(構成比)'!AC14</f>
        <v>0</v>
      </c>
      <c r="AD16" s="418">
        <f>AD$5*'H27建設IO(構成比)'!AD14</f>
        <v>0</v>
      </c>
      <c r="AE16" s="418">
        <f>AE$5*'H27建設IO(構成比)'!AE14</f>
        <v>0</v>
      </c>
      <c r="AF16" s="417">
        <f>AF$5*'H27建設IO(構成比)'!AF14</f>
        <v>0</v>
      </c>
      <c r="AG16" s="417">
        <f>AG$5*'H27建設IO(構成比)'!AG14</f>
        <v>0</v>
      </c>
      <c r="AH16" s="417">
        <f>AH$5*'H27建設IO(構成比)'!AH14</f>
        <v>0</v>
      </c>
      <c r="AI16" s="417">
        <f>AI$5*'H27建設IO(構成比)'!AI14</f>
        <v>0</v>
      </c>
      <c r="AJ16" s="417">
        <f>AJ$5*'H27建設IO(構成比)'!AJ14</f>
        <v>0</v>
      </c>
      <c r="AK16" s="418">
        <f>AK$5*'H27建設IO(構成比)'!AK14</f>
        <v>0</v>
      </c>
      <c r="AL16" s="418">
        <f>AL$5*'H27建設IO(構成比)'!AL14</f>
        <v>0</v>
      </c>
      <c r="AM16" s="418">
        <f>AM$5*'H27建設IO(構成比)'!AM14</f>
        <v>0</v>
      </c>
      <c r="AN16" s="418">
        <f>AN$5*'H27建設IO(構成比)'!AN14</f>
        <v>0</v>
      </c>
      <c r="AO16" s="418">
        <f>AO$5*'H27建設IO(構成比)'!AO14</f>
        <v>0</v>
      </c>
      <c r="AP16" s="418">
        <f>AP$5*'H27建設IO(構成比)'!AP14</f>
        <v>0</v>
      </c>
      <c r="AQ16" s="418">
        <f>AQ$5*'H27建設IO(構成比)'!AQ14</f>
        <v>0</v>
      </c>
      <c r="AR16" s="417">
        <f>AR$5*'H27建設IO(構成比)'!AR14</f>
        <v>0</v>
      </c>
      <c r="AS16" s="417">
        <f>AS$5*'H27建設IO(構成比)'!AS14</f>
        <v>0</v>
      </c>
      <c r="AT16" s="418">
        <f>AT$5*'H27建設IO(構成比)'!AT14</f>
        <v>0</v>
      </c>
      <c r="AU16" s="418">
        <f>AU$5*'H27建設IO(構成比)'!AU14</f>
        <v>0</v>
      </c>
      <c r="AV16" s="418">
        <f>AV$5*'H27建設IO(構成比)'!AV14</f>
        <v>0</v>
      </c>
      <c r="AW16" s="418">
        <f>AW$5*'H27建設IO(構成比)'!AW14</f>
        <v>0</v>
      </c>
      <c r="AX16" s="417">
        <f>AX$5*'H27建設IO(構成比)'!AX14</f>
        <v>0</v>
      </c>
      <c r="AY16" s="418">
        <f>AY$5*'H27建設IO(構成比)'!AY14</f>
        <v>0</v>
      </c>
      <c r="AZ16" s="418">
        <f>AZ$5*'H27建設IO(構成比)'!AZ14</f>
        <v>0</v>
      </c>
      <c r="BA16" s="418">
        <f>BA$5*'H27建設IO(構成比)'!BA14</f>
        <v>0</v>
      </c>
      <c r="BB16" s="417">
        <f>BB$5*'H27建設IO(構成比)'!BB14</f>
        <v>0</v>
      </c>
      <c r="BC16" s="417">
        <f>BC$5*'H27建設IO(構成比)'!BC14</f>
        <v>0</v>
      </c>
      <c r="BD16" s="418">
        <f>BD$5*'H27建設IO(構成比)'!BD14</f>
        <v>0</v>
      </c>
      <c r="BE16" s="418">
        <f>BE$5*'H27建設IO(構成比)'!BE14</f>
        <v>0</v>
      </c>
      <c r="BF16" s="418">
        <f>BF$5*'H27建設IO(構成比)'!BF14</f>
        <v>0</v>
      </c>
      <c r="BG16" s="418">
        <f>BG$5*'H27建設IO(構成比)'!BG14</f>
        <v>0</v>
      </c>
      <c r="BH16" s="418">
        <f>BH$5*'H27建設IO(構成比)'!BH14</f>
        <v>0</v>
      </c>
      <c r="BI16" s="418">
        <f>BI$5*'H27建設IO(構成比)'!BI14</f>
        <v>0</v>
      </c>
      <c r="BJ16" s="418">
        <f>BJ$5*'H27建設IO(構成比)'!BJ14</f>
        <v>0</v>
      </c>
      <c r="BK16" s="418">
        <f>BK$5*'H27建設IO(構成比)'!BK14</f>
        <v>0</v>
      </c>
      <c r="BL16" s="418">
        <f>BL$5*'H27建設IO(構成比)'!BL14</f>
        <v>0</v>
      </c>
      <c r="BM16" s="418">
        <f>BM$5*'H27建設IO(構成比)'!BM14</f>
        <v>0</v>
      </c>
      <c r="BN16" s="418">
        <f>BN$5*'H27建設IO(構成比)'!BN14</f>
        <v>0</v>
      </c>
      <c r="BO16" s="417">
        <f>BO$5*'H27建設IO(構成比)'!BO14</f>
        <v>0</v>
      </c>
      <c r="BP16" s="418">
        <f>BP$5*'H27建設IO(構成比)'!BP14</f>
        <v>0</v>
      </c>
      <c r="BQ16" s="418">
        <f>BQ$5*'H27建設IO(構成比)'!BQ14</f>
        <v>0</v>
      </c>
      <c r="BR16" s="418">
        <f>BR$5*'H27建設IO(構成比)'!BR14</f>
        <v>0</v>
      </c>
      <c r="BS16" s="418">
        <f>BS$5*'H27建設IO(構成比)'!BS14</f>
        <v>0</v>
      </c>
      <c r="BT16" s="418">
        <f>BT$5*'H27建設IO(構成比)'!BT14</f>
        <v>0</v>
      </c>
      <c r="BU16" s="419">
        <f>BU$5*'H27建設IO(構成比)'!BU14</f>
        <v>0</v>
      </c>
      <c r="BV16" s="423">
        <f t="shared" si="0"/>
        <v>1133.6472773098096</v>
      </c>
      <c r="BW16" s="426">
        <f t="shared" si="1"/>
        <v>0.11336472773098097</v>
      </c>
    </row>
    <row r="17" spans="1:75">
      <c r="A17" s="408">
        <v>12</v>
      </c>
      <c r="B17" s="90" t="s">
        <v>84</v>
      </c>
      <c r="C17" s="417">
        <f>C$5*'H27建設IO(構成比)'!C15</f>
        <v>237.84999293542424</v>
      </c>
      <c r="D17" s="417">
        <f>D$5*'H27建設IO(構成比)'!D15</f>
        <v>214.54642723037585</v>
      </c>
      <c r="E17" s="417">
        <f>E$5*'H27建設IO(構成比)'!E15</f>
        <v>216.3393818518125</v>
      </c>
      <c r="F17" s="417">
        <f>F$5*'H27建設IO(構成比)'!F15</f>
        <v>0</v>
      </c>
      <c r="G17" s="418">
        <f>G$5*'H27建設IO(構成比)'!G15</f>
        <v>0</v>
      </c>
      <c r="H17" s="418">
        <f>H$5*'H27建設IO(構成比)'!H15</f>
        <v>0</v>
      </c>
      <c r="I17" s="417">
        <f>I$5*'H27建設IO(構成比)'!I15</f>
        <v>377.10189574808504</v>
      </c>
      <c r="J17" s="418">
        <f>J$5*'H27建設IO(構成比)'!J15</f>
        <v>0</v>
      </c>
      <c r="K17" s="417">
        <f>K$5*'H27建設IO(構成比)'!K15</f>
        <v>411.28731102571328</v>
      </c>
      <c r="L17" s="418">
        <f>L$5*'H27建設IO(構成比)'!L15</f>
        <v>0</v>
      </c>
      <c r="M17" s="418">
        <f>M$5*'H27建設IO(構成比)'!M15</f>
        <v>176.16236651853819</v>
      </c>
      <c r="N17" s="417">
        <f>N$5*'H27建設IO(構成比)'!N15</f>
        <v>0</v>
      </c>
      <c r="O17" s="418">
        <f>O$5*'H27建設IO(構成比)'!O15</f>
        <v>0</v>
      </c>
      <c r="P17" s="418">
        <f>P$5*'H27建設IO(構成比)'!P15</f>
        <v>0</v>
      </c>
      <c r="Q17" s="418">
        <f>Q$5*'H27建設IO(構成比)'!Q15</f>
        <v>0</v>
      </c>
      <c r="R17" s="417">
        <f>R$5*'H27建設IO(構成比)'!R15</f>
        <v>0</v>
      </c>
      <c r="S17" s="417">
        <f>S$5*'H27建設IO(構成比)'!S15</f>
        <v>0</v>
      </c>
      <c r="T17" s="418">
        <f>T$5*'H27建設IO(構成比)'!T15</f>
        <v>0</v>
      </c>
      <c r="U17" s="418">
        <f>U$5*'H27建設IO(構成比)'!U15</f>
        <v>0</v>
      </c>
      <c r="V17" s="417">
        <f>V$5*'H27建設IO(構成比)'!V15</f>
        <v>0</v>
      </c>
      <c r="W17" s="418">
        <f>W$5*'H27建設IO(構成比)'!W15</f>
        <v>0</v>
      </c>
      <c r="X17" s="418">
        <f>X$5*'H27建設IO(構成比)'!X15</f>
        <v>0</v>
      </c>
      <c r="Y17" s="418">
        <f>Y$5*'H27建設IO(構成比)'!Y15</f>
        <v>0</v>
      </c>
      <c r="Z17" s="418">
        <f>Z$5*'H27建設IO(構成比)'!Z15</f>
        <v>0</v>
      </c>
      <c r="AA17" s="418">
        <f>AA$5*'H27建設IO(構成比)'!AA15</f>
        <v>0</v>
      </c>
      <c r="AB17" s="418">
        <f>AB$5*'H27建設IO(構成比)'!AB15</f>
        <v>0</v>
      </c>
      <c r="AC17" s="418">
        <f>AC$5*'H27建設IO(構成比)'!AC15</f>
        <v>0</v>
      </c>
      <c r="AD17" s="418">
        <f>AD$5*'H27建設IO(構成比)'!AD15</f>
        <v>0</v>
      </c>
      <c r="AE17" s="418">
        <f>AE$5*'H27建設IO(構成比)'!AE15</f>
        <v>0</v>
      </c>
      <c r="AF17" s="417">
        <f>AF$5*'H27建設IO(構成比)'!AF15</f>
        <v>0</v>
      </c>
      <c r="AG17" s="417">
        <f>AG$5*'H27建設IO(構成比)'!AG15</f>
        <v>0</v>
      </c>
      <c r="AH17" s="417">
        <f>AH$5*'H27建設IO(構成比)'!AH15</f>
        <v>0</v>
      </c>
      <c r="AI17" s="417">
        <f>AI$5*'H27建設IO(構成比)'!AI15</f>
        <v>0</v>
      </c>
      <c r="AJ17" s="417">
        <f>AJ$5*'H27建設IO(構成比)'!AJ15</f>
        <v>0</v>
      </c>
      <c r="AK17" s="418">
        <f>AK$5*'H27建設IO(構成比)'!AK15</f>
        <v>0</v>
      </c>
      <c r="AL17" s="418">
        <f>AL$5*'H27建設IO(構成比)'!AL15</f>
        <v>0</v>
      </c>
      <c r="AM17" s="418">
        <f>AM$5*'H27建設IO(構成比)'!AM15</f>
        <v>0</v>
      </c>
      <c r="AN17" s="418">
        <f>AN$5*'H27建設IO(構成比)'!AN15</f>
        <v>0</v>
      </c>
      <c r="AO17" s="418">
        <f>AO$5*'H27建設IO(構成比)'!AO15</f>
        <v>0</v>
      </c>
      <c r="AP17" s="418">
        <f>AP$5*'H27建設IO(構成比)'!AP15</f>
        <v>0</v>
      </c>
      <c r="AQ17" s="418">
        <f>AQ$5*'H27建設IO(構成比)'!AQ15</f>
        <v>0</v>
      </c>
      <c r="AR17" s="417">
        <f>AR$5*'H27建設IO(構成比)'!AR15</f>
        <v>0</v>
      </c>
      <c r="AS17" s="417">
        <f>AS$5*'H27建設IO(構成比)'!AS15</f>
        <v>0</v>
      </c>
      <c r="AT17" s="418">
        <f>AT$5*'H27建設IO(構成比)'!AT15</f>
        <v>0</v>
      </c>
      <c r="AU17" s="418">
        <f>AU$5*'H27建設IO(構成比)'!AU15</f>
        <v>0</v>
      </c>
      <c r="AV17" s="418">
        <f>AV$5*'H27建設IO(構成比)'!AV15</f>
        <v>0</v>
      </c>
      <c r="AW17" s="418">
        <f>AW$5*'H27建設IO(構成比)'!AW15</f>
        <v>0</v>
      </c>
      <c r="AX17" s="417">
        <f>AX$5*'H27建設IO(構成比)'!AX15</f>
        <v>0</v>
      </c>
      <c r="AY17" s="418">
        <f>AY$5*'H27建設IO(構成比)'!AY15</f>
        <v>0</v>
      </c>
      <c r="AZ17" s="418">
        <f>AZ$5*'H27建設IO(構成比)'!AZ15</f>
        <v>0</v>
      </c>
      <c r="BA17" s="418">
        <f>BA$5*'H27建設IO(構成比)'!BA15</f>
        <v>0</v>
      </c>
      <c r="BB17" s="417">
        <f>BB$5*'H27建設IO(構成比)'!BB15</f>
        <v>0</v>
      </c>
      <c r="BC17" s="417">
        <f>BC$5*'H27建設IO(構成比)'!BC15</f>
        <v>0</v>
      </c>
      <c r="BD17" s="418">
        <f>BD$5*'H27建設IO(構成比)'!BD15</f>
        <v>0</v>
      </c>
      <c r="BE17" s="418">
        <f>BE$5*'H27建設IO(構成比)'!BE15</f>
        <v>0</v>
      </c>
      <c r="BF17" s="418">
        <f>BF$5*'H27建設IO(構成比)'!BF15</f>
        <v>0</v>
      </c>
      <c r="BG17" s="418">
        <f>BG$5*'H27建設IO(構成比)'!BG15</f>
        <v>0</v>
      </c>
      <c r="BH17" s="418">
        <f>BH$5*'H27建設IO(構成比)'!BH15</f>
        <v>0</v>
      </c>
      <c r="BI17" s="418">
        <f>BI$5*'H27建設IO(構成比)'!BI15</f>
        <v>0</v>
      </c>
      <c r="BJ17" s="418">
        <f>BJ$5*'H27建設IO(構成比)'!BJ15</f>
        <v>0</v>
      </c>
      <c r="BK17" s="418">
        <f>BK$5*'H27建設IO(構成比)'!BK15</f>
        <v>0</v>
      </c>
      <c r="BL17" s="418">
        <f>BL$5*'H27建設IO(構成比)'!BL15</f>
        <v>0</v>
      </c>
      <c r="BM17" s="418">
        <f>BM$5*'H27建設IO(構成比)'!BM15</f>
        <v>0</v>
      </c>
      <c r="BN17" s="418">
        <f>BN$5*'H27建設IO(構成比)'!BN15</f>
        <v>0</v>
      </c>
      <c r="BO17" s="417">
        <f>BO$5*'H27建設IO(構成比)'!BO15</f>
        <v>0</v>
      </c>
      <c r="BP17" s="418">
        <f>BP$5*'H27建設IO(構成比)'!BP15</f>
        <v>0</v>
      </c>
      <c r="BQ17" s="418">
        <f>BQ$5*'H27建設IO(構成比)'!BQ15</f>
        <v>0</v>
      </c>
      <c r="BR17" s="418">
        <f>BR$5*'H27建設IO(構成比)'!BR15</f>
        <v>0</v>
      </c>
      <c r="BS17" s="418">
        <f>BS$5*'H27建設IO(構成比)'!BS15</f>
        <v>0</v>
      </c>
      <c r="BT17" s="418">
        <f>BT$5*'H27建設IO(構成比)'!BT15</f>
        <v>0</v>
      </c>
      <c r="BU17" s="419">
        <f>BU$5*'H27建設IO(構成比)'!BU15</f>
        <v>0</v>
      </c>
      <c r="BV17" s="423">
        <f t="shared" si="0"/>
        <v>176.16236651853819</v>
      </c>
      <c r="BW17" s="426">
        <f t="shared" si="1"/>
        <v>1.7616236651853818E-2</v>
      </c>
    </row>
    <row r="18" spans="1:75">
      <c r="A18" s="408">
        <v>13</v>
      </c>
      <c r="B18" s="90" t="s">
        <v>85</v>
      </c>
      <c r="C18" s="417">
        <f>C$5*'H27建設IO(構成比)'!C16</f>
        <v>86.621692222205738</v>
      </c>
      <c r="D18" s="417">
        <f>D$5*'H27建設IO(構成比)'!D16</f>
        <v>71.132568778681517</v>
      </c>
      <c r="E18" s="417">
        <f>E$5*'H27建設IO(構成比)'!E16</f>
        <v>61.120032529130683</v>
      </c>
      <c r="F18" s="417">
        <f>F$5*'H27建設IO(構成比)'!F16</f>
        <v>0</v>
      </c>
      <c r="G18" s="418">
        <f>G$5*'H27建設IO(構成比)'!G16</f>
        <v>0</v>
      </c>
      <c r="H18" s="418">
        <f>H$5*'H27建設IO(構成比)'!H16</f>
        <v>0</v>
      </c>
      <c r="I18" s="417">
        <f>I$5*'H27建設IO(構成比)'!I16</f>
        <v>81.841089783429425</v>
      </c>
      <c r="J18" s="418">
        <f>J$5*'H27建設IO(構成比)'!J16</f>
        <v>0</v>
      </c>
      <c r="K18" s="417">
        <f>K$5*'H27建設IO(構成比)'!K16</f>
        <v>82.410827701411492</v>
      </c>
      <c r="L18" s="418">
        <f>L$5*'H27建設IO(構成比)'!L16</f>
        <v>0</v>
      </c>
      <c r="M18" s="418">
        <f>M$5*'H27建設IO(構成比)'!M16</f>
        <v>50.540558466538435</v>
      </c>
      <c r="N18" s="417">
        <f>N$5*'H27建設IO(構成比)'!N16</f>
        <v>0</v>
      </c>
      <c r="O18" s="418">
        <f>O$5*'H27建設IO(構成比)'!O16</f>
        <v>0</v>
      </c>
      <c r="P18" s="418">
        <f>P$5*'H27建設IO(構成比)'!P16</f>
        <v>0</v>
      </c>
      <c r="Q18" s="418">
        <f>Q$5*'H27建設IO(構成比)'!Q16</f>
        <v>0</v>
      </c>
      <c r="R18" s="417">
        <f>R$5*'H27建設IO(構成比)'!R16</f>
        <v>0</v>
      </c>
      <c r="S18" s="417">
        <f>S$5*'H27建設IO(構成比)'!S16</f>
        <v>0</v>
      </c>
      <c r="T18" s="418">
        <f>T$5*'H27建設IO(構成比)'!T16</f>
        <v>0</v>
      </c>
      <c r="U18" s="418">
        <f>U$5*'H27建設IO(構成比)'!U16</f>
        <v>0</v>
      </c>
      <c r="V18" s="417">
        <f>V$5*'H27建設IO(構成比)'!V16</f>
        <v>0</v>
      </c>
      <c r="W18" s="418">
        <f>W$5*'H27建設IO(構成比)'!W16</f>
        <v>0</v>
      </c>
      <c r="X18" s="418">
        <f>X$5*'H27建設IO(構成比)'!X16</f>
        <v>0</v>
      </c>
      <c r="Y18" s="418">
        <f>Y$5*'H27建設IO(構成比)'!Y16</f>
        <v>0</v>
      </c>
      <c r="Z18" s="418">
        <f>Z$5*'H27建設IO(構成比)'!Z16</f>
        <v>0</v>
      </c>
      <c r="AA18" s="418">
        <f>AA$5*'H27建設IO(構成比)'!AA16</f>
        <v>0</v>
      </c>
      <c r="AB18" s="418">
        <f>AB$5*'H27建設IO(構成比)'!AB16</f>
        <v>0</v>
      </c>
      <c r="AC18" s="418">
        <f>AC$5*'H27建設IO(構成比)'!AC16</f>
        <v>0</v>
      </c>
      <c r="AD18" s="418">
        <f>AD$5*'H27建設IO(構成比)'!AD16</f>
        <v>0</v>
      </c>
      <c r="AE18" s="418">
        <f>AE$5*'H27建設IO(構成比)'!AE16</f>
        <v>0</v>
      </c>
      <c r="AF18" s="417">
        <f>AF$5*'H27建設IO(構成比)'!AF16</f>
        <v>0</v>
      </c>
      <c r="AG18" s="417">
        <f>AG$5*'H27建設IO(構成比)'!AG16</f>
        <v>0</v>
      </c>
      <c r="AH18" s="417">
        <f>AH$5*'H27建設IO(構成比)'!AH16</f>
        <v>0</v>
      </c>
      <c r="AI18" s="417">
        <f>AI$5*'H27建設IO(構成比)'!AI16</f>
        <v>0</v>
      </c>
      <c r="AJ18" s="417">
        <f>AJ$5*'H27建設IO(構成比)'!AJ16</f>
        <v>0</v>
      </c>
      <c r="AK18" s="418">
        <f>AK$5*'H27建設IO(構成比)'!AK16</f>
        <v>0</v>
      </c>
      <c r="AL18" s="418">
        <f>AL$5*'H27建設IO(構成比)'!AL16</f>
        <v>0</v>
      </c>
      <c r="AM18" s="418">
        <f>AM$5*'H27建設IO(構成比)'!AM16</f>
        <v>0</v>
      </c>
      <c r="AN18" s="418">
        <f>AN$5*'H27建設IO(構成比)'!AN16</f>
        <v>0</v>
      </c>
      <c r="AO18" s="418">
        <f>AO$5*'H27建設IO(構成比)'!AO16</f>
        <v>0</v>
      </c>
      <c r="AP18" s="418">
        <f>AP$5*'H27建設IO(構成比)'!AP16</f>
        <v>0</v>
      </c>
      <c r="AQ18" s="418">
        <f>AQ$5*'H27建設IO(構成比)'!AQ16</f>
        <v>0</v>
      </c>
      <c r="AR18" s="417">
        <f>AR$5*'H27建設IO(構成比)'!AR16</f>
        <v>0</v>
      </c>
      <c r="AS18" s="417">
        <f>AS$5*'H27建設IO(構成比)'!AS16</f>
        <v>0</v>
      </c>
      <c r="AT18" s="418">
        <f>AT$5*'H27建設IO(構成比)'!AT16</f>
        <v>0</v>
      </c>
      <c r="AU18" s="418">
        <f>AU$5*'H27建設IO(構成比)'!AU16</f>
        <v>0</v>
      </c>
      <c r="AV18" s="418">
        <f>AV$5*'H27建設IO(構成比)'!AV16</f>
        <v>0</v>
      </c>
      <c r="AW18" s="418">
        <f>AW$5*'H27建設IO(構成比)'!AW16</f>
        <v>0</v>
      </c>
      <c r="AX18" s="417">
        <f>AX$5*'H27建設IO(構成比)'!AX16</f>
        <v>0</v>
      </c>
      <c r="AY18" s="418">
        <f>AY$5*'H27建設IO(構成比)'!AY16</f>
        <v>0</v>
      </c>
      <c r="AZ18" s="418">
        <f>AZ$5*'H27建設IO(構成比)'!AZ16</f>
        <v>0</v>
      </c>
      <c r="BA18" s="418">
        <f>BA$5*'H27建設IO(構成比)'!BA16</f>
        <v>0</v>
      </c>
      <c r="BB18" s="417">
        <f>BB$5*'H27建設IO(構成比)'!BB16</f>
        <v>0</v>
      </c>
      <c r="BC18" s="417">
        <f>BC$5*'H27建設IO(構成比)'!BC16</f>
        <v>0</v>
      </c>
      <c r="BD18" s="418">
        <f>BD$5*'H27建設IO(構成比)'!BD16</f>
        <v>0</v>
      </c>
      <c r="BE18" s="418">
        <f>BE$5*'H27建設IO(構成比)'!BE16</f>
        <v>0</v>
      </c>
      <c r="BF18" s="418">
        <f>BF$5*'H27建設IO(構成比)'!BF16</f>
        <v>0</v>
      </c>
      <c r="BG18" s="418">
        <f>BG$5*'H27建設IO(構成比)'!BG16</f>
        <v>0</v>
      </c>
      <c r="BH18" s="418">
        <f>BH$5*'H27建設IO(構成比)'!BH16</f>
        <v>0</v>
      </c>
      <c r="BI18" s="418">
        <f>BI$5*'H27建設IO(構成比)'!BI16</f>
        <v>0</v>
      </c>
      <c r="BJ18" s="418">
        <f>BJ$5*'H27建設IO(構成比)'!BJ16</f>
        <v>0</v>
      </c>
      <c r="BK18" s="418">
        <f>BK$5*'H27建設IO(構成比)'!BK16</f>
        <v>0</v>
      </c>
      <c r="BL18" s="418">
        <f>BL$5*'H27建設IO(構成比)'!BL16</f>
        <v>0</v>
      </c>
      <c r="BM18" s="418">
        <f>BM$5*'H27建設IO(構成比)'!BM16</f>
        <v>0</v>
      </c>
      <c r="BN18" s="418">
        <f>BN$5*'H27建設IO(構成比)'!BN16</f>
        <v>0</v>
      </c>
      <c r="BO18" s="417">
        <f>BO$5*'H27建設IO(構成比)'!BO16</f>
        <v>0</v>
      </c>
      <c r="BP18" s="418">
        <f>BP$5*'H27建設IO(構成比)'!BP16</f>
        <v>0</v>
      </c>
      <c r="BQ18" s="418">
        <f>BQ$5*'H27建設IO(構成比)'!BQ16</f>
        <v>0</v>
      </c>
      <c r="BR18" s="418">
        <f>BR$5*'H27建設IO(構成比)'!BR16</f>
        <v>0</v>
      </c>
      <c r="BS18" s="418">
        <f>BS$5*'H27建設IO(構成比)'!BS16</f>
        <v>0</v>
      </c>
      <c r="BT18" s="418">
        <f>BT$5*'H27建設IO(構成比)'!BT16</f>
        <v>0</v>
      </c>
      <c r="BU18" s="419">
        <f>BU$5*'H27建設IO(構成比)'!BU16</f>
        <v>0</v>
      </c>
      <c r="BV18" s="423">
        <f t="shared" si="0"/>
        <v>50.540558466538435</v>
      </c>
      <c r="BW18" s="426">
        <f t="shared" si="1"/>
        <v>5.0540558466538434E-3</v>
      </c>
    </row>
    <row r="19" spans="1:75">
      <c r="A19" s="408">
        <v>14</v>
      </c>
      <c r="B19" s="90" t="s">
        <v>86</v>
      </c>
      <c r="C19" s="417">
        <f>C$5*'H27建設IO(構成比)'!C17</f>
        <v>925.62481503946583</v>
      </c>
      <c r="D19" s="417">
        <f>D$5*'H27建設IO(構成比)'!D17</f>
        <v>990.63326219552698</v>
      </c>
      <c r="E19" s="417">
        <f>E$5*'H27建設IO(構成比)'!E17</f>
        <v>706.48221767299265</v>
      </c>
      <c r="F19" s="417">
        <f>F$5*'H27建設IO(構成比)'!F17</f>
        <v>0</v>
      </c>
      <c r="G19" s="418">
        <f>G$5*'H27建設IO(構成比)'!G17</f>
        <v>0</v>
      </c>
      <c r="H19" s="418">
        <f>H$5*'H27建設IO(構成比)'!H17</f>
        <v>0</v>
      </c>
      <c r="I19" s="417">
        <f>I$5*'H27建設IO(構成比)'!I17</f>
        <v>939.3199613927975</v>
      </c>
      <c r="J19" s="418">
        <f>J$5*'H27建設IO(構成比)'!J17</f>
        <v>0</v>
      </c>
      <c r="K19" s="417">
        <f>K$5*'H27建設IO(構成比)'!K17</f>
        <v>562.92440249532967</v>
      </c>
      <c r="L19" s="418">
        <f>L$5*'H27建設IO(構成比)'!L17</f>
        <v>0</v>
      </c>
      <c r="M19" s="418">
        <f>M$5*'H27建設IO(構成比)'!M17</f>
        <v>734.36360018571327</v>
      </c>
      <c r="N19" s="417">
        <f>N$5*'H27建設IO(構成比)'!N17</f>
        <v>0</v>
      </c>
      <c r="O19" s="418">
        <f>O$5*'H27建設IO(構成比)'!O17</f>
        <v>0</v>
      </c>
      <c r="P19" s="418">
        <f>P$5*'H27建設IO(構成比)'!P17</f>
        <v>0</v>
      </c>
      <c r="Q19" s="418">
        <f>Q$5*'H27建設IO(構成比)'!Q17</f>
        <v>0</v>
      </c>
      <c r="R19" s="417">
        <f>R$5*'H27建設IO(構成比)'!R17</f>
        <v>0</v>
      </c>
      <c r="S19" s="417">
        <f>S$5*'H27建設IO(構成比)'!S17</f>
        <v>0</v>
      </c>
      <c r="T19" s="418">
        <f>T$5*'H27建設IO(構成比)'!T17</f>
        <v>0</v>
      </c>
      <c r="U19" s="418">
        <f>U$5*'H27建設IO(構成比)'!U17</f>
        <v>0</v>
      </c>
      <c r="V19" s="417">
        <f>V$5*'H27建設IO(構成比)'!V17</f>
        <v>0</v>
      </c>
      <c r="W19" s="418">
        <f>W$5*'H27建設IO(構成比)'!W17</f>
        <v>0</v>
      </c>
      <c r="X19" s="418">
        <f>X$5*'H27建設IO(構成比)'!X17</f>
        <v>0</v>
      </c>
      <c r="Y19" s="418">
        <f>Y$5*'H27建設IO(構成比)'!Y17</f>
        <v>0</v>
      </c>
      <c r="Z19" s="418">
        <f>Z$5*'H27建設IO(構成比)'!Z17</f>
        <v>0</v>
      </c>
      <c r="AA19" s="418">
        <f>AA$5*'H27建設IO(構成比)'!AA17</f>
        <v>0</v>
      </c>
      <c r="AB19" s="418">
        <f>AB$5*'H27建設IO(構成比)'!AB17</f>
        <v>0</v>
      </c>
      <c r="AC19" s="418">
        <f>AC$5*'H27建設IO(構成比)'!AC17</f>
        <v>0</v>
      </c>
      <c r="AD19" s="418">
        <f>AD$5*'H27建設IO(構成比)'!AD17</f>
        <v>0</v>
      </c>
      <c r="AE19" s="418">
        <f>AE$5*'H27建設IO(構成比)'!AE17</f>
        <v>0</v>
      </c>
      <c r="AF19" s="417">
        <f>AF$5*'H27建設IO(構成比)'!AF17</f>
        <v>0</v>
      </c>
      <c r="AG19" s="417">
        <f>AG$5*'H27建設IO(構成比)'!AG17</f>
        <v>0</v>
      </c>
      <c r="AH19" s="417">
        <f>AH$5*'H27建設IO(構成比)'!AH17</f>
        <v>0</v>
      </c>
      <c r="AI19" s="417">
        <f>AI$5*'H27建設IO(構成比)'!AI17</f>
        <v>0</v>
      </c>
      <c r="AJ19" s="417">
        <f>AJ$5*'H27建設IO(構成比)'!AJ17</f>
        <v>0</v>
      </c>
      <c r="AK19" s="418">
        <f>AK$5*'H27建設IO(構成比)'!AK17</f>
        <v>0</v>
      </c>
      <c r="AL19" s="418">
        <f>AL$5*'H27建設IO(構成比)'!AL17</f>
        <v>0</v>
      </c>
      <c r="AM19" s="418">
        <f>AM$5*'H27建設IO(構成比)'!AM17</f>
        <v>0</v>
      </c>
      <c r="AN19" s="418">
        <f>AN$5*'H27建設IO(構成比)'!AN17</f>
        <v>0</v>
      </c>
      <c r="AO19" s="418">
        <f>AO$5*'H27建設IO(構成比)'!AO17</f>
        <v>0</v>
      </c>
      <c r="AP19" s="418">
        <f>AP$5*'H27建設IO(構成比)'!AP17</f>
        <v>0</v>
      </c>
      <c r="AQ19" s="418">
        <f>AQ$5*'H27建設IO(構成比)'!AQ17</f>
        <v>0</v>
      </c>
      <c r="AR19" s="417">
        <f>AR$5*'H27建設IO(構成比)'!AR17</f>
        <v>0</v>
      </c>
      <c r="AS19" s="417">
        <f>AS$5*'H27建設IO(構成比)'!AS17</f>
        <v>0</v>
      </c>
      <c r="AT19" s="418">
        <f>AT$5*'H27建設IO(構成比)'!AT17</f>
        <v>0</v>
      </c>
      <c r="AU19" s="418">
        <f>AU$5*'H27建設IO(構成比)'!AU17</f>
        <v>0</v>
      </c>
      <c r="AV19" s="418">
        <f>AV$5*'H27建設IO(構成比)'!AV17</f>
        <v>0</v>
      </c>
      <c r="AW19" s="418">
        <f>AW$5*'H27建設IO(構成比)'!AW17</f>
        <v>0</v>
      </c>
      <c r="AX19" s="417">
        <f>AX$5*'H27建設IO(構成比)'!AX17</f>
        <v>0</v>
      </c>
      <c r="AY19" s="418">
        <f>AY$5*'H27建設IO(構成比)'!AY17</f>
        <v>0</v>
      </c>
      <c r="AZ19" s="418">
        <f>AZ$5*'H27建設IO(構成比)'!AZ17</f>
        <v>0</v>
      </c>
      <c r="BA19" s="418">
        <f>BA$5*'H27建設IO(構成比)'!BA17</f>
        <v>0</v>
      </c>
      <c r="BB19" s="417">
        <f>BB$5*'H27建設IO(構成比)'!BB17</f>
        <v>0</v>
      </c>
      <c r="BC19" s="417">
        <f>BC$5*'H27建設IO(構成比)'!BC17</f>
        <v>0</v>
      </c>
      <c r="BD19" s="418">
        <f>BD$5*'H27建設IO(構成比)'!BD17</f>
        <v>0</v>
      </c>
      <c r="BE19" s="418">
        <f>BE$5*'H27建設IO(構成比)'!BE17</f>
        <v>0</v>
      </c>
      <c r="BF19" s="418">
        <f>BF$5*'H27建設IO(構成比)'!BF17</f>
        <v>0</v>
      </c>
      <c r="BG19" s="418">
        <f>BG$5*'H27建設IO(構成比)'!BG17</f>
        <v>0</v>
      </c>
      <c r="BH19" s="418">
        <f>BH$5*'H27建設IO(構成比)'!BH17</f>
        <v>0</v>
      </c>
      <c r="BI19" s="418">
        <f>BI$5*'H27建設IO(構成比)'!BI17</f>
        <v>0</v>
      </c>
      <c r="BJ19" s="418">
        <f>BJ$5*'H27建設IO(構成比)'!BJ17</f>
        <v>0</v>
      </c>
      <c r="BK19" s="418">
        <f>BK$5*'H27建設IO(構成比)'!BK17</f>
        <v>0</v>
      </c>
      <c r="BL19" s="418">
        <f>BL$5*'H27建設IO(構成比)'!BL17</f>
        <v>0</v>
      </c>
      <c r="BM19" s="418">
        <f>BM$5*'H27建設IO(構成比)'!BM17</f>
        <v>0</v>
      </c>
      <c r="BN19" s="418">
        <f>BN$5*'H27建設IO(構成比)'!BN17</f>
        <v>0</v>
      </c>
      <c r="BO19" s="417">
        <f>BO$5*'H27建設IO(構成比)'!BO17</f>
        <v>0</v>
      </c>
      <c r="BP19" s="418">
        <f>BP$5*'H27建設IO(構成比)'!BP17</f>
        <v>0</v>
      </c>
      <c r="BQ19" s="418">
        <f>BQ$5*'H27建設IO(構成比)'!BQ17</f>
        <v>0</v>
      </c>
      <c r="BR19" s="418">
        <f>BR$5*'H27建設IO(構成比)'!BR17</f>
        <v>0</v>
      </c>
      <c r="BS19" s="418">
        <f>BS$5*'H27建設IO(構成比)'!BS17</f>
        <v>0</v>
      </c>
      <c r="BT19" s="418">
        <f>BT$5*'H27建設IO(構成比)'!BT17</f>
        <v>0</v>
      </c>
      <c r="BU19" s="419">
        <f>BU$5*'H27建設IO(構成比)'!BU17</f>
        <v>0</v>
      </c>
      <c r="BV19" s="423">
        <f t="shared" si="0"/>
        <v>734.36360018571327</v>
      </c>
      <c r="BW19" s="426">
        <f t="shared" si="1"/>
        <v>7.3436360018571331E-2</v>
      </c>
    </row>
    <row r="20" spans="1:75">
      <c r="A20" s="408">
        <v>15</v>
      </c>
      <c r="B20" s="90" t="s">
        <v>109</v>
      </c>
      <c r="C20" s="417">
        <f>C$5*'H27建設IO(構成比)'!C18</f>
        <v>68.179937938493964</v>
      </c>
      <c r="D20" s="417">
        <f>D$5*'H27建設IO(構成比)'!D18</f>
        <v>92.752978450877293</v>
      </c>
      <c r="E20" s="417">
        <f>E$5*'H27建設IO(構成比)'!E18</f>
        <v>40.627590343271009</v>
      </c>
      <c r="F20" s="417">
        <f>F$5*'H27建設IO(構成比)'!F18</f>
        <v>0</v>
      </c>
      <c r="G20" s="418">
        <f>G$5*'H27建設IO(構成比)'!G18</f>
        <v>0</v>
      </c>
      <c r="H20" s="418">
        <f>H$5*'H27建設IO(構成比)'!H18</f>
        <v>0</v>
      </c>
      <c r="I20" s="417">
        <f>I$5*'H27建設IO(構成比)'!I18</f>
        <v>56.1680047551584</v>
      </c>
      <c r="J20" s="418">
        <f>J$5*'H27建設IO(構成比)'!J18</f>
        <v>0</v>
      </c>
      <c r="K20" s="417">
        <f>K$5*'H27建設IO(構成比)'!K18</f>
        <v>66.843012643646261</v>
      </c>
      <c r="L20" s="418">
        <f>L$5*'H27建設IO(構成比)'!L18</f>
        <v>0</v>
      </c>
      <c r="M20" s="418">
        <f>M$5*'H27建設IO(構成比)'!M18</f>
        <v>85.030178417457066</v>
      </c>
      <c r="N20" s="417">
        <f>N$5*'H27建設IO(構成比)'!N18</f>
        <v>0</v>
      </c>
      <c r="O20" s="418">
        <f>O$5*'H27建設IO(構成比)'!O18</f>
        <v>0</v>
      </c>
      <c r="P20" s="418">
        <f>P$5*'H27建設IO(構成比)'!P18</f>
        <v>0</v>
      </c>
      <c r="Q20" s="418">
        <f>Q$5*'H27建設IO(構成比)'!Q18</f>
        <v>0</v>
      </c>
      <c r="R20" s="417">
        <f>R$5*'H27建設IO(構成比)'!R18</f>
        <v>0</v>
      </c>
      <c r="S20" s="417">
        <f>S$5*'H27建設IO(構成比)'!S18</f>
        <v>0</v>
      </c>
      <c r="T20" s="418">
        <f>T$5*'H27建設IO(構成比)'!T18</f>
        <v>0</v>
      </c>
      <c r="U20" s="418">
        <f>U$5*'H27建設IO(構成比)'!U18</f>
        <v>0</v>
      </c>
      <c r="V20" s="417">
        <f>V$5*'H27建設IO(構成比)'!V18</f>
        <v>0</v>
      </c>
      <c r="W20" s="418">
        <f>W$5*'H27建設IO(構成比)'!W18</f>
        <v>0</v>
      </c>
      <c r="X20" s="418">
        <f>X$5*'H27建設IO(構成比)'!X18</f>
        <v>0</v>
      </c>
      <c r="Y20" s="418">
        <f>Y$5*'H27建設IO(構成比)'!Y18</f>
        <v>0</v>
      </c>
      <c r="Z20" s="418">
        <f>Z$5*'H27建設IO(構成比)'!Z18</f>
        <v>0</v>
      </c>
      <c r="AA20" s="418">
        <f>AA$5*'H27建設IO(構成比)'!AA18</f>
        <v>0</v>
      </c>
      <c r="AB20" s="418">
        <f>AB$5*'H27建設IO(構成比)'!AB18</f>
        <v>0</v>
      </c>
      <c r="AC20" s="418">
        <f>AC$5*'H27建設IO(構成比)'!AC18</f>
        <v>0</v>
      </c>
      <c r="AD20" s="418">
        <f>AD$5*'H27建設IO(構成比)'!AD18</f>
        <v>0</v>
      </c>
      <c r="AE20" s="418">
        <f>AE$5*'H27建設IO(構成比)'!AE18</f>
        <v>0</v>
      </c>
      <c r="AF20" s="417">
        <f>AF$5*'H27建設IO(構成比)'!AF18</f>
        <v>0</v>
      </c>
      <c r="AG20" s="417">
        <f>AG$5*'H27建設IO(構成比)'!AG18</f>
        <v>0</v>
      </c>
      <c r="AH20" s="417">
        <f>AH$5*'H27建設IO(構成比)'!AH18</f>
        <v>0</v>
      </c>
      <c r="AI20" s="417">
        <f>AI$5*'H27建設IO(構成比)'!AI18</f>
        <v>0</v>
      </c>
      <c r="AJ20" s="417">
        <f>AJ$5*'H27建設IO(構成比)'!AJ18</f>
        <v>0</v>
      </c>
      <c r="AK20" s="418">
        <f>AK$5*'H27建設IO(構成比)'!AK18</f>
        <v>0</v>
      </c>
      <c r="AL20" s="418">
        <f>AL$5*'H27建設IO(構成比)'!AL18</f>
        <v>0</v>
      </c>
      <c r="AM20" s="418">
        <f>AM$5*'H27建設IO(構成比)'!AM18</f>
        <v>0</v>
      </c>
      <c r="AN20" s="418">
        <f>AN$5*'H27建設IO(構成比)'!AN18</f>
        <v>0</v>
      </c>
      <c r="AO20" s="418">
        <f>AO$5*'H27建設IO(構成比)'!AO18</f>
        <v>0</v>
      </c>
      <c r="AP20" s="418">
        <f>AP$5*'H27建設IO(構成比)'!AP18</f>
        <v>0</v>
      </c>
      <c r="AQ20" s="418">
        <f>AQ$5*'H27建設IO(構成比)'!AQ18</f>
        <v>0</v>
      </c>
      <c r="AR20" s="417">
        <f>AR$5*'H27建設IO(構成比)'!AR18</f>
        <v>0</v>
      </c>
      <c r="AS20" s="417">
        <f>AS$5*'H27建設IO(構成比)'!AS18</f>
        <v>0</v>
      </c>
      <c r="AT20" s="418">
        <f>AT$5*'H27建設IO(構成比)'!AT18</f>
        <v>0</v>
      </c>
      <c r="AU20" s="418">
        <f>AU$5*'H27建設IO(構成比)'!AU18</f>
        <v>0</v>
      </c>
      <c r="AV20" s="418">
        <f>AV$5*'H27建設IO(構成比)'!AV18</f>
        <v>0</v>
      </c>
      <c r="AW20" s="418">
        <f>AW$5*'H27建設IO(構成比)'!AW18</f>
        <v>0</v>
      </c>
      <c r="AX20" s="417">
        <f>AX$5*'H27建設IO(構成比)'!AX18</f>
        <v>0</v>
      </c>
      <c r="AY20" s="418">
        <f>AY$5*'H27建設IO(構成比)'!AY18</f>
        <v>0</v>
      </c>
      <c r="AZ20" s="418">
        <f>AZ$5*'H27建設IO(構成比)'!AZ18</f>
        <v>0</v>
      </c>
      <c r="BA20" s="418">
        <f>BA$5*'H27建設IO(構成比)'!BA18</f>
        <v>0</v>
      </c>
      <c r="BB20" s="417">
        <f>BB$5*'H27建設IO(構成比)'!BB18</f>
        <v>0</v>
      </c>
      <c r="BC20" s="417">
        <f>BC$5*'H27建設IO(構成比)'!BC18</f>
        <v>0</v>
      </c>
      <c r="BD20" s="418">
        <f>BD$5*'H27建設IO(構成比)'!BD18</f>
        <v>0</v>
      </c>
      <c r="BE20" s="418">
        <f>BE$5*'H27建設IO(構成比)'!BE18</f>
        <v>0</v>
      </c>
      <c r="BF20" s="418">
        <f>BF$5*'H27建設IO(構成比)'!BF18</f>
        <v>0</v>
      </c>
      <c r="BG20" s="418">
        <f>BG$5*'H27建設IO(構成比)'!BG18</f>
        <v>0</v>
      </c>
      <c r="BH20" s="418">
        <f>BH$5*'H27建設IO(構成比)'!BH18</f>
        <v>0</v>
      </c>
      <c r="BI20" s="418">
        <f>BI$5*'H27建設IO(構成比)'!BI18</f>
        <v>0</v>
      </c>
      <c r="BJ20" s="418">
        <f>BJ$5*'H27建設IO(構成比)'!BJ18</f>
        <v>0</v>
      </c>
      <c r="BK20" s="418">
        <f>BK$5*'H27建設IO(構成比)'!BK18</f>
        <v>0</v>
      </c>
      <c r="BL20" s="418">
        <f>BL$5*'H27建設IO(構成比)'!BL18</f>
        <v>0</v>
      </c>
      <c r="BM20" s="418">
        <f>BM$5*'H27建設IO(構成比)'!BM18</f>
        <v>0</v>
      </c>
      <c r="BN20" s="418">
        <f>BN$5*'H27建設IO(構成比)'!BN18</f>
        <v>0</v>
      </c>
      <c r="BO20" s="417">
        <f>BO$5*'H27建設IO(構成比)'!BO18</f>
        <v>0</v>
      </c>
      <c r="BP20" s="418">
        <f>BP$5*'H27建設IO(構成比)'!BP18</f>
        <v>0</v>
      </c>
      <c r="BQ20" s="418">
        <f>BQ$5*'H27建設IO(構成比)'!BQ18</f>
        <v>0</v>
      </c>
      <c r="BR20" s="418">
        <f>BR$5*'H27建設IO(構成比)'!BR18</f>
        <v>0</v>
      </c>
      <c r="BS20" s="418">
        <f>BS$5*'H27建設IO(構成比)'!BS18</f>
        <v>0</v>
      </c>
      <c r="BT20" s="418">
        <f>BT$5*'H27建設IO(構成比)'!BT18</f>
        <v>0</v>
      </c>
      <c r="BU20" s="419">
        <f>BU$5*'H27建設IO(構成比)'!BU18</f>
        <v>0</v>
      </c>
      <c r="BV20" s="423">
        <f t="shared" si="0"/>
        <v>85.030178417457066</v>
      </c>
      <c r="BW20" s="426">
        <f t="shared" si="1"/>
        <v>8.503017841745706E-3</v>
      </c>
    </row>
    <row r="21" spans="1:75">
      <c r="A21" s="408">
        <v>16</v>
      </c>
      <c r="B21" s="90" t="s">
        <v>110</v>
      </c>
      <c r="C21" s="417">
        <f>C$5*'H27建設IO(構成比)'!C19</f>
        <v>0.68081753199304229</v>
      </c>
      <c r="D21" s="417">
        <f>D$5*'H27建設IO(構成比)'!D19</f>
        <v>0.26028109470129518</v>
      </c>
      <c r="E21" s="417">
        <f>E$5*'H27建設IO(構成比)'!E19</f>
        <v>0.18694902693338963</v>
      </c>
      <c r="F21" s="417">
        <f>F$5*'H27建設IO(構成比)'!F19</f>
        <v>0</v>
      </c>
      <c r="G21" s="418">
        <f>G$5*'H27建設IO(構成比)'!G19</f>
        <v>0</v>
      </c>
      <c r="H21" s="418">
        <f>H$5*'H27建設IO(構成比)'!H19</f>
        <v>0</v>
      </c>
      <c r="I21" s="417">
        <f>I$5*'H27建設IO(構成比)'!I19</f>
        <v>0.22225432562481248</v>
      </c>
      <c r="J21" s="418">
        <f>J$5*'H27建設IO(構成比)'!J19</f>
        <v>0</v>
      </c>
      <c r="K21" s="417">
        <f>K$5*'H27建設IO(構成比)'!K19</f>
        <v>0.20692170131509693</v>
      </c>
      <c r="L21" s="418">
        <f>L$5*'H27建設IO(構成比)'!L19</f>
        <v>0</v>
      </c>
      <c r="M21" s="418">
        <f>M$5*'H27建設IO(構成比)'!M19</f>
        <v>0.26530476885322013</v>
      </c>
      <c r="N21" s="417">
        <f>N$5*'H27建設IO(構成比)'!N19</f>
        <v>0</v>
      </c>
      <c r="O21" s="418">
        <f>O$5*'H27建設IO(構成比)'!O19</f>
        <v>0</v>
      </c>
      <c r="P21" s="418">
        <f>P$5*'H27建設IO(構成比)'!P19</f>
        <v>0</v>
      </c>
      <c r="Q21" s="418">
        <f>Q$5*'H27建設IO(構成比)'!Q19</f>
        <v>0</v>
      </c>
      <c r="R21" s="417">
        <f>R$5*'H27建設IO(構成比)'!R19</f>
        <v>0</v>
      </c>
      <c r="S21" s="417">
        <f>S$5*'H27建設IO(構成比)'!S19</f>
        <v>0</v>
      </c>
      <c r="T21" s="418">
        <f>T$5*'H27建設IO(構成比)'!T19</f>
        <v>0</v>
      </c>
      <c r="U21" s="418">
        <f>U$5*'H27建設IO(構成比)'!U19</f>
        <v>0</v>
      </c>
      <c r="V21" s="417">
        <f>V$5*'H27建設IO(構成比)'!V19</f>
        <v>0</v>
      </c>
      <c r="W21" s="418">
        <f>W$5*'H27建設IO(構成比)'!W19</f>
        <v>0</v>
      </c>
      <c r="X21" s="418">
        <f>X$5*'H27建設IO(構成比)'!X19</f>
        <v>0</v>
      </c>
      <c r="Y21" s="418">
        <f>Y$5*'H27建設IO(構成比)'!Y19</f>
        <v>0</v>
      </c>
      <c r="Z21" s="418">
        <f>Z$5*'H27建設IO(構成比)'!Z19</f>
        <v>0</v>
      </c>
      <c r="AA21" s="418">
        <f>AA$5*'H27建設IO(構成比)'!AA19</f>
        <v>0</v>
      </c>
      <c r="AB21" s="418">
        <f>AB$5*'H27建設IO(構成比)'!AB19</f>
        <v>0</v>
      </c>
      <c r="AC21" s="418">
        <f>AC$5*'H27建設IO(構成比)'!AC19</f>
        <v>0</v>
      </c>
      <c r="AD21" s="418">
        <f>AD$5*'H27建設IO(構成比)'!AD19</f>
        <v>0</v>
      </c>
      <c r="AE21" s="418">
        <f>AE$5*'H27建設IO(構成比)'!AE19</f>
        <v>0</v>
      </c>
      <c r="AF21" s="417">
        <f>AF$5*'H27建設IO(構成比)'!AF19</f>
        <v>0</v>
      </c>
      <c r="AG21" s="417">
        <f>AG$5*'H27建設IO(構成比)'!AG19</f>
        <v>0</v>
      </c>
      <c r="AH21" s="417">
        <f>AH$5*'H27建設IO(構成比)'!AH19</f>
        <v>0</v>
      </c>
      <c r="AI21" s="417">
        <f>AI$5*'H27建設IO(構成比)'!AI19</f>
        <v>0</v>
      </c>
      <c r="AJ21" s="417">
        <f>AJ$5*'H27建設IO(構成比)'!AJ19</f>
        <v>0</v>
      </c>
      <c r="AK21" s="418">
        <f>AK$5*'H27建設IO(構成比)'!AK19</f>
        <v>0</v>
      </c>
      <c r="AL21" s="418">
        <f>AL$5*'H27建設IO(構成比)'!AL19</f>
        <v>0</v>
      </c>
      <c r="AM21" s="418">
        <f>AM$5*'H27建設IO(構成比)'!AM19</f>
        <v>0</v>
      </c>
      <c r="AN21" s="418">
        <f>AN$5*'H27建設IO(構成比)'!AN19</f>
        <v>0</v>
      </c>
      <c r="AO21" s="418">
        <f>AO$5*'H27建設IO(構成比)'!AO19</f>
        <v>0</v>
      </c>
      <c r="AP21" s="418">
        <f>AP$5*'H27建設IO(構成比)'!AP19</f>
        <v>0</v>
      </c>
      <c r="AQ21" s="418">
        <f>AQ$5*'H27建設IO(構成比)'!AQ19</f>
        <v>0</v>
      </c>
      <c r="AR21" s="417">
        <f>AR$5*'H27建設IO(構成比)'!AR19</f>
        <v>0</v>
      </c>
      <c r="AS21" s="417">
        <f>AS$5*'H27建設IO(構成比)'!AS19</f>
        <v>0</v>
      </c>
      <c r="AT21" s="418">
        <f>AT$5*'H27建設IO(構成比)'!AT19</f>
        <v>0</v>
      </c>
      <c r="AU21" s="418">
        <f>AU$5*'H27建設IO(構成比)'!AU19</f>
        <v>0</v>
      </c>
      <c r="AV21" s="418">
        <f>AV$5*'H27建設IO(構成比)'!AV19</f>
        <v>0</v>
      </c>
      <c r="AW21" s="418">
        <f>AW$5*'H27建設IO(構成比)'!AW19</f>
        <v>0</v>
      </c>
      <c r="AX21" s="417">
        <f>AX$5*'H27建設IO(構成比)'!AX19</f>
        <v>0</v>
      </c>
      <c r="AY21" s="418">
        <f>AY$5*'H27建設IO(構成比)'!AY19</f>
        <v>0</v>
      </c>
      <c r="AZ21" s="418">
        <f>AZ$5*'H27建設IO(構成比)'!AZ19</f>
        <v>0</v>
      </c>
      <c r="BA21" s="418">
        <f>BA$5*'H27建設IO(構成比)'!BA19</f>
        <v>0</v>
      </c>
      <c r="BB21" s="417">
        <f>BB$5*'H27建設IO(構成比)'!BB19</f>
        <v>0</v>
      </c>
      <c r="BC21" s="417">
        <f>BC$5*'H27建設IO(構成比)'!BC19</f>
        <v>0</v>
      </c>
      <c r="BD21" s="418">
        <f>BD$5*'H27建設IO(構成比)'!BD19</f>
        <v>0</v>
      </c>
      <c r="BE21" s="418">
        <f>BE$5*'H27建設IO(構成比)'!BE19</f>
        <v>0</v>
      </c>
      <c r="BF21" s="418">
        <f>BF$5*'H27建設IO(構成比)'!BF19</f>
        <v>0</v>
      </c>
      <c r="BG21" s="418">
        <f>BG$5*'H27建設IO(構成比)'!BG19</f>
        <v>0</v>
      </c>
      <c r="BH21" s="418">
        <f>BH$5*'H27建設IO(構成比)'!BH19</f>
        <v>0</v>
      </c>
      <c r="BI21" s="418">
        <f>BI$5*'H27建設IO(構成比)'!BI19</f>
        <v>0</v>
      </c>
      <c r="BJ21" s="418">
        <f>BJ$5*'H27建設IO(構成比)'!BJ19</f>
        <v>0</v>
      </c>
      <c r="BK21" s="418">
        <f>BK$5*'H27建設IO(構成比)'!BK19</f>
        <v>0</v>
      </c>
      <c r="BL21" s="418">
        <f>BL$5*'H27建設IO(構成比)'!BL19</f>
        <v>0</v>
      </c>
      <c r="BM21" s="418">
        <f>BM$5*'H27建設IO(構成比)'!BM19</f>
        <v>0</v>
      </c>
      <c r="BN21" s="418">
        <f>BN$5*'H27建設IO(構成比)'!BN19</f>
        <v>0</v>
      </c>
      <c r="BO21" s="417">
        <f>BO$5*'H27建設IO(構成比)'!BO19</f>
        <v>0</v>
      </c>
      <c r="BP21" s="418">
        <f>BP$5*'H27建設IO(構成比)'!BP19</f>
        <v>0</v>
      </c>
      <c r="BQ21" s="418">
        <f>BQ$5*'H27建設IO(構成比)'!BQ19</f>
        <v>0</v>
      </c>
      <c r="BR21" s="418">
        <f>BR$5*'H27建設IO(構成比)'!BR19</f>
        <v>0</v>
      </c>
      <c r="BS21" s="418">
        <f>BS$5*'H27建設IO(構成比)'!BS19</f>
        <v>0</v>
      </c>
      <c r="BT21" s="418">
        <f>BT$5*'H27建設IO(構成比)'!BT19</f>
        <v>0</v>
      </c>
      <c r="BU21" s="419">
        <f>BU$5*'H27建設IO(構成比)'!BU19</f>
        <v>0</v>
      </c>
      <c r="BV21" s="423">
        <f t="shared" si="0"/>
        <v>0.26530476885322013</v>
      </c>
      <c r="BW21" s="426">
        <f t="shared" si="1"/>
        <v>2.6530476885322012E-5</v>
      </c>
    </row>
    <row r="22" spans="1:75">
      <c r="A22" s="408">
        <v>17</v>
      </c>
      <c r="B22" s="90" t="s">
        <v>111</v>
      </c>
      <c r="C22" s="417">
        <f>C$5*'H27建設IO(構成比)'!C20</f>
        <v>2.0925075610562502</v>
      </c>
      <c r="D22" s="417">
        <f>D$5*'H27建設IO(構成比)'!D20</f>
        <v>3.8775734738177201</v>
      </c>
      <c r="E22" s="417">
        <f>E$5*'H27建設IO(構成比)'!E20</f>
        <v>1.3941231712434021</v>
      </c>
      <c r="F22" s="417">
        <f>F$5*'H27建設IO(構成比)'!F20</f>
        <v>0</v>
      </c>
      <c r="G22" s="418">
        <f>G$5*'H27建設IO(構成比)'!G20</f>
        <v>0</v>
      </c>
      <c r="H22" s="418">
        <f>H$5*'H27建設IO(構成比)'!H20</f>
        <v>0</v>
      </c>
      <c r="I22" s="417">
        <f>I$5*'H27建設IO(構成比)'!I20</f>
        <v>1.4649812561001359</v>
      </c>
      <c r="J22" s="418">
        <f>J$5*'H27建設IO(構成比)'!J20</f>
        <v>0</v>
      </c>
      <c r="K22" s="417">
        <f>K$5*'H27建設IO(構成比)'!K20</f>
        <v>1.134417797798061</v>
      </c>
      <c r="L22" s="418">
        <f>L$5*'H27建設IO(構成比)'!L20</f>
        <v>0</v>
      </c>
      <c r="M22" s="418">
        <f>M$5*'H27建設IO(構成比)'!M20</f>
        <v>1.0612190754128805</v>
      </c>
      <c r="N22" s="417">
        <f>N$5*'H27建設IO(構成比)'!N20</f>
        <v>0</v>
      </c>
      <c r="O22" s="418">
        <f>O$5*'H27建設IO(構成比)'!O20</f>
        <v>0</v>
      </c>
      <c r="P22" s="418">
        <f>P$5*'H27建設IO(構成比)'!P20</f>
        <v>0</v>
      </c>
      <c r="Q22" s="418">
        <f>Q$5*'H27建設IO(構成比)'!Q20</f>
        <v>0</v>
      </c>
      <c r="R22" s="417">
        <f>R$5*'H27建設IO(構成比)'!R20</f>
        <v>0</v>
      </c>
      <c r="S22" s="417">
        <f>S$5*'H27建設IO(構成比)'!S20</f>
        <v>0</v>
      </c>
      <c r="T22" s="418">
        <f>T$5*'H27建設IO(構成比)'!T20</f>
        <v>0</v>
      </c>
      <c r="U22" s="418">
        <f>U$5*'H27建設IO(構成比)'!U20</f>
        <v>0</v>
      </c>
      <c r="V22" s="417">
        <f>V$5*'H27建設IO(構成比)'!V20</f>
        <v>0</v>
      </c>
      <c r="W22" s="418">
        <f>W$5*'H27建設IO(構成比)'!W20</f>
        <v>0</v>
      </c>
      <c r="X22" s="418">
        <f>X$5*'H27建設IO(構成比)'!X20</f>
        <v>0</v>
      </c>
      <c r="Y22" s="418">
        <f>Y$5*'H27建設IO(構成比)'!Y20</f>
        <v>0</v>
      </c>
      <c r="Z22" s="418">
        <f>Z$5*'H27建設IO(構成比)'!Z20</f>
        <v>0</v>
      </c>
      <c r="AA22" s="418">
        <f>AA$5*'H27建設IO(構成比)'!AA20</f>
        <v>0</v>
      </c>
      <c r="AB22" s="418">
        <f>AB$5*'H27建設IO(構成比)'!AB20</f>
        <v>0</v>
      </c>
      <c r="AC22" s="418">
        <f>AC$5*'H27建設IO(構成比)'!AC20</f>
        <v>0</v>
      </c>
      <c r="AD22" s="418">
        <f>AD$5*'H27建設IO(構成比)'!AD20</f>
        <v>0</v>
      </c>
      <c r="AE22" s="418">
        <f>AE$5*'H27建設IO(構成比)'!AE20</f>
        <v>0</v>
      </c>
      <c r="AF22" s="417">
        <f>AF$5*'H27建設IO(構成比)'!AF20</f>
        <v>0</v>
      </c>
      <c r="AG22" s="417">
        <f>AG$5*'H27建設IO(構成比)'!AG20</f>
        <v>0</v>
      </c>
      <c r="AH22" s="417">
        <f>AH$5*'H27建設IO(構成比)'!AH20</f>
        <v>0</v>
      </c>
      <c r="AI22" s="417">
        <f>AI$5*'H27建設IO(構成比)'!AI20</f>
        <v>0</v>
      </c>
      <c r="AJ22" s="417">
        <f>AJ$5*'H27建設IO(構成比)'!AJ20</f>
        <v>0</v>
      </c>
      <c r="AK22" s="418">
        <f>AK$5*'H27建設IO(構成比)'!AK20</f>
        <v>0</v>
      </c>
      <c r="AL22" s="418">
        <f>AL$5*'H27建設IO(構成比)'!AL20</f>
        <v>0</v>
      </c>
      <c r="AM22" s="418">
        <f>AM$5*'H27建設IO(構成比)'!AM20</f>
        <v>0</v>
      </c>
      <c r="AN22" s="418">
        <f>AN$5*'H27建設IO(構成比)'!AN20</f>
        <v>0</v>
      </c>
      <c r="AO22" s="418">
        <f>AO$5*'H27建設IO(構成比)'!AO20</f>
        <v>0</v>
      </c>
      <c r="AP22" s="418">
        <f>AP$5*'H27建設IO(構成比)'!AP20</f>
        <v>0</v>
      </c>
      <c r="AQ22" s="418">
        <f>AQ$5*'H27建設IO(構成比)'!AQ20</f>
        <v>0</v>
      </c>
      <c r="AR22" s="417">
        <f>AR$5*'H27建設IO(構成比)'!AR20</f>
        <v>0</v>
      </c>
      <c r="AS22" s="417">
        <f>AS$5*'H27建設IO(構成比)'!AS20</f>
        <v>0</v>
      </c>
      <c r="AT22" s="418">
        <f>AT$5*'H27建設IO(構成比)'!AT20</f>
        <v>0</v>
      </c>
      <c r="AU22" s="418">
        <f>AU$5*'H27建設IO(構成比)'!AU20</f>
        <v>0</v>
      </c>
      <c r="AV22" s="418">
        <f>AV$5*'H27建設IO(構成比)'!AV20</f>
        <v>0</v>
      </c>
      <c r="AW22" s="418">
        <f>AW$5*'H27建設IO(構成比)'!AW20</f>
        <v>0</v>
      </c>
      <c r="AX22" s="417">
        <f>AX$5*'H27建設IO(構成比)'!AX20</f>
        <v>0</v>
      </c>
      <c r="AY22" s="418">
        <f>AY$5*'H27建設IO(構成比)'!AY20</f>
        <v>0</v>
      </c>
      <c r="AZ22" s="418">
        <f>AZ$5*'H27建設IO(構成比)'!AZ20</f>
        <v>0</v>
      </c>
      <c r="BA22" s="418">
        <f>BA$5*'H27建設IO(構成比)'!BA20</f>
        <v>0</v>
      </c>
      <c r="BB22" s="417">
        <f>BB$5*'H27建設IO(構成比)'!BB20</f>
        <v>0</v>
      </c>
      <c r="BC22" s="417">
        <f>BC$5*'H27建設IO(構成比)'!BC20</f>
        <v>0</v>
      </c>
      <c r="BD22" s="418">
        <f>BD$5*'H27建設IO(構成比)'!BD20</f>
        <v>0</v>
      </c>
      <c r="BE22" s="418">
        <f>BE$5*'H27建設IO(構成比)'!BE20</f>
        <v>0</v>
      </c>
      <c r="BF22" s="418">
        <f>BF$5*'H27建設IO(構成比)'!BF20</f>
        <v>0</v>
      </c>
      <c r="BG22" s="418">
        <f>BG$5*'H27建設IO(構成比)'!BG20</f>
        <v>0</v>
      </c>
      <c r="BH22" s="418">
        <f>BH$5*'H27建設IO(構成比)'!BH20</f>
        <v>0</v>
      </c>
      <c r="BI22" s="418">
        <f>BI$5*'H27建設IO(構成比)'!BI20</f>
        <v>0</v>
      </c>
      <c r="BJ22" s="418">
        <f>BJ$5*'H27建設IO(構成比)'!BJ20</f>
        <v>0</v>
      </c>
      <c r="BK22" s="418">
        <f>BK$5*'H27建設IO(構成比)'!BK20</f>
        <v>0</v>
      </c>
      <c r="BL22" s="418">
        <f>BL$5*'H27建設IO(構成比)'!BL20</f>
        <v>0</v>
      </c>
      <c r="BM22" s="418">
        <f>BM$5*'H27建設IO(構成比)'!BM20</f>
        <v>0</v>
      </c>
      <c r="BN22" s="418">
        <f>BN$5*'H27建設IO(構成比)'!BN20</f>
        <v>0</v>
      </c>
      <c r="BO22" s="417">
        <f>BO$5*'H27建設IO(構成比)'!BO20</f>
        <v>0</v>
      </c>
      <c r="BP22" s="418">
        <f>BP$5*'H27建設IO(構成比)'!BP20</f>
        <v>0</v>
      </c>
      <c r="BQ22" s="418">
        <f>BQ$5*'H27建設IO(構成比)'!BQ20</f>
        <v>0</v>
      </c>
      <c r="BR22" s="418">
        <f>BR$5*'H27建設IO(構成比)'!BR20</f>
        <v>0</v>
      </c>
      <c r="BS22" s="418">
        <f>BS$5*'H27建設IO(構成比)'!BS20</f>
        <v>0</v>
      </c>
      <c r="BT22" s="418">
        <f>BT$5*'H27建設IO(構成比)'!BT20</f>
        <v>0</v>
      </c>
      <c r="BU22" s="419">
        <f>BU$5*'H27建設IO(構成比)'!BU20</f>
        <v>0</v>
      </c>
      <c r="BV22" s="423">
        <f t="shared" si="0"/>
        <v>1.0612190754128805</v>
      </c>
      <c r="BW22" s="426">
        <f t="shared" si="1"/>
        <v>1.0612190754128805E-4</v>
      </c>
    </row>
    <row r="23" spans="1:75">
      <c r="A23" s="408">
        <v>18</v>
      </c>
      <c r="B23" s="90" t="s">
        <v>328</v>
      </c>
      <c r="C23" s="417">
        <f>C$5*'H27建設IO(構成比)'!C21</f>
        <v>3.2404464279823078</v>
      </c>
      <c r="D23" s="417">
        <f>D$5*'H27建設IO(構成比)'!D21</f>
        <v>5.5581285734638781</v>
      </c>
      <c r="E23" s="417">
        <f>E$5*'H27建設IO(構成比)'!E21</f>
        <v>6.7172507276099171</v>
      </c>
      <c r="F23" s="417">
        <f>F$5*'H27建設IO(構成比)'!F21</f>
        <v>0</v>
      </c>
      <c r="G23" s="418">
        <f>G$5*'H27建設IO(構成比)'!G21</f>
        <v>0</v>
      </c>
      <c r="H23" s="418">
        <f>H$5*'H27建設IO(構成比)'!H21</f>
        <v>0</v>
      </c>
      <c r="I23" s="417">
        <f>I$5*'H27建設IO(構成比)'!I21</f>
        <v>9.4037973506742301</v>
      </c>
      <c r="J23" s="418">
        <f>J$5*'H27建設IO(構成比)'!J21</f>
        <v>0</v>
      </c>
      <c r="K23" s="417">
        <f>K$5*'H27建設IO(構成比)'!K21</f>
        <v>11.487805982422854</v>
      </c>
      <c r="L23" s="418">
        <f>L$5*'H27建設IO(構成比)'!L21</f>
        <v>0</v>
      </c>
      <c r="M23" s="418">
        <f>M$5*'H27建設IO(構成比)'!M21</f>
        <v>6.7652716057571141</v>
      </c>
      <c r="N23" s="417">
        <f>N$5*'H27建設IO(構成比)'!N21</f>
        <v>0</v>
      </c>
      <c r="O23" s="418">
        <f>O$5*'H27建設IO(構成比)'!O21</f>
        <v>0</v>
      </c>
      <c r="P23" s="418">
        <f>P$5*'H27建設IO(構成比)'!P21</f>
        <v>0</v>
      </c>
      <c r="Q23" s="418">
        <f>Q$5*'H27建設IO(構成比)'!Q21</f>
        <v>0</v>
      </c>
      <c r="R23" s="417">
        <f>R$5*'H27建設IO(構成比)'!R21</f>
        <v>0</v>
      </c>
      <c r="S23" s="417">
        <f>S$5*'H27建設IO(構成比)'!S21</f>
        <v>0</v>
      </c>
      <c r="T23" s="418">
        <f>T$5*'H27建設IO(構成比)'!T21</f>
        <v>0</v>
      </c>
      <c r="U23" s="418">
        <f>U$5*'H27建設IO(構成比)'!U21</f>
        <v>0</v>
      </c>
      <c r="V23" s="417">
        <f>V$5*'H27建設IO(構成比)'!V21</f>
        <v>0</v>
      </c>
      <c r="W23" s="418">
        <f>W$5*'H27建設IO(構成比)'!W21</f>
        <v>0</v>
      </c>
      <c r="X23" s="418">
        <f>X$5*'H27建設IO(構成比)'!X21</f>
        <v>0</v>
      </c>
      <c r="Y23" s="418">
        <f>Y$5*'H27建設IO(構成比)'!Y21</f>
        <v>0</v>
      </c>
      <c r="Z23" s="418">
        <f>Z$5*'H27建設IO(構成比)'!Z21</f>
        <v>0</v>
      </c>
      <c r="AA23" s="418">
        <f>AA$5*'H27建設IO(構成比)'!AA21</f>
        <v>0</v>
      </c>
      <c r="AB23" s="418">
        <f>AB$5*'H27建設IO(構成比)'!AB21</f>
        <v>0</v>
      </c>
      <c r="AC23" s="418">
        <f>AC$5*'H27建設IO(構成比)'!AC21</f>
        <v>0</v>
      </c>
      <c r="AD23" s="418">
        <f>AD$5*'H27建設IO(構成比)'!AD21</f>
        <v>0</v>
      </c>
      <c r="AE23" s="418">
        <f>AE$5*'H27建設IO(構成比)'!AE21</f>
        <v>0</v>
      </c>
      <c r="AF23" s="417">
        <f>AF$5*'H27建設IO(構成比)'!AF21</f>
        <v>0</v>
      </c>
      <c r="AG23" s="417">
        <f>AG$5*'H27建設IO(構成比)'!AG21</f>
        <v>0</v>
      </c>
      <c r="AH23" s="417">
        <f>AH$5*'H27建設IO(構成比)'!AH21</f>
        <v>0</v>
      </c>
      <c r="AI23" s="417">
        <f>AI$5*'H27建設IO(構成比)'!AI21</f>
        <v>0</v>
      </c>
      <c r="AJ23" s="417">
        <f>AJ$5*'H27建設IO(構成比)'!AJ21</f>
        <v>0</v>
      </c>
      <c r="AK23" s="418">
        <f>AK$5*'H27建設IO(構成比)'!AK21</f>
        <v>0</v>
      </c>
      <c r="AL23" s="418">
        <f>AL$5*'H27建設IO(構成比)'!AL21</f>
        <v>0</v>
      </c>
      <c r="AM23" s="418">
        <f>AM$5*'H27建設IO(構成比)'!AM21</f>
        <v>0</v>
      </c>
      <c r="AN23" s="418">
        <f>AN$5*'H27建設IO(構成比)'!AN21</f>
        <v>0</v>
      </c>
      <c r="AO23" s="418">
        <f>AO$5*'H27建設IO(構成比)'!AO21</f>
        <v>0</v>
      </c>
      <c r="AP23" s="418">
        <f>AP$5*'H27建設IO(構成比)'!AP21</f>
        <v>0</v>
      </c>
      <c r="AQ23" s="418">
        <f>AQ$5*'H27建設IO(構成比)'!AQ21</f>
        <v>0</v>
      </c>
      <c r="AR23" s="417">
        <f>AR$5*'H27建設IO(構成比)'!AR21</f>
        <v>0</v>
      </c>
      <c r="AS23" s="417">
        <f>AS$5*'H27建設IO(構成比)'!AS21</f>
        <v>0</v>
      </c>
      <c r="AT23" s="418">
        <f>AT$5*'H27建設IO(構成比)'!AT21</f>
        <v>0</v>
      </c>
      <c r="AU23" s="418">
        <f>AU$5*'H27建設IO(構成比)'!AU21</f>
        <v>0</v>
      </c>
      <c r="AV23" s="418">
        <f>AV$5*'H27建設IO(構成比)'!AV21</f>
        <v>0</v>
      </c>
      <c r="AW23" s="418">
        <f>AW$5*'H27建設IO(構成比)'!AW21</f>
        <v>0</v>
      </c>
      <c r="AX23" s="417">
        <f>AX$5*'H27建設IO(構成比)'!AX21</f>
        <v>0</v>
      </c>
      <c r="AY23" s="418">
        <f>AY$5*'H27建設IO(構成比)'!AY21</f>
        <v>0</v>
      </c>
      <c r="AZ23" s="418">
        <f>AZ$5*'H27建設IO(構成比)'!AZ21</f>
        <v>0</v>
      </c>
      <c r="BA23" s="418">
        <f>BA$5*'H27建設IO(構成比)'!BA21</f>
        <v>0</v>
      </c>
      <c r="BB23" s="417">
        <f>BB$5*'H27建設IO(構成比)'!BB21</f>
        <v>0</v>
      </c>
      <c r="BC23" s="417">
        <f>BC$5*'H27建設IO(構成比)'!BC21</f>
        <v>0</v>
      </c>
      <c r="BD23" s="418">
        <f>BD$5*'H27建設IO(構成比)'!BD21</f>
        <v>0</v>
      </c>
      <c r="BE23" s="418">
        <f>BE$5*'H27建設IO(構成比)'!BE21</f>
        <v>0</v>
      </c>
      <c r="BF23" s="418">
        <f>BF$5*'H27建設IO(構成比)'!BF21</f>
        <v>0</v>
      </c>
      <c r="BG23" s="418">
        <f>BG$5*'H27建設IO(構成比)'!BG21</f>
        <v>0</v>
      </c>
      <c r="BH23" s="418">
        <f>BH$5*'H27建設IO(構成比)'!BH21</f>
        <v>0</v>
      </c>
      <c r="BI23" s="418">
        <f>BI$5*'H27建設IO(構成比)'!BI21</f>
        <v>0</v>
      </c>
      <c r="BJ23" s="418">
        <f>BJ$5*'H27建設IO(構成比)'!BJ21</f>
        <v>0</v>
      </c>
      <c r="BK23" s="418">
        <f>BK$5*'H27建設IO(構成比)'!BK21</f>
        <v>0</v>
      </c>
      <c r="BL23" s="418">
        <f>BL$5*'H27建設IO(構成比)'!BL21</f>
        <v>0</v>
      </c>
      <c r="BM23" s="418">
        <f>BM$5*'H27建設IO(構成比)'!BM21</f>
        <v>0</v>
      </c>
      <c r="BN23" s="418">
        <f>BN$5*'H27建設IO(構成比)'!BN21</f>
        <v>0</v>
      </c>
      <c r="BO23" s="417">
        <f>BO$5*'H27建設IO(構成比)'!BO21</f>
        <v>0</v>
      </c>
      <c r="BP23" s="418">
        <f>BP$5*'H27建設IO(構成比)'!BP21</f>
        <v>0</v>
      </c>
      <c r="BQ23" s="418">
        <f>BQ$5*'H27建設IO(構成比)'!BQ21</f>
        <v>0</v>
      </c>
      <c r="BR23" s="418">
        <f>BR$5*'H27建設IO(構成比)'!BR21</f>
        <v>0</v>
      </c>
      <c r="BS23" s="418">
        <f>BS$5*'H27建設IO(構成比)'!BS21</f>
        <v>0</v>
      </c>
      <c r="BT23" s="418">
        <f>BT$5*'H27建設IO(構成比)'!BT21</f>
        <v>0</v>
      </c>
      <c r="BU23" s="419">
        <f>BU$5*'H27建設IO(構成比)'!BU21</f>
        <v>0</v>
      </c>
      <c r="BV23" s="423">
        <f t="shared" si="0"/>
        <v>6.7652716057571141</v>
      </c>
      <c r="BW23" s="426">
        <f t="shared" si="1"/>
        <v>6.7652716057571137E-4</v>
      </c>
    </row>
    <row r="24" spans="1:75">
      <c r="A24" s="408">
        <v>19</v>
      </c>
      <c r="B24" s="90" t="s">
        <v>88</v>
      </c>
      <c r="C24" s="417">
        <f>C$5*'H27建設IO(構成比)'!C22</f>
        <v>80.553665319447205</v>
      </c>
      <c r="D24" s="417">
        <f>D$5*'H27建設IO(構成比)'!D22</f>
        <v>105.8476451785267</v>
      </c>
      <c r="E24" s="417">
        <f>E$5*'H27建設IO(構成比)'!E22</f>
        <v>95.23085037762165</v>
      </c>
      <c r="F24" s="417">
        <f>F$5*'H27建設IO(構成比)'!F22</f>
        <v>0</v>
      </c>
      <c r="G24" s="418">
        <f>G$5*'H27建設IO(構成比)'!G22</f>
        <v>0</v>
      </c>
      <c r="H24" s="418">
        <f>H$5*'H27建設IO(構成比)'!H22</f>
        <v>0</v>
      </c>
      <c r="I24" s="417">
        <f>I$5*'H27建設IO(構成比)'!I22</f>
        <v>100.59854174058204</v>
      </c>
      <c r="J24" s="418">
        <f>J$5*'H27建設IO(構成比)'!J22</f>
        <v>0</v>
      </c>
      <c r="K24" s="417">
        <f>K$5*'H27建設IO(構成比)'!K22</f>
        <v>79.28509282507521</v>
      </c>
      <c r="L24" s="418">
        <f>L$5*'H27建設IO(構成比)'!L22</f>
        <v>0</v>
      </c>
      <c r="M24" s="418">
        <f>M$5*'H27建設IO(構成比)'!M22</f>
        <v>165.28487099555616</v>
      </c>
      <c r="N24" s="417">
        <f>N$5*'H27建設IO(構成比)'!N22</f>
        <v>0</v>
      </c>
      <c r="O24" s="418">
        <f>O$5*'H27建設IO(構成比)'!O22</f>
        <v>0</v>
      </c>
      <c r="P24" s="418">
        <f>P$5*'H27建設IO(構成比)'!P22</f>
        <v>0</v>
      </c>
      <c r="Q24" s="418">
        <f>Q$5*'H27建設IO(構成比)'!Q22</f>
        <v>0</v>
      </c>
      <c r="R24" s="417">
        <f>R$5*'H27建設IO(構成比)'!R22</f>
        <v>0</v>
      </c>
      <c r="S24" s="417">
        <f>S$5*'H27建設IO(構成比)'!S22</f>
        <v>0</v>
      </c>
      <c r="T24" s="418">
        <f>T$5*'H27建設IO(構成比)'!T22</f>
        <v>0</v>
      </c>
      <c r="U24" s="418">
        <f>U$5*'H27建設IO(構成比)'!U22</f>
        <v>0</v>
      </c>
      <c r="V24" s="417">
        <f>V$5*'H27建設IO(構成比)'!V22</f>
        <v>0</v>
      </c>
      <c r="W24" s="418">
        <f>W$5*'H27建設IO(構成比)'!W22</f>
        <v>0</v>
      </c>
      <c r="X24" s="418">
        <f>X$5*'H27建設IO(構成比)'!X22</f>
        <v>0</v>
      </c>
      <c r="Y24" s="418">
        <f>Y$5*'H27建設IO(構成比)'!Y22</f>
        <v>0</v>
      </c>
      <c r="Z24" s="418">
        <f>Z$5*'H27建設IO(構成比)'!Z22</f>
        <v>0</v>
      </c>
      <c r="AA24" s="418">
        <f>AA$5*'H27建設IO(構成比)'!AA22</f>
        <v>0</v>
      </c>
      <c r="AB24" s="418">
        <f>AB$5*'H27建設IO(構成比)'!AB22</f>
        <v>0</v>
      </c>
      <c r="AC24" s="418">
        <f>AC$5*'H27建設IO(構成比)'!AC22</f>
        <v>0</v>
      </c>
      <c r="AD24" s="418">
        <f>AD$5*'H27建設IO(構成比)'!AD22</f>
        <v>0</v>
      </c>
      <c r="AE24" s="418">
        <f>AE$5*'H27建設IO(構成比)'!AE22</f>
        <v>0</v>
      </c>
      <c r="AF24" s="417">
        <f>AF$5*'H27建設IO(構成比)'!AF22</f>
        <v>0</v>
      </c>
      <c r="AG24" s="417">
        <f>AG$5*'H27建設IO(構成比)'!AG22</f>
        <v>0</v>
      </c>
      <c r="AH24" s="417">
        <f>AH$5*'H27建設IO(構成比)'!AH22</f>
        <v>0</v>
      </c>
      <c r="AI24" s="417">
        <f>AI$5*'H27建設IO(構成比)'!AI22</f>
        <v>0</v>
      </c>
      <c r="AJ24" s="417">
        <f>AJ$5*'H27建設IO(構成比)'!AJ22</f>
        <v>0</v>
      </c>
      <c r="AK24" s="418">
        <f>AK$5*'H27建設IO(構成比)'!AK22</f>
        <v>0</v>
      </c>
      <c r="AL24" s="418">
        <f>AL$5*'H27建設IO(構成比)'!AL22</f>
        <v>0</v>
      </c>
      <c r="AM24" s="418">
        <f>AM$5*'H27建設IO(構成比)'!AM22</f>
        <v>0</v>
      </c>
      <c r="AN24" s="418">
        <f>AN$5*'H27建設IO(構成比)'!AN22</f>
        <v>0</v>
      </c>
      <c r="AO24" s="418">
        <f>AO$5*'H27建設IO(構成比)'!AO22</f>
        <v>0</v>
      </c>
      <c r="AP24" s="418">
        <f>AP$5*'H27建設IO(構成比)'!AP22</f>
        <v>0</v>
      </c>
      <c r="AQ24" s="418">
        <f>AQ$5*'H27建設IO(構成比)'!AQ22</f>
        <v>0</v>
      </c>
      <c r="AR24" s="417">
        <f>AR$5*'H27建設IO(構成比)'!AR22</f>
        <v>0</v>
      </c>
      <c r="AS24" s="417">
        <f>AS$5*'H27建設IO(構成比)'!AS22</f>
        <v>0</v>
      </c>
      <c r="AT24" s="418">
        <f>AT$5*'H27建設IO(構成比)'!AT22</f>
        <v>0</v>
      </c>
      <c r="AU24" s="418">
        <f>AU$5*'H27建設IO(構成比)'!AU22</f>
        <v>0</v>
      </c>
      <c r="AV24" s="418">
        <f>AV$5*'H27建設IO(構成比)'!AV22</f>
        <v>0</v>
      </c>
      <c r="AW24" s="418">
        <f>AW$5*'H27建設IO(構成比)'!AW22</f>
        <v>0</v>
      </c>
      <c r="AX24" s="417">
        <f>AX$5*'H27建設IO(構成比)'!AX22</f>
        <v>0</v>
      </c>
      <c r="AY24" s="418">
        <f>AY$5*'H27建設IO(構成比)'!AY22</f>
        <v>0</v>
      </c>
      <c r="AZ24" s="418">
        <f>AZ$5*'H27建設IO(構成比)'!AZ22</f>
        <v>0</v>
      </c>
      <c r="BA24" s="418">
        <f>BA$5*'H27建設IO(構成比)'!BA22</f>
        <v>0</v>
      </c>
      <c r="BB24" s="417">
        <f>BB$5*'H27建設IO(構成比)'!BB22</f>
        <v>0</v>
      </c>
      <c r="BC24" s="417">
        <f>BC$5*'H27建設IO(構成比)'!BC22</f>
        <v>0</v>
      </c>
      <c r="BD24" s="418">
        <f>BD$5*'H27建設IO(構成比)'!BD22</f>
        <v>0</v>
      </c>
      <c r="BE24" s="418">
        <f>BE$5*'H27建設IO(構成比)'!BE22</f>
        <v>0</v>
      </c>
      <c r="BF24" s="418">
        <f>BF$5*'H27建設IO(構成比)'!BF22</f>
        <v>0</v>
      </c>
      <c r="BG24" s="418">
        <f>BG$5*'H27建設IO(構成比)'!BG22</f>
        <v>0</v>
      </c>
      <c r="BH24" s="418">
        <f>BH$5*'H27建設IO(構成比)'!BH22</f>
        <v>0</v>
      </c>
      <c r="BI24" s="418">
        <f>BI$5*'H27建設IO(構成比)'!BI22</f>
        <v>0</v>
      </c>
      <c r="BJ24" s="418">
        <f>BJ$5*'H27建設IO(構成比)'!BJ22</f>
        <v>0</v>
      </c>
      <c r="BK24" s="418">
        <f>BK$5*'H27建設IO(構成比)'!BK22</f>
        <v>0</v>
      </c>
      <c r="BL24" s="418">
        <f>BL$5*'H27建設IO(構成比)'!BL22</f>
        <v>0</v>
      </c>
      <c r="BM24" s="418">
        <f>BM$5*'H27建設IO(構成比)'!BM22</f>
        <v>0</v>
      </c>
      <c r="BN24" s="418">
        <f>BN$5*'H27建設IO(構成比)'!BN22</f>
        <v>0</v>
      </c>
      <c r="BO24" s="417">
        <f>BO$5*'H27建設IO(構成比)'!BO22</f>
        <v>0</v>
      </c>
      <c r="BP24" s="418">
        <f>BP$5*'H27建設IO(構成比)'!BP22</f>
        <v>0</v>
      </c>
      <c r="BQ24" s="418">
        <f>BQ$5*'H27建設IO(構成比)'!BQ22</f>
        <v>0</v>
      </c>
      <c r="BR24" s="418">
        <f>BR$5*'H27建設IO(構成比)'!BR22</f>
        <v>0</v>
      </c>
      <c r="BS24" s="418">
        <f>BS$5*'H27建設IO(構成比)'!BS22</f>
        <v>0</v>
      </c>
      <c r="BT24" s="418">
        <f>BT$5*'H27建設IO(構成比)'!BT22</f>
        <v>0</v>
      </c>
      <c r="BU24" s="419">
        <f>BU$5*'H27建設IO(構成比)'!BU22</f>
        <v>0</v>
      </c>
      <c r="BV24" s="423">
        <f t="shared" si="0"/>
        <v>165.28487099555616</v>
      </c>
      <c r="BW24" s="426">
        <f t="shared" si="1"/>
        <v>1.6528487099555615E-2</v>
      </c>
    </row>
    <row r="25" spans="1:75">
      <c r="A25" s="408">
        <v>20</v>
      </c>
      <c r="B25" s="90" t="s">
        <v>329</v>
      </c>
      <c r="C25" s="417">
        <f>C$5*'H27建設IO(構成比)'!C23</f>
        <v>17.469357829276483</v>
      </c>
      <c r="D25" s="417">
        <f>D$5*'H27建設IO(構成比)'!D23</f>
        <v>14.192492762255661</v>
      </c>
      <c r="E25" s="417">
        <f>E$5*'H27建設IO(構成比)'!E23</f>
        <v>9.5325554818897125</v>
      </c>
      <c r="F25" s="417">
        <f>F$5*'H27建設IO(構成比)'!F23</f>
        <v>0</v>
      </c>
      <c r="G25" s="418">
        <f>G$5*'H27建設IO(構成比)'!G23</f>
        <v>0</v>
      </c>
      <c r="H25" s="418">
        <f>H$5*'H27建設IO(構成比)'!H23</f>
        <v>0</v>
      </c>
      <c r="I25" s="417">
        <f>I$5*'H27建設IO(構成比)'!I23</f>
        <v>14.908657537796111</v>
      </c>
      <c r="J25" s="418">
        <f>J$5*'H27建設IO(構成比)'!J23</f>
        <v>0</v>
      </c>
      <c r="K25" s="417">
        <f>K$5*'H27建設IO(構成比)'!K23</f>
        <v>18.890734143590027</v>
      </c>
      <c r="L25" s="418">
        <f>L$5*'H27建設IO(構成比)'!L23</f>
        <v>0</v>
      </c>
      <c r="M25" s="418">
        <f>M$5*'H27建設IO(構成比)'!M23</f>
        <v>4.3775286860781328</v>
      </c>
      <c r="N25" s="417">
        <f>N$5*'H27建設IO(構成比)'!N23</f>
        <v>0</v>
      </c>
      <c r="O25" s="418">
        <f>O$5*'H27建設IO(構成比)'!O23</f>
        <v>0</v>
      </c>
      <c r="P25" s="418">
        <f>P$5*'H27建設IO(構成比)'!P23</f>
        <v>0</v>
      </c>
      <c r="Q25" s="418">
        <f>Q$5*'H27建設IO(構成比)'!Q23</f>
        <v>0</v>
      </c>
      <c r="R25" s="417">
        <f>R$5*'H27建設IO(構成比)'!R23</f>
        <v>0</v>
      </c>
      <c r="S25" s="417">
        <f>S$5*'H27建設IO(構成比)'!S23</f>
        <v>0</v>
      </c>
      <c r="T25" s="418">
        <f>T$5*'H27建設IO(構成比)'!T23</f>
        <v>0</v>
      </c>
      <c r="U25" s="418">
        <f>U$5*'H27建設IO(構成比)'!U23</f>
        <v>0</v>
      </c>
      <c r="V25" s="417">
        <f>V$5*'H27建設IO(構成比)'!V23</f>
        <v>0</v>
      </c>
      <c r="W25" s="418">
        <f>W$5*'H27建設IO(構成比)'!W23</f>
        <v>0</v>
      </c>
      <c r="X25" s="418">
        <f>X$5*'H27建設IO(構成比)'!X23</f>
        <v>0</v>
      </c>
      <c r="Y25" s="418">
        <f>Y$5*'H27建設IO(構成比)'!Y23</f>
        <v>0</v>
      </c>
      <c r="Z25" s="418">
        <f>Z$5*'H27建設IO(構成比)'!Z23</f>
        <v>0</v>
      </c>
      <c r="AA25" s="418">
        <f>AA$5*'H27建設IO(構成比)'!AA23</f>
        <v>0</v>
      </c>
      <c r="AB25" s="418">
        <f>AB$5*'H27建設IO(構成比)'!AB23</f>
        <v>0</v>
      </c>
      <c r="AC25" s="418">
        <f>AC$5*'H27建設IO(構成比)'!AC23</f>
        <v>0</v>
      </c>
      <c r="AD25" s="418">
        <f>AD$5*'H27建設IO(構成比)'!AD23</f>
        <v>0</v>
      </c>
      <c r="AE25" s="418">
        <f>AE$5*'H27建設IO(構成比)'!AE23</f>
        <v>0</v>
      </c>
      <c r="AF25" s="417">
        <f>AF$5*'H27建設IO(構成比)'!AF23</f>
        <v>0</v>
      </c>
      <c r="AG25" s="417">
        <f>AG$5*'H27建設IO(構成比)'!AG23</f>
        <v>0</v>
      </c>
      <c r="AH25" s="417">
        <f>AH$5*'H27建設IO(構成比)'!AH23</f>
        <v>0</v>
      </c>
      <c r="AI25" s="417">
        <f>AI$5*'H27建設IO(構成比)'!AI23</f>
        <v>0</v>
      </c>
      <c r="AJ25" s="417">
        <f>AJ$5*'H27建設IO(構成比)'!AJ23</f>
        <v>0</v>
      </c>
      <c r="AK25" s="418">
        <f>AK$5*'H27建設IO(構成比)'!AK23</f>
        <v>0</v>
      </c>
      <c r="AL25" s="418">
        <f>AL$5*'H27建設IO(構成比)'!AL23</f>
        <v>0</v>
      </c>
      <c r="AM25" s="418">
        <f>AM$5*'H27建設IO(構成比)'!AM23</f>
        <v>0</v>
      </c>
      <c r="AN25" s="418">
        <f>AN$5*'H27建設IO(構成比)'!AN23</f>
        <v>0</v>
      </c>
      <c r="AO25" s="418">
        <f>AO$5*'H27建設IO(構成比)'!AO23</f>
        <v>0</v>
      </c>
      <c r="AP25" s="418">
        <f>AP$5*'H27建設IO(構成比)'!AP23</f>
        <v>0</v>
      </c>
      <c r="AQ25" s="418">
        <f>AQ$5*'H27建設IO(構成比)'!AQ23</f>
        <v>0</v>
      </c>
      <c r="AR25" s="417">
        <f>AR$5*'H27建設IO(構成比)'!AR23</f>
        <v>0</v>
      </c>
      <c r="AS25" s="417">
        <f>AS$5*'H27建設IO(構成比)'!AS23</f>
        <v>0</v>
      </c>
      <c r="AT25" s="418">
        <f>AT$5*'H27建設IO(構成比)'!AT23</f>
        <v>0</v>
      </c>
      <c r="AU25" s="418">
        <f>AU$5*'H27建設IO(構成比)'!AU23</f>
        <v>0</v>
      </c>
      <c r="AV25" s="418">
        <f>AV$5*'H27建設IO(構成比)'!AV23</f>
        <v>0</v>
      </c>
      <c r="AW25" s="418">
        <f>AW$5*'H27建設IO(構成比)'!AW23</f>
        <v>0</v>
      </c>
      <c r="AX25" s="417">
        <f>AX$5*'H27建設IO(構成比)'!AX23</f>
        <v>0</v>
      </c>
      <c r="AY25" s="418">
        <f>AY$5*'H27建設IO(構成比)'!AY23</f>
        <v>0</v>
      </c>
      <c r="AZ25" s="418">
        <f>AZ$5*'H27建設IO(構成比)'!AZ23</f>
        <v>0</v>
      </c>
      <c r="BA25" s="418">
        <f>BA$5*'H27建設IO(構成比)'!BA23</f>
        <v>0</v>
      </c>
      <c r="BB25" s="417">
        <f>BB$5*'H27建設IO(構成比)'!BB23</f>
        <v>0</v>
      </c>
      <c r="BC25" s="417">
        <f>BC$5*'H27建設IO(構成比)'!BC23</f>
        <v>0</v>
      </c>
      <c r="BD25" s="418">
        <f>BD$5*'H27建設IO(構成比)'!BD23</f>
        <v>0</v>
      </c>
      <c r="BE25" s="418">
        <f>BE$5*'H27建設IO(構成比)'!BE23</f>
        <v>0</v>
      </c>
      <c r="BF25" s="418">
        <f>BF$5*'H27建設IO(構成比)'!BF23</f>
        <v>0</v>
      </c>
      <c r="BG25" s="418">
        <f>BG$5*'H27建設IO(構成比)'!BG23</f>
        <v>0</v>
      </c>
      <c r="BH25" s="418">
        <f>BH$5*'H27建設IO(構成比)'!BH23</f>
        <v>0</v>
      </c>
      <c r="BI25" s="418">
        <f>BI$5*'H27建設IO(構成比)'!BI23</f>
        <v>0</v>
      </c>
      <c r="BJ25" s="418">
        <f>BJ$5*'H27建設IO(構成比)'!BJ23</f>
        <v>0</v>
      </c>
      <c r="BK25" s="418">
        <f>BK$5*'H27建設IO(構成比)'!BK23</f>
        <v>0</v>
      </c>
      <c r="BL25" s="418">
        <f>BL$5*'H27建設IO(構成比)'!BL23</f>
        <v>0</v>
      </c>
      <c r="BM25" s="418">
        <f>BM$5*'H27建設IO(構成比)'!BM23</f>
        <v>0</v>
      </c>
      <c r="BN25" s="418">
        <f>BN$5*'H27建設IO(構成比)'!BN23</f>
        <v>0</v>
      </c>
      <c r="BO25" s="417">
        <f>BO$5*'H27建設IO(構成比)'!BO23</f>
        <v>0</v>
      </c>
      <c r="BP25" s="418">
        <f>BP$5*'H27建設IO(構成比)'!BP23</f>
        <v>0</v>
      </c>
      <c r="BQ25" s="418">
        <f>BQ$5*'H27建設IO(構成比)'!BQ23</f>
        <v>0</v>
      </c>
      <c r="BR25" s="418">
        <f>BR$5*'H27建設IO(構成比)'!BR23</f>
        <v>0</v>
      </c>
      <c r="BS25" s="418">
        <f>BS$5*'H27建設IO(構成比)'!BS23</f>
        <v>0</v>
      </c>
      <c r="BT25" s="418">
        <f>BT$5*'H27建設IO(構成比)'!BT23</f>
        <v>0</v>
      </c>
      <c r="BU25" s="419">
        <f>BU$5*'H27建設IO(構成比)'!BU23</f>
        <v>0</v>
      </c>
      <c r="BV25" s="423">
        <f t="shared" si="0"/>
        <v>4.3775286860781328</v>
      </c>
      <c r="BW25" s="426">
        <f t="shared" si="1"/>
        <v>4.377528686078133E-4</v>
      </c>
    </row>
    <row r="26" spans="1:75">
      <c r="A26" s="408">
        <v>21</v>
      </c>
      <c r="B26" s="90" t="s">
        <v>90</v>
      </c>
      <c r="C26" s="417">
        <f>C$5*'H27建設IO(構成比)'!C24</f>
        <v>0</v>
      </c>
      <c r="D26" s="417">
        <f>D$5*'H27建設IO(構成比)'!D24</f>
        <v>0</v>
      </c>
      <c r="E26" s="417">
        <f>E$5*'H27建設IO(構成比)'!E24</f>
        <v>0</v>
      </c>
      <c r="F26" s="417">
        <f>F$5*'H27建設IO(構成比)'!F24</f>
        <v>0</v>
      </c>
      <c r="G26" s="418">
        <f>G$5*'H27建設IO(構成比)'!G24</f>
        <v>0</v>
      </c>
      <c r="H26" s="418">
        <f>H$5*'H27建設IO(構成比)'!H24</f>
        <v>0</v>
      </c>
      <c r="I26" s="417">
        <f>I$5*'H27建設IO(構成比)'!I24</f>
        <v>0</v>
      </c>
      <c r="J26" s="418">
        <f>J$5*'H27建設IO(構成比)'!J24</f>
        <v>0</v>
      </c>
      <c r="K26" s="417">
        <f>K$5*'H27建設IO(構成比)'!K24</f>
        <v>0</v>
      </c>
      <c r="L26" s="418">
        <f>L$5*'H27建設IO(構成比)'!L24</f>
        <v>0</v>
      </c>
      <c r="M26" s="418">
        <f>M$5*'H27建設IO(構成比)'!M24</f>
        <v>0</v>
      </c>
      <c r="N26" s="417">
        <f>N$5*'H27建設IO(構成比)'!N24</f>
        <v>0</v>
      </c>
      <c r="O26" s="418">
        <f>O$5*'H27建設IO(構成比)'!O24</f>
        <v>0</v>
      </c>
      <c r="P26" s="418">
        <f>P$5*'H27建設IO(構成比)'!P24</f>
        <v>0</v>
      </c>
      <c r="Q26" s="418">
        <f>Q$5*'H27建設IO(構成比)'!Q24</f>
        <v>0</v>
      </c>
      <c r="R26" s="417">
        <f>R$5*'H27建設IO(構成比)'!R24</f>
        <v>0</v>
      </c>
      <c r="S26" s="417">
        <f>S$5*'H27建設IO(構成比)'!S24</f>
        <v>0</v>
      </c>
      <c r="T26" s="418">
        <f>T$5*'H27建設IO(構成比)'!T24</f>
        <v>0</v>
      </c>
      <c r="U26" s="418">
        <f>U$5*'H27建設IO(構成比)'!U24</f>
        <v>0</v>
      </c>
      <c r="V26" s="417">
        <f>V$5*'H27建設IO(構成比)'!V24</f>
        <v>0</v>
      </c>
      <c r="W26" s="418">
        <f>W$5*'H27建設IO(構成比)'!W24</f>
        <v>0</v>
      </c>
      <c r="X26" s="418">
        <f>X$5*'H27建設IO(構成比)'!X24</f>
        <v>0</v>
      </c>
      <c r="Y26" s="418">
        <f>Y$5*'H27建設IO(構成比)'!Y24</f>
        <v>0</v>
      </c>
      <c r="Z26" s="418">
        <f>Z$5*'H27建設IO(構成比)'!Z24</f>
        <v>0</v>
      </c>
      <c r="AA26" s="418">
        <f>AA$5*'H27建設IO(構成比)'!AA24</f>
        <v>0</v>
      </c>
      <c r="AB26" s="418">
        <f>AB$5*'H27建設IO(構成比)'!AB24</f>
        <v>0</v>
      </c>
      <c r="AC26" s="418">
        <f>AC$5*'H27建設IO(構成比)'!AC24</f>
        <v>0</v>
      </c>
      <c r="AD26" s="418">
        <f>AD$5*'H27建設IO(構成比)'!AD24</f>
        <v>0</v>
      </c>
      <c r="AE26" s="418">
        <f>AE$5*'H27建設IO(構成比)'!AE24</f>
        <v>0</v>
      </c>
      <c r="AF26" s="417">
        <f>AF$5*'H27建設IO(構成比)'!AF24</f>
        <v>0</v>
      </c>
      <c r="AG26" s="417">
        <f>AG$5*'H27建設IO(構成比)'!AG24</f>
        <v>0</v>
      </c>
      <c r="AH26" s="417">
        <f>AH$5*'H27建設IO(構成比)'!AH24</f>
        <v>0</v>
      </c>
      <c r="AI26" s="417">
        <f>AI$5*'H27建設IO(構成比)'!AI24</f>
        <v>0</v>
      </c>
      <c r="AJ26" s="417">
        <f>AJ$5*'H27建設IO(構成比)'!AJ24</f>
        <v>0</v>
      </c>
      <c r="AK26" s="418">
        <f>AK$5*'H27建設IO(構成比)'!AK24</f>
        <v>0</v>
      </c>
      <c r="AL26" s="418">
        <f>AL$5*'H27建設IO(構成比)'!AL24</f>
        <v>0</v>
      </c>
      <c r="AM26" s="418">
        <f>AM$5*'H27建設IO(構成比)'!AM24</f>
        <v>0</v>
      </c>
      <c r="AN26" s="418">
        <f>AN$5*'H27建設IO(構成比)'!AN24</f>
        <v>0</v>
      </c>
      <c r="AO26" s="418">
        <f>AO$5*'H27建設IO(構成比)'!AO24</f>
        <v>0</v>
      </c>
      <c r="AP26" s="418">
        <f>AP$5*'H27建設IO(構成比)'!AP24</f>
        <v>0</v>
      </c>
      <c r="AQ26" s="418">
        <f>AQ$5*'H27建設IO(構成比)'!AQ24</f>
        <v>0</v>
      </c>
      <c r="AR26" s="417">
        <f>AR$5*'H27建設IO(構成比)'!AR24</f>
        <v>0</v>
      </c>
      <c r="AS26" s="417">
        <f>AS$5*'H27建設IO(構成比)'!AS24</f>
        <v>0</v>
      </c>
      <c r="AT26" s="418">
        <f>AT$5*'H27建設IO(構成比)'!AT24</f>
        <v>0</v>
      </c>
      <c r="AU26" s="418">
        <f>AU$5*'H27建設IO(構成比)'!AU24</f>
        <v>0</v>
      </c>
      <c r="AV26" s="418">
        <f>AV$5*'H27建設IO(構成比)'!AV24</f>
        <v>0</v>
      </c>
      <c r="AW26" s="418">
        <f>AW$5*'H27建設IO(構成比)'!AW24</f>
        <v>0</v>
      </c>
      <c r="AX26" s="417">
        <f>AX$5*'H27建設IO(構成比)'!AX24</f>
        <v>0</v>
      </c>
      <c r="AY26" s="418">
        <f>AY$5*'H27建設IO(構成比)'!AY24</f>
        <v>0</v>
      </c>
      <c r="AZ26" s="418">
        <f>AZ$5*'H27建設IO(構成比)'!AZ24</f>
        <v>0</v>
      </c>
      <c r="BA26" s="418">
        <f>BA$5*'H27建設IO(構成比)'!BA24</f>
        <v>0</v>
      </c>
      <c r="BB26" s="417">
        <f>BB$5*'H27建設IO(構成比)'!BB24</f>
        <v>0</v>
      </c>
      <c r="BC26" s="417">
        <f>BC$5*'H27建設IO(構成比)'!BC24</f>
        <v>0</v>
      </c>
      <c r="BD26" s="418">
        <f>BD$5*'H27建設IO(構成比)'!BD24</f>
        <v>0</v>
      </c>
      <c r="BE26" s="418">
        <f>BE$5*'H27建設IO(構成比)'!BE24</f>
        <v>0</v>
      </c>
      <c r="BF26" s="418">
        <f>BF$5*'H27建設IO(構成比)'!BF24</f>
        <v>0</v>
      </c>
      <c r="BG26" s="418">
        <f>BG$5*'H27建設IO(構成比)'!BG24</f>
        <v>0</v>
      </c>
      <c r="BH26" s="418">
        <f>BH$5*'H27建設IO(構成比)'!BH24</f>
        <v>0</v>
      </c>
      <c r="BI26" s="418">
        <f>BI$5*'H27建設IO(構成比)'!BI24</f>
        <v>0</v>
      </c>
      <c r="BJ26" s="418">
        <f>BJ$5*'H27建設IO(構成比)'!BJ24</f>
        <v>0</v>
      </c>
      <c r="BK26" s="418">
        <f>BK$5*'H27建設IO(構成比)'!BK24</f>
        <v>0</v>
      </c>
      <c r="BL26" s="418">
        <f>BL$5*'H27建設IO(構成比)'!BL24</f>
        <v>0</v>
      </c>
      <c r="BM26" s="418">
        <f>BM$5*'H27建設IO(構成比)'!BM24</f>
        <v>0</v>
      </c>
      <c r="BN26" s="418">
        <f>BN$5*'H27建設IO(構成比)'!BN24</f>
        <v>0</v>
      </c>
      <c r="BO26" s="417">
        <f>BO$5*'H27建設IO(構成比)'!BO24</f>
        <v>0</v>
      </c>
      <c r="BP26" s="418">
        <f>BP$5*'H27建設IO(構成比)'!BP24</f>
        <v>0</v>
      </c>
      <c r="BQ26" s="418">
        <f>BQ$5*'H27建設IO(構成比)'!BQ24</f>
        <v>0</v>
      </c>
      <c r="BR26" s="418">
        <f>BR$5*'H27建設IO(構成比)'!BR24</f>
        <v>0</v>
      </c>
      <c r="BS26" s="418">
        <f>BS$5*'H27建設IO(構成比)'!BS24</f>
        <v>0</v>
      </c>
      <c r="BT26" s="418">
        <f>BT$5*'H27建設IO(構成比)'!BT24</f>
        <v>0</v>
      </c>
      <c r="BU26" s="419">
        <f>BU$5*'H27建設IO(構成比)'!BU24</f>
        <v>0</v>
      </c>
      <c r="BV26" s="423">
        <f t="shared" si="0"/>
        <v>0</v>
      </c>
      <c r="BW26" s="426">
        <f t="shared" si="1"/>
        <v>0</v>
      </c>
    </row>
    <row r="27" spans="1:75">
      <c r="A27" s="408">
        <v>22</v>
      </c>
      <c r="B27" s="90" t="s">
        <v>64</v>
      </c>
      <c r="C27" s="417">
        <f>C$5*'H27建設IO(構成比)'!C25</f>
        <v>33.0408274022721</v>
      </c>
      <c r="D27" s="417">
        <f>D$5*'H27建設IO(構成比)'!D25</f>
        <v>20.369215905934823</v>
      </c>
      <c r="E27" s="417">
        <f>E$5*'H27建設IO(構成比)'!E25</f>
        <v>24.378399097675761</v>
      </c>
      <c r="F27" s="417">
        <f>F$5*'H27建設IO(構成比)'!F25</f>
        <v>0</v>
      </c>
      <c r="G27" s="418">
        <f>G$5*'H27建設IO(構成比)'!G25</f>
        <v>0</v>
      </c>
      <c r="H27" s="418">
        <f>H$5*'H27建設IO(構成比)'!H25</f>
        <v>0</v>
      </c>
      <c r="I27" s="417">
        <f>I$5*'H27建設IO(構成比)'!I25</f>
        <v>22.77971316724069</v>
      </c>
      <c r="J27" s="418">
        <f>J$5*'H27建設IO(構成比)'!J25</f>
        <v>0</v>
      </c>
      <c r="K27" s="417">
        <f>K$5*'H27建設IO(構成比)'!K25</f>
        <v>21.035416718397094</v>
      </c>
      <c r="L27" s="418">
        <f>L$5*'H27建設IO(構成比)'!L25</f>
        <v>0</v>
      </c>
      <c r="M27" s="418">
        <f>M$5*'H27建設IO(構成比)'!M25</f>
        <v>23.214167274656759</v>
      </c>
      <c r="N27" s="417">
        <f>N$5*'H27建設IO(構成比)'!N25</f>
        <v>0</v>
      </c>
      <c r="O27" s="418">
        <f>O$5*'H27建設IO(構成比)'!O25</f>
        <v>0</v>
      </c>
      <c r="P27" s="418">
        <f>P$5*'H27建設IO(構成比)'!P25</f>
        <v>0</v>
      </c>
      <c r="Q27" s="418">
        <f>Q$5*'H27建設IO(構成比)'!Q25</f>
        <v>0</v>
      </c>
      <c r="R27" s="417">
        <f>R$5*'H27建設IO(構成比)'!R25</f>
        <v>0</v>
      </c>
      <c r="S27" s="417">
        <f>S$5*'H27建設IO(構成比)'!S25</f>
        <v>0</v>
      </c>
      <c r="T27" s="418">
        <f>T$5*'H27建設IO(構成比)'!T25</f>
        <v>0</v>
      </c>
      <c r="U27" s="418">
        <f>U$5*'H27建設IO(構成比)'!U25</f>
        <v>0</v>
      </c>
      <c r="V27" s="417">
        <f>V$5*'H27建設IO(構成比)'!V25</f>
        <v>0</v>
      </c>
      <c r="W27" s="418">
        <f>W$5*'H27建設IO(構成比)'!W25</f>
        <v>0</v>
      </c>
      <c r="X27" s="418">
        <f>X$5*'H27建設IO(構成比)'!X25</f>
        <v>0</v>
      </c>
      <c r="Y27" s="418">
        <f>Y$5*'H27建設IO(構成比)'!Y25</f>
        <v>0</v>
      </c>
      <c r="Z27" s="418">
        <f>Z$5*'H27建設IO(構成比)'!Z25</f>
        <v>0</v>
      </c>
      <c r="AA27" s="418">
        <f>AA$5*'H27建設IO(構成比)'!AA25</f>
        <v>0</v>
      </c>
      <c r="AB27" s="418">
        <f>AB$5*'H27建設IO(構成比)'!AB25</f>
        <v>0</v>
      </c>
      <c r="AC27" s="418">
        <f>AC$5*'H27建設IO(構成比)'!AC25</f>
        <v>0</v>
      </c>
      <c r="AD27" s="418">
        <f>AD$5*'H27建設IO(構成比)'!AD25</f>
        <v>0</v>
      </c>
      <c r="AE27" s="418">
        <f>AE$5*'H27建設IO(構成比)'!AE25</f>
        <v>0</v>
      </c>
      <c r="AF27" s="417">
        <f>AF$5*'H27建設IO(構成比)'!AF25</f>
        <v>0</v>
      </c>
      <c r="AG27" s="417">
        <f>AG$5*'H27建設IO(構成比)'!AG25</f>
        <v>0</v>
      </c>
      <c r="AH27" s="417">
        <f>AH$5*'H27建設IO(構成比)'!AH25</f>
        <v>0</v>
      </c>
      <c r="AI27" s="417">
        <f>AI$5*'H27建設IO(構成比)'!AI25</f>
        <v>0</v>
      </c>
      <c r="AJ27" s="417">
        <f>AJ$5*'H27建設IO(構成比)'!AJ25</f>
        <v>0</v>
      </c>
      <c r="AK27" s="418">
        <f>AK$5*'H27建設IO(構成比)'!AK25</f>
        <v>0</v>
      </c>
      <c r="AL27" s="418">
        <f>AL$5*'H27建設IO(構成比)'!AL25</f>
        <v>0</v>
      </c>
      <c r="AM27" s="418">
        <f>AM$5*'H27建設IO(構成比)'!AM25</f>
        <v>0</v>
      </c>
      <c r="AN27" s="418">
        <f>AN$5*'H27建設IO(構成比)'!AN25</f>
        <v>0</v>
      </c>
      <c r="AO27" s="418">
        <f>AO$5*'H27建設IO(構成比)'!AO25</f>
        <v>0</v>
      </c>
      <c r="AP27" s="418">
        <f>AP$5*'H27建設IO(構成比)'!AP25</f>
        <v>0</v>
      </c>
      <c r="AQ27" s="418">
        <f>AQ$5*'H27建設IO(構成比)'!AQ25</f>
        <v>0</v>
      </c>
      <c r="AR27" s="417">
        <f>AR$5*'H27建設IO(構成比)'!AR25</f>
        <v>0</v>
      </c>
      <c r="AS27" s="417">
        <f>AS$5*'H27建設IO(構成比)'!AS25</f>
        <v>0</v>
      </c>
      <c r="AT27" s="418">
        <f>AT$5*'H27建設IO(構成比)'!AT25</f>
        <v>0</v>
      </c>
      <c r="AU27" s="418">
        <f>AU$5*'H27建設IO(構成比)'!AU25</f>
        <v>0</v>
      </c>
      <c r="AV27" s="418">
        <f>AV$5*'H27建設IO(構成比)'!AV25</f>
        <v>0</v>
      </c>
      <c r="AW27" s="418">
        <f>AW$5*'H27建設IO(構成比)'!AW25</f>
        <v>0</v>
      </c>
      <c r="AX27" s="417">
        <f>AX$5*'H27建設IO(構成比)'!AX25</f>
        <v>0</v>
      </c>
      <c r="AY27" s="418">
        <f>AY$5*'H27建設IO(構成比)'!AY25</f>
        <v>0</v>
      </c>
      <c r="AZ27" s="418">
        <f>AZ$5*'H27建設IO(構成比)'!AZ25</f>
        <v>0</v>
      </c>
      <c r="BA27" s="418">
        <f>BA$5*'H27建設IO(構成比)'!BA25</f>
        <v>0</v>
      </c>
      <c r="BB27" s="417">
        <f>BB$5*'H27建設IO(構成比)'!BB25</f>
        <v>0</v>
      </c>
      <c r="BC27" s="417">
        <f>BC$5*'H27建設IO(構成比)'!BC25</f>
        <v>0</v>
      </c>
      <c r="BD27" s="418">
        <f>BD$5*'H27建設IO(構成比)'!BD25</f>
        <v>0</v>
      </c>
      <c r="BE27" s="418">
        <f>BE$5*'H27建設IO(構成比)'!BE25</f>
        <v>0</v>
      </c>
      <c r="BF27" s="418">
        <f>BF$5*'H27建設IO(構成比)'!BF25</f>
        <v>0</v>
      </c>
      <c r="BG27" s="418">
        <f>BG$5*'H27建設IO(構成比)'!BG25</f>
        <v>0</v>
      </c>
      <c r="BH27" s="418">
        <f>BH$5*'H27建設IO(構成比)'!BH25</f>
        <v>0</v>
      </c>
      <c r="BI27" s="418">
        <f>BI$5*'H27建設IO(構成比)'!BI25</f>
        <v>0</v>
      </c>
      <c r="BJ27" s="418">
        <f>BJ$5*'H27建設IO(構成比)'!BJ25</f>
        <v>0</v>
      </c>
      <c r="BK27" s="418">
        <f>BK$5*'H27建設IO(構成比)'!BK25</f>
        <v>0</v>
      </c>
      <c r="BL27" s="418">
        <f>BL$5*'H27建設IO(構成比)'!BL25</f>
        <v>0</v>
      </c>
      <c r="BM27" s="418">
        <f>BM$5*'H27建設IO(構成比)'!BM25</f>
        <v>0</v>
      </c>
      <c r="BN27" s="418">
        <f>BN$5*'H27建設IO(構成比)'!BN25</f>
        <v>0</v>
      </c>
      <c r="BO27" s="417">
        <f>BO$5*'H27建設IO(構成比)'!BO25</f>
        <v>0</v>
      </c>
      <c r="BP27" s="418">
        <f>BP$5*'H27建設IO(構成比)'!BP25</f>
        <v>0</v>
      </c>
      <c r="BQ27" s="418">
        <f>BQ$5*'H27建設IO(構成比)'!BQ25</f>
        <v>0</v>
      </c>
      <c r="BR27" s="418">
        <f>BR$5*'H27建設IO(構成比)'!BR25</f>
        <v>0</v>
      </c>
      <c r="BS27" s="418">
        <f>BS$5*'H27建設IO(構成比)'!BS25</f>
        <v>0</v>
      </c>
      <c r="BT27" s="418">
        <f>BT$5*'H27建設IO(構成比)'!BT25</f>
        <v>0</v>
      </c>
      <c r="BU27" s="419">
        <f>BU$5*'H27建設IO(構成比)'!BU25</f>
        <v>0</v>
      </c>
      <c r="BV27" s="423">
        <f t="shared" si="0"/>
        <v>23.214167274656759</v>
      </c>
      <c r="BW27" s="426">
        <f t="shared" si="1"/>
        <v>2.321416727465676E-3</v>
      </c>
    </row>
    <row r="28" spans="1:75">
      <c r="A28" s="408">
        <v>23</v>
      </c>
      <c r="B28" s="90" t="s">
        <v>91</v>
      </c>
      <c r="C28" s="417">
        <f>C$5*'H27建設IO(構成比)'!C26</f>
        <v>6.0543755486466093</v>
      </c>
      <c r="D28" s="417">
        <f>D$5*'H27建設IO(構成比)'!D26</f>
        <v>6.3680058379478286</v>
      </c>
      <c r="E28" s="417">
        <f>E$5*'H27建設IO(構成比)'!E26</f>
        <v>5.7659015675245433</v>
      </c>
      <c r="F28" s="417">
        <f>F$5*'H27建設IO(構成比)'!F26</f>
        <v>0</v>
      </c>
      <c r="G28" s="418">
        <f>G$5*'H27建設IO(構成比)'!G26</f>
        <v>0</v>
      </c>
      <c r="H28" s="418">
        <f>H$5*'H27建設IO(構成比)'!H26</f>
        <v>0</v>
      </c>
      <c r="I28" s="417">
        <f>I$5*'H27建設IO(構成比)'!I26</f>
        <v>5.1443745126328553</v>
      </c>
      <c r="J28" s="418">
        <f>J$5*'H27建設IO(構成比)'!J26</f>
        <v>0</v>
      </c>
      <c r="K28" s="417">
        <f>K$5*'H27建設IO(構成比)'!K26</f>
        <v>5.9033544198718841</v>
      </c>
      <c r="L28" s="418">
        <f>L$5*'H27建設IO(構成比)'!L26</f>
        <v>0</v>
      </c>
      <c r="M28" s="418">
        <f>M$5*'H27建設IO(構成比)'!M26</f>
        <v>3.5816143795184718</v>
      </c>
      <c r="N28" s="417">
        <f>N$5*'H27建設IO(構成比)'!N26</f>
        <v>0</v>
      </c>
      <c r="O28" s="418">
        <f>O$5*'H27建設IO(構成比)'!O26</f>
        <v>0</v>
      </c>
      <c r="P28" s="418">
        <f>P$5*'H27建設IO(構成比)'!P26</f>
        <v>0</v>
      </c>
      <c r="Q28" s="418">
        <f>Q$5*'H27建設IO(構成比)'!Q26</f>
        <v>0</v>
      </c>
      <c r="R28" s="417">
        <f>R$5*'H27建設IO(構成比)'!R26</f>
        <v>0</v>
      </c>
      <c r="S28" s="417">
        <f>S$5*'H27建設IO(構成比)'!S26</f>
        <v>0</v>
      </c>
      <c r="T28" s="418">
        <f>T$5*'H27建設IO(構成比)'!T26</f>
        <v>0</v>
      </c>
      <c r="U28" s="418">
        <f>U$5*'H27建設IO(構成比)'!U26</f>
        <v>0</v>
      </c>
      <c r="V28" s="417">
        <f>V$5*'H27建設IO(構成比)'!V26</f>
        <v>0</v>
      </c>
      <c r="W28" s="418">
        <f>W$5*'H27建設IO(構成比)'!W26</f>
        <v>0</v>
      </c>
      <c r="X28" s="418">
        <f>X$5*'H27建設IO(構成比)'!X26</f>
        <v>0</v>
      </c>
      <c r="Y28" s="418">
        <f>Y$5*'H27建設IO(構成比)'!Y26</f>
        <v>0</v>
      </c>
      <c r="Z28" s="418">
        <f>Z$5*'H27建設IO(構成比)'!Z26</f>
        <v>0</v>
      </c>
      <c r="AA28" s="418">
        <f>AA$5*'H27建設IO(構成比)'!AA26</f>
        <v>0</v>
      </c>
      <c r="AB28" s="418">
        <f>AB$5*'H27建設IO(構成比)'!AB26</f>
        <v>0</v>
      </c>
      <c r="AC28" s="418">
        <f>AC$5*'H27建設IO(構成比)'!AC26</f>
        <v>0</v>
      </c>
      <c r="AD28" s="418">
        <f>AD$5*'H27建設IO(構成比)'!AD26</f>
        <v>0</v>
      </c>
      <c r="AE28" s="418">
        <f>AE$5*'H27建設IO(構成比)'!AE26</f>
        <v>0</v>
      </c>
      <c r="AF28" s="417">
        <f>AF$5*'H27建設IO(構成比)'!AF26</f>
        <v>0</v>
      </c>
      <c r="AG28" s="417">
        <f>AG$5*'H27建設IO(構成比)'!AG26</f>
        <v>0</v>
      </c>
      <c r="AH28" s="417">
        <f>AH$5*'H27建設IO(構成比)'!AH26</f>
        <v>0</v>
      </c>
      <c r="AI28" s="417">
        <f>AI$5*'H27建設IO(構成比)'!AI26</f>
        <v>0</v>
      </c>
      <c r="AJ28" s="417">
        <f>AJ$5*'H27建設IO(構成比)'!AJ26</f>
        <v>0</v>
      </c>
      <c r="AK28" s="418">
        <f>AK$5*'H27建設IO(構成比)'!AK26</f>
        <v>0</v>
      </c>
      <c r="AL28" s="418">
        <f>AL$5*'H27建設IO(構成比)'!AL26</f>
        <v>0</v>
      </c>
      <c r="AM28" s="418">
        <f>AM$5*'H27建設IO(構成比)'!AM26</f>
        <v>0</v>
      </c>
      <c r="AN28" s="418">
        <f>AN$5*'H27建設IO(構成比)'!AN26</f>
        <v>0</v>
      </c>
      <c r="AO28" s="418">
        <f>AO$5*'H27建設IO(構成比)'!AO26</f>
        <v>0</v>
      </c>
      <c r="AP28" s="418">
        <f>AP$5*'H27建設IO(構成比)'!AP26</f>
        <v>0</v>
      </c>
      <c r="AQ28" s="418">
        <f>AQ$5*'H27建設IO(構成比)'!AQ26</f>
        <v>0</v>
      </c>
      <c r="AR28" s="417">
        <f>AR$5*'H27建設IO(構成比)'!AR26</f>
        <v>0</v>
      </c>
      <c r="AS28" s="417">
        <f>AS$5*'H27建設IO(構成比)'!AS26</f>
        <v>0</v>
      </c>
      <c r="AT28" s="418">
        <f>AT$5*'H27建設IO(構成比)'!AT26</f>
        <v>0</v>
      </c>
      <c r="AU28" s="418">
        <f>AU$5*'H27建設IO(構成比)'!AU26</f>
        <v>0</v>
      </c>
      <c r="AV28" s="418">
        <f>AV$5*'H27建設IO(構成比)'!AV26</f>
        <v>0</v>
      </c>
      <c r="AW28" s="418">
        <f>AW$5*'H27建設IO(構成比)'!AW26</f>
        <v>0</v>
      </c>
      <c r="AX28" s="417">
        <f>AX$5*'H27建設IO(構成比)'!AX26</f>
        <v>0</v>
      </c>
      <c r="AY28" s="418">
        <f>AY$5*'H27建設IO(構成比)'!AY26</f>
        <v>0</v>
      </c>
      <c r="AZ28" s="418">
        <f>AZ$5*'H27建設IO(構成比)'!AZ26</f>
        <v>0</v>
      </c>
      <c r="BA28" s="418">
        <f>BA$5*'H27建設IO(構成比)'!BA26</f>
        <v>0</v>
      </c>
      <c r="BB28" s="417">
        <f>BB$5*'H27建設IO(構成比)'!BB26</f>
        <v>0</v>
      </c>
      <c r="BC28" s="417">
        <f>BC$5*'H27建設IO(構成比)'!BC26</f>
        <v>0</v>
      </c>
      <c r="BD28" s="418">
        <f>BD$5*'H27建設IO(構成比)'!BD26</f>
        <v>0</v>
      </c>
      <c r="BE28" s="418">
        <f>BE$5*'H27建設IO(構成比)'!BE26</f>
        <v>0</v>
      </c>
      <c r="BF28" s="418">
        <f>BF$5*'H27建設IO(構成比)'!BF26</f>
        <v>0</v>
      </c>
      <c r="BG28" s="418">
        <f>BG$5*'H27建設IO(構成比)'!BG26</f>
        <v>0</v>
      </c>
      <c r="BH28" s="418">
        <f>BH$5*'H27建設IO(構成比)'!BH26</f>
        <v>0</v>
      </c>
      <c r="BI28" s="418">
        <f>BI$5*'H27建設IO(構成比)'!BI26</f>
        <v>0</v>
      </c>
      <c r="BJ28" s="418">
        <f>BJ$5*'H27建設IO(構成比)'!BJ26</f>
        <v>0</v>
      </c>
      <c r="BK28" s="418">
        <f>BK$5*'H27建設IO(構成比)'!BK26</f>
        <v>0</v>
      </c>
      <c r="BL28" s="418">
        <f>BL$5*'H27建設IO(構成比)'!BL26</f>
        <v>0</v>
      </c>
      <c r="BM28" s="418">
        <f>BM$5*'H27建設IO(構成比)'!BM26</f>
        <v>0</v>
      </c>
      <c r="BN28" s="418">
        <f>BN$5*'H27建設IO(構成比)'!BN26</f>
        <v>0</v>
      </c>
      <c r="BO28" s="417">
        <f>BO$5*'H27建設IO(構成比)'!BO26</f>
        <v>0</v>
      </c>
      <c r="BP28" s="418">
        <f>BP$5*'H27建設IO(構成比)'!BP26</f>
        <v>0</v>
      </c>
      <c r="BQ28" s="418">
        <f>BQ$5*'H27建設IO(構成比)'!BQ26</f>
        <v>0</v>
      </c>
      <c r="BR28" s="418">
        <f>BR$5*'H27建設IO(構成比)'!BR26</f>
        <v>0</v>
      </c>
      <c r="BS28" s="418">
        <f>BS$5*'H27建設IO(構成比)'!BS26</f>
        <v>0</v>
      </c>
      <c r="BT28" s="418">
        <f>BT$5*'H27建設IO(構成比)'!BT26</f>
        <v>0</v>
      </c>
      <c r="BU28" s="419">
        <f>BU$5*'H27建設IO(構成比)'!BU26</f>
        <v>0</v>
      </c>
      <c r="BV28" s="423">
        <f t="shared" si="0"/>
        <v>3.5816143795184718</v>
      </c>
      <c r="BW28" s="426">
        <f t="shared" si="1"/>
        <v>3.5816143795184717E-4</v>
      </c>
    </row>
    <row r="29" spans="1:75">
      <c r="A29" s="408">
        <v>24</v>
      </c>
      <c r="B29" s="90" t="s">
        <v>686</v>
      </c>
      <c r="C29" s="417">
        <f>C$5*'H27建設IO(構成比)'!C27</f>
        <v>32.805254035160885</v>
      </c>
      <c r="D29" s="417">
        <f>D$5*'H27建設IO(構成比)'!D27</f>
        <v>36.891258623391053</v>
      </c>
      <c r="E29" s="417">
        <f>E$5*'H27建設IO(構成比)'!E27</f>
        <v>53.440363291156444</v>
      </c>
      <c r="F29" s="417">
        <f>F$5*'H27建設IO(構成比)'!F27</f>
        <v>0</v>
      </c>
      <c r="G29" s="418">
        <f>G$5*'H27建設IO(構成比)'!G27</f>
        <v>0</v>
      </c>
      <c r="H29" s="418">
        <f>H$5*'H27建設IO(構成比)'!H27</f>
        <v>0</v>
      </c>
      <c r="I29" s="417">
        <f>I$5*'H27建設IO(構成比)'!I27</f>
        <v>70.53999940912874</v>
      </c>
      <c r="J29" s="418">
        <f>J$5*'H27建設IO(構成比)'!J27</f>
        <v>0</v>
      </c>
      <c r="K29" s="417">
        <f>K$5*'H27建設IO(構成比)'!K27</f>
        <v>74.021978492801807</v>
      </c>
      <c r="L29" s="418">
        <f>L$5*'H27建設IO(構成比)'!L27</f>
        <v>0</v>
      </c>
      <c r="M29" s="418">
        <f>M$5*'H27建設IO(構成比)'!M27</f>
        <v>75.479206738741127</v>
      </c>
      <c r="N29" s="417">
        <f>N$5*'H27建設IO(構成比)'!N27</f>
        <v>0</v>
      </c>
      <c r="O29" s="418">
        <f>O$5*'H27建設IO(構成比)'!O27</f>
        <v>0</v>
      </c>
      <c r="P29" s="418">
        <f>P$5*'H27建設IO(構成比)'!P27</f>
        <v>0</v>
      </c>
      <c r="Q29" s="418">
        <f>Q$5*'H27建設IO(構成比)'!Q27</f>
        <v>0</v>
      </c>
      <c r="R29" s="417">
        <f>R$5*'H27建設IO(構成比)'!R27</f>
        <v>0</v>
      </c>
      <c r="S29" s="417">
        <f>S$5*'H27建設IO(構成比)'!S27</f>
        <v>0</v>
      </c>
      <c r="T29" s="418">
        <f>T$5*'H27建設IO(構成比)'!T27</f>
        <v>0</v>
      </c>
      <c r="U29" s="418">
        <f>U$5*'H27建設IO(構成比)'!U27</f>
        <v>0</v>
      </c>
      <c r="V29" s="417">
        <f>V$5*'H27建設IO(構成比)'!V27</f>
        <v>0</v>
      </c>
      <c r="W29" s="418">
        <f>W$5*'H27建設IO(構成比)'!W27</f>
        <v>0</v>
      </c>
      <c r="X29" s="418">
        <f>X$5*'H27建設IO(構成比)'!X27</f>
        <v>0</v>
      </c>
      <c r="Y29" s="418">
        <f>Y$5*'H27建設IO(構成比)'!Y27</f>
        <v>0</v>
      </c>
      <c r="Z29" s="418">
        <f>Z$5*'H27建設IO(構成比)'!Z27</f>
        <v>0</v>
      </c>
      <c r="AA29" s="418">
        <f>AA$5*'H27建設IO(構成比)'!AA27</f>
        <v>0</v>
      </c>
      <c r="AB29" s="418">
        <f>AB$5*'H27建設IO(構成比)'!AB27</f>
        <v>0</v>
      </c>
      <c r="AC29" s="418">
        <f>AC$5*'H27建設IO(構成比)'!AC27</f>
        <v>0</v>
      </c>
      <c r="AD29" s="418">
        <f>AD$5*'H27建設IO(構成比)'!AD27</f>
        <v>0</v>
      </c>
      <c r="AE29" s="418">
        <f>AE$5*'H27建設IO(構成比)'!AE27</f>
        <v>0</v>
      </c>
      <c r="AF29" s="417">
        <f>AF$5*'H27建設IO(構成比)'!AF27</f>
        <v>0</v>
      </c>
      <c r="AG29" s="417">
        <f>AG$5*'H27建設IO(構成比)'!AG27</f>
        <v>0</v>
      </c>
      <c r="AH29" s="417">
        <f>AH$5*'H27建設IO(構成比)'!AH27</f>
        <v>0</v>
      </c>
      <c r="AI29" s="417">
        <f>AI$5*'H27建設IO(構成比)'!AI27</f>
        <v>0</v>
      </c>
      <c r="AJ29" s="417">
        <f>AJ$5*'H27建設IO(構成比)'!AJ27</f>
        <v>0</v>
      </c>
      <c r="AK29" s="418">
        <f>AK$5*'H27建設IO(構成比)'!AK27</f>
        <v>0</v>
      </c>
      <c r="AL29" s="418">
        <f>AL$5*'H27建設IO(構成比)'!AL27</f>
        <v>0</v>
      </c>
      <c r="AM29" s="418">
        <f>AM$5*'H27建設IO(構成比)'!AM27</f>
        <v>0</v>
      </c>
      <c r="AN29" s="418">
        <f>AN$5*'H27建設IO(構成比)'!AN27</f>
        <v>0</v>
      </c>
      <c r="AO29" s="418">
        <f>AO$5*'H27建設IO(構成比)'!AO27</f>
        <v>0</v>
      </c>
      <c r="AP29" s="418">
        <f>AP$5*'H27建設IO(構成比)'!AP27</f>
        <v>0</v>
      </c>
      <c r="AQ29" s="418">
        <f>AQ$5*'H27建設IO(構成比)'!AQ27</f>
        <v>0</v>
      </c>
      <c r="AR29" s="417">
        <f>AR$5*'H27建設IO(構成比)'!AR27</f>
        <v>0</v>
      </c>
      <c r="AS29" s="417">
        <f>AS$5*'H27建設IO(構成比)'!AS27</f>
        <v>0</v>
      </c>
      <c r="AT29" s="418">
        <f>AT$5*'H27建設IO(構成比)'!AT27</f>
        <v>0</v>
      </c>
      <c r="AU29" s="418">
        <f>AU$5*'H27建設IO(構成比)'!AU27</f>
        <v>0</v>
      </c>
      <c r="AV29" s="418">
        <f>AV$5*'H27建設IO(構成比)'!AV27</f>
        <v>0</v>
      </c>
      <c r="AW29" s="418">
        <f>AW$5*'H27建設IO(構成比)'!AW27</f>
        <v>0</v>
      </c>
      <c r="AX29" s="417">
        <f>AX$5*'H27建設IO(構成比)'!AX27</f>
        <v>0</v>
      </c>
      <c r="AY29" s="418">
        <f>AY$5*'H27建設IO(構成比)'!AY27</f>
        <v>0</v>
      </c>
      <c r="AZ29" s="418">
        <f>AZ$5*'H27建設IO(構成比)'!AZ27</f>
        <v>0</v>
      </c>
      <c r="BA29" s="418">
        <f>BA$5*'H27建設IO(構成比)'!BA27</f>
        <v>0</v>
      </c>
      <c r="BB29" s="417">
        <f>BB$5*'H27建設IO(構成比)'!BB27</f>
        <v>0</v>
      </c>
      <c r="BC29" s="417">
        <f>BC$5*'H27建設IO(構成比)'!BC27</f>
        <v>0</v>
      </c>
      <c r="BD29" s="418">
        <f>BD$5*'H27建設IO(構成比)'!BD27</f>
        <v>0</v>
      </c>
      <c r="BE29" s="418">
        <f>BE$5*'H27建設IO(構成比)'!BE27</f>
        <v>0</v>
      </c>
      <c r="BF29" s="418">
        <f>BF$5*'H27建設IO(構成比)'!BF27</f>
        <v>0</v>
      </c>
      <c r="BG29" s="418">
        <f>BG$5*'H27建設IO(構成比)'!BG27</f>
        <v>0</v>
      </c>
      <c r="BH29" s="418">
        <f>BH$5*'H27建設IO(構成比)'!BH27</f>
        <v>0</v>
      </c>
      <c r="BI29" s="418">
        <f>BI$5*'H27建設IO(構成比)'!BI27</f>
        <v>0</v>
      </c>
      <c r="BJ29" s="418">
        <f>BJ$5*'H27建設IO(構成比)'!BJ27</f>
        <v>0</v>
      </c>
      <c r="BK29" s="418">
        <f>BK$5*'H27建設IO(構成比)'!BK27</f>
        <v>0</v>
      </c>
      <c r="BL29" s="418">
        <f>BL$5*'H27建設IO(構成比)'!BL27</f>
        <v>0</v>
      </c>
      <c r="BM29" s="418">
        <f>BM$5*'H27建設IO(構成比)'!BM27</f>
        <v>0</v>
      </c>
      <c r="BN29" s="418">
        <f>BN$5*'H27建設IO(構成比)'!BN27</f>
        <v>0</v>
      </c>
      <c r="BO29" s="417">
        <f>BO$5*'H27建設IO(構成比)'!BO27</f>
        <v>0</v>
      </c>
      <c r="BP29" s="418">
        <f>BP$5*'H27建設IO(構成比)'!BP27</f>
        <v>0</v>
      </c>
      <c r="BQ29" s="418">
        <f>BQ$5*'H27建設IO(構成比)'!BQ27</f>
        <v>0</v>
      </c>
      <c r="BR29" s="418">
        <f>BR$5*'H27建設IO(構成比)'!BR27</f>
        <v>0</v>
      </c>
      <c r="BS29" s="418">
        <f>BS$5*'H27建設IO(構成比)'!BS27</f>
        <v>0</v>
      </c>
      <c r="BT29" s="418">
        <f>BT$5*'H27建設IO(構成比)'!BT27</f>
        <v>0</v>
      </c>
      <c r="BU29" s="419">
        <f>BU$5*'H27建設IO(構成比)'!BU27</f>
        <v>0</v>
      </c>
      <c r="BV29" s="423">
        <f t="shared" si="0"/>
        <v>75.479206738741127</v>
      </c>
      <c r="BW29" s="426">
        <f t="shared" si="1"/>
        <v>7.5479206738741124E-3</v>
      </c>
    </row>
    <row r="30" spans="1:75">
      <c r="A30" s="408">
        <v>25</v>
      </c>
      <c r="B30" s="90" t="s">
        <v>1</v>
      </c>
      <c r="C30" s="417">
        <f>C$5*'H27建設IO(構成比)'!C28</f>
        <v>6.7276673341420414</v>
      </c>
      <c r="D30" s="417">
        <f>D$5*'H27建設IO(構成比)'!D28</f>
        <v>6.4937058941815256</v>
      </c>
      <c r="E30" s="417">
        <f>E$5*'H27建設IO(構成比)'!E28</f>
        <v>6.9749206035477149</v>
      </c>
      <c r="F30" s="417">
        <f>F$5*'H27建設IO(構成比)'!F28</f>
        <v>0</v>
      </c>
      <c r="G30" s="418">
        <f>G$5*'H27建設IO(構成比)'!G28</f>
        <v>0</v>
      </c>
      <c r="H30" s="418">
        <f>H$5*'H27建設IO(構成比)'!H28</f>
        <v>0</v>
      </c>
      <c r="I30" s="417">
        <f>I$5*'H27建設IO(構成比)'!I28</f>
        <v>5.6227633964472368</v>
      </c>
      <c r="J30" s="418">
        <f>J$5*'H27建設IO(構成比)'!J28</f>
        <v>0</v>
      </c>
      <c r="K30" s="417">
        <f>K$5*'H27建設IO(構成比)'!K28</f>
        <v>5.1267894467011086</v>
      </c>
      <c r="L30" s="418">
        <f>L$5*'H27建設IO(構成比)'!L28</f>
        <v>0</v>
      </c>
      <c r="M30" s="418">
        <f>M$5*'H27建設IO(構成比)'!M28</f>
        <v>10.877495522982027</v>
      </c>
      <c r="N30" s="417">
        <f>N$5*'H27建設IO(構成比)'!N28</f>
        <v>0</v>
      </c>
      <c r="O30" s="418">
        <f>O$5*'H27建設IO(構成比)'!O28</f>
        <v>0</v>
      </c>
      <c r="P30" s="418">
        <f>P$5*'H27建設IO(構成比)'!P28</f>
        <v>0</v>
      </c>
      <c r="Q30" s="418">
        <f>Q$5*'H27建設IO(構成比)'!Q28</f>
        <v>0</v>
      </c>
      <c r="R30" s="417">
        <f>R$5*'H27建設IO(構成比)'!R28</f>
        <v>0</v>
      </c>
      <c r="S30" s="417">
        <f>S$5*'H27建設IO(構成比)'!S28</f>
        <v>0</v>
      </c>
      <c r="T30" s="418">
        <f>T$5*'H27建設IO(構成比)'!T28</f>
        <v>0</v>
      </c>
      <c r="U30" s="418">
        <f>U$5*'H27建設IO(構成比)'!U28</f>
        <v>0</v>
      </c>
      <c r="V30" s="417">
        <f>V$5*'H27建設IO(構成比)'!V28</f>
        <v>0</v>
      </c>
      <c r="W30" s="418">
        <f>W$5*'H27建設IO(構成比)'!W28</f>
        <v>0</v>
      </c>
      <c r="X30" s="418">
        <f>X$5*'H27建設IO(構成比)'!X28</f>
        <v>0</v>
      </c>
      <c r="Y30" s="418">
        <f>Y$5*'H27建設IO(構成比)'!Y28</f>
        <v>0</v>
      </c>
      <c r="Z30" s="418">
        <f>Z$5*'H27建設IO(構成比)'!Z28</f>
        <v>0</v>
      </c>
      <c r="AA30" s="418">
        <f>AA$5*'H27建設IO(構成比)'!AA28</f>
        <v>0</v>
      </c>
      <c r="AB30" s="418">
        <f>AB$5*'H27建設IO(構成比)'!AB28</f>
        <v>0</v>
      </c>
      <c r="AC30" s="418">
        <f>AC$5*'H27建設IO(構成比)'!AC28</f>
        <v>0</v>
      </c>
      <c r="AD30" s="418">
        <f>AD$5*'H27建設IO(構成比)'!AD28</f>
        <v>0</v>
      </c>
      <c r="AE30" s="418">
        <f>AE$5*'H27建設IO(構成比)'!AE28</f>
        <v>0</v>
      </c>
      <c r="AF30" s="417">
        <f>AF$5*'H27建設IO(構成比)'!AF28</f>
        <v>0</v>
      </c>
      <c r="AG30" s="417">
        <f>AG$5*'H27建設IO(構成比)'!AG28</f>
        <v>0</v>
      </c>
      <c r="AH30" s="417">
        <f>AH$5*'H27建設IO(構成比)'!AH28</f>
        <v>0</v>
      </c>
      <c r="AI30" s="417">
        <f>AI$5*'H27建設IO(構成比)'!AI28</f>
        <v>0</v>
      </c>
      <c r="AJ30" s="417">
        <f>AJ$5*'H27建設IO(構成比)'!AJ28</f>
        <v>0</v>
      </c>
      <c r="AK30" s="418">
        <f>AK$5*'H27建設IO(構成比)'!AK28</f>
        <v>0</v>
      </c>
      <c r="AL30" s="418">
        <f>AL$5*'H27建設IO(構成比)'!AL28</f>
        <v>0</v>
      </c>
      <c r="AM30" s="418">
        <f>AM$5*'H27建設IO(構成比)'!AM28</f>
        <v>0</v>
      </c>
      <c r="AN30" s="418">
        <f>AN$5*'H27建設IO(構成比)'!AN28</f>
        <v>0</v>
      </c>
      <c r="AO30" s="418">
        <f>AO$5*'H27建設IO(構成比)'!AO28</f>
        <v>0</v>
      </c>
      <c r="AP30" s="418">
        <f>AP$5*'H27建設IO(構成比)'!AP28</f>
        <v>0</v>
      </c>
      <c r="AQ30" s="418">
        <f>AQ$5*'H27建設IO(構成比)'!AQ28</f>
        <v>0</v>
      </c>
      <c r="AR30" s="417">
        <f>AR$5*'H27建設IO(構成比)'!AR28</f>
        <v>0</v>
      </c>
      <c r="AS30" s="417">
        <f>AS$5*'H27建設IO(構成比)'!AS28</f>
        <v>0</v>
      </c>
      <c r="AT30" s="418">
        <f>AT$5*'H27建設IO(構成比)'!AT28</f>
        <v>0</v>
      </c>
      <c r="AU30" s="418">
        <f>AU$5*'H27建設IO(構成比)'!AU28</f>
        <v>0</v>
      </c>
      <c r="AV30" s="418">
        <f>AV$5*'H27建設IO(構成比)'!AV28</f>
        <v>0</v>
      </c>
      <c r="AW30" s="418">
        <f>AW$5*'H27建設IO(構成比)'!AW28</f>
        <v>0</v>
      </c>
      <c r="AX30" s="417">
        <f>AX$5*'H27建設IO(構成比)'!AX28</f>
        <v>0</v>
      </c>
      <c r="AY30" s="418">
        <f>AY$5*'H27建設IO(構成比)'!AY28</f>
        <v>0</v>
      </c>
      <c r="AZ30" s="418">
        <f>AZ$5*'H27建設IO(構成比)'!AZ28</f>
        <v>0</v>
      </c>
      <c r="BA30" s="418">
        <f>BA$5*'H27建設IO(構成比)'!BA28</f>
        <v>0</v>
      </c>
      <c r="BB30" s="417">
        <f>BB$5*'H27建設IO(構成比)'!BB28</f>
        <v>0</v>
      </c>
      <c r="BC30" s="417">
        <f>BC$5*'H27建設IO(構成比)'!BC28</f>
        <v>0</v>
      </c>
      <c r="BD30" s="418">
        <f>BD$5*'H27建設IO(構成比)'!BD28</f>
        <v>0</v>
      </c>
      <c r="BE30" s="418">
        <f>BE$5*'H27建設IO(構成比)'!BE28</f>
        <v>0</v>
      </c>
      <c r="BF30" s="418">
        <f>BF$5*'H27建設IO(構成比)'!BF28</f>
        <v>0</v>
      </c>
      <c r="BG30" s="418">
        <f>BG$5*'H27建設IO(構成比)'!BG28</f>
        <v>0</v>
      </c>
      <c r="BH30" s="418">
        <f>BH$5*'H27建設IO(構成比)'!BH28</f>
        <v>0</v>
      </c>
      <c r="BI30" s="418">
        <f>BI$5*'H27建設IO(構成比)'!BI28</f>
        <v>0</v>
      </c>
      <c r="BJ30" s="418">
        <f>BJ$5*'H27建設IO(構成比)'!BJ28</f>
        <v>0</v>
      </c>
      <c r="BK30" s="418">
        <f>BK$5*'H27建設IO(構成比)'!BK28</f>
        <v>0</v>
      </c>
      <c r="BL30" s="418">
        <f>BL$5*'H27建設IO(構成比)'!BL28</f>
        <v>0</v>
      </c>
      <c r="BM30" s="418">
        <f>BM$5*'H27建設IO(構成比)'!BM28</f>
        <v>0</v>
      </c>
      <c r="BN30" s="418">
        <f>BN$5*'H27建設IO(構成比)'!BN28</f>
        <v>0</v>
      </c>
      <c r="BO30" s="417">
        <f>BO$5*'H27建設IO(構成比)'!BO28</f>
        <v>0</v>
      </c>
      <c r="BP30" s="418">
        <f>BP$5*'H27建設IO(構成比)'!BP28</f>
        <v>0</v>
      </c>
      <c r="BQ30" s="418">
        <f>BQ$5*'H27建設IO(構成比)'!BQ28</f>
        <v>0</v>
      </c>
      <c r="BR30" s="418">
        <f>BR$5*'H27建設IO(構成比)'!BR28</f>
        <v>0</v>
      </c>
      <c r="BS30" s="418">
        <f>BS$5*'H27建設IO(構成比)'!BS28</f>
        <v>0</v>
      </c>
      <c r="BT30" s="418">
        <f>BT$5*'H27建設IO(構成比)'!BT28</f>
        <v>0</v>
      </c>
      <c r="BU30" s="419">
        <f>BU$5*'H27建設IO(構成比)'!BU28</f>
        <v>0</v>
      </c>
      <c r="BV30" s="423">
        <f t="shared" si="0"/>
        <v>10.877495522982027</v>
      </c>
      <c r="BW30" s="426">
        <f t="shared" si="1"/>
        <v>1.0877495522982027E-3</v>
      </c>
    </row>
    <row r="31" spans="1:75">
      <c r="A31" s="408">
        <v>26</v>
      </c>
      <c r="B31" s="90" t="s">
        <v>2</v>
      </c>
      <c r="C31" s="417">
        <f>C$5*'H27建設IO(構成比)'!C29</f>
        <v>20.191402835725782</v>
      </c>
      <c r="D31" s="417">
        <f>D$5*'H27建設IO(構成比)'!D29</f>
        <v>4.279267131781924</v>
      </c>
      <c r="E31" s="417">
        <f>E$5*'H27建設IO(構成比)'!E29</f>
        <v>4.9018772818620029</v>
      </c>
      <c r="F31" s="417">
        <f>F$5*'H27建設IO(構成比)'!F29</f>
        <v>0</v>
      </c>
      <c r="G31" s="418">
        <f>G$5*'H27建設IO(構成比)'!G29</f>
        <v>0</v>
      </c>
      <c r="H31" s="418">
        <f>H$5*'H27建設IO(構成比)'!H29</f>
        <v>0</v>
      </c>
      <c r="I31" s="417">
        <f>I$5*'H27建設IO(構成比)'!I29</f>
        <v>5.7650603732192209</v>
      </c>
      <c r="J31" s="418">
        <f>J$5*'H27建設IO(構成比)'!J29</f>
        <v>0</v>
      </c>
      <c r="K31" s="417">
        <f>K$5*'H27建設IO(構成比)'!K29</f>
        <v>5.5357641034180052</v>
      </c>
      <c r="L31" s="418">
        <f>L$5*'H27建設IO(構成比)'!L29</f>
        <v>0</v>
      </c>
      <c r="M31" s="418">
        <f>M$5*'H27建設IO(構成比)'!M29</f>
        <v>7.5611859123167742</v>
      </c>
      <c r="N31" s="417">
        <f>N$5*'H27建設IO(構成比)'!N29</f>
        <v>0</v>
      </c>
      <c r="O31" s="418">
        <f>O$5*'H27建設IO(構成比)'!O29</f>
        <v>0</v>
      </c>
      <c r="P31" s="418">
        <f>P$5*'H27建設IO(構成比)'!P29</f>
        <v>0</v>
      </c>
      <c r="Q31" s="418">
        <f>Q$5*'H27建設IO(構成比)'!Q29</f>
        <v>0</v>
      </c>
      <c r="R31" s="417">
        <f>R$5*'H27建設IO(構成比)'!R29</f>
        <v>0</v>
      </c>
      <c r="S31" s="417">
        <f>S$5*'H27建設IO(構成比)'!S29</f>
        <v>0</v>
      </c>
      <c r="T31" s="418">
        <f>T$5*'H27建設IO(構成比)'!T29</f>
        <v>0</v>
      </c>
      <c r="U31" s="418">
        <f>U$5*'H27建設IO(構成比)'!U29</f>
        <v>0</v>
      </c>
      <c r="V31" s="417">
        <f>V$5*'H27建設IO(構成比)'!V29</f>
        <v>0</v>
      </c>
      <c r="W31" s="418">
        <f>W$5*'H27建設IO(構成比)'!W29</f>
        <v>0</v>
      </c>
      <c r="X31" s="418">
        <f>X$5*'H27建設IO(構成比)'!X29</f>
        <v>0</v>
      </c>
      <c r="Y31" s="418">
        <f>Y$5*'H27建設IO(構成比)'!Y29</f>
        <v>0</v>
      </c>
      <c r="Z31" s="418">
        <f>Z$5*'H27建設IO(構成比)'!Z29</f>
        <v>0</v>
      </c>
      <c r="AA31" s="418">
        <f>AA$5*'H27建設IO(構成比)'!AA29</f>
        <v>0</v>
      </c>
      <c r="AB31" s="418">
        <f>AB$5*'H27建設IO(構成比)'!AB29</f>
        <v>0</v>
      </c>
      <c r="AC31" s="418">
        <f>AC$5*'H27建設IO(構成比)'!AC29</f>
        <v>0</v>
      </c>
      <c r="AD31" s="418">
        <f>AD$5*'H27建設IO(構成比)'!AD29</f>
        <v>0</v>
      </c>
      <c r="AE31" s="418">
        <f>AE$5*'H27建設IO(構成比)'!AE29</f>
        <v>0</v>
      </c>
      <c r="AF31" s="417">
        <f>AF$5*'H27建設IO(構成比)'!AF29</f>
        <v>0</v>
      </c>
      <c r="AG31" s="417">
        <f>AG$5*'H27建設IO(構成比)'!AG29</f>
        <v>0</v>
      </c>
      <c r="AH31" s="417">
        <f>AH$5*'H27建設IO(構成比)'!AH29</f>
        <v>0</v>
      </c>
      <c r="AI31" s="417">
        <f>AI$5*'H27建設IO(構成比)'!AI29</f>
        <v>0</v>
      </c>
      <c r="AJ31" s="417">
        <f>AJ$5*'H27建設IO(構成比)'!AJ29</f>
        <v>0</v>
      </c>
      <c r="AK31" s="418">
        <f>AK$5*'H27建設IO(構成比)'!AK29</f>
        <v>0</v>
      </c>
      <c r="AL31" s="418">
        <f>AL$5*'H27建設IO(構成比)'!AL29</f>
        <v>0</v>
      </c>
      <c r="AM31" s="418">
        <f>AM$5*'H27建設IO(構成比)'!AM29</f>
        <v>0</v>
      </c>
      <c r="AN31" s="418">
        <f>AN$5*'H27建設IO(構成比)'!AN29</f>
        <v>0</v>
      </c>
      <c r="AO31" s="418">
        <f>AO$5*'H27建設IO(構成比)'!AO29</f>
        <v>0</v>
      </c>
      <c r="AP31" s="418">
        <f>AP$5*'H27建設IO(構成比)'!AP29</f>
        <v>0</v>
      </c>
      <c r="AQ31" s="418">
        <f>AQ$5*'H27建設IO(構成比)'!AQ29</f>
        <v>0</v>
      </c>
      <c r="AR31" s="417">
        <f>AR$5*'H27建設IO(構成比)'!AR29</f>
        <v>0</v>
      </c>
      <c r="AS31" s="417">
        <f>AS$5*'H27建設IO(構成比)'!AS29</f>
        <v>0</v>
      </c>
      <c r="AT31" s="418">
        <f>AT$5*'H27建設IO(構成比)'!AT29</f>
        <v>0</v>
      </c>
      <c r="AU31" s="418">
        <f>AU$5*'H27建設IO(構成比)'!AU29</f>
        <v>0</v>
      </c>
      <c r="AV31" s="418">
        <f>AV$5*'H27建設IO(構成比)'!AV29</f>
        <v>0</v>
      </c>
      <c r="AW31" s="418">
        <f>AW$5*'H27建設IO(構成比)'!AW29</f>
        <v>0</v>
      </c>
      <c r="AX31" s="417">
        <f>AX$5*'H27建設IO(構成比)'!AX29</f>
        <v>0</v>
      </c>
      <c r="AY31" s="418">
        <f>AY$5*'H27建設IO(構成比)'!AY29</f>
        <v>0</v>
      </c>
      <c r="AZ31" s="418">
        <f>AZ$5*'H27建設IO(構成比)'!AZ29</f>
        <v>0</v>
      </c>
      <c r="BA31" s="418">
        <f>BA$5*'H27建設IO(構成比)'!BA29</f>
        <v>0</v>
      </c>
      <c r="BB31" s="417">
        <f>BB$5*'H27建設IO(構成比)'!BB29</f>
        <v>0</v>
      </c>
      <c r="BC31" s="417">
        <f>BC$5*'H27建設IO(構成比)'!BC29</f>
        <v>0</v>
      </c>
      <c r="BD31" s="418">
        <f>BD$5*'H27建設IO(構成比)'!BD29</f>
        <v>0</v>
      </c>
      <c r="BE31" s="418">
        <f>BE$5*'H27建設IO(構成比)'!BE29</f>
        <v>0</v>
      </c>
      <c r="BF31" s="418">
        <f>BF$5*'H27建設IO(構成比)'!BF29</f>
        <v>0</v>
      </c>
      <c r="BG31" s="418">
        <f>BG$5*'H27建設IO(構成比)'!BG29</f>
        <v>0</v>
      </c>
      <c r="BH31" s="418">
        <f>BH$5*'H27建設IO(構成比)'!BH29</f>
        <v>0</v>
      </c>
      <c r="BI31" s="418">
        <f>BI$5*'H27建設IO(構成比)'!BI29</f>
        <v>0</v>
      </c>
      <c r="BJ31" s="418">
        <f>BJ$5*'H27建設IO(構成比)'!BJ29</f>
        <v>0</v>
      </c>
      <c r="BK31" s="418">
        <f>BK$5*'H27建設IO(構成比)'!BK29</f>
        <v>0</v>
      </c>
      <c r="BL31" s="418">
        <f>BL$5*'H27建設IO(構成比)'!BL29</f>
        <v>0</v>
      </c>
      <c r="BM31" s="418">
        <f>BM$5*'H27建設IO(構成比)'!BM29</f>
        <v>0</v>
      </c>
      <c r="BN31" s="418">
        <f>BN$5*'H27建設IO(構成比)'!BN29</f>
        <v>0</v>
      </c>
      <c r="BO31" s="417">
        <f>BO$5*'H27建設IO(構成比)'!BO29</f>
        <v>0</v>
      </c>
      <c r="BP31" s="418">
        <f>BP$5*'H27建設IO(構成比)'!BP29</f>
        <v>0</v>
      </c>
      <c r="BQ31" s="418">
        <f>BQ$5*'H27建設IO(構成比)'!BQ29</f>
        <v>0</v>
      </c>
      <c r="BR31" s="418">
        <f>BR$5*'H27建設IO(構成比)'!BR29</f>
        <v>0</v>
      </c>
      <c r="BS31" s="418">
        <f>BS$5*'H27建設IO(構成比)'!BS29</f>
        <v>0</v>
      </c>
      <c r="BT31" s="418">
        <f>BT$5*'H27建設IO(構成比)'!BT29</f>
        <v>0</v>
      </c>
      <c r="BU31" s="419">
        <f>BU$5*'H27建設IO(構成比)'!BU29</f>
        <v>0</v>
      </c>
      <c r="BV31" s="423">
        <f t="shared" si="0"/>
        <v>7.5611859123167742</v>
      </c>
      <c r="BW31" s="426">
        <f t="shared" si="1"/>
        <v>7.561185912316774E-4</v>
      </c>
    </row>
    <row r="32" spans="1:75">
      <c r="A32" s="408">
        <v>27</v>
      </c>
      <c r="B32" s="90" t="s">
        <v>65</v>
      </c>
      <c r="C32" s="417">
        <f>C$5*'H27建設IO(構成比)'!C30</f>
        <v>548.18482582333547</v>
      </c>
      <c r="D32" s="417">
        <f>D$5*'H27建設IO(構成比)'!D30</f>
        <v>597.57294369139595</v>
      </c>
      <c r="E32" s="417">
        <f>E$5*'H27建設IO(構成比)'!E30</f>
        <v>638.01705626987371</v>
      </c>
      <c r="F32" s="417">
        <f>F$5*'H27建設IO(構成比)'!F30</f>
        <v>0</v>
      </c>
      <c r="G32" s="418">
        <f>G$5*'H27建設IO(構成比)'!G30</f>
        <v>0</v>
      </c>
      <c r="H32" s="418">
        <f>H$5*'H27建設IO(構成比)'!H30</f>
        <v>0</v>
      </c>
      <c r="I32" s="417">
        <f>I$5*'H27建設IO(構成比)'!I30</f>
        <v>625.69335895943777</v>
      </c>
      <c r="J32" s="418">
        <f>J$5*'H27建設IO(構成比)'!J30</f>
        <v>0</v>
      </c>
      <c r="K32" s="417">
        <f>K$5*'H27建設IO(構成比)'!K30</f>
        <v>558.55957178405936</v>
      </c>
      <c r="L32" s="418">
        <f>L$5*'H27建設IO(構成比)'!L30</f>
        <v>0</v>
      </c>
      <c r="M32" s="418">
        <f>M$5*'H27建設IO(構成比)'!M30</f>
        <v>863.56702261723149</v>
      </c>
      <c r="N32" s="417">
        <f>N$5*'H27建設IO(構成比)'!N30</f>
        <v>0</v>
      </c>
      <c r="O32" s="418">
        <f>O$5*'H27建設IO(構成比)'!O30</f>
        <v>0</v>
      </c>
      <c r="P32" s="418">
        <f>P$5*'H27建設IO(構成比)'!P30</f>
        <v>0</v>
      </c>
      <c r="Q32" s="418">
        <f>Q$5*'H27建設IO(構成比)'!Q30</f>
        <v>0</v>
      </c>
      <c r="R32" s="417">
        <f>R$5*'H27建設IO(構成比)'!R30</f>
        <v>0</v>
      </c>
      <c r="S32" s="417">
        <f>S$5*'H27建設IO(構成比)'!S30</f>
        <v>0</v>
      </c>
      <c r="T32" s="418">
        <f>T$5*'H27建設IO(構成比)'!T30</f>
        <v>0</v>
      </c>
      <c r="U32" s="418">
        <f>U$5*'H27建設IO(構成比)'!U30</f>
        <v>0</v>
      </c>
      <c r="V32" s="417">
        <f>V$5*'H27建設IO(構成比)'!V30</f>
        <v>0</v>
      </c>
      <c r="W32" s="418">
        <f>W$5*'H27建設IO(構成比)'!W30</f>
        <v>0</v>
      </c>
      <c r="X32" s="418">
        <f>X$5*'H27建設IO(構成比)'!X30</f>
        <v>0</v>
      </c>
      <c r="Y32" s="418">
        <f>Y$5*'H27建設IO(構成比)'!Y30</f>
        <v>0</v>
      </c>
      <c r="Z32" s="418">
        <f>Z$5*'H27建設IO(構成比)'!Z30</f>
        <v>0</v>
      </c>
      <c r="AA32" s="418">
        <f>AA$5*'H27建設IO(構成比)'!AA30</f>
        <v>0</v>
      </c>
      <c r="AB32" s="418">
        <f>AB$5*'H27建設IO(構成比)'!AB30</f>
        <v>0</v>
      </c>
      <c r="AC32" s="418">
        <f>AC$5*'H27建設IO(構成比)'!AC30</f>
        <v>0</v>
      </c>
      <c r="AD32" s="418">
        <f>AD$5*'H27建設IO(構成比)'!AD30</f>
        <v>0</v>
      </c>
      <c r="AE32" s="418">
        <f>AE$5*'H27建設IO(構成比)'!AE30</f>
        <v>0</v>
      </c>
      <c r="AF32" s="417">
        <f>AF$5*'H27建設IO(構成比)'!AF30</f>
        <v>0</v>
      </c>
      <c r="AG32" s="417">
        <f>AG$5*'H27建設IO(構成比)'!AG30</f>
        <v>0</v>
      </c>
      <c r="AH32" s="417">
        <f>AH$5*'H27建設IO(構成比)'!AH30</f>
        <v>0</v>
      </c>
      <c r="AI32" s="417">
        <f>AI$5*'H27建設IO(構成比)'!AI30</f>
        <v>0</v>
      </c>
      <c r="AJ32" s="417">
        <f>AJ$5*'H27建設IO(構成比)'!AJ30</f>
        <v>0</v>
      </c>
      <c r="AK32" s="418">
        <f>AK$5*'H27建設IO(構成比)'!AK30</f>
        <v>0</v>
      </c>
      <c r="AL32" s="418">
        <f>AL$5*'H27建設IO(構成比)'!AL30</f>
        <v>0</v>
      </c>
      <c r="AM32" s="418">
        <f>AM$5*'H27建設IO(構成比)'!AM30</f>
        <v>0</v>
      </c>
      <c r="AN32" s="418">
        <f>AN$5*'H27建設IO(構成比)'!AN30</f>
        <v>0</v>
      </c>
      <c r="AO32" s="418">
        <f>AO$5*'H27建設IO(構成比)'!AO30</f>
        <v>0</v>
      </c>
      <c r="AP32" s="418">
        <f>AP$5*'H27建設IO(構成比)'!AP30</f>
        <v>0</v>
      </c>
      <c r="AQ32" s="418">
        <f>AQ$5*'H27建設IO(構成比)'!AQ30</f>
        <v>0</v>
      </c>
      <c r="AR32" s="417">
        <f>AR$5*'H27建設IO(構成比)'!AR30</f>
        <v>0</v>
      </c>
      <c r="AS32" s="417">
        <f>AS$5*'H27建設IO(構成比)'!AS30</f>
        <v>0</v>
      </c>
      <c r="AT32" s="418">
        <f>AT$5*'H27建設IO(構成比)'!AT30</f>
        <v>0</v>
      </c>
      <c r="AU32" s="418">
        <f>AU$5*'H27建設IO(構成比)'!AU30</f>
        <v>0</v>
      </c>
      <c r="AV32" s="418">
        <f>AV$5*'H27建設IO(構成比)'!AV30</f>
        <v>0</v>
      </c>
      <c r="AW32" s="418">
        <f>AW$5*'H27建設IO(構成比)'!AW30</f>
        <v>0</v>
      </c>
      <c r="AX32" s="417">
        <f>AX$5*'H27建設IO(構成比)'!AX30</f>
        <v>0</v>
      </c>
      <c r="AY32" s="418">
        <f>AY$5*'H27建設IO(構成比)'!AY30</f>
        <v>0</v>
      </c>
      <c r="AZ32" s="418">
        <f>AZ$5*'H27建設IO(構成比)'!AZ30</f>
        <v>0</v>
      </c>
      <c r="BA32" s="418">
        <f>BA$5*'H27建設IO(構成比)'!BA30</f>
        <v>0</v>
      </c>
      <c r="BB32" s="417">
        <f>BB$5*'H27建設IO(構成比)'!BB30</f>
        <v>0</v>
      </c>
      <c r="BC32" s="417">
        <f>BC$5*'H27建設IO(構成比)'!BC30</f>
        <v>0</v>
      </c>
      <c r="BD32" s="418">
        <f>BD$5*'H27建設IO(構成比)'!BD30</f>
        <v>0</v>
      </c>
      <c r="BE32" s="418">
        <f>BE$5*'H27建設IO(構成比)'!BE30</f>
        <v>0</v>
      </c>
      <c r="BF32" s="418">
        <f>BF$5*'H27建設IO(構成比)'!BF30</f>
        <v>0</v>
      </c>
      <c r="BG32" s="418">
        <f>BG$5*'H27建設IO(構成比)'!BG30</f>
        <v>0</v>
      </c>
      <c r="BH32" s="418">
        <f>BH$5*'H27建設IO(構成比)'!BH30</f>
        <v>0</v>
      </c>
      <c r="BI32" s="418">
        <f>BI$5*'H27建設IO(構成比)'!BI30</f>
        <v>0</v>
      </c>
      <c r="BJ32" s="418">
        <f>BJ$5*'H27建設IO(構成比)'!BJ30</f>
        <v>0</v>
      </c>
      <c r="BK32" s="418">
        <f>BK$5*'H27建設IO(構成比)'!BK30</f>
        <v>0</v>
      </c>
      <c r="BL32" s="418">
        <f>BL$5*'H27建設IO(構成比)'!BL30</f>
        <v>0</v>
      </c>
      <c r="BM32" s="418">
        <f>BM$5*'H27建設IO(構成比)'!BM30</f>
        <v>0</v>
      </c>
      <c r="BN32" s="418">
        <f>BN$5*'H27建設IO(構成比)'!BN30</f>
        <v>0</v>
      </c>
      <c r="BO32" s="417">
        <f>BO$5*'H27建設IO(構成比)'!BO30</f>
        <v>0</v>
      </c>
      <c r="BP32" s="418">
        <f>BP$5*'H27建設IO(構成比)'!BP30</f>
        <v>0</v>
      </c>
      <c r="BQ32" s="418">
        <f>BQ$5*'H27建設IO(構成比)'!BQ30</f>
        <v>0</v>
      </c>
      <c r="BR32" s="418">
        <f>BR$5*'H27建設IO(構成比)'!BR30</f>
        <v>0</v>
      </c>
      <c r="BS32" s="418">
        <f>BS$5*'H27建設IO(構成比)'!BS30</f>
        <v>0</v>
      </c>
      <c r="BT32" s="418">
        <f>BT$5*'H27建設IO(構成比)'!BT30</f>
        <v>0</v>
      </c>
      <c r="BU32" s="419">
        <f>BU$5*'H27建設IO(構成比)'!BU30</f>
        <v>0</v>
      </c>
      <c r="BV32" s="423">
        <f t="shared" si="0"/>
        <v>863.56702261723149</v>
      </c>
      <c r="BW32" s="426">
        <f t="shared" si="1"/>
        <v>8.6356702261723151E-2</v>
      </c>
    </row>
    <row r="33" spans="1:75">
      <c r="A33" s="408">
        <v>28</v>
      </c>
      <c r="B33" s="90" t="s">
        <v>66</v>
      </c>
      <c r="C33" s="417">
        <f>C$5*'H27建設IO(構成比)'!C31</f>
        <v>128.11568311489737</v>
      </c>
      <c r="D33" s="417">
        <f>D$5*'H27建設IO(構成比)'!D31</f>
        <v>118.80568141026991</v>
      </c>
      <c r="E33" s="417">
        <f>E$5*'H27建設IO(構成比)'!E31</f>
        <v>110.26733280376742</v>
      </c>
      <c r="F33" s="417">
        <f>F$5*'H27建設IO(構成比)'!F31</f>
        <v>0</v>
      </c>
      <c r="G33" s="418">
        <f>G$5*'H27建設IO(構成比)'!G31</f>
        <v>0</v>
      </c>
      <c r="H33" s="418">
        <f>H$5*'H27建設IO(構成比)'!H31</f>
        <v>0</v>
      </c>
      <c r="I33" s="417">
        <f>I$5*'H27建設IO(構成比)'!I31</f>
        <v>97.230846623645107</v>
      </c>
      <c r="J33" s="418">
        <f>J$5*'H27建設IO(構成比)'!J31</f>
        <v>0</v>
      </c>
      <c r="K33" s="417">
        <f>K$5*'H27建設IO(構成比)'!K31</f>
        <v>91.968175929212322</v>
      </c>
      <c r="L33" s="418">
        <f>L$5*'H27建設IO(構成比)'!L31</f>
        <v>0</v>
      </c>
      <c r="M33" s="418">
        <f>M$5*'H27建設IO(構成比)'!M31</f>
        <v>103.07090269947602</v>
      </c>
      <c r="N33" s="417">
        <f>N$5*'H27建設IO(構成比)'!N31</f>
        <v>0</v>
      </c>
      <c r="O33" s="418">
        <f>O$5*'H27建設IO(構成比)'!O31</f>
        <v>0</v>
      </c>
      <c r="P33" s="418">
        <f>P$5*'H27建設IO(構成比)'!P31</f>
        <v>0</v>
      </c>
      <c r="Q33" s="418">
        <f>Q$5*'H27建設IO(構成比)'!Q31</f>
        <v>0</v>
      </c>
      <c r="R33" s="417">
        <f>R$5*'H27建設IO(構成比)'!R31</f>
        <v>0</v>
      </c>
      <c r="S33" s="417">
        <f>S$5*'H27建設IO(構成比)'!S31</f>
        <v>0</v>
      </c>
      <c r="T33" s="418">
        <f>T$5*'H27建設IO(構成比)'!T31</f>
        <v>0</v>
      </c>
      <c r="U33" s="418">
        <f>U$5*'H27建設IO(構成比)'!U31</f>
        <v>0</v>
      </c>
      <c r="V33" s="417">
        <f>V$5*'H27建設IO(構成比)'!V31</f>
        <v>0</v>
      </c>
      <c r="W33" s="418">
        <f>W$5*'H27建設IO(構成比)'!W31</f>
        <v>0</v>
      </c>
      <c r="X33" s="418">
        <f>X$5*'H27建設IO(構成比)'!X31</f>
        <v>0</v>
      </c>
      <c r="Y33" s="418">
        <f>Y$5*'H27建設IO(構成比)'!Y31</f>
        <v>0</v>
      </c>
      <c r="Z33" s="418">
        <f>Z$5*'H27建設IO(構成比)'!Z31</f>
        <v>0</v>
      </c>
      <c r="AA33" s="418">
        <f>AA$5*'H27建設IO(構成比)'!AA31</f>
        <v>0</v>
      </c>
      <c r="AB33" s="418">
        <f>AB$5*'H27建設IO(構成比)'!AB31</f>
        <v>0</v>
      </c>
      <c r="AC33" s="418">
        <f>AC$5*'H27建設IO(構成比)'!AC31</f>
        <v>0</v>
      </c>
      <c r="AD33" s="418">
        <f>AD$5*'H27建設IO(構成比)'!AD31</f>
        <v>0</v>
      </c>
      <c r="AE33" s="418">
        <f>AE$5*'H27建設IO(構成比)'!AE31</f>
        <v>0</v>
      </c>
      <c r="AF33" s="417">
        <f>AF$5*'H27建設IO(構成比)'!AF31</f>
        <v>0</v>
      </c>
      <c r="AG33" s="417">
        <f>AG$5*'H27建設IO(構成比)'!AG31</f>
        <v>0</v>
      </c>
      <c r="AH33" s="417">
        <f>AH$5*'H27建設IO(構成比)'!AH31</f>
        <v>0</v>
      </c>
      <c r="AI33" s="417">
        <f>AI$5*'H27建設IO(構成比)'!AI31</f>
        <v>0</v>
      </c>
      <c r="AJ33" s="417">
        <f>AJ$5*'H27建設IO(構成比)'!AJ31</f>
        <v>0</v>
      </c>
      <c r="AK33" s="418">
        <f>AK$5*'H27建設IO(構成比)'!AK31</f>
        <v>0</v>
      </c>
      <c r="AL33" s="418">
        <f>AL$5*'H27建設IO(構成比)'!AL31</f>
        <v>0</v>
      </c>
      <c r="AM33" s="418">
        <f>AM$5*'H27建設IO(構成比)'!AM31</f>
        <v>0</v>
      </c>
      <c r="AN33" s="418">
        <f>AN$5*'H27建設IO(構成比)'!AN31</f>
        <v>0</v>
      </c>
      <c r="AO33" s="418">
        <f>AO$5*'H27建設IO(構成比)'!AO31</f>
        <v>0</v>
      </c>
      <c r="AP33" s="418">
        <f>AP$5*'H27建設IO(構成比)'!AP31</f>
        <v>0</v>
      </c>
      <c r="AQ33" s="418">
        <f>AQ$5*'H27建設IO(構成比)'!AQ31</f>
        <v>0</v>
      </c>
      <c r="AR33" s="417">
        <f>AR$5*'H27建設IO(構成比)'!AR31</f>
        <v>0</v>
      </c>
      <c r="AS33" s="417">
        <f>AS$5*'H27建設IO(構成比)'!AS31</f>
        <v>0</v>
      </c>
      <c r="AT33" s="418">
        <f>AT$5*'H27建設IO(構成比)'!AT31</f>
        <v>0</v>
      </c>
      <c r="AU33" s="418">
        <f>AU$5*'H27建設IO(構成比)'!AU31</f>
        <v>0</v>
      </c>
      <c r="AV33" s="418">
        <f>AV$5*'H27建設IO(構成比)'!AV31</f>
        <v>0</v>
      </c>
      <c r="AW33" s="418">
        <f>AW$5*'H27建設IO(構成比)'!AW31</f>
        <v>0</v>
      </c>
      <c r="AX33" s="417">
        <f>AX$5*'H27建設IO(構成比)'!AX31</f>
        <v>0</v>
      </c>
      <c r="AY33" s="418">
        <f>AY$5*'H27建設IO(構成比)'!AY31</f>
        <v>0</v>
      </c>
      <c r="AZ33" s="418">
        <f>AZ$5*'H27建設IO(構成比)'!AZ31</f>
        <v>0</v>
      </c>
      <c r="BA33" s="418">
        <f>BA$5*'H27建設IO(構成比)'!BA31</f>
        <v>0</v>
      </c>
      <c r="BB33" s="417">
        <f>BB$5*'H27建設IO(構成比)'!BB31</f>
        <v>0</v>
      </c>
      <c r="BC33" s="417">
        <f>BC$5*'H27建設IO(構成比)'!BC31</f>
        <v>0</v>
      </c>
      <c r="BD33" s="418">
        <f>BD$5*'H27建設IO(構成比)'!BD31</f>
        <v>0</v>
      </c>
      <c r="BE33" s="418">
        <f>BE$5*'H27建設IO(構成比)'!BE31</f>
        <v>0</v>
      </c>
      <c r="BF33" s="418">
        <f>BF$5*'H27建設IO(構成比)'!BF31</f>
        <v>0</v>
      </c>
      <c r="BG33" s="418">
        <f>BG$5*'H27建設IO(構成比)'!BG31</f>
        <v>0</v>
      </c>
      <c r="BH33" s="418">
        <f>BH$5*'H27建設IO(構成比)'!BH31</f>
        <v>0</v>
      </c>
      <c r="BI33" s="418">
        <f>BI$5*'H27建設IO(構成比)'!BI31</f>
        <v>0</v>
      </c>
      <c r="BJ33" s="418">
        <f>BJ$5*'H27建設IO(構成比)'!BJ31</f>
        <v>0</v>
      </c>
      <c r="BK33" s="418">
        <f>BK$5*'H27建設IO(構成比)'!BK31</f>
        <v>0</v>
      </c>
      <c r="BL33" s="418">
        <f>BL$5*'H27建設IO(構成比)'!BL31</f>
        <v>0</v>
      </c>
      <c r="BM33" s="418">
        <f>BM$5*'H27建設IO(構成比)'!BM31</f>
        <v>0</v>
      </c>
      <c r="BN33" s="418">
        <f>BN$5*'H27建設IO(構成比)'!BN31</f>
        <v>0</v>
      </c>
      <c r="BO33" s="417">
        <f>BO$5*'H27建設IO(構成比)'!BO31</f>
        <v>0</v>
      </c>
      <c r="BP33" s="418">
        <f>BP$5*'H27建設IO(構成比)'!BP31</f>
        <v>0</v>
      </c>
      <c r="BQ33" s="418">
        <f>BQ$5*'H27建設IO(構成比)'!BQ31</f>
        <v>0</v>
      </c>
      <c r="BR33" s="418">
        <f>BR$5*'H27建設IO(構成比)'!BR31</f>
        <v>0</v>
      </c>
      <c r="BS33" s="418">
        <f>BS$5*'H27建設IO(構成比)'!BS31</f>
        <v>0</v>
      </c>
      <c r="BT33" s="418">
        <f>BT$5*'H27建設IO(構成比)'!BT31</f>
        <v>0</v>
      </c>
      <c r="BU33" s="419">
        <f>BU$5*'H27建設IO(構成比)'!BU31</f>
        <v>0</v>
      </c>
      <c r="BV33" s="423">
        <f t="shared" si="0"/>
        <v>103.07090269947602</v>
      </c>
      <c r="BW33" s="426">
        <f t="shared" si="1"/>
        <v>1.0307090269947602E-2</v>
      </c>
    </row>
    <row r="34" spans="1:75">
      <c r="A34" s="408">
        <v>29</v>
      </c>
      <c r="B34" s="90" t="s">
        <v>93</v>
      </c>
      <c r="C34" s="417">
        <f>C$5*'H27建設IO(構成比)'!C32</f>
        <v>46.970284099905577</v>
      </c>
      <c r="D34" s="417">
        <f>D$5*'H27建設IO(構成比)'!D32</f>
        <v>70.554280204758555</v>
      </c>
      <c r="E34" s="417">
        <f>E$5*'H27建設IO(構成比)'!E32</f>
        <v>89.943390727709541</v>
      </c>
      <c r="F34" s="417">
        <f>F$5*'H27建設IO(構成比)'!F32</f>
        <v>0</v>
      </c>
      <c r="G34" s="418">
        <f>G$5*'H27建設IO(構成比)'!G32</f>
        <v>0</v>
      </c>
      <c r="H34" s="418">
        <f>H$5*'H27建設IO(構成比)'!H32</f>
        <v>0</v>
      </c>
      <c r="I34" s="417">
        <f>I$5*'H27建設IO(構成比)'!I32</f>
        <v>123.25222044268183</v>
      </c>
      <c r="J34" s="418">
        <f>J$5*'H27建設IO(構成比)'!J32</f>
        <v>0</v>
      </c>
      <c r="K34" s="417">
        <f>K$5*'H27建設IO(構成比)'!K32</f>
        <v>121.54093860657466</v>
      </c>
      <c r="L34" s="418">
        <f>L$5*'H27建設IO(構成比)'!L32</f>
        <v>0</v>
      </c>
      <c r="M34" s="418">
        <f>M$5*'H27建設IO(構成比)'!M32</f>
        <v>194.60104795383694</v>
      </c>
      <c r="N34" s="417">
        <f>N$5*'H27建設IO(構成比)'!N32</f>
        <v>0</v>
      </c>
      <c r="O34" s="418">
        <f>O$5*'H27建設IO(構成比)'!O32</f>
        <v>0</v>
      </c>
      <c r="P34" s="418">
        <f>P$5*'H27建設IO(構成比)'!P32</f>
        <v>0</v>
      </c>
      <c r="Q34" s="418">
        <f>Q$5*'H27建設IO(構成比)'!Q32</f>
        <v>0</v>
      </c>
      <c r="R34" s="417">
        <f>R$5*'H27建設IO(構成比)'!R32</f>
        <v>0</v>
      </c>
      <c r="S34" s="417">
        <f>S$5*'H27建設IO(構成比)'!S32</f>
        <v>0</v>
      </c>
      <c r="T34" s="418">
        <f>T$5*'H27建設IO(構成比)'!T32</f>
        <v>0</v>
      </c>
      <c r="U34" s="418">
        <f>U$5*'H27建設IO(構成比)'!U32</f>
        <v>0</v>
      </c>
      <c r="V34" s="417">
        <f>V$5*'H27建設IO(構成比)'!V32</f>
        <v>0</v>
      </c>
      <c r="W34" s="418">
        <f>W$5*'H27建設IO(構成比)'!W32</f>
        <v>0</v>
      </c>
      <c r="X34" s="418">
        <f>X$5*'H27建設IO(構成比)'!X32</f>
        <v>0</v>
      </c>
      <c r="Y34" s="418">
        <f>Y$5*'H27建設IO(構成比)'!Y32</f>
        <v>0</v>
      </c>
      <c r="Z34" s="418">
        <f>Z$5*'H27建設IO(構成比)'!Z32</f>
        <v>0</v>
      </c>
      <c r="AA34" s="418">
        <f>AA$5*'H27建設IO(構成比)'!AA32</f>
        <v>0</v>
      </c>
      <c r="AB34" s="418">
        <f>AB$5*'H27建設IO(構成比)'!AB32</f>
        <v>0</v>
      </c>
      <c r="AC34" s="418">
        <f>AC$5*'H27建設IO(構成比)'!AC32</f>
        <v>0</v>
      </c>
      <c r="AD34" s="418">
        <f>AD$5*'H27建設IO(構成比)'!AD32</f>
        <v>0</v>
      </c>
      <c r="AE34" s="418">
        <f>AE$5*'H27建設IO(構成比)'!AE32</f>
        <v>0</v>
      </c>
      <c r="AF34" s="417">
        <f>AF$5*'H27建設IO(構成比)'!AF32</f>
        <v>0</v>
      </c>
      <c r="AG34" s="417">
        <f>AG$5*'H27建設IO(構成比)'!AG32</f>
        <v>0</v>
      </c>
      <c r="AH34" s="417">
        <f>AH$5*'H27建設IO(構成比)'!AH32</f>
        <v>0</v>
      </c>
      <c r="AI34" s="417">
        <f>AI$5*'H27建設IO(構成比)'!AI32</f>
        <v>0</v>
      </c>
      <c r="AJ34" s="417">
        <f>AJ$5*'H27建設IO(構成比)'!AJ32</f>
        <v>0</v>
      </c>
      <c r="AK34" s="418">
        <f>AK$5*'H27建設IO(構成比)'!AK32</f>
        <v>0</v>
      </c>
      <c r="AL34" s="418">
        <f>AL$5*'H27建設IO(構成比)'!AL32</f>
        <v>0</v>
      </c>
      <c r="AM34" s="418">
        <f>AM$5*'H27建設IO(構成比)'!AM32</f>
        <v>0</v>
      </c>
      <c r="AN34" s="418">
        <f>AN$5*'H27建設IO(構成比)'!AN32</f>
        <v>0</v>
      </c>
      <c r="AO34" s="418">
        <f>AO$5*'H27建設IO(構成比)'!AO32</f>
        <v>0</v>
      </c>
      <c r="AP34" s="418">
        <f>AP$5*'H27建設IO(構成比)'!AP32</f>
        <v>0</v>
      </c>
      <c r="AQ34" s="418">
        <f>AQ$5*'H27建設IO(構成比)'!AQ32</f>
        <v>0</v>
      </c>
      <c r="AR34" s="417">
        <f>AR$5*'H27建設IO(構成比)'!AR32</f>
        <v>0</v>
      </c>
      <c r="AS34" s="417">
        <f>AS$5*'H27建設IO(構成比)'!AS32</f>
        <v>0</v>
      </c>
      <c r="AT34" s="418">
        <f>AT$5*'H27建設IO(構成比)'!AT32</f>
        <v>0</v>
      </c>
      <c r="AU34" s="418">
        <f>AU$5*'H27建設IO(構成比)'!AU32</f>
        <v>0</v>
      </c>
      <c r="AV34" s="418">
        <f>AV$5*'H27建設IO(構成比)'!AV32</f>
        <v>0</v>
      </c>
      <c r="AW34" s="418">
        <f>AW$5*'H27建設IO(構成比)'!AW32</f>
        <v>0</v>
      </c>
      <c r="AX34" s="417">
        <f>AX$5*'H27建設IO(構成比)'!AX32</f>
        <v>0</v>
      </c>
      <c r="AY34" s="418">
        <f>AY$5*'H27建設IO(構成比)'!AY32</f>
        <v>0</v>
      </c>
      <c r="AZ34" s="418">
        <f>AZ$5*'H27建設IO(構成比)'!AZ32</f>
        <v>0</v>
      </c>
      <c r="BA34" s="418">
        <f>BA$5*'H27建設IO(構成比)'!BA32</f>
        <v>0</v>
      </c>
      <c r="BB34" s="417">
        <f>BB$5*'H27建設IO(構成比)'!BB32</f>
        <v>0</v>
      </c>
      <c r="BC34" s="417">
        <f>BC$5*'H27建設IO(構成比)'!BC32</f>
        <v>0</v>
      </c>
      <c r="BD34" s="418">
        <f>BD$5*'H27建設IO(構成比)'!BD32</f>
        <v>0</v>
      </c>
      <c r="BE34" s="418">
        <f>BE$5*'H27建設IO(構成比)'!BE32</f>
        <v>0</v>
      </c>
      <c r="BF34" s="418">
        <f>BF$5*'H27建設IO(構成比)'!BF32</f>
        <v>0</v>
      </c>
      <c r="BG34" s="418">
        <f>BG$5*'H27建設IO(構成比)'!BG32</f>
        <v>0</v>
      </c>
      <c r="BH34" s="418">
        <f>BH$5*'H27建設IO(構成比)'!BH32</f>
        <v>0</v>
      </c>
      <c r="BI34" s="418">
        <f>BI$5*'H27建設IO(構成比)'!BI32</f>
        <v>0</v>
      </c>
      <c r="BJ34" s="418">
        <f>BJ$5*'H27建設IO(構成比)'!BJ32</f>
        <v>0</v>
      </c>
      <c r="BK34" s="418">
        <f>BK$5*'H27建設IO(構成比)'!BK32</f>
        <v>0</v>
      </c>
      <c r="BL34" s="418">
        <f>BL$5*'H27建設IO(構成比)'!BL32</f>
        <v>0</v>
      </c>
      <c r="BM34" s="418">
        <f>BM$5*'H27建設IO(構成比)'!BM32</f>
        <v>0</v>
      </c>
      <c r="BN34" s="418">
        <f>BN$5*'H27建設IO(構成比)'!BN32</f>
        <v>0</v>
      </c>
      <c r="BO34" s="417">
        <f>BO$5*'H27建設IO(構成比)'!BO32</f>
        <v>0</v>
      </c>
      <c r="BP34" s="418">
        <f>BP$5*'H27建設IO(構成比)'!BP32</f>
        <v>0</v>
      </c>
      <c r="BQ34" s="418">
        <f>BQ$5*'H27建設IO(構成比)'!BQ32</f>
        <v>0</v>
      </c>
      <c r="BR34" s="418">
        <f>BR$5*'H27建設IO(構成比)'!BR32</f>
        <v>0</v>
      </c>
      <c r="BS34" s="418">
        <f>BS$5*'H27建設IO(構成比)'!BS32</f>
        <v>0</v>
      </c>
      <c r="BT34" s="418">
        <f>BT$5*'H27建設IO(構成比)'!BT32</f>
        <v>0</v>
      </c>
      <c r="BU34" s="419">
        <f>BU$5*'H27建設IO(構成比)'!BU32</f>
        <v>0</v>
      </c>
      <c r="BV34" s="423">
        <f t="shared" si="0"/>
        <v>194.60104795383694</v>
      </c>
      <c r="BW34" s="426">
        <f t="shared" si="1"/>
        <v>1.9460104795383695E-2</v>
      </c>
    </row>
    <row r="35" spans="1:75">
      <c r="A35" s="408">
        <v>30</v>
      </c>
      <c r="B35" s="90" t="s">
        <v>330</v>
      </c>
      <c r="C35" s="417">
        <f>C$5*'H27建設IO(構成比)'!C33</f>
        <v>437.40373717019929</v>
      </c>
      <c r="D35" s="417">
        <f>D$5*'H27建設IO(構成比)'!D33</f>
        <v>423.93881057893037</v>
      </c>
      <c r="E35" s="417">
        <f>E$5*'H27建設IO(構成比)'!E33</f>
        <v>432.44876720338465</v>
      </c>
      <c r="F35" s="417">
        <f>F$5*'H27建設IO(構成比)'!F33</f>
        <v>0</v>
      </c>
      <c r="G35" s="418">
        <f>G$5*'H27建設IO(構成比)'!G33</f>
        <v>0</v>
      </c>
      <c r="H35" s="418">
        <f>H$5*'H27建設IO(構成比)'!H33</f>
        <v>0</v>
      </c>
      <c r="I35" s="417">
        <f>I$5*'H27建設IO(構成比)'!I33</f>
        <v>479.44459186110083</v>
      </c>
      <c r="J35" s="418">
        <f>J$5*'H27建設IO(構成比)'!J33</f>
        <v>0</v>
      </c>
      <c r="K35" s="417">
        <f>K$5*'H27建設IO(構成比)'!K33</f>
        <v>442.49110358402999</v>
      </c>
      <c r="L35" s="418">
        <f>L$5*'H27建設IO(構成比)'!L33</f>
        <v>0</v>
      </c>
      <c r="M35" s="418">
        <f>M$5*'H27建設IO(構成比)'!M33</f>
        <v>559.79306228029452</v>
      </c>
      <c r="N35" s="417">
        <f>N$5*'H27建設IO(構成比)'!N33</f>
        <v>0</v>
      </c>
      <c r="O35" s="418">
        <f>O$5*'H27建設IO(構成比)'!O33</f>
        <v>0</v>
      </c>
      <c r="P35" s="418">
        <f>P$5*'H27建設IO(構成比)'!P33</f>
        <v>0</v>
      </c>
      <c r="Q35" s="418">
        <f>Q$5*'H27建設IO(構成比)'!Q33</f>
        <v>0</v>
      </c>
      <c r="R35" s="417">
        <f>R$5*'H27建設IO(構成比)'!R33</f>
        <v>0</v>
      </c>
      <c r="S35" s="417">
        <f>S$5*'H27建設IO(構成比)'!S33</f>
        <v>0</v>
      </c>
      <c r="T35" s="418">
        <f>T$5*'H27建設IO(構成比)'!T33</f>
        <v>0</v>
      </c>
      <c r="U35" s="418">
        <f>U$5*'H27建設IO(構成比)'!U33</f>
        <v>0</v>
      </c>
      <c r="V35" s="417">
        <f>V$5*'H27建設IO(構成比)'!V33</f>
        <v>0</v>
      </c>
      <c r="W35" s="418">
        <f>W$5*'H27建設IO(構成比)'!W33</f>
        <v>0</v>
      </c>
      <c r="X35" s="418">
        <f>X$5*'H27建設IO(構成比)'!X33</f>
        <v>0</v>
      </c>
      <c r="Y35" s="418">
        <f>Y$5*'H27建設IO(構成比)'!Y33</f>
        <v>0</v>
      </c>
      <c r="Z35" s="418">
        <f>Z$5*'H27建設IO(構成比)'!Z33</f>
        <v>0</v>
      </c>
      <c r="AA35" s="418">
        <f>AA$5*'H27建設IO(構成比)'!AA33</f>
        <v>0</v>
      </c>
      <c r="AB35" s="418">
        <f>AB$5*'H27建設IO(構成比)'!AB33</f>
        <v>0</v>
      </c>
      <c r="AC35" s="418">
        <f>AC$5*'H27建設IO(構成比)'!AC33</f>
        <v>0</v>
      </c>
      <c r="AD35" s="418">
        <f>AD$5*'H27建設IO(構成比)'!AD33</f>
        <v>0</v>
      </c>
      <c r="AE35" s="418">
        <f>AE$5*'H27建設IO(構成比)'!AE33</f>
        <v>0</v>
      </c>
      <c r="AF35" s="417">
        <f>AF$5*'H27建設IO(構成比)'!AF33</f>
        <v>0</v>
      </c>
      <c r="AG35" s="417">
        <f>AG$5*'H27建設IO(構成比)'!AG33</f>
        <v>0</v>
      </c>
      <c r="AH35" s="417">
        <f>AH$5*'H27建設IO(構成比)'!AH33</f>
        <v>0</v>
      </c>
      <c r="AI35" s="417">
        <f>AI$5*'H27建設IO(構成比)'!AI33</f>
        <v>0</v>
      </c>
      <c r="AJ35" s="417">
        <f>AJ$5*'H27建設IO(構成比)'!AJ33</f>
        <v>0</v>
      </c>
      <c r="AK35" s="418">
        <f>AK$5*'H27建設IO(構成比)'!AK33</f>
        <v>0</v>
      </c>
      <c r="AL35" s="418">
        <f>AL$5*'H27建設IO(構成比)'!AL33</f>
        <v>0</v>
      </c>
      <c r="AM35" s="418">
        <f>AM$5*'H27建設IO(構成比)'!AM33</f>
        <v>0</v>
      </c>
      <c r="AN35" s="418">
        <f>AN$5*'H27建設IO(構成比)'!AN33</f>
        <v>0</v>
      </c>
      <c r="AO35" s="418">
        <f>AO$5*'H27建設IO(構成比)'!AO33</f>
        <v>0</v>
      </c>
      <c r="AP35" s="418">
        <f>AP$5*'H27建設IO(構成比)'!AP33</f>
        <v>0</v>
      </c>
      <c r="AQ35" s="418">
        <f>AQ$5*'H27建設IO(構成比)'!AQ33</f>
        <v>0</v>
      </c>
      <c r="AR35" s="417">
        <f>AR$5*'H27建設IO(構成比)'!AR33</f>
        <v>0</v>
      </c>
      <c r="AS35" s="417">
        <f>AS$5*'H27建設IO(構成比)'!AS33</f>
        <v>0</v>
      </c>
      <c r="AT35" s="418">
        <f>AT$5*'H27建設IO(構成比)'!AT33</f>
        <v>0</v>
      </c>
      <c r="AU35" s="418">
        <f>AU$5*'H27建設IO(構成比)'!AU33</f>
        <v>0</v>
      </c>
      <c r="AV35" s="418">
        <f>AV$5*'H27建設IO(構成比)'!AV33</f>
        <v>0</v>
      </c>
      <c r="AW35" s="418">
        <f>AW$5*'H27建設IO(構成比)'!AW33</f>
        <v>0</v>
      </c>
      <c r="AX35" s="417">
        <f>AX$5*'H27建設IO(構成比)'!AX33</f>
        <v>0</v>
      </c>
      <c r="AY35" s="418">
        <f>AY$5*'H27建設IO(構成比)'!AY33</f>
        <v>0</v>
      </c>
      <c r="AZ35" s="418">
        <f>AZ$5*'H27建設IO(構成比)'!AZ33</f>
        <v>0</v>
      </c>
      <c r="BA35" s="418">
        <f>BA$5*'H27建設IO(構成比)'!BA33</f>
        <v>0</v>
      </c>
      <c r="BB35" s="417">
        <f>BB$5*'H27建設IO(構成比)'!BB33</f>
        <v>0</v>
      </c>
      <c r="BC35" s="417">
        <f>BC$5*'H27建設IO(構成比)'!BC33</f>
        <v>0</v>
      </c>
      <c r="BD35" s="418">
        <f>BD$5*'H27建設IO(構成比)'!BD33</f>
        <v>0</v>
      </c>
      <c r="BE35" s="418">
        <f>BE$5*'H27建設IO(構成比)'!BE33</f>
        <v>0</v>
      </c>
      <c r="BF35" s="418">
        <f>BF$5*'H27建設IO(構成比)'!BF33</f>
        <v>0</v>
      </c>
      <c r="BG35" s="418">
        <f>BG$5*'H27建設IO(構成比)'!BG33</f>
        <v>0</v>
      </c>
      <c r="BH35" s="418">
        <f>BH$5*'H27建設IO(構成比)'!BH33</f>
        <v>0</v>
      </c>
      <c r="BI35" s="418">
        <f>BI$5*'H27建設IO(構成比)'!BI33</f>
        <v>0</v>
      </c>
      <c r="BJ35" s="418">
        <f>BJ$5*'H27建設IO(構成比)'!BJ33</f>
        <v>0</v>
      </c>
      <c r="BK35" s="418">
        <f>BK$5*'H27建設IO(構成比)'!BK33</f>
        <v>0</v>
      </c>
      <c r="BL35" s="418">
        <f>BL$5*'H27建設IO(構成比)'!BL33</f>
        <v>0</v>
      </c>
      <c r="BM35" s="418">
        <f>BM$5*'H27建設IO(構成比)'!BM33</f>
        <v>0</v>
      </c>
      <c r="BN35" s="418">
        <f>BN$5*'H27建設IO(構成比)'!BN33</f>
        <v>0</v>
      </c>
      <c r="BO35" s="417">
        <f>BO$5*'H27建設IO(構成比)'!BO33</f>
        <v>0</v>
      </c>
      <c r="BP35" s="418">
        <f>BP$5*'H27建設IO(構成比)'!BP33</f>
        <v>0</v>
      </c>
      <c r="BQ35" s="418">
        <f>BQ$5*'H27建設IO(構成比)'!BQ33</f>
        <v>0</v>
      </c>
      <c r="BR35" s="418">
        <f>BR$5*'H27建設IO(構成比)'!BR33</f>
        <v>0</v>
      </c>
      <c r="BS35" s="418">
        <f>BS$5*'H27建設IO(構成比)'!BS33</f>
        <v>0</v>
      </c>
      <c r="BT35" s="418">
        <f>BT$5*'H27建設IO(構成比)'!BT33</f>
        <v>0</v>
      </c>
      <c r="BU35" s="419">
        <f>BU$5*'H27建設IO(構成比)'!BU33</f>
        <v>0</v>
      </c>
      <c r="BV35" s="423">
        <f t="shared" si="0"/>
        <v>559.79306228029452</v>
      </c>
      <c r="BW35" s="426">
        <f t="shared" si="1"/>
        <v>5.5979306228029449E-2</v>
      </c>
    </row>
    <row r="36" spans="1:75">
      <c r="A36" s="408">
        <v>31</v>
      </c>
      <c r="B36" s="90" t="s">
        <v>112</v>
      </c>
      <c r="C36" s="417">
        <f>C$5*'H27建設IO(構成比)'!C34</f>
        <v>67.260046692181518</v>
      </c>
      <c r="D36" s="417">
        <f>D$5*'H27建設IO(構成比)'!D34</f>
        <v>44.437702488529787</v>
      </c>
      <c r="E36" s="417">
        <f>E$5*'H27建設IO(構成比)'!E34</f>
        <v>36.418777381652191</v>
      </c>
      <c r="F36" s="417">
        <f>F$5*'H27建設IO(構成比)'!F34</f>
        <v>0</v>
      </c>
      <c r="G36" s="418">
        <f>G$5*'H27建設IO(構成比)'!G34</f>
        <v>0</v>
      </c>
      <c r="H36" s="418">
        <f>H$5*'H27建設IO(構成比)'!H34</f>
        <v>0</v>
      </c>
      <c r="I36" s="417">
        <f>I$5*'H27建設IO(構成比)'!I34</f>
        <v>44.766628892466038</v>
      </c>
      <c r="J36" s="418">
        <f>J$5*'H27建設IO(構成比)'!J34</f>
        <v>0</v>
      </c>
      <c r="K36" s="417">
        <f>K$5*'H27建設IO(構成比)'!K34</f>
        <v>36.912397141656648</v>
      </c>
      <c r="L36" s="418">
        <f>L$5*'H27建設IO(構成比)'!L34</f>
        <v>0</v>
      </c>
      <c r="M36" s="418">
        <f>M$5*'H27建設IO(構成比)'!M34</f>
        <v>95.642369171585855</v>
      </c>
      <c r="N36" s="417">
        <f>N$5*'H27建設IO(構成比)'!N34</f>
        <v>0</v>
      </c>
      <c r="O36" s="418">
        <f>O$5*'H27建設IO(構成比)'!O34</f>
        <v>0</v>
      </c>
      <c r="P36" s="418">
        <f>P$5*'H27建設IO(構成比)'!P34</f>
        <v>0</v>
      </c>
      <c r="Q36" s="418">
        <f>Q$5*'H27建設IO(構成比)'!Q34</f>
        <v>0</v>
      </c>
      <c r="R36" s="417">
        <f>R$5*'H27建設IO(構成比)'!R34</f>
        <v>0</v>
      </c>
      <c r="S36" s="417">
        <f>S$5*'H27建設IO(構成比)'!S34</f>
        <v>0</v>
      </c>
      <c r="T36" s="418">
        <f>T$5*'H27建設IO(構成比)'!T34</f>
        <v>0</v>
      </c>
      <c r="U36" s="418">
        <f>U$5*'H27建設IO(構成比)'!U34</f>
        <v>0</v>
      </c>
      <c r="V36" s="417">
        <f>V$5*'H27建設IO(構成比)'!V34</f>
        <v>0</v>
      </c>
      <c r="W36" s="418">
        <f>W$5*'H27建設IO(構成比)'!W34</f>
        <v>0</v>
      </c>
      <c r="X36" s="418">
        <f>X$5*'H27建設IO(構成比)'!X34</f>
        <v>0</v>
      </c>
      <c r="Y36" s="418">
        <f>Y$5*'H27建設IO(構成比)'!Y34</f>
        <v>0</v>
      </c>
      <c r="Z36" s="418">
        <f>Z$5*'H27建設IO(構成比)'!Z34</f>
        <v>0</v>
      </c>
      <c r="AA36" s="418">
        <f>AA$5*'H27建設IO(構成比)'!AA34</f>
        <v>0</v>
      </c>
      <c r="AB36" s="418">
        <f>AB$5*'H27建設IO(構成比)'!AB34</f>
        <v>0</v>
      </c>
      <c r="AC36" s="418">
        <f>AC$5*'H27建設IO(構成比)'!AC34</f>
        <v>0</v>
      </c>
      <c r="AD36" s="418">
        <f>AD$5*'H27建設IO(構成比)'!AD34</f>
        <v>0</v>
      </c>
      <c r="AE36" s="418">
        <f>AE$5*'H27建設IO(構成比)'!AE34</f>
        <v>0</v>
      </c>
      <c r="AF36" s="417">
        <f>AF$5*'H27建設IO(構成比)'!AF34</f>
        <v>0</v>
      </c>
      <c r="AG36" s="417">
        <f>AG$5*'H27建設IO(構成比)'!AG34</f>
        <v>0</v>
      </c>
      <c r="AH36" s="417">
        <f>AH$5*'H27建設IO(構成比)'!AH34</f>
        <v>0</v>
      </c>
      <c r="AI36" s="417">
        <f>AI$5*'H27建設IO(構成比)'!AI34</f>
        <v>0</v>
      </c>
      <c r="AJ36" s="417">
        <f>AJ$5*'H27建設IO(構成比)'!AJ34</f>
        <v>0</v>
      </c>
      <c r="AK36" s="418">
        <f>AK$5*'H27建設IO(構成比)'!AK34</f>
        <v>0</v>
      </c>
      <c r="AL36" s="418">
        <f>AL$5*'H27建設IO(構成比)'!AL34</f>
        <v>0</v>
      </c>
      <c r="AM36" s="418">
        <f>AM$5*'H27建設IO(構成比)'!AM34</f>
        <v>0</v>
      </c>
      <c r="AN36" s="418">
        <f>AN$5*'H27建設IO(構成比)'!AN34</f>
        <v>0</v>
      </c>
      <c r="AO36" s="418">
        <f>AO$5*'H27建設IO(構成比)'!AO34</f>
        <v>0</v>
      </c>
      <c r="AP36" s="418">
        <f>AP$5*'H27建設IO(構成比)'!AP34</f>
        <v>0</v>
      </c>
      <c r="AQ36" s="418">
        <f>AQ$5*'H27建設IO(構成比)'!AQ34</f>
        <v>0</v>
      </c>
      <c r="AR36" s="417">
        <f>AR$5*'H27建設IO(構成比)'!AR34</f>
        <v>0</v>
      </c>
      <c r="AS36" s="417">
        <f>AS$5*'H27建設IO(構成比)'!AS34</f>
        <v>0</v>
      </c>
      <c r="AT36" s="418">
        <f>AT$5*'H27建設IO(構成比)'!AT34</f>
        <v>0</v>
      </c>
      <c r="AU36" s="418">
        <f>AU$5*'H27建設IO(構成比)'!AU34</f>
        <v>0</v>
      </c>
      <c r="AV36" s="418">
        <f>AV$5*'H27建設IO(構成比)'!AV34</f>
        <v>0</v>
      </c>
      <c r="AW36" s="418">
        <f>AW$5*'H27建設IO(構成比)'!AW34</f>
        <v>0</v>
      </c>
      <c r="AX36" s="417">
        <f>AX$5*'H27建設IO(構成比)'!AX34</f>
        <v>0</v>
      </c>
      <c r="AY36" s="418">
        <f>AY$5*'H27建設IO(構成比)'!AY34</f>
        <v>0</v>
      </c>
      <c r="AZ36" s="418">
        <f>AZ$5*'H27建設IO(構成比)'!AZ34</f>
        <v>0</v>
      </c>
      <c r="BA36" s="418">
        <f>BA$5*'H27建設IO(構成比)'!BA34</f>
        <v>0</v>
      </c>
      <c r="BB36" s="417">
        <f>BB$5*'H27建設IO(構成比)'!BB34</f>
        <v>0</v>
      </c>
      <c r="BC36" s="417">
        <f>BC$5*'H27建設IO(構成比)'!BC34</f>
        <v>0</v>
      </c>
      <c r="BD36" s="418">
        <f>BD$5*'H27建設IO(構成比)'!BD34</f>
        <v>0</v>
      </c>
      <c r="BE36" s="418">
        <f>BE$5*'H27建設IO(構成比)'!BE34</f>
        <v>0</v>
      </c>
      <c r="BF36" s="418">
        <f>BF$5*'H27建設IO(構成比)'!BF34</f>
        <v>0</v>
      </c>
      <c r="BG36" s="418">
        <f>BG$5*'H27建設IO(構成比)'!BG34</f>
        <v>0</v>
      </c>
      <c r="BH36" s="418">
        <f>BH$5*'H27建設IO(構成比)'!BH34</f>
        <v>0</v>
      </c>
      <c r="BI36" s="418">
        <f>BI$5*'H27建設IO(構成比)'!BI34</f>
        <v>0</v>
      </c>
      <c r="BJ36" s="418">
        <f>BJ$5*'H27建設IO(構成比)'!BJ34</f>
        <v>0</v>
      </c>
      <c r="BK36" s="418">
        <f>BK$5*'H27建設IO(構成比)'!BK34</f>
        <v>0</v>
      </c>
      <c r="BL36" s="418">
        <f>BL$5*'H27建設IO(構成比)'!BL34</f>
        <v>0</v>
      </c>
      <c r="BM36" s="418">
        <f>BM$5*'H27建設IO(構成比)'!BM34</f>
        <v>0</v>
      </c>
      <c r="BN36" s="418">
        <f>BN$5*'H27建設IO(構成比)'!BN34</f>
        <v>0</v>
      </c>
      <c r="BO36" s="417">
        <f>BO$5*'H27建設IO(構成比)'!BO34</f>
        <v>0</v>
      </c>
      <c r="BP36" s="418">
        <f>BP$5*'H27建設IO(構成比)'!BP34</f>
        <v>0</v>
      </c>
      <c r="BQ36" s="418">
        <f>BQ$5*'H27建設IO(構成比)'!BQ34</f>
        <v>0</v>
      </c>
      <c r="BR36" s="418">
        <f>BR$5*'H27建設IO(構成比)'!BR34</f>
        <v>0</v>
      </c>
      <c r="BS36" s="418">
        <f>BS$5*'H27建設IO(構成比)'!BS34</f>
        <v>0</v>
      </c>
      <c r="BT36" s="418">
        <f>BT$5*'H27建設IO(構成比)'!BT34</f>
        <v>0</v>
      </c>
      <c r="BU36" s="419">
        <f>BU$5*'H27建設IO(構成比)'!BU34</f>
        <v>0</v>
      </c>
      <c r="BV36" s="423">
        <f t="shared" si="0"/>
        <v>95.642369171585855</v>
      </c>
      <c r="BW36" s="426">
        <f t="shared" si="1"/>
        <v>9.5642369171585855E-3</v>
      </c>
    </row>
    <row r="37" spans="1:75">
      <c r="A37" s="408">
        <v>32</v>
      </c>
      <c r="B37" s="90" t="s">
        <v>67</v>
      </c>
      <c r="C37" s="417">
        <f>C$5*'H27建設IO(構成比)'!C35</f>
        <v>0</v>
      </c>
      <c r="D37" s="417">
        <f>D$5*'H27建設IO(構成比)'!D35</f>
        <v>0</v>
      </c>
      <c r="E37" s="417">
        <f>E$5*'H27建設IO(構成比)'!E35</f>
        <v>0</v>
      </c>
      <c r="F37" s="417">
        <f>F$5*'H27建設IO(構成比)'!F35</f>
        <v>0</v>
      </c>
      <c r="G37" s="418">
        <f>G$5*'H27建設IO(構成比)'!G35</f>
        <v>0</v>
      </c>
      <c r="H37" s="418">
        <f>H$5*'H27建設IO(構成比)'!H35</f>
        <v>0</v>
      </c>
      <c r="I37" s="417">
        <f>I$5*'H27建設IO(構成比)'!I35</f>
        <v>0</v>
      </c>
      <c r="J37" s="418">
        <f>J$5*'H27建設IO(構成比)'!J35</f>
        <v>0</v>
      </c>
      <c r="K37" s="417">
        <f>K$5*'H27建設IO(構成比)'!K35</f>
        <v>0</v>
      </c>
      <c r="L37" s="418">
        <f>L$5*'H27建設IO(構成比)'!L35</f>
        <v>0</v>
      </c>
      <c r="M37" s="418">
        <f>M$5*'H27建設IO(構成比)'!M35</f>
        <v>0</v>
      </c>
      <c r="N37" s="417">
        <f>N$5*'H27建設IO(構成比)'!N35</f>
        <v>0</v>
      </c>
      <c r="O37" s="418">
        <f>O$5*'H27建設IO(構成比)'!O35</f>
        <v>0</v>
      </c>
      <c r="P37" s="418">
        <f>P$5*'H27建設IO(構成比)'!P35</f>
        <v>0</v>
      </c>
      <c r="Q37" s="418">
        <f>Q$5*'H27建設IO(構成比)'!Q35</f>
        <v>0</v>
      </c>
      <c r="R37" s="417">
        <f>R$5*'H27建設IO(構成比)'!R35</f>
        <v>0</v>
      </c>
      <c r="S37" s="417">
        <f>S$5*'H27建設IO(構成比)'!S35</f>
        <v>0</v>
      </c>
      <c r="T37" s="418">
        <f>T$5*'H27建設IO(構成比)'!T35</f>
        <v>0</v>
      </c>
      <c r="U37" s="418">
        <f>U$5*'H27建設IO(構成比)'!U35</f>
        <v>0</v>
      </c>
      <c r="V37" s="417">
        <f>V$5*'H27建設IO(構成比)'!V35</f>
        <v>0</v>
      </c>
      <c r="W37" s="418">
        <f>W$5*'H27建設IO(構成比)'!W35</f>
        <v>0</v>
      </c>
      <c r="X37" s="418">
        <f>X$5*'H27建設IO(構成比)'!X35</f>
        <v>0</v>
      </c>
      <c r="Y37" s="418">
        <f>Y$5*'H27建設IO(構成比)'!Y35</f>
        <v>0</v>
      </c>
      <c r="Z37" s="418">
        <f>Z$5*'H27建設IO(構成比)'!Z35</f>
        <v>0</v>
      </c>
      <c r="AA37" s="418">
        <f>AA$5*'H27建設IO(構成比)'!AA35</f>
        <v>0</v>
      </c>
      <c r="AB37" s="418">
        <f>AB$5*'H27建設IO(構成比)'!AB35</f>
        <v>0</v>
      </c>
      <c r="AC37" s="418">
        <f>AC$5*'H27建設IO(構成比)'!AC35</f>
        <v>0</v>
      </c>
      <c r="AD37" s="418">
        <f>AD$5*'H27建設IO(構成比)'!AD35</f>
        <v>0</v>
      </c>
      <c r="AE37" s="418">
        <f>AE$5*'H27建設IO(構成比)'!AE35</f>
        <v>0</v>
      </c>
      <c r="AF37" s="417">
        <f>AF$5*'H27建設IO(構成比)'!AF35</f>
        <v>0</v>
      </c>
      <c r="AG37" s="417">
        <f>AG$5*'H27建設IO(構成比)'!AG35</f>
        <v>0</v>
      </c>
      <c r="AH37" s="417">
        <f>AH$5*'H27建設IO(構成比)'!AH35</f>
        <v>0</v>
      </c>
      <c r="AI37" s="417">
        <f>AI$5*'H27建設IO(構成比)'!AI35</f>
        <v>0</v>
      </c>
      <c r="AJ37" s="417">
        <f>AJ$5*'H27建設IO(構成比)'!AJ35</f>
        <v>0</v>
      </c>
      <c r="AK37" s="418">
        <f>AK$5*'H27建設IO(構成比)'!AK35</f>
        <v>0</v>
      </c>
      <c r="AL37" s="418">
        <f>AL$5*'H27建設IO(構成比)'!AL35</f>
        <v>0</v>
      </c>
      <c r="AM37" s="418">
        <f>AM$5*'H27建設IO(構成比)'!AM35</f>
        <v>0</v>
      </c>
      <c r="AN37" s="418">
        <f>AN$5*'H27建設IO(構成比)'!AN35</f>
        <v>0</v>
      </c>
      <c r="AO37" s="418">
        <f>AO$5*'H27建設IO(構成比)'!AO35</f>
        <v>0</v>
      </c>
      <c r="AP37" s="418">
        <f>AP$5*'H27建設IO(構成比)'!AP35</f>
        <v>0</v>
      </c>
      <c r="AQ37" s="418">
        <f>AQ$5*'H27建設IO(構成比)'!AQ35</f>
        <v>0</v>
      </c>
      <c r="AR37" s="417">
        <f>AR$5*'H27建設IO(構成比)'!AR35</f>
        <v>0</v>
      </c>
      <c r="AS37" s="417">
        <f>AS$5*'H27建設IO(構成比)'!AS35</f>
        <v>0</v>
      </c>
      <c r="AT37" s="418">
        <f>AT$5*'H27建設IO(構成比)'!AT35</f>
        <v>0</v>
      </c>
      <c r="AU37" s="418">
        <f>AU$5*'H27建設IO(構成比)'!AU35</f>
        <v>0</v>
      </c>
      <c r="AV37" s="418">
        <f>AV$5*'H27建設IO(構成比)'!AV35</f>
        <v>0</v>
      </c>
      <c r="AW37" s="418">
        <f>AW$5*'H27建設IO(構成比)'!AW35</f>
        <v>0</v>
      </c>
      <c r="AX37" s="417">
        <f>AX$5*'H27建設IO(構成比)'!AX35</f>
        <v>0</v>
      </c>
      <c r="AY37" s="418">
        <f>AY$5*'H27建設IO(構成比)'!AY35</f>
        <v>0</v>
      </c>
      <c r="AZ37" s="418">
        <f>AZ$5*'H27建設IO(構成比)'!AZ35</f>
        <v>0</v>
      </c>
      <c r="BA37" s="418">
        <f>BA$5*'H27建設IO(構成比)'!BA35</f>
        <v>0</v>
      </c>
      <c r="BB37" s="417">
        <f>BB$5*'H27建設IO(構成比)'!BB35</f>
        <v>0</v>
      </c>
      <c r="BC37" s="417">
        <f>BC$5*'H27建設IO(構成比)'!BC35</f>
        <v>0</v>
      </c>
      <c r="BD37" s="418">
        <f>BD$5*'H27建設IO(構成比)'!BD35</f>
        <v>0</v>
      </c>
      <c r="BE37" s="418">
        <f>BE$5*'H27建設IO(構成比)'!BE35</f>
        <v>0</v>
      </c>
      <c r="BF37" s="418">
        <f>BF$5*'H27建設IO(構成比)'!BF35</f>
        <v>0</v>
      </c>
      <c r="BG37" s="418">
        <f>BG$5*'H27建設IO(構成比)'!BG35</f>
        <v>0</v>
      </c>
      <c r="BH37" s="418">
        <f>BH$5*'H27建設IO(構成比)'!BH35</f>
        <v>0</v>
      </c>
      <c r="BI37" s="418">
        <f>BI$5*'H27建設IO(構成比)'!BI35</f>
        <v>0</v>
      </c>
      <c r="BJ37" s="418">
        <f>BJ$5*'H27建設IO(構成比)'!BJ35</f>
        <v>0</v>
      </c>
      <c r="BK37" s="418">
        <f>BK$5*'H27建設IO(構成比)'!BK35</f>
        <v>0</v>
      </c>
      <c r="BL37" s="418">
        <f>BL$5*'H27建設IO(構成比)'!BL35</f>
        <v>0</v>
      </c>
      <c r="BM37" s="418">
        <f>BM$5*'H27建設IO(構成比)'!BM35</f>
        <v>0</v>
      </c>
      <c r="BN37" s="418">
        <f>BN$5*'H27建設IO(構成比)'!BN35</f>
        <v>0</v>
      </c>
      <c r="BO37" s="417">
        <f>BO$5*'H27建設IO(構成比)'!BO35</f>
        <v>0</v>
      </c>
      <c r="BP37" s="418">
        <f>BP$5*'H27建設IO(構成比)'!BP35</f>
        <v>0</v>
      </c>
      <c r="BQ37" s="418">
        <f>BQ$5*'H27建設IO(構成比)'!BQ35</f>
        <v>0</v>
      </c>
      <c r="BR37" s="418">
        <f>BR$5*'H27建設IO(構成比)'!BR35</f>
        <v>0</v>
      </c>
      <c r="BS37" s="418">
        <f>BS$5*'H27建設IO(構成比)'!BS35</f>
        <v>0</v>
      </c>
      <c r="BT37" s="418">
        <f>BT$5*'H27建設IO(構成比)'!BT35</f>
        <v>0</v>
      </c>
      <c r="BU37" s="419">
        <f>BU$5*'H27建設IO(構成比)'!BU35</f>
        <v>0</v>
      </c>
      <c r="BV37" s="423">
        <f t="shared" si="0"/>
        <v>0</v>
      </c>
      <c r="BW37" s="426">
        <f t="shared" si="1"/>
        <v>0</v>
      </c>
    </row>
    <row r="38" spans="1:75">
      <c r="A38" s="408">
        <v>33</v>
      </c>
      <c r="B38" s="90" t="s">
        <v>96</v>
      </c>
      <c r="C38" s="417">
        <f>C$5*'H27建設IO(構成比)'!C36</f>
        <v>1.6444631184078726</v>
      </c>
      <c r="D38" s="417">
        <f>D$5*'H27建設IO(構成比)'!D36</f>
        <v>2.1519303105225189</v>
      </c>
      <c r="E38" s="417">
        <f>E$5*'H27建設IO(構成比)'!E36</f>
        <v>1.9900231945935818</v>
      </c>
      <c r="F38" s="417">
        <f>F$5*'H27建設IO(構成比)'!F36</f>
        <v>0</v>
      </c>
      <c r="G38" s="418">
        <f>G$5*'H27建設IO(構成比)'!G36</f>
        <v>0</v>
      </c>
      <c r="H38" s="418">
        <f>H$5*'H27建設IO(構成比)'!H36</f>
        <v>0</v>
      </c>
      <c r="I38" s="417">
        <f>I$5*'H27建設IO(構成比)'!I36</f>
        <v>1.9596326515456026</v>
      </c>
      <c r="J38" s="418">
        <f>J$5*'H27建設IO(構成比)'!J36</f>
        <v>0</v>
      </c>
      <c r="K38" s="417">
        <f>K$5*'H27建設IO(構成比)'!K36</f>
        <v>2.0959951156740999</v>
      </c>
      <c r="L38" s="418">
        <f>L$5*'H27建設IO(構成比)'!L36</f>
        <v>0</v>
      </c>
      <c r="M38" s="418">
        <f>M$5*'H27建設IO(構成比)'!M36</f>
        <v>2.2550905352523714</v>
      </c>
      <c r="N38" s="417">
        <f>N$5*'H27建設IO(構成比)'!N36</f>
        <v>0</v>
      </c>
      <c r="O38" s="418">
        <f>O$5*'H27建設IO(構成比)'!O36</f>
        <v>0</v>
      </c>
      <c r="P38" s="418">
        <f>P$5*'H27建設IO(構成比)'!P36</f>
        <v>0</v>
      </c>
      <c r="Q38" s="418">
        <f>Q$5*'H27建設IO(構成比)'!Q36</f>
        <v>0</v>
      </c>
      <c r="R38" s="417">
        <f>R$5*'H27建設IO(構成比)'!R36</f>
        <v>0</v>
      </c>
      <c r="S38" s="417">
        <f>S$5*'H27建設IO(構成比)'!S36</f>
        <v>0</v>
      </c>
      <c r="T38" s="418">
        <f>T$5*'H27建設IO(構成比)'!T36</f>
        <v>0</v>
      </c>
      <c r="U38" s="418">
        <f>U$5*'H27建設IO(構成比)'!U36</f>
        <v>0</v>
      </c>
      <c r="V38" s="417">
        <f>V$5*'H27建設IO(構成比)'!V36</f>
        <v>0</v>
      </c>
      <c r="W38" s="418">
        <f>W$5*'H27建設IO(構成比)'!W36</f>
        <v>0</v>
      </c>
      <c r="X38" s="418">
        <f>X$5*'H27建設IO(構成比)'!X36</f>
        <v>0</v>
      </c>
      <c r="Y38" s="418">
        <f>Y$5*'H27建設IO(構成比)'!Y36</f>
        <v>0</v>
      </c>
      <c r="Z38" s="418">
        <f>Z$5*'H27建設IO(構成比)'!Z36</f>
        <v>0</v>
      </c>
      <c r="AA38" s="418">
        <f>AA$5*'H27建設IO(構成比)'!AA36</f>
        <v>0</v>
      </c>
      <c r="AB38" s="418">
        <f>AB$5*'H27建設IO(構成比)'!AB36</f>
        <v>0</v>
      </c>
      <c r="AC38" s="418">
        <f>AC$5*'H27建設IO(構成比)'!AC36</f>
        <v>0</v>
      </c>
      <c r="AD38" s="418">
        <f>AD$5*'H27建設IO(構成比)'!AD36</f>
        <v>0</v>
      </c>
      <c r="AE38" s="418">
        <f>AE$5*'H27建設IO(構成比)'!AE36</f>
        <v>0</v>
      </c>
      <c r="AF38" s="417">
        <f>AF$5*'H27建設IO(構成比)'!AF36</f>
        <v>0</v>
      </c>
      <c r="AG38" s="417">
        <f>AG$5*'H27建設IO(構成比)'!AG36</f>
        <v>0</v>
      </c>
      <c r="AH38" s="417">
        <f>AH$5*'H27建設IO(構成比)'!AH36</f>
        <v>0</v>
      </c>
      <c r="AI38" s="417">
        <f>AI$5*'H27建設IO(構成比)'!AI36</f>
        <v>0</v>
      </c>
      <c r="AJ38" s="417">
        <f>AJ$5*'H27建設IO(構成比)'!AJ36</f>
        <v>0</v>
      </c>
      <c r="AK38" s="418">
        <f>AK$5*'H27建設IO(構成比)'!AK36</f>
        <v>0</v>
      </c>
      <c r="AL38" s="418">
        <f>AL$5*'H27建設IO(構成比)'!AL36</f>
        <v>0</v>
      </c>
      <c r="AM38" s="418">
        <f>AM$5*'H27建設IO(構成比)'!AM36</f>
        <v>0</v>
      </c>
      <c r="AN38" s="418">
        <f>AN$5*'H27建設IO(構成比)'!AN36</f>
        <v>0</v>
      </c>
      <c r="AO38" s="418">
        <f>AO$5*'H27建設IO(構成比)'!AO36</f>
        <v>0</v>
      </c>
      <c r="AP38" s="418">
        <f>AP$5*'H27建設IO(構成比)'!AP36</f>
        <v>0</v>
      </c>
      <c r="AQ38" s="418">
        <f>AQ$5*'H27建設IO(構成比)'!AQ36</f>
        <v>0</v>
      </c>
      <c r="AR38" s="417">
        <f>AR$5*'H27建設IO(構成比)'!AR36</f>
        <v>0</v>
      </c>
      <c r="AS38" s="417">
        <f>AS$5*'H27建設IO(構成比)'!AS36</f>
        <v>0</v>
      </c>
      <c r="AT38" s="418">
        <f>AT$5*'H27建設IO(構成比)'!AT36</f>
        <v>0</v>
      </c>
      <c r="AU38" s="418">
        <f>AU$5*'H27建設IO(構成比)'!AU36</f>
        <v>0</v>
      </c>
      <c r="AV38" s="418">
        <f>AV$5*'H27建設IO(構成比)'!AV36</f>
        <v>0</v>
      </c>
      <c r="AW38" s="418">
        <f>AW$5*'H27建設IO(構成比)'!AW36</f>
        <v>0</v>
      </c>
      <c r="AX38" s="417">
        <f>AX$5*'H27建設IO(構成比)'!AX36</f>
        <v>0</v>
      </c>
      <c r="AY38" s="418">
        <f>AY$5*'H27建設IO(構成比)'!AY36</f>
        <v>0</v>
      </c>
      <c r="AZ38" s="418">
        <f>AZ$5*'H27建設IO(構成比)'!AZ36</f>
        <v>0</v>
      </c>
      <c r="BA38" s="418">
        <f>BA$5*'H27建設IO(構成比)'!BA36</f>
        <v>0</v>
      </c>
      <c r="BB38" s="417">
        <f>BB$5*'H27建設IO(構成比)'!BB36</f>
        <v>0</v>
      </c>
      <c r="BC38" s="417">
        <f>BC$5*'H27建設IO(構成比)'!BC36</f>
        <v>0</v>
      </c>
      <c r="BD38" s="418">
        <f>BD$5*'H27建設IO(構成比)'!BD36</f>
        <v>0</v>
      </c>
      <c r="BE38" s="418">
        <f>BE$5*'H27建設IO(構成比)'!BE36</f>
        <v>0</v>
      </c>
      <c r="BF38" s="418">
        <f>BF$5*'H27建設IO(構成比)'!BF36</f>
        <v>0</v>
      </c>
      <c r="BG38" s="418">
        <f>BG$5*'H27建設IO(構成比)'!BG36</f>
        <v>0</v>
      </c>
      <c r="BH38" s="418">
        <f>BH$5*'H27建設IO(構成比)'!BH36</f>
        <v>0</v>
      </c>
      <c r="BI38" s="418">
        <f>BI$5*'H27建設IO(構成比)'!BI36</f>
        <v>0</v>
      </c>
      <c r="BJ38" s="418">
        <f>BJ$5*'H27建設IO(構成比)'!BJ36</f>
        <v>0</v>
      </c>
      <c r="BK38" s="418">
        <f>BK$5*'H27建設IO(構成比)'!BK36</f>
        <v>0</v>
      </c>
      <c r="BL38" s="418">
        <f>BL$5*'H27建設IO(構成比)'!BL36</f>
        <v>0</v>
      </c>
      <c r="BM38" s="418">
        <f>BM$5*'H27建設IO(構成比)'!BM36</f>
        <v>0</v>
      </c>
      <c r="BN38" s="418">
        <f>BN$5*'H27建設IO(構成比)'!BN36</f>
        <v>0</v>
      </c>
      <c r="BO38" s="417">
        <f>BO$5*'H27建設IO(構成比)'!BO36</f>
        <v>0</v>
      </c>
      <c r="BP38" s="418">
        <f>BP$5*'H27建設IO(構成比)'!BP36</f>
        <v>0</v>
      </c>
      <c r="BQ38" s="418">
        <f>BQ$5*'H27建設IO(構成比)'!BQ36</f>
        <v>0</v>
      </c>
      <c r="BR38" s="418">
        <f>BR$5*'H27建設IO(構成比)'!BR36</f>
        <v>0</v>
      </c>
      <c r="BS38" s="418">
        <f>BS$5*'H27建設IO(構成比)'!BS36</f>
        <v>0</v>
      </c>
      <c r="BT38" s="418">
        <f>BT$5*'H27建設IO(構成比)'!BT36</f>
        <v>0</v>
      </c>
      <c r="BU38" s="419">
        <f>BU$5*'H27建設IO(構成比)'!BU36</f>
        <v>0</v>
      </c>
      <c r="BV38" s="423">
        <f t="shared" si="0"/>
        <v>2.2550905352523714</v>
      </c>
      <c r="BW38" s="426">
        <f t="shared" si="1"/>
        <v>2.2550905352523712E-4</v>
      </c>
    </row>
    <row r="39" spans="1:75">
      <c r="A39" s="408">
        <v>34</v>
      </c>
      <c r="B39" s="90" t="s">
        <v>331</v>
      </c>
      <c r="C39" s="417">
        <f>C$5*'H27建設IO(構成比)'!C37</f>
        <v>1.2076197868257048E-2</v>
      </c>
      <c r="D39" s="417">
        <f>D$5*'H27建設IO(構成比)'!D37</f>
        <v>7.5146772748405427E-3</v>
      </c>
      <c r="E39" s="417">
        <f>E$5*'H27建設IO(構成比)'!E37</f>
        <v>5.5346751394753507E-3</v>
      </c>
      <c r="F39" s="417">
        <f>F$5*'H27建設IO(構成比)'!F37</f>
        <v>0</v>
      </c>
      <c r="G39" s="418">
        <f>G$5*'H27建設IO(構成比)'!G37</f>
        <v>0</v>
      </c>
      <c r="H39" s="418">
        <f>H$5*'H27建設IO(構成比)'!H37</f>
        <v>0</v>
      </c>
      <c r="I39" s="417">
        <f>I$5*'H27建設IO(構成比)'!I37</f>
        <v>6.7760465129515996E-3</v>
      </c>
      <c r="J39" s="418">
        <f>J$5*'H27建設IO(構成比)'!J37</f>
        <v>0</v>
      </c>
      <c r="K39" s="417">
        <f>K$5*'H27建設IO(構成比)'!K37</f>
        <v>7.3031188699445981E-3</v>
      </c>
      <c r="L39" s="418">
        <f>L$5*'H27建設IO(構成比)'!L37</f>
        <v>0</v>
      </c>
      <c r="M39" s="418">
        <f>M$5*'H27建設IO(構成比)'!M37</f>
        <v>0</v>
      </c>
      <c r="N39" s="417">
        <f>N$5*'H27建設IO(構成比)'!N37</f>
        <v>0</v>
      </c>
      <c r="O39" s="418">
        <f>O$5*'H27建設IO(構成比)'!O37</f>
        <v>0</v>
      </c>
      <c r="P39" s="418">
        <f>P$5*'H27建設IO(構成比)'!P37</f>
        <v>0</v>
      </c>
      <c r="Q39" s="418">
        <f>Q$5*'H27建設IO(構成比)'!Q37</f>
        <v>0</v>
      </c>
      <c r="R39" s="417">
        <f>R$5*'H27建設IO(構成比)'!R37</f>
        <v>0</v>
      </c>
      <c r="S39" s="417">
        <f>S$5*'H27建設IO(構成比)'!S37</f>
        <v>0</v>
      </c>
      <c r="T39" s="418">
        <f>T$5*'H27建設IO(構成比)'!T37</f>
        <v>0</v>
      </c>
      <c r="U39" s="418">
        <f>U$5*'H27建設IO(構成比)'!U37</f>
        <v>0</v>
      </c>
      <c r="V39" s="417">
        <f>V$5*'H27建設IO(構成比)'!V37</f>
        <v>0</v>
      </c>
      <c r="W39" s="418">
        <f>W$5*'H27建設IO(構成比)'!W37</f>
        <v>0</v>
      </c>
      <c r="X39" s="418">
        <f>X$5*'H27建設IO(構成比)'!X37</f>
        <v>0</v>
      </c>
      <c r="Y39" s="418">
        <f>Y$5*'H27建設IO(構成比)'!Y37</f>
        <v>0</v>
      </c>
      <c r="Z39" s="418">
        <f>Z$5*'H27建設IO(構成比)'!Z37</f>
        <v>0</v>
      </c>
      <c r="AA39" s="418">
        <f>AA$5*'H27建設IO(構成比)'!AA37</f>
        <v>0</v>
      </c>
      <c r="AB39" s="418">
        <f>AB$5*'H27建設IO(構成比)'!AB37</f>
        <v>0</v>
      </c>
      <c r="AC39" s="418">
        <f>AC$5*'H27建設IO(構成比)'!AC37</f>
        <v>0</v>
      </c>
      <c r="AD39" s="418">
        <f>AD$5*'H27建設IO(構成比)'!AD37</f>
        <v>0</v>
      </c>
      <c r="AE39" s="418">
        <f>AE$5*'H27建設IO(構成比)'!AE37</f>
        <v>0</v>
      </c>
      <c r="AF39" s="417">
        <f>AF$5*'H27建設IO(構成比)'!AF37</f>
        <v>0</v>
      </c>
      <c r="AG39" s="417">
        <f>AG$5*'H27建設IO(構成比)'!AG37</f>
        <v>0</v>
      </c>
      <c r="AH39" s="417">
        <f>AH$5*'H27建設IO(構成比)'!AH37</f>
        <v>0</v>
      </c>
      <c r="AI39" s="417">
        <f>AI$5*'H27建設IO(構成比)'!AI37</f>
        <v>0</v>
      </c>
      <c r="AJ39" s="417">
        <f>AJ$5*'H27建設IO(構成比)'!AJ37</f>
        <v>0</v>
      </c>
      <c r="AK39" s="418">
        <f>AK$5*'H27建設IO(構成比)'!AK37</f>
        <v>0</v>
      </c>
      <c r="AL39" s="418">
        <f>AL$5*'H27建設IO(構成比)'!AL37</f>
        <v>0</v>
      </c>
      <c r="AM39" s="418">
        <f>AM$5*'H27建設IO(構成比)'!AM37</f>
        <v>0</v>
      </c>
      <c r="AN39" s="418">
        <f>AN$5*'H27建設IO(構成比)'!AN37</f>
        <v>0</v>
      </c>
      <c r="AO39" s="418">
        <f>AO$5*'H27建設IO(構成比)'!AO37</f>
        <v>0</v>
      </c>
      <c r="AP39" s="418">
        <f>AP$5*'H27建設IO(構成比)'!AP37</f>
        <v>0</v>
      </c>
      <c r="AQ39" s="418">
        <f>AQ$5*'H27建設IO(構成比)'!AQ37</f>
        <v>0</v>
      </c>
      <c r="AR39" s="417">
        <f>AR$5*'H27建設IO(構成比)'!AR37</f>
        <v>0</v>
      </c>
      <c r="AS39" s="417">
        <f>AS$5*'H27建設IO(構成比)'!AS37</f>
        <v>0</v>
      </c>
      <c r="AT39" s="418">
        <f>AT$5*'H27建設IO(構成比)'!AT37</f>
        <v>0</v>
      </c>
      <c r="AU39" s="418">
        <f>AU$5*'H27建設IO(構成比)'!AU37</f>
        <v>0</v>
      </c>
      <c r="AV39" s="418">
        <f>AV$5*'H27建設IO(構成比)'!AV37</f>
        <v>0</v>
      </c>
      <c r="AW39" s="418">
        <f>AW$5*'H27建設IO(構成比)'!AW37</f>
        <v>0</v>
      </c>
      <c r="AX39" s="417">
        <f>AX$5*'H27建設IO(構成比)'!AX37</f>
        <v>0</v>
      </c>
      <c r="AY39" s="418">
        <f>AY$5*'H27建設IO(構成比)'!AY37</f>
        <v>0</v>
      </c>
      <c r="AZ39" s="418">
        <f>AZ$5*'H27建設IO(構成比)'!AZ37</f>
        <v>0</v>
      </c>
      <c r="BA39" s="418">
        <f>BA$5*'H27建設IO(構成比)'!BA37</f>
        <v>0</v>
      </c>
      <c r="BB39" s="417">
        <f>BB$5*'H27建設IO(構成比)'!BB37</f>
        <v>0</v>
      </c>
      <c r="BC39" s="417">
        <f>BC$5*'H27建設IO(構成比)'!BC37</f>
        <v>0</v>
      </c>
      <c r="BD39" s="418">
        <f>BD$5*'H27建設IO(構成比)'!BD37</f>
        <v>0</v>
      </c>
      <c r="BE39" s="418">
        <f>BE$5*'H27建設IO(構成比)'!BE37</f>
        <v>0</v>
      </c>
      <c r="BF39" s="418">
        <f>BF$5*'H27建設IO(構成比)'!BF37</f>
        <v>0</v>
      </c>
      <c r="BG39" s="418">
        <f>BG$5*'H27建設IO(構成比)'!BG37</f>
        <v>0</v>
      </c>
      <c r="BH39" s="418">
        <f>BH$5*'H27建設IO(構成比)'!BH37</f>
        <v>0</v>
      </c>
      <c r="BI39" s="418">
        <f>BI$5*'H27建設IO(構成比)'!BI37</f>
        <v>0</v>
      </c>
      <c r="BJ39" s="418">
        <f>BJ$5*'H27建設IO(構成比)'!BJ37</f>
        <v>0</v>
      </c>
      <c r="BK39" s="418">
        <f>BK$5*'H27建設IO(構成比)'!BK37</f>
        <v>0</v>
      </c>
      <c r="BL39" s="418">
        <f>BL$5*'H27建設IO(構成比)'!BL37</f>
        <v>0</v>
      </c>
      <c r="BM39" s="418">
        <f>BM$5*'H27建設IO(構成比)'!BM37</f>
        <v>0</v>
      </c>
      <c r="BN39" s="418">
        <f>BN$5*'H27建設IO(構成比)'!BN37</f>
        <v>0</v>
      </c>
      <c r="BO39" s="417">
        <f>BO$5*'H27建設IO(構成比)'!BO37</f>
        <v>0</v>
      </c>
      <c r="BP39" s="418">
        <f>BP$5*'H27建設IO(構成比)'!BP37</f>
        <v>0</v>
      </c>
      <c r="BQ39" s="418">
        <f>BQ$5*'H27建設IO(構成比)'!BQ37</f>
        <v>0</v>
      </c>
      <c r="BR39" s="418">
        <f>BR$5*'H27建設IO(構成比)'!BR37</f>
        <v>0</v>
      </c>
      <c r="BS39" s="418">
        <f>BS$5*'H27建設IO(構成比)'!BS37</f>
        <v>0</v>
      </c>
      <c r="BT39" s="418">
        <f>BT$5*'H27建設IO(構成比)'!BT37</f>
        <v>0</v>
      </c>
      <c r="BU39" s="419">
        <f>BU$5*'H27建設IO(構成比)'!BU37</f>
        <v>0</v>
      </c>
      <c r="BV39" s="423">
        <f t="shared" si="0"/>
        <v>0</v>
      </c>
      <c r="BW39" s="426">
        <f t="shared" si="1"/>
        <v>0</v>
      </c>
    </row>
    <row r="40" spans="1:75">
      <c r="A40" s="408">
        <v>35</v>
      </c>
      <c r="B40" s="90" t="s">
        <v>595</v>
      </c>
      <c r="C40" s="417">
        <f>C$5*'H27建設IO(構成比)'!C38</f>
        <v>9.8391259675025307</v>
      </c>
      <c r="D40" s="417">
        <f>D$5*'H27建設IO(構成比)'!D38</f>
        <v>6.6846470122104282</v>
      </c>
      <c r="E40" s="417">
        <f>E$5*'H27建設IO(構成比)'!E38</f>
        <v>2.2446182510094479</v>
      </c>
      <c r="F40" s="417">
        <f>F$5*'H27建設IO(構成比)'!F38</f>
        <v>0</v>
      </c>
      <c r="G40" s="418">
        <f>G$5*'H27建設IO(構成比)'!G38</f>
        <v>0</v>
      </c>
      <c r="H40" s="418">
        <f>H$5*'H27建設IO(構成比)'!H38</f>
        <v>0</v>
      </c>
      <c r="I40" s="417">
        <f>I$5*'H27建設IO(構成比)'!I38</f>
        <v>3.871832977500544</v>
      </c>
      <c r="J40" s="418">
        <f>J$5*'H27建設IO(構成比)'!J38</f>
        <v>0</v>
      </c>
      <c r="K40" s="417">
        <f>K$5*'H27建設IO(構成比)'!K38</f>
        <v>3.6150438406225764</v>
      </c>
      <c r="L40" s="418">
        <f>L$5*'H27建設IO(構成比)'!L38</f>
        <v>0</v>
      </c>
      <c r="M40" s="418">
        <f>M$5*'H27建設IO(構成比)'!M38</f>
        <v>4.2448763016515221</v>
      </c>
      <c r="N40" s="417">
        <f>N$5*'H27建設IO(構成比)'!N38</f>
        <v>0</v>
      </c>
      <c r="O40" s="418">
        <f>O$5*'H27建設IO(構成比)'!O38</f>
        <v>0</v>
      </c>
      <c r="P40" s="418">
        <f>P$5*'H27建設IO(構成比)'!P38</f>
        <v>0</v>
      </c>
      <c r="Q40" s="418">
        <f>Q$5*'H27建設IO(構成比)'!Q38</f>
        <v>0</v>
      </c>
      <c r="R40" s="417">
        <f>R$5*'H27建設IO(構成比)'!R38</f>
        <v>0</v>
      </c>
      <c r="S40" s="417">
        <f>S$5*'H27建設IO(構成比)'!S38</f>
        <v>0</v>
      </c>
      <c r="T40" s="418">
        <f>T$5*'H27建設IO(構成比)'!T38</f>
        <v>0</v>
      </c>
      <c r="U40" s="418">
        <f>U$5*'H27建設IO(構成比)'!U38</f>
        <v>0</v>
      </c>
      <c r="V40" s="417">
        <f>V$5*'H27建設IO(構成比)'!V38</f>
        <v>0</v>
      </c>
      <c r="W40" s="418">
        <f>W$5*'H27建設IO(構成比)'!W38</f>
        <v>0</v>
      </c>
      <c r="X40" s="418">
        <f>X$5*'H27建設IO(構成比)'!X38</f>
        <v>0</v>
      </c>
      <c r="Y40" s="418">
        <f>Y$5*'H27建設IO(構成比)'!Y38</f>
        <v>0</v>
      </c>
      <c r="Z40" s="418">
        <f>Z$5*'H27建設IO(構成比)'!Z38</f>
        <v>0</v>
      </c>
      <c r="AA40" s="418">
        <f>AA$5*'H27建設IO(構成比)'!AA38</f>
        <v>0</v>
      </c>
      <c r="AB40" s="418">
        <f>AB$5*'H27建設IO(構成比)'!AB38</f>
        <v>0</v>
      </c>
      <c r="AC40" s="418">
        <f>AC$5*'H27建設IO(構成比)'!AC38</f>
        <v>0</v>
      </c>
      <c r="AD40" s="418">
        <f>AD$5*'H27建設IO(構成比)'!AD38</f>
        <v>0</v>
      </c>
      <c r="AE40" s="418">
        <f>AE$5*'H27建設IO(構成比)'!AE38</f>
        <v>0</v>
      </c>
      <c r="AF40" s="417">
        <f>AF$5*'H27建設IO(構成比)'!AF38</f>
        <v>0</v>
      </c>
      <c r="AG40" s="417">
        <f>AG$5*'H27建設IO(構成比)'!AG38</f>
        <v>0</v>
      </c>
      <c r="AH40" s="417">
        <f>AH$5*'H27建設IO(構成比)'!AH38</f>
        <v>0</v>
      </c>
      <c r="AI40" s="417">
        <f>AI$5*'H27建設IO(構成比)'!AI38</f>
        <v>0</v>
      </c>
      <c r="AJ40" s="417">
        <f>AJ$5*'H27建設IO(構成比)'!AJ38</f>
        <v>0</v>
      </c>
      <c r="AK40" s="418">
        <f>AK$5*'H27建設IO(構成比)'!AK38</f>
        <v>0</v>
      </c>
      <c r="AL40" s="418">
        <f>AL$5*'H27建設IO(構成比)'!AL38</f>
        <v>0</v>
      </c>
      <c r="AM40" s="418">
        <f>AM$5*'H27建設IO(構成比)'!AM38</f>
        <v>0</v>
      </c>
      <c r="AN40" s="418">
        <f>AN$5*'H27建設IO(構成比)'!AN38</f>
        <v>0</v>
      </c>
      <c r="AO40" s="418">
        <f>AO$5*'H27建設IO(構成比)'!AO38</f>
        <v>0</v>
      </c>
      <c r="AP40" s="418">
        <f>AP$5*'H27建設IO(構成比)'!AP38</f>
        <v>0</v>
      </c>
      <c r="AQ40" s="418">
        <f>AQ$5*'H27建設IO(構成比)'!AQ38</f>
        <v>0</v>
      </c>
      <c r="AR40" s="417">
        <f>AR$5*'H27建設IO(構成比)'!AR38</f>
        <v>0</v>
      </c>
      <c r="AS40" s="417">
        <f>AS$5*'H27建設IO(構成比)'!AS38</f>
        <v>0</v>
      </c>
      <c r="AT40" s="418">
        <f>AT$5*'H27建設IO(構成比)'!AT38</f>
        <v>0</v>
      </c>
      <c r="AU40" s="418">
        <f>AU$5*'H27建設IO(構成比)'!AU38</f>
        <v>0</v>
      </c>
      <c r="AV40" s="418">
        <f>AV$5*'H27建設IO(構成比)'!AV38</f>
        <v>0</v>
      </c>
      <c r="AW40" s="418">
        <f>AW$5*'H27建設IO(構成比)'!AW38</f>
        <v>0</v>
      </c>
      <c r="AX40" s="417">
        <f>AX$5*'H27建設IO(構成比)'!AX38</f>
        <v>0</v>
      </c>
      <c r="AY40" s="418">
        <f>AY$5*'H27建設IO(構成比)'!AY38</f>
        <v>0</v>
      </c>
      <c r="AZ40" s="418">
        <f>AZ$5*'H27建設IO(構成比)'!AZ38</f>
        <v>0</v>
      </c>
      <c r="BA40" s="418">
        <f>BA$5*'H27建設IO(構成比)'!BA38</f>
        <v>0</v>
      </c>
      <c r="BB40" s="417">
        <f>BB$5*'H27建設IO(構成比)'!BB38</f>
        <v>0</v>
      </c>
      <c r="BC40" s="417">
        <f>BC$5*'H27建設IO(構成比)'!BC38</f>
        <v>0</v>
      </c>
      <c r="BD40" s="418">
        <f>BD$5*'H27建設IO(構成比)'!BD38</f>
        <v>0</v>
      </c>
      <c r="BE40" s="418">
        <f>BE$5*'H27建設IO(構成比)'!BE38</f>
        <v>0</v>
      </c>
      <c r="BF40" s="418">
        <f>BF$5*'H27建設IO(構成比)'!BF38</f>
        <v>0</v>
      </c>
      <c r="BG40" s="418">
        <f>BG$5*'H27建設IO(構成比)'!BG38</f>
        <v>0</v>
      </c>
      <c r="BH40" s="418">
        <f>BH$5*'H27建設IO(構成比)'!BH38</f>
        <v>0</v>
      </c>
      <c r="BI40" s="418">
        <f>BI$5*'H27建設IO(構成比)'!BI38</f>
        <v>0</v>
      </c>
      <c r="BJ40" s="418">
        <f>BJ$5*'H27建設IO(構成比)'!BJ38</f>
        <v>0</v>
      </c>
      <c r="BK40" s="418">
        <f>BK$5*'H27建設IO(構成比)'!BK38</f>
        <v>0</v>
      </c>
      <c r="BL40" s="418">
        <f>BL$5*'H27建設IO(構成比)'!BL38</f>
        <v>0</v>
      </c>
      <c r="BM40" s="418">
        <f>BM$5*'H27建設IO(構成比)'!BM38</f>
        <v>0</v>
      </c>
      <c r="BN40" s="418">
        <f>BN$5*'H27建設IO(構成比)'!BN38</f>
        <v>0</v>
      </c>
      <c r="BO40" s="417">
        <f>BO$5*'H27建設IO(構成比)'!BO38</f>
        <v>0</v>
      </c>
      <c r="BP40" s="418">
        <f>BP$5*'H27建設IO(構成比)'!BP38</f>
        <v>0</v>
      </c>
      <c r="BQ40" s="418">
        <f>BQ$5*'H27建設IO(構成比)'!BQ38</f>
        <v>0</v>
      </c>
      <c r="BR40" s="418">
        <f>BR$5*'H27建設IO(構成比)'!BR38</f>
        <v>0</v>
      </c>
      <c r="BS40" s="418">
        <f>BS$5*'H27建設IO(構成比)'!BS38</f>
        <v>0</v>
      </c>
      <c r="BT40" s="418">
        <f>BT$5*'H27建設IO(構成比)'!BT38</f>
        <v>0</v>
      </c>
      <c r="BU40" s="419">
        <f>BU$5*'H27建設IO(構成比)'!BU38</f>
        <v>0</v>
      </c>
      <c r="BV40" s="423">
        <f t="shared" si="0"/>
        <v>4.2448763016515221</v>
      </c>
      <c r="BW40" s="426">
        <f t="shared" si="1"/>
        <v>4.2448763016515219E-4</v>
      </c>
    </row>
    <row r="41" spans="1:75">
      <c r="A41" s="408">
        <v>36</v>
      </c>
      <c r="B41" s="90" t="s">
        <v>98</v>
      </c>
      <c r="C41" s="417">
        <f>C$5*'H27建設IO(構成比)'!C39</f>
        <v>956.77615501875675</v>
      </c>
      <c r="D41" s="417">
        <f>D$5*'H27建設IO(構成比)'!D39</f>
        <v>853.7851822246048</v>
      </c>
      <c r="E41" s="417">
        <f>E$5*'H27建設IO(構成比)'!E39</f>
        <v>746.19351179872831</v>
      </c>
      <c r="F41" s="417">
        <f>F$5*'H27建設IO(構成比)'!F39</f>
        <v>0</v>
      </c>
      <c r="G41" s="418">
        <f>G$5*'H27建設IO(構成比)'!G39</f>
        <v>0</v>
      </c>
      <c r="H41" s="418">
        <f>H$5*'H27建設IO(構成比)'!H39</f>
        <v>0</v>
      </c>
      <c r="I41" s="417">
        <f>I$5*'H27建設IO(構成比)'!I39</f>
        <v>967.92029851466339</v>
      </c>
      <c r="J41" s="418">
        <f>J$5*'H27建設IO(構成比)'!J39</f>
        <v>0</v>
      </c>
      <c r="K41" s="417">
        <f>K$5*'H27建設IO(構成比)'!K39</f>
        <v>1109.4752124842437</v>
      </c>
      <c r="L41" s="418">
        <f>L$5*'H27建設IO(構成比)'!L39</f>
        <v>0</v>
      </c>
      <c r="M41" s="418">
        <f>M$5*'H27建設IO(構成比)'!M39</f>
        <v>566.82363865490481</v>
      </c>
      <c r="N41" s="417">
        <f>N$5*'H27建設IO(構成比)'!N39</f>
        <v>0</v>
      </c>
      <c r="O41" s="418">
        <f>O$5*'H27建設IO(構成比)'!O39</f>
        <v>0</v>
      </c>
      <c r="P41" s="418">
        <f>P$5*'H27建設IO(構成比)'!P39</f>
        <v>0</v>
      </c>
      <c r="Q41" s="418">
        <f>Q$5*'H27建設IO(構成比)'!Q39</f>
        <v>0</v>
      </c>
      <c r="R41" s="417">
        <f>R$5*'H27建設IO(構成比)'!R39</f>
        <v>0</v>
      </c>
      <c r="S41" s="417">
        <f>S$5*'H27建設IO(構成比)'!S39</f>
        <v>0</v>
      </c>
      <c r="T41" s="418">
        <f>T$5*'H27建設IO(構成比)'!T39</f>
        <v>0</v>
      </c>
      <c r="U41" s="418">
        <f>U$5*'H27建設IO(構成比)'!U39</f>
        <v>0</v>
      </c>
      <c r="V41" s="417">
        <f>V$5*'H27建設IO(構成比)'!V39</f>
        <v>0</v>
      </c>
      <c r="W41" s="418">
        <f>W$5*'H27建設IO(構成比)'!W39</f>
        <v>0</v>
      </c>
      <c r="X41" s="418">
        <f>X$5*'H27建設IO(構成比)'!X39</f>
        <v>0</v>
      </c>
      <c r="Y41" s="418">
        <f>Y$5*'H27建設IO(構成比)'!Y39</f>
        <v>0</v>
      </c>
      <c r="Z41" s="418">
        <f>Z$5*'H27建設IO(構成比)'!Z39</f>
        <v>0</v>
      </c>
      <c r="AA41" s="418">
        <f>AA$5*'H27建設IO(構成比)'!AA39</f>
        <v>0</v>
      </c>
      <c r="AB41" s="418">
        <f>AB$5*'H27建設IO(構成比)'!AB39</f>
        <v>0</v>
      </c>
      <c r="AC41" s="418">
        <f>AC$5*'H27建設IO(構成比)'!AC39</f>
        <v>0</v>
      </c>
      <c r="AD41" s="418">
        <f>AD$5*'H27建設IO(構成比)'!AD39</f>
        <v>0</v>
      </c>
      <c r="AE41" s="418">
        <f>AE$5*'H27建設IO(構成比)'!AE39</f>
        <v>0</v>
      </c>
      <c r="AF41" s="417">
        <f>AF$5*'H27建設IO(構成比)'!AF39</f>
        <v>0</v>
      </c>
      <c r="AG41" s="417">
        <f>AG$5*'H27建設IO(構成比)'!AG39</f>
        <v>0</v>
      </c>
      <c r="AH41" s="417">
        <f>AH$5*'H27建設IO(構成比)'!AH39</f>
        <v>0</v>
      </c>
      <c r="AI41" s="417">
        <f>AI$5*'H27建設IO(構成比)'!AI39</f>
        <v>0</v>
      </c>
      <c r="AJ41" s="417">
        <f>AJ$5*'H27建設IO(構成比)'!AJ39</f>
        <v>0</v>
      </c>
      <c r="AK41" s="418">
        <f>AK$5*'H27建設IO(構成比)'!AK39</f>
        <v>0</v>
      </c>
      <c r="AL41" s="418">
        <f>AL$5*'H27建設IO(構成比)'!AL39</f>
        <v>0</v>
      </c>
      <c r="AM41" s="418">
        <f>AM$5*'H27建設IO(構成比)'!AM39</f>
        <v>0</v>
      </c>
      <c r="AN41" s="418">
        <f>AN$5*'H27建設IO(構成比)'!AN39</f>
        <v>0</v>
      </c>
      <c r="AO41" s="418">
        <f>AO$5*'H27建設IO(構成比)'!AO39</f>
        <v>0</v>
      </c>
      <c r="AP41" s="418">
        <f>AP$5*'H27建設IO(構成比)'!AP39</f>
        <v>0</v>
      </c>
      <c r="AQ41" s="418">
        <f>AQ$5*'H27建設IO(構成比)'!AQ39</f>
        <v>0</v>
      </c>
      <c r="AR41" s="417">
        <f>AR$5*'H27建設IO(構成比)'!AR39</f>
        <v>0</v>
      </c>
      <c r="AS41" s="417">
        <f>AS$5*'H27建設IO(構成比)'!AS39</f>
        <v>0</v>
      </c>
      <c r="AT41" s="418">
        <f>AT$5*'H27建設IO(構成比)'!AT39</f>
        <v>0</v>
      </c>
      <c r="AU41" s="418">
        <f>AU$5*'H27建設IO(構成比)'!AU39</f>
        <v>0</v>
      </c>
      <c r="AV41" s="418">
        <f>AV$5*'H27建設IO(構成比)'!AV39</f>
        <v>0</v>
      </c>
      <c r="AW41" s="418">
        <f>AW$5*'H27建設IO(構成比)'!AW39</f>
        <v>0</v>
      </c>
      <c r="AX41" s="417">
        <f>AX$5*'H27建設IO(構成比)'!AX39</f>
        <v>0</v>
      </c>
      <c r="AY41" s="418">
        <f>AY$5*'H27建設IO(構成比)'!AY39</f>
        <v>0</v>
      </c>
      <c r="AZ41" s="418">
        <f>AZ$5*'H27建設IO(構成比)'!AZ39</f>
        <v>0</v>
      </c>
      <c r="BA41" s="418">
        <f>BA$5*'H27建設IO(構成比)'!BA39</f>
        <v>0</v>
      </c>
      <c r="BB41" s="417">
        <f>BB$5*'H27建設IO(構成比)'!BB39</f>
        <v>0</v>
      </c>
      <c r="BC41" s="417">
        <f>BC$5*'H27建設IO(構成比)'!BC39</f>
        <v>0</v>
      </c>
      <c r="BD41" s="418">
        <f>BD$5*'H27建設IO(構成比)'!BD39</f>
        <v>0</v>
      </c>
      <c r="BE41" s="418">
        <f>BE$5*'H27建設IO(構成比)'!BE39</f>
        <v>0</v>
      </c>
      <c r="BF41" s="418">
        <f>BF$5*'H27建設IO(構成比)'!BF39</f>
        <v>0</v>
      </c>
      <c r="BG41" s="418">
        <f>BG$5*'H27建設IO(構成比)'!BG39</f>
        <v>0</v>
      </c>
      <c r="BH41" s="418">
        <f>BH$5*'H27建設IO(構成比)'!BH39</f>
        <v>0</v>
      </c>
      <c r="BI41" s="418">
        <f>BI$5*'H27建設IO(構成比)'!BI39</f>
        <v>0</v>
      </c>
      <c r="BJ41" s="418">
        <f>BJ$5*'H27建設IO(構成比)'!BJ39</f>
        <v>0</v>
      </c>
      <c r="BK41" s="418">
        <f>BK$5*'H27建設IO(構成比)'!BK39</f>
        <v>0</v>
      </c>
      <c r="BL41" s="418">
        <f>BL$5*'H27建設IO(構成比)'!BL39</f>
        <v>0</v>
      </c>
      <c r="BM41" s="418">
        <f>BM$5*'H27建設IO(構成比)'!BM39</f>
        <v>0</v>
      </c>
      <c r="BN41" s="418">
        <f>BN$5*'H27建設IO(構成比)'!BN39</f>
        <v>0</v>
      </c>
      <c r="BO41" s="417">
        <f>BO$5*'H27建設IO(構成比)'!BO39</f>
        <v>0</v>
      </c>
      <c r="BP41" s="418">
        <f>BP$5*'H27建設IO(構成比)'!BP39</f>
        <v>0</v>
      </c>
      <c r="BQ41" s="418">
        <f>BQ$5*'H27建設IO(構成比)'!BQ39</f>
        <v>0</v>
      </c>
      <c r="BR41" s="418">
        <f>BR$5*'H27建設IO(構成比)'!BR39</f>
        <v>0</v>
      </c>
      <c r="BS41" s="418">
        <f>BS$5*'H27建設IO(構成比)'!BS39</f>
        <v>0</v>
      </c>
      <c r="BT41" s="418">
        <f>BT$5*'H27建設IO(構成比)'!BT39</f>
        <v>0</v>
      </c>
      <c r="BU41" s="419">
        <f>BU$5*'H27建設IO(構成比)'!BU39</f>
        <v>0</v>
      </c>
      <c r="BV41" s="423">
        <f t="shared" si="0"/>
        <v>566.82363865490481</v>
      </c>
      <c r="BW41" s="426">
        <f t="shared" si="1"/>
        <v>5.6682363865490484E-2</v>
      </c>
    </row>
    <row r="42" spans="1:75">
      <c r="A42" s="408">
        <v>37</v>
      </c>
      <c r="B42" s="90" t="s">
        <v>113</v>
      </c>
      <c r="C42" s="417">
        <f>C$5*'H27建設IO(構成比)'!C40</f>
        <v>2.6075836527414746</v>
      </c>
      <c r="D42" s="417">
        <f>D$5*'H27建設IO(構成比)'!D40</f>
        <v>1.9808006144000139</v>
      </c>
      <c r="E42" s="417">
        <f>E$5*'H27建設IO(構成比)'!E40</f>
        <v>1.5859919094118811</v>
      </c>
      <c r="F42" s="417">
        <f>F$5*'H27建設IO(構成比)'!F40</f>
        <v>0</v>
      </c>
      <c r="G42" s="418">
        <f>G$5*'H27建設IO(構成比)'!G40</f>
        <v>0</v>
      </c>
      <c r="H42" s="418">
        <f>H$5*'H27建設IO(構成比)'!H40</f>
        <v>0</v>
      </c>
      <c r="I42" s="417">
        <f>I$5*'H27建設IO(構成比)'!I40</f>
        <v>1.9636982794533737</v>
      </c>
      <c r="J42" s="418">
        <f>J$5*'H27建設IO(構成比)'!J40</f>
        <v>0</v>
      </c>
      <c r="K42" s="417">
        <f>K$5*'H27建設IO(構成比)'!K40</f>
        <v>1.8355172093127423</v>
      </c>
      <c r="L42" s="418">
        <f>L$5*'H27建設IO(構成比)'!L40</f>
        <v>0</v>
      </c>
      <c r="M42" s="418">
        <f>M$5*'H27建設IO(構成比)'!M40</f>
        <v>1.9897857663991509</v>
      </c>
      <c r="N42" s="417">
        <f>N$5*'H27建設IO(構成比)'!N40</f>
        <v>0</v>
      </c>
      <c r="O42" s="418">
        <f>O$5*'H27建設IO(構成比)'!O40</f>
        <v>0</v>
      </c>
      <c r="P42" s="418">
        <f>P$5*'H27建設IO(構成比)'!P40</f>
        <v>0</v>
      </c>
      <c r="Q42" s="418">
        <f>Q$5*'H27建設IO(構成比)'!Q40</f>
        <v>0</v>
      </c>
      <c r="R42" s="417">
        <f>R$5*'H27建設IO(構成比)'!R40</f>
        <v>0</v>
      </c>
      <c r="S42" s="417">
        <f>S$5*'H27建設IO(構成比)'!S40</f>
        <v>0</v>
      </c>
      <c r="T42" s="418">
        <f>T$5*'H27建設IO(構成比)'!T40</f>
        <v>0</v>
      </c>
      <c r="U42" s="418">
        <f>U$5*'H27建設IO(構成比)'!U40</f>
        <v>0</v>
      </c>
      <c r="V42" s="417">
        <f>V$5*'H27建設IO(構成比)'!V40</f>
        <v>0</v>
      </c>
      <c r="W42" s="418">
        <f>W$5*'H27建設IO(構成比)'!W40</f>
        <v>0</v>
      </c>
      <c r="X42" s="418">
        <f>X$5*'H27建設IO(構成比)'!X40</f>
        <v>0</v>
      </c>
      <c r="Y42" s="418">
        <f>Y$5*'H27建設IO(構成比)'!Y40</f>
        <v>0</v>
      </c>
      <c r="Z42" s="418">
        <f>Z$5*'H27建設IO(構成比)'!Z40</f>
        <v>0</v>
      </c>
      <c r="AA42" s="418">
        <f>AA$5*'H27建設IO(構成比)'!AA40</f>
        <v>0</v>
      </c>
      <c r="AB42" s="418">
        <f>AB$5*'H27建設IO(構成比)'!AB40</f>
        <v>0</v>
      </c>
      <c r="AC42" s="418">
        <f>AC$5*'H27建設IO(構成比)'!AC40</f>
        <v>0</v>
      </c>
      <c r="AD42" s="418">
        <f>AD$5*'H27建設IO(構成比)'!AD40</f>
        <v>0</v>
      </c>
      <c r="AE42" s="418">
        <f>AE$5*'H27建設IO(構成比)'!AE40</f>
        <v>0</v>
      </c>
      <c r="AF42" s="417">
        <f>AF$5*'H27建設IO(構成比)'!AF40</f>
        <v>0</v>
      </c>
      <c r="AG42" s="417">
        <f>AG$5*'H27建設IO(構成比)'!AG40</f>
        <v>0</v>
      </c>
      <c r="AH42" s="417">
        <f>AH$5*'H27建設IO(構成比)'!AH40</f>
        <v>0</v>
      </c>
      <c r="AI42" s="417">
        <f>AI$5*'H27建設IO(構成比)'!AI40</f>
        <v>0</v>
      </c>
      <c r="AJ42" s="417">
        <f>AJ$5*'H27建設IO(構成比)'!AJ40</f>
        <v>0</v>
      </c>
      <c r="AK42" s="418">
        <f>AK$5*'H27建設IO(構成比)'!AK40</f>
        <v>0</v>
      </c>
      <c r="AL42" s="418">
        <f>AL$5*'H27建設IO(構成比)'!AL40</f>
        <v>0</v>
      </c>
      <c r="AM42" s="418">
        <f>AM$5*'H27建設IO(構成比)'!AM40</f>
        <v>0</v>
      </c>
      <c r="AN42" s="418">
        <f>AN$5*'H27建設IO(構成比)'!AN40</f>
        <v>0</v>
      </c>
      <c r="AO42" s="418">
        <f>AO$5*'H27建設IO(構成比)'!AO40</f>
        <v>0</v>
      </c>
      <c r="AP42" s="418">
        <f>AP$5*'H27建設IO(構成比)'!AP40</f>
        <v>0</v>
      </c>
      <c r="AQ42" s="418">
        <f>AQ$5*'H27建設IO(構成比)'!AQ40</f>
        <v>0</v>
      </c>
      <c r="AR42" s="417">
        <f>AR$5*'H27建設IO(構成比)'!AR40</f>
        <v>0</v>
      </c>
      <c r="AS42" s="417">
        <f>AS$5*'H27建設IO(構成比)'!AS40</f>
        <v>0</v>
      </c>
      <c r="AT42" s="418">
        <f>AT$5*'H27建設IO(構成比)'!AT40</f>
        <v>0</v>
      </c>
      <c r="AU42" s="418">
        <f>AU$5*'H27建設IO(構成比)'!AU40</f>
        <v>0</v>
      </c>
      <c r="AV42" s="418">
        <f>AV$5*'H27建設IO(構成比)'!AV40</f>
        <v>0</v>
      </c>
      <c r="AW42" s="418">
        <f>AW$5*'H27建設IO(構成比)'!AW40</f>
        <v>0</v>
      </c>
      <c r="AX42" s="417">
        <f>AX$5*'H27建設IO(構成比)'!AX40</f>
        <v>0</v>
      </c>
      <c r="AY42" s="418">
        <f>AY$5*'H27建設IO(構成比)'!AY40</f>
        <v>0</v>
      </c>
      <c r="AZ42" s="418">
        <f>AZ$5*'H27建設IO(構成比)'!AZ40</f>
        <v>0</v>
      </c>
      <c r="BA42" s="418">
        <f>BA$5*'H27建設IO(構成比)'!BA40</f>
        <v>0</v>
      </c>
      <c r="BB42" s="417">
        <f>BB$5*'H27建設IO(構成比)'!BB40</f>
        <v>0</v>
      </c>
      <c r="BC42" s="417">
        <f>BC$5*'H27建設IO(構成比)'!BC40</f>
        <v>0</v>
      </c>
      <c r="BD42" s="418">
        <f>BD$5*'H27建設IO(構成比)'!BD40</f>
        <v>0</v>
      </c>
      <c r="BE42" s="418">
        <f>BE$5*'H27建設IO(構成比)'!BE40</f>
        <v>0</v>
      </c>
      <c r="BF42" s="418">
        <f>BF$5*'H27建設IO(構成比)'!BF40</f>
        <v>0</v>
      </c>
      <c r="BG42" s="418">
        <f>BG$5*'H27建設IO(構成比)'!BG40</f>
        <v>0</v>
      </c>
      <c r="BH42" s="418">
        <f>BH$5*'H27建設IO(構成比)'!BH40</f>
        <v>0</v>
      </c>
      <c r="BI42" s="418">
        <f>BI$5*'H27建設IO(構成比)'!BI40</f>
        <v>0</v>
      </c>
      <c r="BJ42" s="418">
        <f>BJ$5*'H27建設IO(構成比)'!BJ40</f>
        <v>0</v>
      </c>
      <c r="BK42" s="418">
        <f>BK$5*'H27建設IO(構成比)'!BK40</f>
        <v>0</v>
      </c>
      <c r="BL42" s="418">
        <f>BL$5*'H27建設IO(構成比)'!BL40</f>
        <v>0</v>
      </c>
      <c r="BM42" s="418">
        <f>BM$5*'H27建設IO(構成比)'!BM40</f>
        <v>0</v>
      </c>
      <c r="BN42" s="418">
        <f>BN$5*'H27建設IO(構成比)'!BN40</f>
        <v>0</v>
      </c>
      <c r="BO42" s="417">
        <f>BO$5*'H27建設IO(構成比)'!BO40</f>
        <v>0</v>
      </c>
      <c r="BP42" s="418">
        <f>BP$5*'H27建設IO(構成比)'!BP40</f>
        <v>0</v>
      </c>
      <c r="BQ42" s="418">
        <f>BQ$5*'H27建設IO(構成比)'!BQ40</f>
        <v>0</v>
      </c>
      <c r="BR42" s="418">
        <f>BR$5*'H27建設IO(構成比)'!BR40</f>
        <v>0</v>
      </c>
      <c r="BS42" s="418">
        <f>BS$5*'H27建設IO(構成比)'!BS40</f>
        <v>0</v>
      </c>
      <c r="BT42" s="418">
        <f>BT$5*'H27建設IO(構成比)'!BT40</f>
        <v>0</v>
      </c>
      <c r="BU42" s="419">
        <f>BU$5*'H27建設IO(構成比)'!BU40</f>
        <v>0</v>
      </c>
      <c r="BV42" s="423">
        <f t="shared" si="0"/>
        <v>1.9897857663991509</v>
      </c>
      <c r="BW42" s="426">
        <f t="shared" si="1"/>
        <v>1.9897857663991509E-4</v>
      </c>
    </row>
    <row r="43" spans="1:75">
      <c r="A43" s="408">
        <v>38</v>
      </c>
      <c r="B43" s="90" t="s">
        <v>332</v>
      </c>
      <c r="C43" s="417">
        <f>C$5*'H27建設IO(構成比)'!C41</f>
        <v>9.3720046325695154</v>
      </c>
      <c r="D43" s="417">
        <f>D$5*'H27建設IO(構成比)'!D41</f>
        <v>6.3891835648132886</v>
      </c>
      <c r="E43" s="417">
        <f>E$5*'H27建設IO(構成比)'!E41</f>
        <v>8.2091531596507181</v>
      </c>
      <c r="F43" s="417">
        <f>F$5*'H27建設IO(構成比)'!F41</f>
        <v>0</v>
      </c>
      <c r="G43" s="418">
        <f>G$5*'H27建設IO(構成比)'!G41</f>
        <v>0</v>
      </c>
      <c r="H43" s="418">
        <f>H$5*'H27建設IO(構成比)'!H41</f>
        <v>0</v>
      </c>
      <c r="I43" s="417">
        <f>I$5*'H27建設IO(構成比)'!I41</f>
        <v>2.793086372638649</v>
      </c>
      <c r="J43" s="418">
        <f>J$5*'H27建設IO(構成比)'!J41</f>
        <v>0</v>
      </c>
      <c r="K43" s="417">
        <f>K$5*'H27建設IO(構成比)'!K41</f>
        <v>2.7021539818795013</v>
      </c>
      <c r="L43" s="418">
        <f>L$5*'H27建設IO(構成比)'!L41</f>
        <v>0</v>
      </c>
      <c r="M43" s="418">
        <f>M$5*'H27建設IO(構成比)'!M41</f>
        <v>4.7754858393579624</v>
      </c>
      <c r="N43" s="417">
        <f>N$5*'H27建設IO(構成比)'!N41</f>
        <v>0</v>
      </c>
      <c r="O43" s="418">
        <f>O$5*'H27建設IO(構成比)'!O41</f>
        <v>0</v>
      </c>
      <c r="P43" s="418">
        <f>P$5*'H27建設IO(構成比)'!P41</f>
        <v>0</v>
      </c>
      <c r="Q43" s="418">
        <f>Q$5*'H27建設IO(構成比)'!Q41</f>
        <v>0</v>
      </c>
      <c r="R43" s="417">
        <f>R$5*'H27建設IO(構成比)'!R41</f>
        <v>0</v>
      </c>
      <c r="S43" s="417">
        <f>S$5*'H27建設IO(構成比)'!S41</f>
        <v>0</v>
      </c>
      <c r="T43" s="418">
        <f>T$5*'H27建設IO(構成比)'!T41</f>
        <v>0</v>
      </c>
      <c r="U43" s="418">
        <f>U$5*'H27建設IO(構成比)'!U41</f>
        <v>0</v>
      </c>
      <c r="V43" s="417">
        <f>V$5*'H27建設IO(構成比)'!V41</f>
        <v>0</v>
      </c>
      <c r="W43" s="418">
        <f>W$5*'H27建設IO(構成比)'!W41</f>
        <v>0</v>
      </c>
      <c r="X43" s="418">
        <f>X$5*'H27建設IO(構成比)'!X41</f>
        <v>0</v>
      </c>
      <c r="Y43" s="418">
        <f>Y$5*'H27建設IO(構成比)'!Y41</f>
        <v>0</v>
      </c>
      <c r="Z43" s="418">
        <f>Z$5*'H27建設IO(構成比)'!Z41</f>
        <v>0</v>
      </c>
      <c r="AA43" s="418">
        <f>AA$5*'H27建設IO(構成比)'!AA41</f>
        <v>0</v>
      </c>
      <c r="AB43" s="418">
        <f>AB$5*'H27建設IO(構成比)'!AB41</f>
        <v>0</v>
      </c>
      <c r="AC43" s="418">
        <f>AC$5*'H27建設IO(構成比)'!AC41</f>
        <v>0</v>
      </c>
      <c r="AD43" s="418">
        <f>AD$5*'H27建設IO(構成比)'!AD41</f>
        <v>0</v>
      </c>
      <c r="AE43" s="418">
        <f>AE$5*'H27建設IO(構成比)'!AE41</f>
        <v>0</v>
      </c>
      <c r="AF43" s="417">
        <f>AF$5*'H27建設IO(構成比)'!AF41</f>
        <v>0</v>
      </c>
      <c r="AG43" s="417">
        <f>AG$5*'H27建設IO(構成比)'!AG41</f>
        <v>0</v>
      </c>
      <c r="AH43" s="417">
        <f>AH$5*'H27建設IO(構成比)'!AH41</f>
        <v>0</v>
      </c>
      <c r="AI43" s="417">
        <f>AI$5*'H27建設IO(構成比)'!AI41</f>
        <v>0</v>
      </c>
      <c r="AJ43" s="417">
        <f>AJ$5*'H27建設IO(構成比)'!AJ41</f>
        <v>0</v>
      </c>
      <c r="AK43" s="418">
        <f>AK$5*'H27建設IO(構成比)'!AK41</f>
        <v>0</v>
      </c>
      <c r="AL43" s="418">
        <f>AL$5*'H27建設IO(構成比)'!AL41</f>
        <v>0</v>
      </c>
      <c r="AM43" s="418">
        <f>AM$5*'H27建設IO(構成比)'!AM41</f>
        <v>0</v>
      </c>
      <c r="AN43" s="418">
        <f>AN$5*'H27建設IO(構成比)'!AN41</f>
        <v>0</v>
      </c>
      <c r="AO43" s="418">
        <f>AO$5*'H27建設IO(構成比)'!AO41</f>
        <v>0</v>
      </c>
      <c r="AP43" s="418">
        <f>AP$5*'H27建設IO(構成比)'!AP41</f>
        <v>0</v>
      </c>
      <c r="AQ43" s="418">
        <f>AQ$5*'H27建設IO(構成比)'!AQ41</f>
        <v>0</v>
      </c>
      <c r="AR43" s="417">
        <f>AR$5*'H27建設IO(構成比)'!AR41</f>
        <v>0</v>
      </c>
      <c r="AS43" s="417">
        <f>AS$5*'H27建設IO(構成比)'!AS41</f>
        <v>0</v>
      </c>
      <c r="AT43" s="418">
        <f>AT$5*'H27建設IO(構成比)'!AT41</f>
        <v>0</v>
      </c>
      <c r="AU43" s="418">
        <f>AU$5*'H27建設IO(構成比)'!AU41</f>
        <v>0</v>
      </c>
      <c r="AV43" s="418">
        <f>AV$5*'H27建設IO(構成比)'!AV41</f>
        <v>0</v>
      </c>
      <c r="AW43" s="418">
        <f>AW$5*'H27建設IO(構成比)'!AW41</f>
        <v>0</v>
      </c>
      <c r="AX43" s="417">
        <f>AX$5*'H27建設IO(構成比)'!AX41</f>
        <v>0</v>
      </c>
      <c r="AY43" s="418">
        <f>AY$5*'H27建設IO(構成比)'!AY41</f>
        <v>0</v>
      </c>
      <c r="AZ43" s="418">
        <f>AZ$5*'H27建設IO(構成比)'!AZ41</f>
        <v>0</v>
      </c>
      <c r="BA43" s="418">
        <f>BA$5*'H27建設IO(構成比)'!BA41</f>
        <v>0</v>
      </c>
      <c r="BB43" s="417">
        <f>BB$5*'H27建設IO(構成比)'!BB41</f>
        <v>0</v>
      </c>
      <c r="BC43" s="417">
        <f>BC$5*'H27建設IO(構成比)'!BC41</f>
        <v>0</v>
      </c>
      <c r="BD43" s="418">
        <f>BD$5*'H27建設IO(構成比)'!BD41</f>
        <v>0</v>
      </c>
      <c r="BE43" s="418">
        <f>BE$5*'H27建設IO(構成比)'!BE41</f>
        <v>0</v>
      </c>
      <c r="BF43" s="418">
        <f>BF$5*'H27建設IO(構成比)'!BF41</f>
        <v>0</v>
      </c>
      <c r="BG43" s="418">
        <f>BG$5*'H27建設IO(構成比)'!BG41</f>
        <v>0</v>
      </c>
      <c r="BH43" s="418">
        <f>BH$5*'H27建設IO(構成比)'!BH41</f>
        <v>0</v>
      </c>
      <c r="BI43" s="418">
        <f>BI$5*'H27建設IO(構成比)'!BI41</f>
        <v>0</v>
      </c>
      <c r="BJ43" s="418">
        <f>BJ$5*'H27建設IO(構成比)'!BJ41</f>
        <v>0</v>
      </c>
      <c r="BK43" s="418">
        <f>BK$5*'H27建設IO(構成比)'!BK41</f>
        <v>0</v>
      </c>
      <c r="BL43" s="418">
        <f>BL$5*'H27建設IO(構成比)'!BL41</f>
        <v>0</v>
      </c>
      <c r="BM43" s="418">
        <f>BM$5*'H27建設IO(構成比)'!BM41</f>
        <v>0</v>
      </c>
      <c r="BN43" s="418">
        <f>BN$5*'H27建設IO(構成比)'!BN41</f>
        <v>0</v>
      </c>
      <c r="BO43" s="417">
        <f>BO$5*'H27建設IO(構成比)'!BO41</f>
        <v>0</v>
      </c>
      <c r="BP43" s="418">
        <f>BP$5*'H27建設IO(構成比)'!BP41</f>
        <v>0</v>
      </c>
      <c r="BQ43" s="418">
        <f>BQ$5*'H27建設IO(構成比)'!BQ41</f>
        <v>0</v>
      </c>
      <c r="BR43" s="418">
        <f>BR$5*'H27建設IO(構成比)'!BR41</f>
        <v>0</v>
      </c>
      <c r="BS43" s="418">
        <f>BS$5*'H27建設IO(構成比)'!BS41</f>
        <v>0</v>
      </c>
      <c r="BT43" s="418">
        <f>BT$5*'H27建設IO(構成比)'!BT41</f>
        <v>0</v>
      </c>
      <c r="BU43" s="419">
        <f>BU$5*'H27建設IO(構成比)'!BU41</f>
        <v>0</v>
      </c>
      <c r="BV43" s="423">
        <f t="shared" si="0"/>
        <v>4.7754858393579624</v>
      </c>
      <c r="BW43" s="426">
        <f t="shared" si="1"/>
        <v>4.7754858393579626E-4</v>
      </c>
    </row>
    <row r="44" spans="1:75">
      <c r="A44" s="408">
        <v>39</v>
      </c>
      <c r="B44" s="90" t="s">
        <v>333</v>
      </c>
      <c r="C44" s="417">
        <f>C$5*'H27建設IO(構成比)'!C42</f>
        <v>137.56627054229077</v>
      </c>
      <c r="D44" s="417">
        <f>D$5*'H27建設IO(構成比)'!D42</f>
        <v>169.81052868453079</v>
      </c>
      <c r="E44" s="417">
        <f>E$5*'H27建設IO(構成比)'!E42</f>
        <v>156.34657815942165</v>
      </c>
      <c r="F44" s="417">
        <f>F$5*'H27建設IO(構成比)'!F42</f>
        <v>0</v>
      </c>
      <c r="G44" s="418">
        <f>G$5*'H27建設IO(構成比)'!G42</f>
        <v>0</v>
      </c>
      <c r="H44" s="418">
        <f>H$5*'H27建設IO(構成比)'!H42</f>
        <v>0</v>
      </c>
      <c r="I44" s="417">
        <f>I$5*'H27建設IO(構成比)'!I42</f>
        <v>114.39321723164892</v>
      </c>
      <c r="J44" s="418">
        <f>J$5*'H27建設IO(構成比)'!J42</f>
        <v>0</v>
      </c>
      <c r="K44" s="417">
        <f>K$5*'H27建設IO(構成比)'!K42</f>
        <v>126.31717834751844</v>
      </c>
      <c r="L44" s="418">
        <f>L$5*'H27建設IO(構成比)'!L42</f>
        <v>0</v>
      </c>
      <c r="M44" s="418">
        <f>M$5*'H27建設IO(構成比)'!M42</f>
        <v>114.74431252901771</v>
      </c>
      <c r="N44" s="417">
        <f>N$5*'H27建設IO(構成比)'!N42</f>
        <v>0</v>
      </c>
      <c r="O44" s="418">
        <f>O$5*'H27建設IO(構成比)'!O42</f>
        <v>0</v>
      </c>
      <c r="P44" s="418">
        <f>P$5*'H27建設IO(構成比)'!P42</f>
        <v>0</v>
      </c>
      <c r="Q44" s="418">
        <f>Q$5*'H27建設IO(構成比)'!Q42</f>
        <v>0</v>
      </c>
      <c r="R44" s="417">
        <f>R$5*'H27建設IO(構成比)'!R42</f>
        <v>0</v>
      </c>
      <c r="S44" s="417">
        <f>S$5*'H27建設IO(構成比)'!S42</f>
        <v>0</v>
      </c>
      <c r="T44" s="418">
        <f>T$5*'H27建設IO(構成比)'!T42</f>
        <v>0</v>
      </c>
      <c r="U44" s="418">
        <f>U$5*'H27建設IO(構成比)'!U42</f>
        <v>0</v>
      </c>
      <c r="V44" s="417">
        <f>V$5*'H27建設IO(構成比)'!V42</f>
        <v>0</v>
      </c>
      <c r="W44" s="418">
        <f>W$5*'H27建設IO(構成比)'!W42</f>
        <v>0</v>
      </c>
      <c r="X44" s="418">
        <f>X$5*'H27建設IO(構成比)'!X42</f>
        <v>0</v>
      </c>
      <c r="Y44" s="418">
        <f>Y$5*'H27建設IO(構成比)'!Y42</f>
        <v>0</v>
      </c>
      <c r="Z44" s="418">
        <f>Z$5*'H27建設IO(構成比)'!Z42</f>
        <v>0</v>
      </c>
      <c r="AA44" s="418">
        <f>AA$5*'H27建設IO(構成比)'!AA42</f>
        <v>0</v>
      </c>
      <c r="AB44" s="418">
        <f>AB$5*'H27建設IO(構成比)'!AB42</f>
        <v>0</v>
      </c>
      <c r="AC44" s="418">
        <f>AC$5*'H27建設IO(構成比)'!AC42</f>
        <v>0</v>
      </c>
      <c r="AD44" s="418">
        <f>AD$5*'H27建設IO(構成比)'!AD42</f>
        <v>0</v>
      </c>
      <c r="AE44" s="418">
        <f>AE$5*'H27建設IO(構成比)'!AE42</f>
        <v>0</v>
      </c>
      <c r="AF44" s="417">
        <f>AF$5*'H27建設IO(構成比)'!AF42</f>
        <v>0</v>
      </c>
      <c r="AG44" s="417">
        <f>AG$5*'H27建設IO(構成比)'!AG42</f>
        <v>0</v>
      </c>
      <c r="AH44" s="417">
        <f>AH$5*'H27建設IO(構成比)'!AH42</f>
        <v>0</v>
      </c>
      <c r="AI44" s="417">
        <f>AI$5*'H27建設IO(構成比)'!AI42</f>
        <v>0</v>
      </c>
      <c r="AJ44" s="417">
        <f>AJ$5*'H27建設IO(構成比)'!AJ42</f>
        <v>0</v>
      </c>
      <c r="AK44" s="418">
        <f>AK$5*'H27建設IO(構成比)'!AK42</f>
        <v>0</v>
      </c>
      <c r="AL44" s="418">
        <f>AL$5*'H27建設IO(構成比)'!AL42</f>
        <v>0</v>
      </c>
      <c r="AM44" s="418">
        <f>AM$5*'H27建設IO(構成比)'!AM42</f>
        <v>0</v>
      </c>
      <c r="AN44" s="418">
        <f>AN$5*'H27建設IO(構成比)'!AN42</f>
        <v>0</v>
      </c>
      <c r="AO44" s="418">
        <f>AO$5*'H27建設IO(構成比)'!AO42</f>
        <v>0</v>
      </c>
      <c r="AP44" s="418">
        <f>AP$5*'H27建設IO(構成比)'!AP42</f>
        <v>0</v>
      </c>
      <c r="AQ44" s="418">
        <f>AQ$5*'H27建設IO(構成比)'!AQ42</f>
        <v>0</v>
      </c>
      <c r="AR44" s="417">
        <f>AR$5*'H27建設IO(構成比)'!AR42</f>
        <v>0</v>
      </c>
      <c r="AS44" s="417">
        <f>AS$5*'H27建設IO(構成比)'!AS42</f>
        <v>0</v>
      </c>
      <c r="AT44" s="418">
        <f>AT$5*'H27建設IO(構成比)'!AT42</f>
        <v>0</v>
      </c>
      <c r="AU44" s="418">
        <f>AU$5*'H27建設IO(構成比)'!AU42</f>
        <v>0</v>
      </c>
      <c r="AV44" s="418">
        <f>AV$5*'H27建設IO(構成比)'!AV42</f>
        <v>0</v>
      </c>
      <c r="AW44" s="418">
        <f>AW$5*'H27建設IO(構成比)'!AW42</f>
        <v>0</v>
      </c>
      <c r="AX44" s="417">
        <f>AX$5*'H27建設IO(構成比)'!AX42</f>
        <v>0</v>
      </c>
      <c r="AY44" s="418">
        <f>AY$5*'H27建設IO(構成比)'!AY42</f>
        <v>0</v>
      </c>
      <c r="AZ44" s="418">
        <f>AZ$5*'H27建設IO(構成比)'!AZ42</f>
        <v>0</v>
      </c>
      <c r="BA44" s="418">
        <f>BA$5*'H27建設IO(構成比)'!BA42</f>
        <v>0</v>
      </c>
      <c r="BB44" s="417">
        <f>BB$5*'H27建設IO(構成比)'!BB42</f>
        <v>0</v>
      </c>
      <c r="BC44" s="417">
        <f>BC$5*'H27建設IO(構成比)'!BC42</f>
        <v>0</v>
      </c>
      <c r="BD44" s="418">
        <f>BD$5*'H27建設IO(構成比)'!BD42</f>
        <v>0</v>
      </c>
      <c r="BE44" s="418">
        <f>BE$5*'H27建設IO(構成比)'!BE42</f>
        <v>0</v>
      </c>
      <c r="BF44" s="418">
        <f>BF$5*'H27建設IO(構成比)'!BF42</f>
        <v>0</v>
      </c>
      <c r="BG44" s="418">
        <f>BG$5*'H27建設IO(構成比)'!BG42</f>
        <v>0</v>
      </c>
      <c r="BH44" s="418">
        <f>BH$5*'H27建設IO(構成比)'!BH42</f>
        <v>0</v>
      </c>
      <c r="BI44" s="418">
        <f>BI$5*'H27建設IO(構成比)'!BI42</f>
        <v>0</v>
      </c>
      <c r="BJ44" s="418">
        <f>BJ$5*'H27建設IO(構成比)'!BJ42</f>
        <v>0</v>
      </c>
      <c r="BK44" s="418">
        <f>BK$5*'H27建設IO(構成比)'!BK42</f>
        <v>0</v>
      </c>
      <c r="BL44" s="418">
        <f>BL$5*'H27建設IO(構成比)'!BL42</f>
        <v>0</v>
      </c>
      <c r="BM44" s="418">
        <f>BM$5*'H27建設IO(構成比)'!BM42</f>
        <v>0</v>
      </c>
      <c r="BN44" s="418">
        <f>BN$5*'H27建設IO(構成比)'!BN42</f>
        <v>0</v>
      </c>
      <c r="BO44" s="417">
        <f>BO$5*'H27建設IO(構成比)'!BO42</f>
        <v>0</v>
      </c>
      <c r="BP44" s="418">
        <f>BP$5*'H27建設IO(構成比)'!BP42</f>
        <v>0</v>
      </c>
      <c r="BQ44" s="418">
        <f>BQ$5*'H27建設IO(構成比)'!BQ42</f>
        <v>0</v>
      </c>
      <c r="BR44" s="418">
        <f>BR$5*'H27建設IO(構成比)'!BR42</f>
        <v>0</v>
      </c>
      <c r="BS44" s="418">
        <f>BS$5*'H27建設IO(構成比)'!BS42</f>
        <v>0</v>
      </c>
      <c r="BT44" s="418">
        <f>BT$5*'H27建設IO(構成比)'!BT42</f>
        <v>0</v>
      </c>
      <c r="BU44" s="419">
        <f>BU$5*'H27建設IO(構成比)'!BU42</f>
        <v>0</v>
      </c>
      <c r="BV44" s="423">
        <f t="shared" si="0"/>
        <v>114.74431252901771</v>
      </c>
      <c r="BW44" s="426">
        <f t="shared" si="1"/>
        <v>1.1474431252901771E-2</v>
      </c>
    </row>
    <row r="45" spans="1:75">
      <c r="A45" s="408">
        <v>40</v>
      </c>
      <c r="B45" s="90" t="s">
        <v>6</v>
      </c>
      <c r="C45" s="417">
        <f>C$5*'H27建設IO(構成比)'!C43</f>
        <v>5291.161943581089</v>
      </c>
      <c r="D45" s="417">
        <f>D$5*'H27建設IO(構成比)'!D43</f>
        <v>5423.2998922224497</v>
      </c>
      <c r="E45" s="417">
        <f>E$5*'H27建設IO(構成比)'!E43</f>
        <v>5386.7621763006809</v>
      </c>
      <c r="F45" s="417">
        <f>F$5*'H27建設IO(構成比)'!F43</f>
        <v>0</v>
      </c>
      <c r="G45" s="418">
        <f>G$5*'H27建設IO(構成比)'!G43</f>
        <v>0</v>
      </c>
      <c r="H45" s="418">
        <f>H$5*'H27建設IO(構成比)'!H43</f>
        <v>0</v>
      </c>
      <c r="I45" s="417">
        <f>I$5*'H27建設IO(構成比)'!I43</f>
        <v>5648.3660105917743</v>
      </c>
      <c r="J45" s="418">
        <f>J$5*'H27建設IO(構成比)'!J43</f>
        <v>0</v>
      </c>
      <c r="K45" s="417">
        <f>K$5*'H27建設IO(構成比)'!K43</f>
        <v>5282.214422491269</v>
      </c>
      <c r="L45" s="418">
        <f>L$5*'H27建設IO(構成比)'!L43</f>
        <v>0</v>
      </c>
      <c r="M45" s="418">
        <f>M$5*'H27建設IO(構成比)'!M43</f>
        <v>6089.275054719109</v>
      </c>
      <c r="N45" s="417">
        <f>N$5*'H27建設IO(構成比)'!N43</f>
        <v>0</v>
      </c>
      <c r="O45" s="418">
        <f>O$5*'H27建設IO(構成比)'!O43</f>
        <v>0</v>
      </c>
      <c r="P45" s="418">
        <f>P$5*'H27建設IO(構成比)'!P43</f>
        <v>0</v>
      </c>
      <c r="Q45" s="418">
        <f>Q$5*'H27建設IO(構成比)'!Q43</f>
        <v>0</v>
      </c>
      <c r="R45" s="417">
        <f>R$5*'H27建設IO(構成比)'!R43</f>
        <v>0</v>
      </c>
      <c r="S45" s="417">
        <f>S$5*'H27建設IO(構成比)'!S43</f>
        <v>0</v>
      </c>
      <c r="T45" s="418">
        <f>T$5*'H27建設IO(構成比)'!T43</f>
        <v>0</v>
      </c>
      <c r="U45" s="418">
        <f>U$5*'H27建設IO(構成比)'!U43</f>
        <v>0</v>
      </c>
      <c r="V45" s="417">
        <f>V$5*'H27建設IO(構成比)'!V43</f>
        <v>0</v>
      </c>
      <c r="W45" s="418">
        <f>W$5*'H27建設IO(構成比)'!W43</f>
        <v>0</v>
      </c>
      <c r="X45" s="418">
        <f>X$5*'H27建設IO(構成比)'!X43</f>
        <v>0</v>
      </c>
      <c r="Y45" s="418">
        <f>Y$5*'H27建設IO(構成比)'!Y43</f>
        <v>0</v>
      </c>
      <c r="Z45" s="418">
        <f>Z$5*'H27建設IO(構成比)'!Z43</f>
        <v>0</v>
      </c>
      <c r="AA45" s="418">
        <f>AA$5*'H27建設IO(構成比)'!AA43</f>
        <v>0</v>
      </c>
      <c r="AB45" s="418">
        <f>AB$5*'H27建設IO(構成比)'!AB43</f>
        <v>0</v>
      </c>
      <c r="AC45" s="418">
        <f>AC$5*'H27建設IO(構成比)'!AC43</f>
        <v>0</v>
      </c>
      <c r="AD45" s="418">
        <f>AD$5*'H27建設IO(構成比)'!AD43</f>
        <v>0</v>
      </c>
      <c r="AE45" s="418">
        <f>AE$5*'H27建設IO(構成比)'!AE43</f>
        <v>0</v>
      </c>
      <c r="AF45" s="417">
        <f>AF$5*'H27建設IO(構成比)'!AF43</f>
        <v>0</v>
      </c>
      <c r="AG45" s="417">
        <f>AG$5*'H27建設IO(構成比)'!AG43</f>
        <v>0</v>
      </c>
      <c r="AH45" s="417">
        <f>AH$5*'H27建設IO(構成比)'!AH43</f>
        <v>0</v>
      </c>
      <c r="AI45" s="417">
        <f>AI$5*'H27建設IO(構成比)'!AI43</f>
        <v>0</v>
      </c>
      <c r="AJ45" s="417">
        <f>AJ$5*'H27建設IO(構成比)'!AJ43</f>
        <v>0</v>
      </c>
      <c r="AK45" s="418">
        <f>AK$5*'H27建設IO(構成比)'!AK43</f>
        <v>0</v>
      </c>
      <c r="AL45" s="418">
        <f>AL$5*'H27建設IO(構成比)'!AL43</f>
        <v>0</v>
      </c>
      <c r="AM45" s="418">
        <f>AM$5*'H27建設IO(構成比)'!AM43</f>
        <v>0</v>
      </c>
      <c r="AN45" s="418">
        <f>AN$5*'H27建設IO(構成比)'!AN43</f>
        <v>0</v>
      </c>
      <c r="AO45" s="418">
        <f>AO$5*'H27建設IO(構成比)'!AO43</f>
        <v>0</v>
      </c>
      <c r="AP45" s="418">
        <f>AP$5*'H27建設IO(構成比)'!AP43</f>
        <v>0</v>
      </c>
      <c r="AQ45" s="418">
        <f>AQ$5*'H27建設IO(構成比)'!AQ43</f>
        <v>0</v>
      </c>
      <c r="AR45" s="417">
        <f>AR$5*'H27建設IO(構成比)'!AR43</f>
        <v>0</v>
      </c>
      <c r="AS45" s="417">
        <f>AS$5*'H27建設IO(構成比)'!AS43</f>
        <v>0</v>
      </c>
      <c r="AT45" s="418">
        <f>AT$5*'H27建設IO(構成比)'!AT43</f>
        <v>0</v>
      </c>
      <c r="AU45" s="418">
        <f>AU$5*'H27建設IO(構成比)'!AU43</f>
        <v>0</v>
      </c>
      <c r="AV45" s="418">
        <f>AV$5*'H27建設IO(構成比)'!AV43</f>
        <v>0</v>
      </c>
      <c r="AW45" s="418">
        <f>AW$5*'H27建設IO(構成比)'!AW43</f>
        <v>0</v>
      </c>
      <c r="AX45" s="417">
        <f>AX$5*'H27建設IO(構成比)'!AX43</f>
        <v>0</v>
      </c>
      <c r="AY45" s="418">
        <f>AY$5*'H27建設IO(構成比)'!AY43</f>
        <v>0</v>
      </c>
      <c r="AZ45" s="418">
        <f>AZ$5*'H27建設IO(構成比)'!AZ43</f>
        <v>0</v>
      </c>
      <c r="BA45" s="418">
        <f>BA$5*'H27建設IO(構成比)'!BA43</f>
        <v>0</v>
      </c>
      <c r="BB45" s="417">
        <f>BB$5*'H27建設IO(構成比)'!BB43</f>
        <v>0</v>
      </c>
      <c r="BC45" s="417">
        <f>BC$5*'H27建設IO(構成比)'!BC43</f>
        <v>0</v>
      </c>
      <c r="BD45" s="418">
        <f>BD$5*'H27建設IO(構成比)'!BD43</f>
        <v>0</v>
      </c>
      <c r="BE45" s="418">
        <f>BE$5*'H27建設IO(構成比)'!BE43</f>
        <v>0</v>
      </c>
      <c r="BF45" s="418">
        <f>BF$5*'H27建設IO(構成比)'!BF43</f>
        <v>0</v>
      </c>
      <c r="BG45" s="418">
        <f>BG$5*'H27建設IO(構成比)'!BG43</f>
        <v>0</v>
      </c>
      <c r="BH45" s="418">
        <f>BH$5*'H27建設IO(構成比)'!BH43</f>
        <v>0</v>
      </c>
      <c r="BI45" s="418">
        <f>BI$5*'H27建設IO(構成比)'!BI43</f>
        <v>0</v>
      </c>
      <c r="BJ45" s="418">
        <f>BJ$5*'H27建設IO(構成比)'!BJ43</f>
        <v>0</v>
      </c>
      <c r="BK45" s="418">
        <f>BK$5*'H27建設IO(構成比)'!BK43</f>
        <v>0</v>
      </c>
      <c r="BL45" s="418">
        <f>BL$5*'H27建設IO(構成比)'!BL43</f>
        <v>0</v>
      </c>
      <c r="BM45" s="418">
        <f>BM$5*'H27建設IO(構成比)'!BM43</f>
        <v>0</v>
      </c>
      <c r="BN45" s="418">
        <f>BN$5*'H27建設IO(構成比)'!BN43</f>
        <v>0</v>
      </c>
      <c r="BO45" s="417">
        <f>BO$5*'H27建設IO(構成比)'!BO43</f>
        <v>0</v>
      </c>
      <c r="BP45" s="418">
        <f>BP$5*'H27建設IO(構成比)'!BP43</f>
        <v>0</v>
      </c>
      <c r="BQ45" s="418">
        <f>BQ$5*'H27建設IO(構成比)'!BQ43</f>
        <v>0</v>
      </c>
      <c r="BR45" s="418">
        <f>BR$5*'H27建設IO(構成比)'!BR43</f>
        <v>0</v>
      </c>
      <c r="BS45" s="418">
        <f>BS$5*'H27建設IO(構成比)'!BS43</f>
        <v>0</v>
      </c>
      <c r="BT45" s="418">
        <f>BT$5*'H27建設IO(構成比)'!BT43</f>
        <v>0</v>
      </c>
      <c r="BU45" s="419">
        <f>BU$5*'H27建設IO(構成比)'!BU43</f>
        <v>0</v>
      </c>
      <c r="BV45" s="423">
        <f t="shared" si="0"/>
        <v>6089.275054719109</v>
      </c>
      <c r="BW45" s="426">
        <f t="shared" si="1"/>
        <v>0.60892750547191088</v>
      </c>
    </row>
    <row r="46" spans="1:75">
      <c r="A46" s="408">
        <v>41</v>
      </c>
      <c r="B46" s="90" t="s">
        <v>28</v>
      </c>
      <c r="C46" s="417">
        <f>C$5*'H27建設IO(構成比)'!C44</f>
        <v>209.34334028928166</v>
      </c>
      <c r="D46" s="417">
        <f>D$5*'H27建設IO(構成比)'!D44</f>
        <v>245.86657738319195</v>
      </c>
      <c r="E46" s="417">
        <f>E$5*'H27建設IO(構成比)'!E44</f>
        <v>261.73847712921565</v>
      </c>
      <c r="F46" s="417">
        <f>F$5*'H27建設IO(構成比)'!F44</f>
        <v>0</v>
      </c>
      <c r="G46" s="418">
        <f>G$5*'H27建設IO(構成比)'!G44</f>
        <v>0</v>
      </c>
      <c r="H46" s="418">
        <f>H$5*'H27建設IO(構成比)'!H44</f>
        <v>0</v>
      </c>
      <c r="I46" s="417">
        <f>I$5*'H27建設IO(構成比)'!I44</f>
        <v>251.10131083975003</v>
      </c>
      <c r="J46" s="418">
        <f>J$5*'H27建設IO(構成比)'!J44</f>
        <v>0</v>
      </c>
      <c r="K46" s="417">
        <f>K$5*'H27建設IO(構成比)'!K44</f>
        <v>279.85064635036372</v>
      </c>
      <c r="L46" s="418">
        <f>L$5*'H27建設IO(構成比)'!L44</f>
        <v>0</v>
      </c>
      <c r="M46" s="418">
        <f>M$5*'H27建設IO(構成比)'!M44</f>
        <v>221.39682960801221</v>
      </c>
      <c r="N46" s="417">
        <f>N$5*'H27建設IO(構成比)'!N44</f>
        <v>0</v>
      </c>
      <c r="O46" s="418">
        <f>O$5*'H27建設IO(構成比)'!O44</f>
        <v>0</v>
      </c>
      <c r="P46" s="418">
        <f>P$5*'H27建設IO(構成比)'!P44</f>
        <v>0</v>
      </c>
      <c r="Q46" s="418">
        <f>Q$5*'H27建設IO(構成比)'!Q44</f>
        <v>0</v>
      </c>
      <c r="R46" s="417">
        <f>R$5*'H27建設IO(構成比)'!R44</f>
        <v>0</v>
      </c>
      <c r="S46" s="417">
        <f>S$5*'H27建設IO(構成比)'!S44</f>
        <v>0</v>
      </c>
      <c r="T46" s="418">
        <f>T$5*'H27建設IO(構成比)'!T44</f>
        <v>0</v>
      </c>
      <c r="U46" s="418">
        <f>U$5*'H27建設IO(構成比)'!U44</f>
        <v>0</v>
      </c>
      <c r="V46" s="417">
        <f>V$5*'H27建設IO(構成比)'!V44</f>
        <v>0</v>
      </c>
      <c r="W46" s="418">
        <f>W$5*'H27建設IO(構成比)'!W44</f>
        <v>0</v>
      </c>
      <c r="X46" s="418">
        <f>X$5*'H27建設IO(構成比)'!X44</f>
        <v>0</v>
      </c>
      <c r="Y46" s="418">
        <f>Y$5*'H27建設IO(構成比)'!Y44</f>
        <v>0</v>
      </c>
      <c r="Z46" s="418">
        <f>Z$5*'H27建設IO(構成比)'!Z44</f>
        <v>0</v>
      </c>
      <c r="AA46" s="418">
        <f>AA$5*'H27建設IO(構成比)'!AA44</f>
        <v>0</v>
      </c>
      <c r="AB46" s="418">
        <f>AB$5*'H27建設IO(構成比)'!AB44</f>
        <v>0</v>
      </c>
      <c r="AC46" s="418">
        <f>AC$5*'H27建設IO(構成比)'!AC44</f>
        <v>0</v>
      </c>
      <c r="AD46" s="418">
        <f>AD$5*'H27建設IO(構成比)'!AD44</f>
        <v>0</v>
      </c>
      <c r="AE46" s="418">
        <f>AE$5*'H27建設IO(構成比)'!AE44</f>
        <v>0</v>
      </c>
      <c r="AF46" s="417">
        <f>AF$5*'H27建設IO(構成比)'!AF44</f>
        <v>0</v>
      </c>
      <c r="AG46" s="417">
        <f>AG$5*'H27建設IO(構成比)'!AG44</f>
        <v>0</v>
      </c>
      <c r="AH46" s="417">
        <f>AH$5*'H27建設IO(構成比)'!AH44</f>
        <v>0</v>
      </c>
      <c r="AI46" s="417">
        <f>AI$5*'H27建設IO(構成比)'!AI44</f>
        <v>0</v>
      </c>
      <c r="AJ46" s="417">
        <f>AJ$5*'H27建設IO(構成比)'!AJ44</f>
        <v>0</v>
      </c>
      <c r="AK46" s="418">
        <f>AK$5*'H27建設IO(構成比)'!AK44</f>
        <v>0</v>
      </c>
      <c r="AL46" s="418">
        <f>AL$5*'H27建設IO(構成比)'!AL44</f>
        <v>0</v>
      </c>
      <c r="AM46" s="418">
        <f>AM$5*'H27建設IO(構成比)'!AM44</f>
        <v>0</v>
      </c>
      <c r="AN46" s="418">
        <f>AN$5*'H27建設IO(構成比)'!AN44</f>
        <v>0</v>
      </c>
      <c r="AO46" s="418">
        <f>AO$5*'H27建設IO(構成比)'!AO44</f>
        <v>0</v>
      </c>
      <c r="AP46" s="418">
        <f>AP$5*'H27建設IO(構成比)'!AP44</f>
        <v>0</v>
      </c>
      <c r="AQ46" s="418">
        <f>AQ$5*'H27建設IO(構成比)'!AQ44</f>
        <v>0</v>
      </c>
      <c r="AR46" s="417">
        <f>AR$5*'H27建設IO(構成比)'!AR44</f>
        <v>0</v>
      </c>
      <c r="AS46" s="417">
        <f>AS$5*'H27建設IO(構成比)'!AS44</f>
        <v>0</v>
      </c>
      <c r="AT46" s="418">
        <f>AT$5*'H27建設IO(構成比)'!AT44</f>
        <v>0</v>
      </c>
      <c r="AU46" s="418">
        <f>AU$5*'H27建設IO(構成比)'!AU44</f>
        <v>0</v>
      </c>
      <c r="AV46" s="418">
        <f>AV$5*'H27建設IO(構成比)'!AV44</f>
        <v>0</v>
      </c>
      <c r="AW46" s="418">
        <f>AW$5*'H27建設IO(構成比)'!AW44</f>
        <v>0</v>
      </c>
      <c r="AX46" s="417">
        <f>AX$5*'H27建設IO(構成比)'!AX44</f>
        <v>0</v>
      </c>
      <c r="AY46" s="418">
        <f>AY$5*'H27建設IO(構成比)'!AY44</f>
        <v>0</v>
      </c>
      <c r="AZ46" s="418">
        <f>AZ$5*'H27建設IO(構成比)'!AZ44</f>
        <v>0</v>
      </c>
      <c r="BA46" s="418">
        <f>BA$5*'H27建設IO(構成比)'!BA44</f>
        <v>0</v>
      </c>
      <c r="BB46" s="417">
        <f>BB$5*'H27建設IO(構成比)'!BB44</f>
        <v>0</v>
      </c>
      <c r="BC46" s="417">
        <f>BC$5*'H27建設IO(構成比)'!BC44</f>
        <v>0</v>
      </c>
      <c r="BD46" s="418">
        <f>BD$5*'H27建設IO(構成比)'!BD44</f>
        <v>0</v>
      </c>
      <c r="BE46" s="418">
        <f>BE$5*'H27建設IO(構成比)'!BE44</f>
        <v>0</v>
      </c>
      <c r="BF46" s="418">
        <f>BF$5*'H27建設IO(構成比)'!BF44</f>
        <v>0</v>
      </c>
      <c r="BG46" s="418">
        <f>BG$5*'H27建設IO(構成比)'!BG44</f>
        <v>0</v>
      </c>
      <c r="BH46" s="418">
        <f>BH$5*'H27建設IO(構成比)'!BH44</f>
        <v>0</v>
      </c>
      <c r="BI46" s="418">
        <f>BI$5*'H27建設IO(構成比)'!BI44</f>
        <v>0</v>
      </c>
      <c r="BJ46" s="418">
        <f>BJ$5*'H27建設IO(構成比)'!BJ44</f>
        <v>0</v>
      </c>
      <c r="BK46" s="418">
        <f>BK$5*'H27建設IO(構成比)'!BK44</f>
        <v>0</v>
      </c>
      <c r="BL46" s="418">
        <f>BL$5*'H27建設IO(構成比)'!BL44</f>
        <v>0</v>
      </c>
      <c r="BM46" s="418">
        <f>BM$5*'H27建設IO(構成比)'!BM44</f>
        <v>0</v>
      </c>
      <c r="BN46" s="418">
        <f>BN$5*'H27建設IO(構成比)'!BN44</f>
        <v>0</v>
      </c>
      <c r="BO46" s="417">
        <f>BO$5*'H27建設IO(構成比)'!BO44</f>
        <v>0</v>
      </c>
      <c r="BP46" s="418">
        <f>BP$5*'H27建設IO(構成比)'!BP44</f>
        <v>0</v>
      </c>
      <c r="BQ46" s="418">
        <f>BQ$5*'H27建設IO(構成比)'!BQ44</f>
        <v>0</v>
      </c>
      <c r="BR46" s="418">
        <f>BR$5*'H27建設IO(構成比)'!BR44</f>
        <v>0</v>
      </c>
      <c r="BS46" s="418">
        <f>BS$5*'H27建設IO(構成比)'!BS44</f>
        <v>0</v>
      </c>
      <c r="BT46" s="418">
        <f>BT$5*'H27建設IO(構成比)'!BT44</f>
        <v>0</v>
      </c>
      <c r="BU46" s="419">
        <f>BU$5*'H27建設IO(構成比)'!BU44</f>
        <v>0</v>
      </c>
      <c r="BV46" s="423">
        <f t="shared" si="0"/>
        <v>221.39682960801221</v>
      </c>
      <c r="BW46" s="426">
        <f t="shared" si="1"/>
        <v>2.2139682960801221E-2</v>
      </c>
    </row>
    <row r="47" spans="1:75">
      <c r="A47" s="408">
        <v>42</v>
      </c>
      <c r="B47" s="90" t="s">
        <v>69</v>
      </c>
      <c r="C47" s="417">
        <f>C$5*'H27建設IO(構成比)'!C45</f>
        <v>3511.7987690994041</v>
      </c>
      <c r="D47" s="417">
        <f>D$5*'H27建設IO(構成比)'!D45</f>
        <v>3355.0622503910276</v>
      </c>
      <c r="E47" s="417">
        <f>E$5*'H27建設IO(構成比)'!E45</f>
        <v>3419.6771353407025</v>
      </c>
      <c r="F47" s="417">
        <f>F$5*'H27建設IO(構成比)'!F45</f>
        <v>0</v>
      </c>
      <c r="G47" s="418">
        <f>G$5*'H27建設IO(構成比)'!G45</f>
        <v>0</v>
      </c>
      <c r="H47" s="418">
        <f>H$5*'H27建設IO(構成比)'!H45</f>
        <v>0</v>
      </c>
      <c r="I47" s="417">
        <f>I$5*'H27建設IO(構成比)'!I45</f>
        <v>3231.2512891428491</v>
      </c>
      <c r="J47" s="418">
        <f>J$5*'H27建設IO(構成比)'!J45</f>
        <v>0</v>
      </c>
      <c r="K47" s="417">
        <f>K$5*'H27建設IO(構成比)'!K45</f>
        <v>3673.1839699462053</v>
      </c>
      <c r="L47" s="418">
        <f>L$5*'H27建設IO(構成比)'!L45</f>
        <v>0</v>
      </c>
      <c r="M47" s="418">
        <f>M$5*'H27建設IO(構成比)'!M45</f>
        <v>2778.6694965842012</v>
      </c>
      <c r="N47" s="417">
        <f>N$5*'H27建設IO(構成比)'!N45</f>
        <v>0</v>
      </c>
      <c r="O47" s="418">
        <f>O$5*'H27建設IO(構成比)'!O45</f>
        <v>0</v>
      </c>
      <c r="P47" s="418">
        <f>P$5*'H27建設IO(構成比)'!P45</f>
        <v>0</v>
      </c>
      <c r="Q47" s="418">
        <f>Q$5*'H27建設IO(構成比)'!Q45</f>
        <v>0</v>
      </c>
      <c r="R47" s="417">
        <f>R$5*'H27建設IO(構成比)'!R45</f>
        <v>0</v>
      </c>
      <c r="S47" s="417">
        <f>S$5*'H27建設IO(構成比)'!S45</f>
        <v>0</v>
      </c>
      <c r="T47" s="418">
        <f>T$5*'H27建設IO(構成比)'!T45</f>
        <v>0</v>
      </c>
      <c r="U47" s="418">
        <f>U$5*'H27建設IO(構成比)'!U45</f>
        <v>0</v>
      </c>
      <c r="V47" s="417">
        <f>V$5*'H27建設IO(構成比)'!V45</f>
        <v>0</v>
      </c>
      <c r="W47" s="418">
        <f>W$5*'H27建設IO(構成比)'!W45</f>
        <v>0</v>
      </c>
      <c r="X47" s="418">
        <f>X$5*'H27建設IO(構成比)'!X45</f>
        <v>0</v>
      </c>
      <c r="Y47" s="418">
        <f>Y$5*'H27建設IO(構成比)'!Y45</f>
        <v>0</v>
      </c>
      <c r="Z47" s="418">
        <f>Z$5*'H27建設IO(構成比)'!Z45</f>
        <v>0</v>
      </c>
      <c r="AA47" s="418">
        <f>AA$5*'H27建設IO(構成比)'!AA45</f>
        <v>0</v>
      </c>
      <c r="AB47" s="418">
        <f>AB$5*'H27建設IO(構成比)'!AB45</f>
        <v>0</v>
      </c>
      <c r="AC47" s="418">
        <f>AC$5*'H27建設IO(構成比)'!AC45</f>
        <v>0</v>
      </c>
      <c r="AD47" s="418">
        <f>AD$5*'H27建設IO(構成比)'!AD45</f>
        <v>0</v>
      </c>
      <c r="AE47" s="418">
        <f>AE$5*'H27建設IO(構成比)'!AE45</f>
        <v>0</v>
      </c>
      <c r="AF47" s="417">
        <f>AF$5*'H27建設IO(構成比)'!AF45</f>
        <v>0</v>
      </c>
      <c r="AG47" s="417">
        <f>AG$5*'H27建設IO(構成比)'!AG45</f>
        <v>0</v>
      </c>
      <c r="AH47" s="417">
        <f>AH$5*'H27建設IO(構成比)'!AH45</f>
        <v>0</v>
      </c>
      <c r="AI47" s="417">
        <f>AI$5*'H27建設IO(構成比)'!AI45</f>
        <v>0</v>
      </c>
      <c r="AJ47" s="417">
        <f>AJ$5*'H27建設IO(構成比)'!AJ45</f>
        <v>0</v>
      </c>
      <c r="AK47" s="418">
        <f>AK$5*'H27建設IO(構成比)'!AK45</f>
        <v>0</v>
      </c>
      <c r="AL47" s="418">
        <f>AL$5*'H27建設IO(構成比)'!AL45</f>
        <v>0</v>
      </c>
      <c r="AM47" s="418">
        <f>AM$5*'H27建設IO(構成比)'!AM45</f>
        <v>0</v>
      </c>
      <c r="AN47" s="418">
        <f>AN$5*'H27建設IO(構成比)'!AN45</f>
        <v>0</v>
      </c>
      <c r="AO47" s="418">
        <f>AO$5*'H27建設IO(構成比)'!AO45</f>
        <v>0</v>
      </c>
      <c r="AP47" s="418">
        <f>AP$5*'H27建設IO(構成比)'!AP45</f>
        <v>0</v>
      </c>
      <c r="AQ47" s="418">
        <f>AQ$5*'H27建設IO(構成比)'!AQ45</f>
        <v>0</v>
      </c>
      <c r="AR47" s="417">
        <f>AR$5*'H27建設IO(構成比)'!AR45</f>
        <v>0</v>
      </c>
      <c r="AS47" s="417">
        <f>AS$5*'H27建設IO(構成比)'!AS45</f>
        <v>0</v>
      </c>
      <c r="AT47" s="418">
        <f>AT$5*'H27建設IO(構成比)'!AT45</f>
        <v>0</v>
      </c>
      <c r="AU47" s="418">
        <f>AU$5*'H27建設IO(構成比)'!AU45</f>
        <v>0</v>
      </c>
      <c r="AV47" s="418">
        <f>AV$5*'H27建設IO(構成比)'!AV45</f>
        <v>0</v>
      </c>
      <c r="AW47" s="418">
        <f>AW$5*'H27建設IO(構成比)'!AW45</f>
        <v>0</v>
      </c>
      <c r="AX47" s="417">
        <f>AX$5*'H27建設IO(構成比)'!AX45</f>
        <v>0</v>
      </c>
      <c r="AY47" s="418">
        <f>AY$5*'H27建設IO(構成比)'!AY45</f>
        <v>0</v>
      </c>
      <c r="AZ47" s="418">
        <f>AZ$5*'H27建設IO(構成比)'!AZ45</f>
        <v>0</v>
      </c>
      <c r="BA47" s="418">
        <f>BA$5*'H27建設IO(構成比)'!BA45</f>
        <v>0</v>
      </c>
      <c r="BB47" s="417">
        <f>BB$5*'H27建設IO(構成比)'!BB45</f>
        <v>0</v>
      </c>
      <c r="BC47" s="417">
        <f>BC$5*'H27建設IO(構成比)'!BC45</f>
        <v>0</v>
      </c>
      <c r="BD47" s="418">
        <f>BD$5*'H27建設IO(構成比)'!BD45</f>
        <v>0</v>
      </c>
      <c r="BE47" s="418">
        <f>BE$5*'H27建設IO(構成比)'!BE45</f>
        <v>0</v>
      </c>
      <c r="BF47" s="418">
        <f>BF$5*'H27建設IO(構成比)'!BF45</f>
        <v>0</v>
      </c>
      <c r="BG47" s="418">
        <f>BG$5*'H27建設IO(構成比)'!BG45</f>
        <v>0</v>
      </c>
      <c r="BH47" s="418">
        <f>BH$5*'H27建設IO(構成比)'!BH45</f>
        <v>0</v>
      </c>
      <c r="BI47" s="418">
        <f>BI$5*'H27建設IO(構成比)'!BI45</f>
        <v>0</v>
      </c>
      <c r="BJ47" s="418">
        <f>BJ$5*'H27建設IO(構成比)'!BJ45</f>
        <v>0</v>
      </c>
      <c r="BK47" s="418">
        <f>BK$5*'H27建設IO(構成比)'!BK45</f>
        <v>0</v>
      </c>
      <c r="BL47" s="418">
        <f>BL$5*'H27建設IO(構成比)'!BL45</f>
        <v>0</v>
      </c>
      <c r="BM47" s="418">
        <f>BM$5*'H27建設IO(構成比)'!BM45</f>
        <v>0</v>
      </c>
      <c r="BN47" s="418">
        <f>BN$5*'H27建設IO(構成比)'!BN45</f>
        <v>0</v>
      </c>
      <c r="BO47" s="417">
        <f>BO$5*'H27建設IO(構成比)'!BO45</f>
        <v>0</v>
      </c>
      <c r="BP47" s="418">
        <f>BP$5*'H27建設IO(構成比)'!BP45</f>
        <v>0</v>
      </c>
      <c r="BQ47" s="418">
        <f>BQ$5*'H27建設IO(構成比)'!BQ45</f>
        <v>0</v>
      </c>
      <c r="BR47" s="418">
        <f>BR$5*'H27建設IO(構成比)'!BR45</f>
        <v>0</v>
      </c>
      <c r="BS47" s="418">
        <f>BS$5*'H27建設IO(構成比)'!BS45</f>
        <v>0</v>
      </c>
      <c r="BT47" s="418">
        <f>BT$5*'H27建設IO(構成比)'!BT45</f>
        <v>0</v>
      </c>
      <c r="BU47" s="419">
        <f>BU$5*'H27建設IO(構成比)'!BU45</f>
        <v>0</v>
      </c>
      <c r="BV47" s="423">
        <f t="shared" si="0"/>
        <v>2778.6694965842012</v>
      </c>
      <c r="BW47" s="426">
        <f t="shared" si="1"/>
        <v>0.27786694965842013</v>
      </c>
    </row>
    <row r="48" spans="1:75">
      <c r="A48" s="408">
        <v>43</v>
      </c>
      <c r="B48" s="90" t="s">
        <v>29</v>
      </c>
      <c r="C48" s="417">
        <f>C$5*'H27建設IO(構成比)'!C46</f>
        <v>277.59346018929983</v>
      </c>
      <c r="D48" s="417">
        <f>D$5*'H27建設IO(構成比)'!D46</f>
        <v>319.51280571030765</v>
      </c>
      <c r="E48" s="417">
        <f>E$5*'H27建設IO(構成比)'!E46</f>
        <v>301.52541181519081</v>
      </c>
      <c r="F48" s="417">
        <f>F$5*'H27建設IO(構成比)'!F46</f>
        <v>0</v>
      </c>
      <c r="G48" s="418">
        <f>G$5*'H27建設IO(構成比)'!G46</f>
        <v>0</v>
      </c>
      <c r="H48" s="418">
        <f>H$5*'H27建設IO(構成比)'!H46</f>
        <v>0</v>
      </c>
      <c r="I48" s="417">
        <f>I$5*'H27建設IO(構成比)'!I46</f>
        <v>251.35202456072926</v>
      </c>
      <c r="J48" s="418">
        <f>J$5*'H27建設IO(構成比)'!J46</f>
        <v>0</v>
      </c>
      <c r="K48" s="417">
        <f>K$5*'H27建設IO(構成比)'!K46</f>
        <v>98.470386096419674</v>
      </c>
      <c r="L48" s="418">
        <f>L$5*'H27建設IO(構成比)'!L46</f>
        <v>0</v>
      </c>
      <c r="M48" s="418">
        <f>M$5*'H27建設IO(構成比)'!M46</f>
        <v>384.82456722159583</v>
      </c>
      <c r="N48" s="417">
        <f>N$5*'H27建設IO(構成比)'!N46</f>
        <v>0</v>
      </c>
      <c r="O48" s="418">
        <f>O$5*'H27建設IO(構成比)'!O46</f>
        <v>0</v>
      </c>
      <c r="P48" s="418">
        <f>P$5*'H27建設IO(構成比)'!P46</f>
        <v>0</v>
      </c>
      <c r="Q48" s="418">
        <f>Q$5*'H27建設IO(構成比)'!Q46</f>
        <v>0</v>
      </c>
      <c r="R48" s="417">
        <f>R$5*'H27建設IO(構成比)'!R46</f>
        <v>0</v>
      </c>
      <c r="S48" s="417">
        <f>S$5*'H27建設IO(構成比)'!S46</f>
        <v>0</v>
      </c>
      <c r="T48" s="418">
        <f>T$5*'H27建設IO(構成比)'!T46</f>
        <v>0</v>
      </c>
      <c r="U48" s="418">
        <f>U$5*'H27建設IO(構成比)'!U46</f>
        <v>0</v>
      </c>
      <c r="V48" s="417">
        <f>V$5*'H27建設IO(構成比)'!V46</f>
        <v>0</v>
      </c>
      <c r="W48" s="418">
        <f>W$5*'H27建設IO(構成比)'!W46</f>
        <v>0</v>
      </c>
      <c r="X48" s="418">
        <f>X$5*'H27建設IO(構成比)'!X46</f>
        <v>0</v>
      </c>
      <c r="Y48" s="418">
        <f>Y$5*'H27建設IO(構成比)'!Y46</f>
        <v>0</v>
      </c>
      <c r="Z48" s="418">
        <f>Z$5*'H27建設IO(構成比)'!Z46</f>
        <v>0</v>
      </c>
      <c r="AA48" s="418">
        <f>AA$5*'H27建設IO(構成比)'!AA46</f>
        <v>0</v>
      </c>
      <c r="AB48" s="418">
        <f>AB$5*'H27建設IO(構成比)'!AB46</f>
        <v>0</v>
      </c>
      <c r="AC48" s="418">
        <f>AC$5*'H27建設IO(構成比)'!AC46</f>
        <v>0</v>
      </c>
      <c r="AD48" s="418">
        <f>AD$5*'H27建設IO(構成比)'!AD46</f>
        <v>0</v>
      </c>
      <c r="AE48" s="418">
        <f>AE$5*'H27建設IO(構成比)'!AE46</f>
        <v>0</v>
      </c>
      <c r="AF48" s="417">
        <f>AF$5*'H27建設IO(構成比)'!AF46</f>
        <v>0</v>
      </c>
      <c r="AG48" s="417">
        <f>AG$5*'H27建設IO(構成比)'!AG46</f>
        <v>0</v>
      </c>
      <c r="AH48" s="417">
        <f>AH$5*'H27建設IO(構成比)'!AH46</f>
        <v>0</v>
      </c>
      <c r="AI48" s="417">
        <f>AI$5*'H27建設IO(構成比)'!AI46</f>
        <v>0</v>
      </c>
      <c r="AJ48" s="417">
        <f>AJ$5*'H27建設IO(構成比)'!AJ46</f>
        <v>0</v>
      </c>
      <c r="AK48" s="418">
        <f>AK$5*'H27建設IO(構成比)'!AK46</f>
        <v>0</v>
      </c>
      <c r="AL48" s="418">
        <f>AL$5*'H27建設IO(構成比)'!AL46</f>
        <v>0</v>
      </c>
      <c r="AM48" s="418">
        <f>AM$5*'H27建設IO(構成比)'!AM46</f>
        <v>0</v>
      </c>
      <c r="AN48" s="418">
        <f>AN$5*'H27建設IO(構成比)'!AN46</f>
        <v>0</v>
      </c>
      <c r="AO48" s="418">
        <f>AO$5*'H27建設IO(構成比)'!AO46</f>
        <v>0</v>
      </c>
      <c r="AP48" s="418">
        <f>AP$5*'H27建設IO(構成比)'!AP46</f>
        <v>0</v>
      </c>
      <c r="AQ48" s="418">
        <f>AQ$5*'H27建設IO(構成比)'!AQ46</f>
        <v>0</v>
      </c>
      <c r="AR48" s="417">
        <f>AR$5*'H27建設IO(構成比)'!AR46</f>
        <v>0</v>
      </c>
      <c r="AS48" s="417">
        <f>AS$5*'H27建設IO(構成比)'!AS46</f>
        <v>0</v>
      </c>
      <c r="AT48" s="418">
        <f>AT$5*'H27建設IO(構成比)'!AT46</f>
        <v>0</v>
      </c>
      <c r="AU48" s="418">
        <f>AU$5*'H27建設IO(構成比)'!AU46</f>
        <v>0</v>
      </c>
      <c r="AV48" s="418">
        <f>AV$5*'H27建設IO(構成比)'!AV46</f>
        <v>0</v>
      </c>
      <c r="AW48" s="418">
        <f>AW$5*'H27建設IO(構成比)'!AW46</f>
        <v>0</v>
      </c>
      <c r="AX48" s="417">
        <f>AX$5*'H27建設IO(構成比)'!AX46</f>
        <v>0</v>
      </c>
      <c r="AY48" s="418">
        <f>AY$5*'H27建設IO(構成比)'!AY46</f>
        <v>0</v>
      </c>
      <c r="AZ48" s="418">
        <f>AZ$5*'H27建設IO(構成比)'!AZ46</f>
        <v>0</v>
      </c>
      <c r="BA48" s="418">
        <f>BA$5*'H27建設IO(構成比)'!BA46</f>
        <v>0</v>
      </c>
      <c r="BB48" s="417">
        <f>BB$5*'H27建設IO(構成比)'!BB46</f>
        <v>0</v>
      </c>
      <c r="BC48" s="417">
        <f>BC$5*'H27建設IO(構成比)'!BC46</f>
        <v>0</v>
      </c>
      <c r="BD48" s="418">
        <f>BD$5*'H27建設IO(構成比)'!BD46</f>
        <v>0</v>
      </c>
      <c r="BE48" s="418">
        <f>BE$5*'H27建設IO(構成比)'!BE46</f>
        <v>0</v>
      </c>
      <c r="BF48" s="418">
        <f>BF$5*'H27建設IO(構成比)'!BF46</f>
        <v>0</v>
      </c>
      <c r="BG48" s="418">
        <f>BG$5*'H27建設IO(構成比)'!BG46</f>
        <v>0</v>
      </c>
      <c r="BH48" s="418">
        <f>BH$5*'H27建設IO(構成比)'!BH46</f>
        <v>0</v>
      </c>
      <c r="BI48" s="418">
        <f>BI$5*'H27建設IO(構成比)'!BI46</f>
        <v>0</v>
      </c>
      <c r="BJ48" s="418">
        <f>BJ$5*'H27建設IO(構成比)'!BJ46</f>
        <v>0</v>
      </c>
      <c r="BK48" s="418">
        <f>BK$5*'H27建設IO(構成比)'!BK46</f>
        <v>0</v>
      </c>
      <c r="BL48" s="418">
        <f>BL$5*'H27建設IO(構成比)'!BL46</f>
        <v>0</v>
      </c>
      <c r="BM48" s="418">
        <f>BM$5*'H27建設IO(構成比)'!BM46</f>
        <v>0</v>
      </c>
      <c r="BN48" s="418">
        <f>BN$5*'H27建設IO(構成比)'!BN46</f>
        <v>0</v>
      </c>
      <c r="BO48" s="417">
        <f>BO$5*'H27建設IO(構成比)'!BO46</f>
        <v>0</v>
      </c>
      <c r="BP48" s="418">
        <f>BP$5*'H27建設IO(構成比)'!BP46</f>
        <v>0</v>
      </c>
      <c r="BQ48" s="418">
        <f>BQ$5*'H27建設IO(構成比)'!BQ46</f>
        <v>0</v>
      </c>
      <c r="BR48" s="418">
        <f>BR$5*'H27建設IO(構成比)'!BR46</f>
        <v>0</v>
      </c>
      <c r="BS48" s="418">
        <f>BS$5*'H27建設IO(構成比)'!BS46</f>
        <v>0</v>
      </c>
      <c r="BT48" s="418">
        <f>BT$5*'H27建設IO(構成比)'!BT46</f>
        <v>0</v>
      </c>
      <c r="BU48" s="419">
        <f>BU$5*'H27建設IO(構成比)'!BU46</f>
        <v>0</v>
      </c>
      <c r="BV48" s="423">
        <f t="shared" si="0"/>
        <v>384.82456722159583</v>
      </c>
      <c r="BW48" s="426">
        <f t="shared" si="1"/>
        <v>3.848245672215958E-2</v>
      </c>
    </row>
    <row r="49" spans="1:75">
      <c r="A49" s="408">
        <v>44</v>
      </c>
      <c r="B49" s="90" t="s">
        <v>30</v>
      </c>
      <c r="C49" s="417">
        <f>C$5*'H27建設IO(構成比)'!C47</f>
        <v>389.79428967007811</v>
      </c>
      <c r="D49" s="417">
        <f>D$5*'H27建設IO(構成比)'!D47</f>
        <v>276.60468162344768</v>
      </c>
      <c r="E49" s="417">
        <f>E$5*'H27建設IO(構成比)'!E47</f>
        <v>259.80011090259052</v>
      </c>
      <c r="F49" s="417">
        <f>F$5*'H27建設IO(構成比)'!F47</f>
        <v>0</v>
      </c>
      <c r="G49" s="418">
        <f>G$5*'H27建設IO(構成比)'!G47</f>
        <v>0</v>
      </c>
      <c r="H49" s="418">
        <f>H$5*'H27建設IO(構成比)'!H47</f>
        <v>0</v>
      </c>
      <c r="I49" s="417">
        <f>I$5*'H27建設IO(構成比)'!I47</f>
        <v>265.6643900053856</v>
      </c>
      <c r="J49" s="418">
        <f>J$5*'H27建設IO(構成比)'!J47</f>
        <v>0</v>
      </c>
      <c r="K49" s="417">
        <f>K$5*'H27建設IO(構成比)'!K47</f>
        <v>305.88139637580292</v>
      </c>
      <c r="L49" s="418">
        <f>L$5*'H27建設IO(構成比)'!L47</f>
        <v>0</v>
      </c>
      <c r="M49" s="418">
        <f>M$5*'H27建設IO(構成比)'!M47</f>
        <v>184.91742389069441</v>
      </c>
      <c r="N49" s="417">
        <f>N$5*'H27建設IO(構成比)'!N47</f>
        <v>0</v>
      </c>
      <c r="O49" s="418">
        <f>O$5*'H27建設IO(構成比)'!O47</f>
        <v>0</v>
      </c>
      <c r="P49" s="418">
        <f>P$5*'H27建設IO(構成比)'!P47</f>
        <v>0</v>
      </c>
      <c r="Q49" s="418">
        <f>Q$5*'H27建設IO(構成比)'!Q47</f>
        <v>0</v>
      </c>
      <c r="R49" s="417">
        <f>R$5*'H27建設IO(構成比)'!R47</f>
        <v>0</v>
      </c>
      <c r="S49" s="417">
        <f>S$5*'H27建設IO(構成比)'!S47</f>
        <v>0</v>
      </c>
      <c r="T49" s="418">
        <f>T$5*'H27建設IO(構成比)'!T47</f>
        <v>0</v>
      </c>
      <c r="U49" s="418">
        <f>U$5*'H27建設IO(構成比)'!U47</f>
        <v>0</v>
      </c>
      <c r="V49" s="417">
        <f>V$5*'H27建設IO(構成比)'!V47</f>
        <v>0</v>
      </c>
      <c r="W49" s="418">
        <f>W$5*'H27建設IO(構成比)'!W47</f>
        <v>0</v>
      </c>
      <c r="X49" s="418">
        <f>X$5*'H27建設IO(構成比)'!X47</f>
        <v>0</v>
      </c>
      <c r="Y49" s="418">
        <f>Y$5*'H27建設IO(構成比)'!Y47</f>
        <v>0</v>
      </c>
      <c r="Z49" s="418">
        <f>Z$5*'H27建設IO(構成比)'!Z47</f>
        <v>0</v>
      </c>
      <c r="AA49" s="418">
        <f>AA$5*'H27建設IO(構成比)'!AA47</f>
        <v>0</v>
      </c>
      <c r="AB49" s="418">
        <f>AB$5*'H27建設IO(構成比)'!AB47</f>
        <v>0</v>
      </c>
      <c r="AC49" s="418">
        <f>AC$5*'H27建設IO(構成比)'!AC47</f>
        <v>0</v>
      </c>
      <c r="AD49" s="418">
        <f>AD$5*'H27建設IO(構成比)'!AD47</f>
        <v>0</v>
      </c>
      <c r="AE49" s="418">
        <f>AE$5*'H27建設IO(構成比)'!AE47</f>
        <v>0</v>
      </c>
      <c r="AF49" s="417">
        <f>AF$5*'H27建設IO(構成比)'!AF47</f>
        <v>0</v>
      </c>
      <c r="AG49" s="417">
        <f>AG$5*'H27建設IO(構成比)'!AG47</f>
        <v>0</v>
      </c>
      <c r="AH49" s="417">
        <f>AH$5*'H27建設IO(構成比)'!AH47</f>
        <v>0</v>
      </c>
      <c r="AI49" s="417">
        <f>AI$5*'H27建設IO(構成比)'!AI47</f>
        <v>0</v>
      </c>
      <c r="AJ49" s="417">
        <f>AJ$5*'H27建設IO(構成比)'!AJ47</f>
        <v>0</v>
      </c>
      <c r="AK49" s="418">
        <f>AK$5*'H27建設IO(構成比)'!AK47</f>
        <v>0</v>
      </c>
      <c r="AL49" s="418">
        <f>AL$5*'H27建設IO(構成比)'!AL47</f>
        <v>0</v>
      </c>
      <c r="AM49" s="418">
        <f>AM$5*'H27建設IO(構成比)'!AM47</f>
        <v>0</v>
      </c>
      <c r="AN49" s="418">
        <f>AN$5*'H27建設IO(構成比)'!AN47</f>
        <v>0</v>
      </c>
      <c r="AO49" s="418">
        <f>AO$5*'H27建設IO(構成比)'!AO47</f>
        <v>0</v>
      </c>
      <c r="AP49" s="418">
        <f>AP$5*'H27建設IO(構成比)'!AP47</f>
        <v>0</v>
      </c>
      <c r="AQ49" s="418">
        <f>AQ$5*'H27建設IO(構成比)'!AQ47</f>
        <v>0</v>
      </c>
      <c r="AR49" s="417">
        <f>AR$5*'H27建設IO(構成比)'!AR47</f>
        <v>0</v>
      </c>
      <c r="AS49" s="417">
        <f>AS$5*'H27建設IO(構成比)'!AS47</f>
        <v>0</v>
      </c>
      <c r="AT49" s="418">
        <f>AT$5*'H27建設IO(構成比)'!AT47</f>
        <v>0</v>
      </c>
      <c r="AU49" s="418">
        <f>AU$5*'H27建設IO(構成比)'!AU47</f>
        <v>0</v>
      </c>
      <c r="AV49" s="418">
        <f>AV$5*'H27建設IO(構成比)'!AV47</f>
        <v>0</v>
      </c>
      <c r="AW49" s="418">
        <f>AW$5*'H27建設IO(構成比)'!AW47</f>
        <v>0</v>
      </c>
      <c r="AX49" s="417">
        <f>AX$5*'H27建設IO(構成比)'!AX47</f>
        <v>0</v>
      </c>
      <c r="AY49" s="418">
        <f>AY$5*'H27建設IO(構成比)'!AY47</f>
        <v>0</v>
      </c>
      <c r="AZ49" s="418">
        <f>AZ$5*'H27建設IO(構成比)'!AZ47</f>
        <v>0</v>
      </c>
      <c r="BA49" s="418">
        <f>BA$5*'H27建設IO(構成比)'!BA47</f>
        <v>0</v>
      </c>
      <c r="BB49" s="417">
        <f>BB$5*'H27建設IO(構成比)'!BB47</f>
        <v>0</v>
      </c>
      <c r="BC49" s="417">
        <f>BC$5*'H27建設IO(構成比)'!BC47</f>
        <v>0</v>
      </c>
      <c r="BD49" s="418">
        <f>BD$5*'H27建設IO(構成比)'!BD47</f>
        <v>0</v>
      </c>
      <c r="BE49" s="418">
        <f>BE$5*'H27建設IO(構成比)'!BE47</f>
        <v>0</v>
      </c>
      <c r="BF49" s="418">
        <f>BF$5*'H27建設IO(構成比)'!BF47</f>
        <v>0</v>
      </c>
      <c r="BG49" s="418">
        <f>BG$5*'H27建設IO(構成比)'!BG47</f>
        <v>0</v>
      </c>
      <c r="BH49" s="418">
        <f>BH$5*'H27建設IO(構成比)'!BH47</f>
        <v>0</v>
      </c>
      <c r="BI49" s="418">
        <f>BI$5*'H27建設IO(構成比)'!BI47</f>
        <v>0</v>
      </c>
      <c r="BJ49" s="418">
        <f>BJ$5*'H27建設IO(構成比)'!BJ47</f>
        <v>0</v>
      </c>
      <c r="BK49" s="418">
        <f>BK$5*'H27建設IO(構成比)'!BK47</f>
        <v>0</v>
      </c>
      <c r="BL49" s="418">
        <f>BL$5*'H27建設IO(構成比)'!BL47</f>
        <v>0</v>
      </c>
      <c r="BM49" s="418">
        <f>BM$5*'H27建設IO(構成比)'!BM47</f>
        <v>0</v>
      </c>
      <c r="BN49" s="418">
        <f>BN$5*'H27建設IO(構成比)'!BN47</f>
        <v>0</v>
      </c>
      <c r="BO49" s="417">
        <f>BO$5*'H27建設IO(構成比)'!BO47</f>
        <v>0</v>
      </c>
      <c r="BP49" s="418">
        <f>BP$5*'H27建設IO(構成比)'!BP47</f>
        <v>0</v>
      </c>
      <c r="BQ49" s="418">
        <f>BQ$5*'H27建設IO(構成比)'!BQ47</f>
        <v>0</v>
      </c>
      <c r="BR49" s="418">
        <f>BR$5*'H27建設IO(構成比)'!BR47</f>
        <v>0</v>
      </c>
      <c r="BS49" s="418">
        <f>BS$5*'H27建設IO(構成比)'!BS47</f>
        <v>0</v>
      </c>
      <c r="BT49" s="418">
        <f>BT$5*'H27建設IO(構成比)'!BT47</f>
        <v>0</v>
      </c>
      <c r="BU49" s="419">
        <f>BU$5*'H27建設IO(構成比)'!BU47</f>
        <v>0</v>
      </c>
      <c r="BV49" s="423">
        <f t="shared" si="0"/>
        <v>184.91742389069441</v>
      </c>
      <c r="BW49" s="426">
        <f t="shared" si="1"/>
        <v>1.8491742389069442E-2</v>
      </c>
    </row>
    <row r="50" spans="1:75">
      <c r="A50" s="408">
        <v>45</v>
      </c>
      <c r="B50" s="90" t="s">
        <v>624</v>
      </c>
      <c r="C50" s="417">
        <f>C$5*'H27建設IO(構成比)'!C48</f>
        <v>371.34098424057925</v>
      </c>
      <c r="D50" s="417">
        <f>D$5*'H27建設IO(構成比)'!D48</f>
        <v>379.78051745452876</v>
      </c>
      <c r="E50" s="417">
        <f>E$5*'H27建設IO(構成比)'!E48</f>
        <v>370.6387451735327</v>
      </c>
      <c r="F50" s="417">
        <f>F$5*'H27建設IO(構成比)'!F48</f>
        <v>0</v>
      </c>
      <c r="G50" s="418">
        <f>G$5*'H27建設IO(構成比)'!G48</f>
        <v>0</v>
      </c>
      <c r="H50" s="418">
        <f>H$5*'H27建設IO(構成比)'!H48</f>
        <v>0</v>
      </c>
      <c r="I50" s="417">
        <f>I$5*'H27建設IO(構成比)'!I48</f>
        <v>352.42895518512563</v>
      </c>
      <c r="J50" s="418">
        <f>J$5*'H27建設IO(構成比)'!J48</f>
        <v>0</v>
      </c>
      <c r="K50" s="417">
        <f>K$5*'H27建設IO(構成比)'!K48</f>
        <v>360.57445359281797</v>
      </c>
      <c r="L50" s="418">
        <f>L$5*'H27建設IO(構成比)'!L48</f>
        <v>0</v>
      </c>
      <c r="M50" s="418">
        <f>M$5*'H27建設IO(構成比)'!M48</f>
        <v>341.04928036081452</v>
      </c>
      <c r="N50" s="417">
        <f>N$5*'H27建設IO(構成比)'!N48</f>
        <v>0</v>
      </c>
      <c r="O50" s="418">
        <f>O$5*'H27建設IO(構成比)'!O48</f>
        <v>0</v>
      </c>
      <c r="P50" s="418">
        <f>P$5*'H27建設IO(構成比)'!P48</f>
        <v>0</v>
      </c>
      <c r="Q50" s="418">
        <f>Q$5*'H27建設IO(構成比)'!Q48</f>
        <v>0</v>
      </c>
      <c r="R50" s="417">
        <f>R$5*'H27建設IO(構成比)'!R48</f>
        <v>0</v>
      </c>
      <c r="S50" s="417">
        <f>S$5*'H27建設IO(構成比)'!S48</f>
        <v>0</v>
      </c>
      <c r="T50" s="418">
        <f>T$5*'H27建設IO(構成比)'!T48</f>
        <v>0</v>
      </c>
      <c r="U50" s="418">
        <f>U$5*'H27建設IO(構成比)'!U48</f>
        <v>0</v>
      </c>
      <c r="V50" s="417">
        <f>V$5*'H27建設IO(構成比)'!V48</f>
        <v>0</v>
      </c>
      <c r="W50" s="418">
        <f>W$5*'H27建設IO(構成比)'!W48</f>
        <v>0</v>
      </c>
      <c r="X50" s="418">
        <f>X$5*'H27建設IO(構成比)'!X48</f>
        <v>0</v>
      </c>
      <c r="Y50" s="418">
        <f>Y$5*'H27建設IO(構成比)'!Y48</f>
        <v>0</v>
      </c>
      <c r="Z50" s="418">
        <f>Z$5*'H27建設IO(構成比)'!Z48</f>
        <v>0</v>
      </c>
      <c r="AA50" s="418">
        <f>AA$5*'H27建設IO(構成比)'!AA48</f>
        <v>0</v>
      </c>
      <c r="AB50" s="418">
        <f>AB$5*'H27建設IO(構成比)'!AB48</f>
        <v>0</v>
      </c>
      <c r="AC50" s="418">
        <f>AC$5*'H27建設IO(構成比)'!AC48</f>
        <v>0</v>
      </c>
      <c r="AD50" s="418">
        <f>AD$5*'H27建設IO(構成比)'!AD48</f>
        <v>0</v>
      </c>
      <c r="AE50" s="418">
        <f>AE$5*'H27建設IO(構成比)'!AE48</f>
        <v>0</v>
      </c>
      <c r="AF50" s="417">
        <f>AF$5*'H27建設IO(構成比)'!AF48</f>
        <v>0</v>
      </c>
      <c r="AG50" s="417">
        <f>AG$5*'H27建設IO(構成比)'!AG48</f>
        <v>0</v>
      </c>
      <c r="AH50" s="417">
        <f>AH$5*'H27建設IO(構成比)'!AH48</f>
        <v>0</v>
      </c>
      <c r="AI50" s="417">
        <f>AI$5*'H27建設IO(構成比)'!AI48</f>
        <v>0</v>
      </c>
      <c r="AJ50" s="417">
        <f>AJ$5*'H27建設IO(構成比)'!AJ48</f>
        <v>0</v>
      </c>
      <c r="AK50" s="418">
        <f>AK$5*'H27建設IO(構成比)'!AK48</f>
        <v>0</v>
      </c>
      <c r="AL50" s="418">
        <f>AL$5*'H27建設IO(構成比)'!AL48</f>
        <v>0</v>
      </c>
      <c r="AM50" s="418">
        <f>AM$5*'H27建設IO(構成比)'!AM48</f>
        <v>0</v>
      </c>
      <c r="AN50" s="418">
        <f>AN$5*'H27建設IO(構成比)'!AN48</f>
        <v>0</v>
      </c>
      <c r="AO50" s="418">
        <f>AO$5*'H27建設IO(構成比)'!AO48</f>
        <v>0</v>
      </c>
      <c r="AP50" s="418">
        <f>AP$5*'H27建設IO(構成比)'!AP48</f>
        <v>0</v>
      </c>
      <c r="AQ50" s="418">
        <f>AQ$5*'H27建設IO(構成比)'!AQ48</f>
        <v>0</v>
      </c>
      <c r="AR50" s="417">
        <f>AR$5*'H27建設IO(構成比)'!AR48</f>
        <v>0</v>
      </c>
      <c r="AS50" s="417">
        <f>AS$5*'H27建設IO(構成比)'!AS48</f>
        <v>0</v>
      </c>
      <c r="AT50" s="418">
        <f>AT$5*'H27建設IO(構成比)'!AT48</f>
        <v>0</v>
      </c>
      <c r="AU50" s="418">
        <f>AU$5*'H27建設IO(構成比)'!AU48</f>
        <v>0</v>
      </c>
      <c r="AV50" s="418">
        <f>AV$5*'H27建設IO(構成比)'!AV48</f>
        <v>0</v>
      </c>
      <c r="AW50" s="418">
        <f>AW$5*'H27建設IO(構成比)'!AW48</f>
        <v>0</v>
      </c>
      <c r="AX50" s="417">
        <f>AX$5*'H27建設IO(構成比)'!AX48</f>
        <v>0</v>
      </c>
      <c r="AY50" s="418">
        <f>AY$5*'H27建設IO(構成比)'!AY48</f>
        <v>0</v>
      </c>
      <c r="AZ50" s="418">
        <f>AZ$5*'H27建設IO(構成比)'!AZ48</f>
        <v>0</v>
      </c>
      <c r="BA50" s="418">
        <f>BA$5*'H27建設IO(構成比)'!BA48</f>
        <v>0</v>
      </c>
      <c r="BB50" s="417">
        <f>BB$5*'H27建設IO(構成比)'!BB48</f>
        <v>0</v>
      </c>
      <c r="BC50" s="417">
        <f>BC$5*'H27建設IO(構成比)'!BC48</f>
        <v>0</v>
      </c>
      <c r="BD50" s="418">
        <f>BD$5*'H27建設IO(構成比)'!BD48</f>
        <v>0</v>
      </c>
      <c r="BE50" s="418">
        <f>BE$5*'H27建設IO(構成比)'!BE48</f>
        <v>0</v>
      </c>
      <c r="BF50" s="418">
        <f>BF$5*'H27建設IO(構成比)'!BF48</f>
        <v>0</v>
      </c>
      <c r="BG50" s="418">
        <f>BG$5*'H27建設IO(構成比)'!BG48</f>
        <v>0</v>
      </c>
      <c r="BH50" s="418">
        <f>BH$5*'H27建設IO(構成比)'!BH48</f>
        <v>0</v>
      </c>
      <c r="BI50" s="418">
        <f>BI$5*'H27建設IO(構成比)'!BI48</f>
        <v>0</v>
      </c>
      <c r="BJ50" s="418">
        <f>BJ$5*'H27建設IO(構成比)'!BJ48</f>
        <v>0</v>
      </c>
      <c r="BK50" s="418">
        <f>BK$5*'H27建設IO(構成比)'!BK48</f>
        <v>0</v>
      </c>
      <c r="BL50" s="418">
        <f>BL$5*'H27建設IO(構成比)'!BL48</f>
        <v>0</v>
      </c>
      <c r="BM50" s="418">
        <f>BM$5*'H27建設IO(構成比)'!BM48</f>
        <v>0</v>
      </c>
      <c r="BN50" s="418">
        <f>BN$5*'H27建設IO(構成比)'!BN48</f>
        <v>0</v>
      </c>
      <c r="BO50" s="417">
        <f>BO$5*'H27建設IO(構成比)'!BO48</f>
        <v>0</v>
      </c>
      <c r="BP50" s="418">
        <f>BP$5*'H27建設IO(構成比)'!BP48</f>
        <v>0</v>
      </c>
      <c r="BQ50" s="418">
        <f>BQ$5*'H27建設IO(構成比)'!BQ48</f>
        <v>0</v>
      </c>
      <c r="BR50" s="418">
        <f>BR$5*'H27建設IO(構成比)'!BR48</f>
        <v>0</v>
      </c>
      <c r="BS50" s="418">
        <f>BS$5*'H27建設IO(構成比)'!BS48</f>
        <v>0</v>
      </c>
      <c r="BT50" s="418">
        <f>BT$5*'H27建設IO(構成比)'!BT48</f>
        <v>0</v>
      </c>
      <c r="BU50" s="419">
        <f>BU$5*'H27建設IO(構成比)'!BU48</f>
        <v>0</v>
      </c>
      <c r="BV50" s="423">
        <f t="shared" si="0"/>
        <v>341.04928036081452</v>
      </c>
      <c r="BW50" s="426">
        <f t="shared" si="1"/>
        <v>3.410492803608145E-2</v>
      </c>
    </row>
    <row r="51" spans="1:75">
      <c r="A51" s="408">
        <v>46</v>
      </c>
      <c r="B51" s="90" t="s">
        <v>32</v>
      </c>
      <c r="C51" s="417">
        <f>C$5*'H27建設IO(構成比)'!C49</f>
        <v>-51.03278706973142</v>
      </c>
      <c r="D51" s="417">
        <f>D$5*'H27建設IO(構成比)'!D49</f>
        <v>-0.1267247849529928</v>
      </c>
      <c r="E51" s="417">
        <f>E$5*'H27建設IO(構成比)'!E49</f>
        <v>-0.14205666191320068</v>
      </c>
      <c r="F51" s="417">
        <f>F$5*'H27建設IO(構成比)'!F49</f>
        <v>0</v>
      </c>
      <c r="G51" s="418">
        <f>G$5*'H27建設IO(構成比)'!G49</f>
        <v>0</v>
      </c>
      <c r="H51" s="418">
        <f>H$5*'H27建設IO(構成比)'!H49</f>
        <v>0</v>
      </c>
      <c r="I51" s="417">
        <f>I$5*'H27建設IO(構成比)'!I49</f>
        <v>-0.16398032561342871</v>
      </c>
      <c r="J51" s="418">
        <f>J$5*'H27建設IO(構成比)'!J49</f>
        <v>0</v>
      </c>
      <c r="K51" s="417">
        <f>K$5*'H27建設IO(構成比)'!K49</f>
        <v>-0.17527485287867037</v>
      </c>
      <c r="L51" s="418">
        <f>L$5*'H27建設IO(構成比)'!L49</f>
        <v>0</v>
      </c>
      <c r="M51" s="418">
        <f>M$5*'H27建設IO(構成比)'!M49</f>
        <v>-0.13265238442661006</v>
      </c>
      <c r="N51" s="417">
        <f>N$5*'H27建設IO(構成比)'!N49</f>
        <v>0</v>
      </c>
      <c r="O51" s="418">
        <f>O$5*'H27建設IO(構成比)'!O49</f>
        <v>0</v>
      </c>
      <c r="P51" s="418">
        <f>P$5*'H27建設IO(構成比)'!P49</f>
        <v>0</v>
      </c>
      <c r="Q51" s="418">
        <f>Q$5*'H27建設IO(構成比)'!Q49</f>
        <v>0</v>
      </c>
      <c r="R51" s="417">
        <f>R$5*'H27建設IO(構成比)'!R49</f>
        <v>0</v>
      </c>
      <c r="S51" s="417">
        <f>S$5*'H27建設IO(構成比)'!S49</f>
        <v>0</v>
      </c>
      <c r="T51" s="418">
        <f>T$5*'H27建設IO(構成比)'!T49</f>
        <v>0</v>
      </c>
      <c r="U51" s="418">
        <f>U$5*'H27建設IO(構成比)'!U49</f>
        <v>0</v>
      </c>
      <c r="V51" s="417">
        <f>V$5*'H27建設IO(構成比)'!V49</f>
        <v>0</v>
      </c>
      <c r="W51" s="418">
        <f>W$5*'H27建設IO(構成比)'!W49</f>
        <v>0</v>
      </c>
      <c r="X51" s="418">
        <f>X$5*'H27建設IO(構成比)'!X49</f>
        <v>0</v>
      </c>
      <c r="Y51" s="418">
        <f>Y$5*'H27建設IO(構成比)'!Y49</f>
        <v>0</v>
      </c>
      <c r="Z51" s="418">
        <f>Z$5*'H27建設IO(構成比)'!Z49</f>
        <v>0</v>
      </c>
      <c r="AA51" s="418">
        <f>AA$5*'H27建設IO(構成比)'!AA49</f>
        <v>0</v>
      </c>
      <c r="AB51" s="418">
        <f>AB$5*'H27建設IO(構成比)'!AB49</f>
        <v>0</v>
      </c>
      <c r="AC51" s="418">
        <f>AC$5*'H27建設IO(構成比)'!AC49</f>
        <v>0</v>
      </c>
      <c r="AD51" s="418">
        <f>AD$5*'H27建設IO(構成比)'!AD49</f>
        <v>0</v>
      </c>
      <c r="AE51" s="418">
        <f>AE$5*'H27建設IO(構成比)'!AE49</f>
        <v>0</v>
      </c>
      <c r="AF51" s="417">
        <f>AF$5*'H27建設IO(構成比)'!AF49</f>
        <v>0</v>
      </c>
      <c r="AG51" s="417">
        <f>AG$5*'H27建設IO(構成比)'!AG49</f>
        <v>0</v>
      </c>
      <c r="AH51" s="417">
        <f>AH$5*'H27建設IO(構成比)'!AH49</f>
        <v>0</v>
      </c>
      <c r="AI51" s="417">
        <f>AI$5*'H27建設IO(構成比)'!AI49</f>
        <v>0</v>
      </c>
      <c r="AJ51" s="417">
        <f>AJ$5*'H27建設IO(構成比)'!AJ49</f>
        <v>0</v>
      </c>
      <c r="AK51" s="418">
        <f>AK$5*'H27建設IO(構成比)'!AK49</f>
        <v>0</v>
      </c>
      <c r="AL51" s="418">
        <f>AL$5*'H27建設IO(構成比)'!AL49</f>
        <v>0</v>
      </c>
      <c r="AM51" s="418">
        <f>AM$5*'H27建設IO(構成比)'!AM49</f>
        <v>0</v>
      </c>
      <c r="AN51" s="418">
        <f>AN$5*'H27建設IO(構成比)'!AN49</f>
        <v>0</v>
      </c>
      <c r="AO51" s="418">
        <f>AO$5*'H27建設IO(構成比)'!AO49</f>
        <v>0</v>
      </c>
      <c r="AP51" s="418">
        <f>AP$5*'H27建設IO(構成比)'!AP49</f>
        <v>0</v>
      </c>
      <c r="AQ51" s="418">
        <f>AQ$5*'H27建設IO(構成比)'!AQ49</f>
        <v>0</v>
      </c>
      <c r="AR51" s="417">
        <f>AR$5*'H27建設IO(構成比)'!AR49</f>
        <v>0</v>
      </c>
      <c r="AS51" s="417">
        <f>AS$5*'H27建設IO(構成比)'!AS49</f>
        <v>0</v>
      </c>
      <c r="AT51" s="418">
        <f>AT$5*'H27建設IO(構成比)'!AT49</f>
        <v>0</v>
      </c>
      <c r="AU51" s="418">
        <f>AU$5*'H27建設IO(構成比)'!AU49</f>
        <v>0</v>
      </c>
      <c r="AV51" s="418">
        <f>AV$5*'H27建設IO(構成比)'!AV49</f>
        <v>0</v>
      </c>
      <c r="AW51" s="418">
        <f>AW$5*'H27建設IO(構成比)'!AW49</f>
        <v>0</v>
      </c>
      <c r="AX51" s="417">
        <f>AX$5*'H27建設IO(構成比)'!AX49</f>
        <v>0</v>
      </c>
      <c r="AY51" s="418">
        <f>AY$5*'H27建設IO(構成比)'!AY49</f>
        <v>0</v>
      </c>
      <c r="AZ51" s="418">
        <f>AZ$5*'H27建設IO(構成比)'!AZ49</f>
        <v>0</v>
      </c>
      <c r="BA51" s="418">
        <f>BA$5*'H27建設IO(構成比)'!BA49</f>
        <v>0</v>
      </c>
      <c r="BB51" s="417">
        <f>BB$5*'H27建設IO(構成比)'!BB49</f>
        <v>0</v>
      </c>
      <c r="BC51" s="417">
        <f>BC$5*'H27建設IO(構成比)'!BC49</f>
        <v>0</v>
      </c>
      <c r="BD51" s="418">
        <f>BD$5*'H27建設IO(構成比)'!BD49</f>
        <v>0</v>
      </c>
      <c r="BE51" s="418">
        <f>BE$5*'H27建設IO(構成比)'!BE49</f>
        <v>0</v>
      </c>
      <c r="BF51" s="418">
        <f>BF$5*'H27建設IO(構成比)'!BF49</f>
        <v>0</v>
      </c>
      <c r="BG51" s="418">
        <f>BG$5*'H27建設IO(構成比)'!BG49</f>
        <v>0</v>
      </c>
      <c r="BH51" s="418">
        <f>BH$5*'H27建設IO(構成比)'!BH49</f>
        <v>0</v>
      </c>
      <c r="BI51" s="418">
        <f>BI$5*'H27建設IO(構成比)'!BI49</f>
        <v>0</v>
      </c>
      <c r="BJ51" s="418">
        <f>BJ$5*'H27建設IO(構成比)'!BJ49</f>
        <v>0</v>
      </c>
      <c r="BK51" s="418">
        <f>BK$5*'H27建設IO(構成比)'!BK49</f>
        <v>0</v>
      </c>
      <c r="BL51" s="418">
        <f>BL$5*'H27建設IO(構成比)'!BL49</f>
        <v>0</v>
      </c>
      <c r="BM51" s="418">
        <f>BM$5*'H27建設IO(構成比)'!BM49</f>
        <v>0</v>
      </c>
      <c r="BN51" s="418">
        <f>BN$5*'H27建設IO(構成比)'!BN49</f>
        <v>0</v>
      </c>
      <c r="BO51" s="417">
        <f>BO$5*'H27建設IO(構成比)'!BO49</f>
        <v>0</v>
      </c>
      <c r="BP51" s="418">
        <f>BP$5*'H27建設IO(構成比)'!BP49</f>
        <v>0</v>
      </c>
      <c r="BQ51" s="418">
        <f>BQ$5*'H27建設IO(構成比)'!BQ49</f>
        <v>0</v>
      </c>
      <c r="BR51" s="418">
        <f>BR$5*'H27建設IO(構成比)'!BR49</f>
        <v>0</v>
      </c>
      <c r="BS51" s="418">
        <f>BS$5*'H27建設IO(構成比)'!BS49</f>
        <v>0</v>
      </c>
      <c r="BT51" s="418">
        <f>BT$5*'H27建設IO(構成比)'!BT49</f>
        <v>0</v>
      </c>
      <c r="BU51" s="419">
        <f>BU$5*'H27建設IO(構成比)'!BU49</f>
        <v>0</v>
      </c>
      <c r="BV51" s="423">
        <f t="shared" si="0"/>
        <v>-0.13265238442661006</v>
      </c>
      <c r="BW51" s="426">
        <f t="shared" si="1"/>
        <v>-1.3265238442661006E-5</v>
      </c>
    </row>
    <row r="52" spans="1:75">
      <c r="A52" s="408">
        <v>47</v>
      </c>
      <c r="B52" s="90" t="s">
        <v>33</v>
      </c>
      <c r="C52" s="417">
        <f>C$5*'H27建設IO(構成比)'!C50</f>
        <v>4708.838056418911</v>
      </c>
      <c r="D52" s="417">
        <f>D$5*'H27建設IO(構成比)'!D50</f>
        <v>4576.7001077775512</v>
      </c>
      <c r="E52" s="417">
        <f>E$5*'H27建設IO(構成比)'!E50</f>
        <v>4613.2378236993191</v>
      </c>
      <c r="F52" s="417">
        <f>F$5*'H27建設IO(構成比)'!F50</f>
        <v>0</v>
      </c>
      <c r="G52" s="418">
        <f>G$5*'H27建設IO(構成比)'!G50</f>
        <v>0</v>
      </c>
      <c r="H52" s="418">
        <f>H$5*'H27建設IO(構成比)'!H50</f>
        <v>0</v>
      </c>
      <c r="I52" s="417">
        <f>I$5*'H27建設IO(構成比)'!I50</f>
        <v>4351.6339894082266</v>
      </c>
      <c r="J52" s="418">
        <f>J$5*'H27建設IO(構成比)'!J50</f>
        <v>0</v>
      </c>
      <c r="K52" s="417">
        <f>K$5*'H27建設IO(構成比)'!K50</f>
        <v>4717.785577508731</v>
      </c>
      <c r="L52" s="418">
        <f>L$5*'H27建設IO(構成比)'!L50</f>
        <v>0</v>
      </c>
      <c r="M52" s="418">
        <f>M$5*'H27建設IO(構成比)'!M50</f>
        <v>3910.724945280891</v>
      </c>
      <c r="N52" s="417">
        <f>N$5*'H27建設IO(構成比)'!N50</f>
        <v>0</v>
      </c>
      <c r="O52" s="418">
        <f>O$5*'H27建設IO(構成比)'!O50</f>
        <v>0</v>
      </c>
      <c r="P52" s="418">
        <f>P$5*'H27建設IO(構成比)'!P50</f>
        <v>0</v>
      </c>
      <c r="Q52" s="418">
        <f>Q$5*'H27建設IO(構成比)'!Q50</f>
        <v>0</v>
      </c>
      <c r="R52" s="417">
        <f>R$5*'H27建設IO(構成比)'!R50</f>
        <v>0</v>
      </c>
      <c r="S52" s="417">
        <f>S$5*'H27建設IO(構成比)'!S50</f>
        <v>0</v>
      </c>
      <c r="T52" s="418">
        <f>T$5*'H27建設IO(構成比)'!T50</f>
        <v>0</v>
      </c>
      <c r="U52" s="418">
        <f>U$5*'H27建設IO(構成比)'!U50</f>
        <v>0</v>
      </c>
      <c r="V52" s="417">
        <f>V$5*'H27建設IO(構成比)'!V50</f>
        <v>0</v>
      </c>
      <c r="W52" s="418">
        <f>W$5*'H27建設IO(構成比)'!W50</f>
        <v>0</v>
      </c>
      <c r="X52" s="418">
        <f>X$5*'H27建設IO(構成比)'!X50</f>
        <v>0</v>
      </c>
      <c r="Y52" s="418">
        <f>Y$5*'H27建設IO(構成比)'!Y50</f>
        <v>0</v>
      </c>
      <c r="Z52" s="418">
        <f>Z$5*'H27建設IO(構成比)'!Z50</f>
        <v>0</v>
      </c>
      <c r="AA52" s="418">
        <f>AA$5*'H27建設IO(構成比)'!AA50</f>
        <v>0</v>
      </c>
      <c r="AB52" s="418">
        <f>AB$5*'H27建設IO(構成比)'!AB50</f>
        <v>0</v>
      </c>
      <c r="AC52" s="418">
        <f>AC$5*'H27建設IO(構成比)'!AC50</f>
        <v>0</v>
      </c>
      <c r="AD52" s="418">
        <f>AD$5*'H27建設IO(構成比)'!AD50</f>
        <v>0</v>
      </c>
      <c r="AE52" s="418">
        <f>AE$5*'H27建設IO(構成比)'!AE50</f>
        <v>0</v>
      </c>
      <c r="AF52" s="417">
        <f>AF$5*'H27建設IO(構成比)'!AF50</f>
        <v>0</v>
      </c>
      <c r="AG52" s="417">
        <f>AG$5*'H27建設IO(構成比)'!AG50</f>
        <v>0</v>
      </c>
      <c r="AH52" s="417">
        <f>AH$5*'H27建設IO(構成比)'!AH50</f>
        <v>0</v>
      </c>
      <c r="AI52" s="417">
        <f>AI$5*'H27建設IO(構成比)'!AI50</f>
        <v>0</v>
      </c>
      <c r="AJ52" s="417">
        <f>AJ$5*'H27建設IO(構成比)'!AJ50</f>
        <v>0</v>
      </c>
      <c r="AK52" s="418">
        <f>AK$5*'H27建設IO(構成比)'!AK50</f>
        <v>0</v>
      </c>
      <c r="AL52" s="418">
        <f>AL$5*'H27建設IO(構成比)'!AL50</f>
        <v>0</v>
      </c>
      <c r="AM52" s="418">
        <f>AM$5*'H27建設IO(構成比)'!AM50</f>
        <v>0</v>
      </c>
      <c r="AN52" s="418">
        <f>AN$5*'H27建設IO(構成比)'!AN50</f>
        <v>0</v>
      </c>
      <c r="AO52" s="418">
        <f>AO$5*'H27建設IO(構成比)'!AO50</f>
        <v>0</v>
      </c>
      <c r="AP52" s="418">
        <f>AP$5*'H27建設IO(構成比)'!AP50</f>
        <v>0</v>
      </c>
      <c r="AQ52" s="418">
        <f>AQ$5*'H27建設IO(構成比)'!AQ50</f>
        <v>0</v>
      </c>
      <c r="AR52" s="417">
        <f>AR$5*'H27建設IO(構成比)'!AR50</f>
        <v>0</v>
      </c>
      <c r="AS52" s="417">
        <f>AS$5*'H27建設IO(構成比)'!AS50</f>
        <v>0</v>
      </c>
      <c r="AT52" s="418">
        <f>AT$5*'H27建設IO(構成比)'!AT50</f>
        <v>0</v>
      </c>
      <c r="AU52" s="418">
        <f>AU$5*'H27建設IO(構成比)'!AU50</f>
        <v>0</v>
      </c>
      <c r="AV52" s="418">
        <f>AV$5*'H27建設IO(構成比)'!AV50</f>
        <v>0</v>
      </c>
      <c r="AW52" s="418">
        <f>AW$5*'H27建設IO(構成比)'!AW50</f>
        <v>0</v>
      </c>
      <c r="AX52" s="417">
        <f>AX$5*'H27建設IO(構成比)'!AX50</f>
        <v>0</v>
      </c>
      <c r="AY52" s="418">
        <f>AY$5*'H27建設IO(構成比)'!AY50</f>
        <v>0</v>
      </c>
      <c r="AZ52" s="418">
        <f>AZ$5*'H27建設IO(構成比)'!AZ50</f>
        <v>0</v>
      </c>
      <c r="BA52" s="418">
        <f>BA$5*'H27建設IO(構成比)'!BA50</f>
        <v>0</v>
      </c>
      <c r="BB52" s="417">
        <f>BB$5*'H27建設IO(構成比)'!BB50</f>
        <v>0</v>
      </c>
      <c r="BC52" s="417">
        <f>BC$5*'H27建設IO(構成比)'!BC50</f>
        <v>0</v>
      </c>
      <c r="BD52" s="418">
        <f>BD$5*'H27建設IO(構成比)'!BD50</f>
        <v>0</v>
      </c>
      <c r="BE52" s="418">
        <f>BE$5*'H27建設IO(構成比)'!BE50</f>
        <v>0</v>
      </c>
      <c r="BF52" s="418">
        <f>BF$5*'H27建設IO(構成比)'!BF50</f>
        <v>0</v>
      </c>
      <c r="BG52" s="418">
        <f>BG$5*'H27建設IO(構成比)'!BG50</f>
        <v>0</v>
      </c>
      <c r="BH52" s="418">
        <f>BH$5*'H27建設IO(構成比)'!BH50</f>
        <v>0</v>
      </c>
      <c r="BI52" s="418">
        <f>BI$5*'H27建設IO(構成比)'!BI50</f>
        <v>0</v>
      </c>
      <c r="BJ52" s="418">
        <f>BJ$5*'H27建設IO(構成比)'!BJ50</f>
        <v>0</v>
      </c>
      <c r="BK52" s="418">
        <f>BK$5*'H27建設IO(構成比)'!BK50</f>
        <v>0</v>
      </c>
      <c r="BL52" s="418">
        <f>BL$5*'H27建設IO(構成比)'!BL50</f>
        <v>0</v>
      </c>
      <c r="BM52" s="418">
        <f>BM$5*'H27建設IO(構成比)'!BM50</f>
        <v>0</v>
      </c>
      <c r="BN52" s="418">
        <f>BN$5*'H27建設IO(構成比)'!BN50</f>
        <v>0</v>
      </c>
      <c r="BO52" s="417">
        <f>BO$5*'H27建設IO(構成比)'!BO50</f>
        <v>0</v>
      </c>
      <c r="BP52" s="418">
        <f>BP$5*'H27建設IO(構成比)'!BP50</f>
        <v>0</v>
      </c>
      <c r="BQ52" s="418">
        <f>BQ$5*'H27建設IO(構成比)'!BQ50</f>
        <v>0</v>
      </c>
      <c r="BR52" s="418">
        <f>BR$5*'H27建設IO(構成比)'!BR50</f>
        <v>0</v>
      </c>
      <c r="BS52" s="418">
        <f>BS$5*'H27建設IO(構成比)'!BS50</f>
        <v>0</v>
      </c>
      <c r="BT52" s="418">
        <f>BT$5*'H27建設IO(構成比)'!BT50</f>
        <v>0</v>
      </c>
      <c r="BU52" s="419">
        <f>BU$5*'H27建設IO(構成比)'!BU50</f>
        <v>0</v>
      </c>
      <c r="BV52" s="423">
        <f t="shared" si="0"/>
        <v>3910.724945280891</v>
      </c>
      <c r="BW52" s="426">
        <f t="shared" si="1"/>
        <v>0.39107249452808912</v>
      </c>
    </row>
    <row r="53" spans="1:75" ht="13.5" thickBot="1">
      <c r="A53" s="410">
        <v>48</v>
      </c>
      <c r="B53" s="411" t="s">
        <v>687</v>
      </c>
      <c r="C53" s="420">
        <f>C$5*'H27建設IO(構成比)'!C51</f>
        <v>10000</v>
      </c>
      <c r="D53" s="420">
        <f>D$5*'H27建設IO(構成比)'!D51</f>
        <v>10000</v>
      </c>
      <c r="E53" s="420">
        <f>E$5*'H27建設IO(構成比)'!E51</f>
        <v>10000</v>
      </c>
      <c r="F53" s="420">
        <f>F$5*'H27建設IO(構成比)'!F51</f>
        <v>0</v>
      </c>
      <c r="G53" s="421">
        <f>G$5*'H27建設IO(構成比)'!G51</f>
        <v>0</v>
      </c>
      <c r="H53" s="421">
        <f>H$5*'H27建設IO(構成比)'!H51</f>
        <v>0</v>
      </c>
      <c r="I53" s="420">
        <f>I$5*'H27建設IO(構成比)'!I51</f>
        <v>10000</v>
      </c>
      <c r="J53" s="421">
        <f>J$5*'H27建設IO(構成比)'!J51</f>
        <v>0</v>
      </c>
      <c r="K53" s="420">
        <f>K$5*'H27建設IO(構成比)'!K51</f>
        <v>10000</v>
      </c>
      <c r="L53" s="421">
        <f>L$5*'H27建設IO(構成比)'!L51</f>
        <v>0</v>
      </c>
      <c r="M53" s="421">
        <f>M$5*'H27建設IO(構成比)'!M51</f>
        <v>10000</v>
      </c>
      <c r="N53" s="420">
        <f>N$5*'H27建設IO(構成比)'!N51</f>
        <v>0</v>
      </c>
      <c r="O53" s="421">
        <f>O$5*'H27建設IO(構成比)'!O51</f>
        <v>0</v>
      </c>
      <c r="P53" s="421">
        <f>P$5*'H27建設IO(構成比)'!P51</f>
        <v>0</v>
      </c>
      <c r="Q53" s="421">
        <f>Q$5*'H27建設IO(構成比)'!Q51</f>
        <v>0</v>
      </c>
      <c r="R53" s="420">
        <f>R$5*'H27建設IO(構成比)'!R51</f>
        <v>0</v>
      </c>
      <c r="S53" s="420">
        <f>S$5*'H27建設IO(構成比)'!S51</f>
        <v>0</v>
      </c>
      <c r="T53" s="421">
        <f>T$5*'H27建設IO(構成比)'!T51</f>
        <v>0</v>
      </c>
      <c r="U53" s="421">
        <f>U$5*'H27建設IO(構成比)'!U51</f>
        <v>0</v>
      </c>
      <c r="V53" s="420">
        <f>V$5*'H27建設IO(構成比)'!V51</f>
        <v>0</v>
      </c>
      <c r="W53" s="421">
        <f>W$5*'H27建設IO(構成比)'!W51</f>
        <v>0</v>
      </c>
      <c r="X53" s="421">
        <f>X$5*'H27建設IO(構成比)'!X51</f>
        <v>0</v>
      </c>
      <c r="Y53" s="421">
        <f>Y$5*'H27建設IO(構成比)'!Y51</f>
        <v>0</v>
      </c>
      <c r="Z53" s="421">
        <f>Z$5*'H27建設IO(構成比)'!Z51</f>
        <v>0</v>
      </c>
      <c r="AA53" s="421">
        <f>AA$5*'H27建設IO(構成比)'!AA51</f>
        <v>0</v>
      </c>
      <c r="AB53" s="421">
        <f>AB$5*'H27建設IO(構成比)'!AB51</f>
        <v>0</v>
      </c>
      <c r="AC53" s="421">
        <f>AC$5*'H27建設IO(構成比)'!AC51</f>
        <v>0</v>
      </c>
      <c r="AD53" s="421">
        <f>AD$5*'H27建設IO(構成比)'!AD51</f>
        <v>0</v>
      </c>
      <c r="AE53" s="421">
        <f>AE$5*'H27建設IO(構成比)'!AE51</f>
        <v>0</v>
      </c>
      <c r="AF53" s="420">
        <f>AF$5*'H27建設IO(構成比)'!AF51</f>
        <v>0</v>
      </c>
      <c r="AG53" s="420">
        <f>AG$5*'H27建設IO(構成比)'!AG51</f>
        <v>0</v>
      </c>
      <c r="AH53" s="420">
        <f>AH$5*'H27建設IO(構成比)'!AH51</f>
        <v>0</v>
      </c>
      <c r="AI53" s="420">
        <f>AI$5*'H27建設IO(構成比)'!AI51</f>
        <v>0</v>
      </c>
      <c r="AJ53" s="420">
        <f>AJ$5*'H27建設IO(構成比)'!AJ51</f>
        <v>0</v>
      </c>
      <c r="AK53" s="421">
        <f>AK$5*'H27建設IO(構成比)'!AK51</f>
        <v>0</v>
      </c>
      <c r="AL53" s="421">
        <f>AL$5*'H27建設IO(構成比)'!AL51</f>
        <v>0</v>
      </c>
      <c r="AM53" s="421">
        <f>AM$5*'H27建設IO(構成比)'!AM51</f>
        <v>0</v>
      </c>
      <c r="AN53" s="421">
        <f>AN$5*'H27建設IO(構成比)'!AN51</f>
        <v>0</v>
      </c>
      <c r="AO53" s="421">
        <f>AO$5*'H27建設IO(構成比)'!AO51</f>
        <v>0</v>
      </c>
      <c r="AP53" s="421">
        <f>AP$5*'H27建設IO(構成比)'!AP51</f>
        <v>0</v>
      </c>
      <c r="AQ53" s="421">
        <f>AQ$5*'H27建設IO(構成比)'!AQ51</f>
        <v>0</v>
      </c>
      <c r="AR53" s="420">
        <f>AR$5*'H27建設IO(構成比)'!AR51</f>
        <v>0</v>
      </c>
      <c r="AS53" s="420">
        <f>AS$5*'H27建設IO(構成比)'!AS51</f>
        <v>0</v>
      </c>
      <c r="AT53" s="421">
        <f>AT$5*'H27建設IO(構成比)'!AT51</f>
        <v>0</v>
      </c>
      <c r="AU53" s="421">
        <f>AU$5*'H27建設IO(構成比)'!AU51</f>
        <v>0</v>
      </c>
      <c r="AV53" s="421">
        <f>AV$5*'H27建設IO(構成比)'!AV51</f>
        <v>0</v>
      </c>
      <c r="AW53" s="421">
        <f>AW$5*'H27建設IO(構成比)'!AW51</f>
        <v>0</v>
      </c>
      <c r="AX53" s="420">
        <f>AX$5*'H27建設IO(構成比)'!AX51</f>
        <v>0</v>
      </c>
      <c r="AY53" s="421">
        <f>AY$5*'H27建設IO(構成比)'!AY51</f>
        <v>0</v>
      </c>
      <c r="AZ53" s="421">
        <f>AZ$5*'H27建設IO(構成比)'!AZ51</f>
        <v>0</v>
      </c>
      <c r="BA53" s="421">
        <f>BA$5*'H27建設IO(構成比)'!BA51</f>
        <v>0</v>
      </c>
      <c r="BB53" s="420">
        <f>BB$5*'H27建設IO(構成比)'!BB51</f>
        <v>0</v>
      </c>
      <c r="BC53" s="420">
        <f>BC$5*'H27建設IO(構成比)'!BC51</f>
        <v>0</v>
      </c>
      <c r="BD53" s="421">
        <f>BD$5*'H27建設IO(構成比)'!BD51</f>
        <v>0</v>
      </c>
      <c r="BE53" s="421">
        <f>BE$5*'H27建設IO(構成比)'!BE51</f>
        <v>0</v>
      </c>
      <c r="BF53" s="421">
        <f>BF$5*'H27建設IO(構成比)'!BF51</f>
        <v>0</v>
      </c>
      <c r="BG53" s="421">
        <f>BG$5*'H27建設IO(構成比)'!BG51</f>
        <v>0</v>
      </c>
      <c r="BH53" s="421">
        <f>BH$5*'H27建設IO(構成比)'!BH51</f>
        <v>0</v>
      </c>
      <c r="BI53" s="421">
        <f>BI$5*'H27建設IO(構成比)'!BI51</f>
        <v>0</v>
      </c>
      <c r="BJ53" s="421">
        <f>BJ$5*'H27建設IO(構成比)'!BJ51</f>
        <v>0</v>
      </c>
      <c r="BK53" s="421">
        <f>BK$5*'H27建設IO(構成比)'!BK51</f>
        <v>0</v>
      </c>
      <c r="BL53" s="421">
        <f>BL$5*'H27建設IO(構成比)'!BL51</f>
        <v>0</v>
      </c>
      <c r="BM53" s="421">
        <f>BM$5*'H27建設IO(構成比)'!BM51</f>
        <v>0</v>
      </c>
      <c r="BN53" s="421">
        <f>BN$5*'H27建設IO(構成比)'!BN51</f>
        <v>0</v>
      </c>
      <c r="BO53" s="420">
        <f>BO$5*'H27建設IO(構成比)'!BO51</f>
        <v>0</v>
      </c>
      <c r="BP53" s="421">
        <f>BP$5*'H27建設IO(構成比)'!BP51</f>
        <v>0</v>
      </c>
      <c r="BQ53" s="421">
        <f>BQ$5*'H27建設IO(構成比)'!BQ51</f>
        <v>0</v>
      </c>
      <c r="BR53" s="421">
        <f>BR$5*'H27建設IO(構成比)'!BR51</f>
        <v>0</v>
      </c>
      <c r="BS53" s="421">
        <f>BS$5*'H27建設IO(構成比)'!BS51</f>
        <v>0</v>
      </c>
      <c r="BT53" s="421">
        <f>BT$5*'H27建設IO(構成比)'!BT51</f>
        <v>0</v>
      </c>
      <c r="BU53" s="422">
        <f>BU$5*'H27建設IO(構成比)'!BU51</f>
        <v>0</v>
      </c>
      <c r="BV53" s="424">
        <f t="shared" si="0"/>
        <v>10000</v>
      </c>
      <c r="BW53" s="427">
        <f t="shared" si="1"/>
        <v>1</v>
      </c>
    </row>
  </sheetData>
  <phoneticPr fontId="3"/>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47CC49-D49A-47B5-A2D6-3441E4250A1A}">
  <dimension ref="A1:CA122"/>
  <sheetViews>
    <sheetView showGridLines="0" zoomScaleNormal="100" zoomScaleSheetLayoutView="50" workbookViewId="0">
      <pane xSplit="6" ySplit="5" topLeftCell="G6" activePane="bottomRight" state="frozen"/>
      <selection activeCell="G107" sqref="G107"/>
      <selection pane="topRight" activeCell="G107" sqref="G107"/>
      <selection pane="bottomLeft" activeCell="G107" sqref="G107"/>
      <selection pane="bottomRight" activeCell="G6" sqref="G6"/>
    </sheetView>
  </sheetViews>
  <sheetFormatPr defaultColWidth="8.25" defaultRowHeight="12"/>
  <cols>
    <col min="1" max="1" width="0.9140625" style="301" customWidth="1"/>
    <col min="2" max="2" width="3.4140625" style="301" customWidth="1"/>
    <col min="3" max="4" width="1" style="301" customWidth="1"/>
    <col min="5" max="5" width="48.25" style="303" customWidth="1"/>
    <col min="6" max="6" width="1" style="303" customWidth="1"/>
    <col min="7" max="8" width="10" style="303" customWidth="1"/>
    <col min="9" max="79" width="10" style="67" customWidth="1"/>
    <col min="80" max="16384" width="8.25" style="67"/>
  </cols>
  <sheetData>
    <row r="1" spans="1:79">
      <c r="B1" s="347" t="s">
        <v>688</v>
      </c>
      <c r="E1" s="302"/>
      <c r="G1" s="67" t="s">
        <v>337</v>
      </c>
      <c r="S1" s="67" t="s">
        <v>337</v>
      </c>
      <c r="AC1" s="67" t="s">
        <v>337</v>
      </c>
      <c r="AN1" s="67" t="s">
        <v>337</v>
      </c>
      <c r="AX1" s="67" t="s">
        <v>337</v>
      </c>
      <c r="BH1" s="67" t="s">
        <v>337</v>
      </c>
      <c r="BR1" s="67" t="s">
        <v>337</v>
      </c>
    </row>
    <row r="2" spans="1:79" ht="15" customHeight="1" thickBot="1">
      <c r="R2" s="301" t="s">
        <v>338</v>
      </c>
      <c r="AB2" s="301" t="s">
        <v>338</v>
      </c>
      <c r="AM2" s="301" t="s">
        <v>338</v>
      </c>
      <c r="AW2" s="301" t="s">
        <v>338</v>
      </c>
      <c r="BG2" s="301" t="s">
        <v>338</v>
      </c>
      <c r="BQ2" s="301" t="s">
        <v>338</v>
      </c>
      <c r="CA2" s="301" t="s">
        <v>338</v>
      </c>
    </row>
    <row r="3" spans="1:79" s="131" customFormat="1" ht="18.75" customHeight="1">
      <c r="A3" s="319"/>
      <c r="B3" s="320"/>
      <c r="C3" s="320"/>
      <c r="D3" s="320"/>
      <c r="E3" s="320"/>
      <c r="F3" s="321"/>
      <c r="G3" s="442" t="s">
        <v>339</v>
      </c>
      <c r="H3" s="443"/>
      <c r="I3" s="444" t="s">
        <v>340</v>
      </c>
      <c r="J3" s="440"/>
      <c r="K3" s="440"/>
      <c r="L3" s="440"/>
      <c r="M3" s="440"/>
      <c r="N3" s="440"/>
      <c r="O3" s="440"/>
      <c r="P3" s="440"/>
      <c r="Q3" s="440"/>
      <c r="R3" s="441"/>
      <c r="S3" s="439" t="s">
        <v>340</v>
      </c>
      <c r="T3" s="440"/>
      <c r="U3" s="440"/>
      <c r="V3" s="440"/>
      <c r="W3" s="440"/>
      <c r="X3" s="440"/>
      <c r="Y3" s="440"/>
      <c r="Z3" s="440"/>
      <c r="AA3" s="440"/>
      <c r="AB3" s="441"/>
      <c r="AC3" s="439" t="s">
        <v>341</v>
      </c>
      <c r="AD3" s="440"/>
      <c r="AE3" s="440"/>
      <c r="AF3" s="440"/>
      <c r="AG3" s="440"/>
      <c r="AH3" s="440"/>
      <c r="AI3" s="440"/>
      <c r="AJ3" s="440"/>
      <c r="AK3" s="440"/>
      <c r="AL3" s="440"/>
      <c r="AM3" s="441"/>
      <c r="AN3" s="439" t="s">
        <v>341</v>
      </c>
      <c r="AO3" s="440"/>
      <c r="AP3" s="440"/>
      <c r="AQ3" s="440"/>
      <c r="AR3" s="440"/>
      <c r="AS3" s="440"/>
      <c r="AT3" s="440"/>
      <c r="AU3" s="440"/>
      <c r="AV3" s="440"/>
      <c r="AW3" s="441"/>
      <c r="AX3" s="439" t="s">
        <v>341</v>
      </c>
      <c r="AY3" s="440"/>
      <c r="AZ3" s="440"/>
      <c r="BA3" s="440"/>
      <c r="BB3" s="440"/>
      <c r="BC3" s="440"/>
      <c r="BD3" s="440"/>
      <c r="BE3" s="440"/>
      <c r="BF3" s="440"/>
      <c r="BG3" s="441"/>
      <c r="BH3" s="439" t="s">
        <v>341</v>
      </c>
      <c r="BI3" s="440"/>
      <c r="BJ3" s="440"/>
      <c r="BK3" s="440"/>
      <c r="BL3" s="440"/>
      <c r="BM3" s="440"/>
      <c r="BN3" s="440"/>
      <c r="BO3" s="440"/>
      <c r="BP3" s="440"/>
      <c r="BQ3" s="441"/>
      <c r="BR3" s="440" t="s">
        <v>341</v>
      </c>
      <c r="BS3" s="440"/>
      <c r="BT3" s="440"/>
      <c r="BU3" s="440"/>
      <c r="BV3" s="440"/>
      <c r="BW3" s="440"/>
      <c r="BX3" s="440"/>
      <c r="BY3" s="440"/>
      <c r="BZ3" s="440"/>
      <c r="CA3" s="441"/>
    </row>
    <row r="4" spans="1:79" s="131" customFormat="1" ht="18.75" customHeight="1">
      <c r="A4" s="322"/>
      <c r="F4" s="323"/>
      <c r="G4" s="324">
        <v>72</v>
      </c>
      <c r="H4" s="325">
        <v>73</v>
      </c>
      <c r="I4" s="326">
        <v>1</v>
      </c>
      <c r="J4" s="326">
        <v>2</v>
      </c>
      <c r="K4" s="326">
        <v>3</v>
      </c>
      <c r="L4" s="326">
        <v>4</v>
      </c>
      <c r="M4" s="326">
        <v>5</v>
      </c>
      <c r="N4" s="326">
        <v>6</v>
      </c>
      <c r="O4" s="326">
        <v>7</v>
      </c>
      <c r="P4" s="326">
        <v>8</v>
      </c>
      <c r="Q4" s="326">
        <v>9</v>
      </c>
      <c r="R4" s="327">
        <v>10</v>
      </c>
      <c r="S4" s="326">
        <v>11</v>
      </c>
      <c r="T4" s="326">
        <v>12</v>
      </c>
      <c r="U4" s="326">
        <v>13</v>
      </c>
      <c r="V4" s="326">
        <v>14</v>
      </c>
      <c r="W4" s="326">
        <v>15</v>
      </c>
      <c r="X4" s="326">
        <v>16</v>
      </c>
      <c r="Y4" s="326">
        <v>17</v>
      </c>
      <c r="Z4" s="326">
        <v>18</v>
      </c>
      <c r="AA4" s="326">
        <v>19</v>
      </c>
      <c r="AB4" s="327">
        <v>20</v>
      </c>
      <c r="AC4" s="326">
        <v>21</v>
      </c>
      <c r="AD4" s="326">
        <v>22</v>
      </c>
      <c r="AE4" s="326">
        <v>23</v>
      </c>
      <c r="AF4" s="326">
        <v>24</v>
      </c>
      <c r="AG4" s="326">
        <v>25</v>
      </c>
      <c r="AH4" s="326">
        <v>26</v>
      </c>
      <c r="AI4" s="326">
        <v>27</v>
      </c>
      <c r="AJ4" s="326">
        <v>28</v>
      </c>
      <c r="AK4" s="412">
        <v>71</v>
      </c>
      <c r="AL4" s="326">
        <v>29</v>
      </c>
      <c r="AM4" s="327">
        <v>30</v>
      </c>
      <c r="AN4" s="326">
        <v>31</v>
      </c>
      <c r="AO4" s="326">
        <v>32</v>
      </c>
      <c r="AP4" s="326">
        <v>33</v>
      </c>
      <c r="AQ4" s="326">
        <v>34</v>
      </c>
      <c r="AR4" s="326">
        <v>35</v>
      </c>
      <c r="AS4" s="326">
        <v>36</v>
      </c>
      <c r="AT4" s="326">
        <v>37</v>
      </c>
      <c r="AU4" s="326">
        <v>38</v>
      </c>
      <c r="AV4" s="326">
        <v>39</v>
      </c>
      <c r="AW4" s="327">
        <v>40</v>
      </c>
      <c r="AX4" s="326">
        <v>41</v>
      </c>
      <c r="AY4" s="326">
        <v>42</v>
      </c>
      <c r="AZ4" s="326">
        <v>43</v>
      </c>
      <c r="BA4" s="326">
        <v>44</v>
      </c>
      <c r="BB4" s="326">
        <v>45</v>
      </c>
      <c r="BC4" s="326">
        <v>46</v>
      </c>
      <c r="BD4" s="326">
        <v>47</v>
      </c>
      <c r="BE4" s="326">
        <v>48</v>
      </c>
      <c r="BF4" s="326">
        <v>49</v>
      </c>
      <c r="BG4" s="327">
        <v>50</v>
      </c>
      <c r="BH4" s="326">
        <v>51</v>
      </c>
      <c r="BI4" s="326">
        <v>52</v>
      </c>
      <c r="BJ4" s="326">
        <v>53</v>
      </c>
      <c r="BK4" s="326">
        <v>54</v>
      </c>
      <c r="BL4" s="326">
        <v>55</v>
      </c>
      <c r="BM4" s="326">
        <v>56</v>
      </c>
      <c r="BN4" s="326">
        <v>57</v>
      </c>
      <c r="BO4" s="326">
        <v>58</v>
      </c>
      <c r="BP4" s="326">
        <v>59</v>
      </c>
      <c r="BQ4" s="327">
        <v>60</v>
      </c>
      <c r="BR4" s="326">
        <v>61</v>
      </c>
      <c r="BS4" s="326">
        <v>62</v>
      </c>
      <c r="BT4" s="326">
        <v>63</v>
      </c>
      <c r="BU4" s="326">
        <v>64</v>
      </c>
      <c r="BV4" s="326">
        <v>65</v>
      </c>
      <c r="BW4" s="326">
        <v>66</v>
      </c>
      <c r="BX4" s="326">
        <v>67</v>
      </c>
      <c r="BY4" s="326">
        <v>68</v>
      </c>
      <c r="BZ4" s="326">
        <v>69</v>
      </c>
      <c r="CA4" s="327">
        <v>70</v>
      </c>
    </row>
    <row r="5" spans="1:79" s="334" customFormat="1" ht="72">
      <c r="A5" s="328"/>
      <c r="B5" s="329"/>
      <c r="C5" s="329"/>
      <c r="D5" s="329"/>
      <c r="E5" s="329"/>
      <c r="F5" s="330"/>
      <c r="G5" s="331" t="s">
        <v>342</v>
      </c>
      <c r="H5" s="332" t="s">
        <v>343</v>
      </c>
      <c r="I5" s="331" t="s">
        <v>344</v>
      </c>
      <c r="J5" s="331" t="s">
        <v>345</v>
      </c>
      <c r="K5" s="331" t="s">
        <v>346</v>
      </c>
      <c r="L5" s="331" t="s">
        <v>347</v>
      </c>
      <c r="M5" s="331" t="s">
        <v>348</v>
      </c>
      <c r="N5" s="331" t="s">
        <v>349</v>
      </c>
      <c r="O5" s="331" t="s">
        <v>350</v>
      </c>
      <c r="P5" s="331" t="s">
        <v>351</v>
      </c>
      <c r="Q5" s="331" t="s">
        <v>352</v>
      </c>
      <c r="R5" s="333" t="s">
        <v>353</v>
      </c>
      <c r="S5" s="331" t="s">
        <v>354</v>
      </c>
      <c r="T5" s="331" t="s">
        <v>355</v>
      </c>
      <c r="U5" s="331" t="s">
        <v>356</v>
      </c>
      <c r="V5" s="331" t="s">
        <v>357</v>
      </c>
      <c r="W5" s="331" t="s">
        <v>358</v>
      </c>
      <c r="X5" s="331" t="s">
        <v>359</v>
      </c>
      <c r="Y5" s="331" t="s">
        <v>360</v>
      </c>
      <c r="Z5" s="331" t="s">
        <v>361</v>
      </c>
      <c r="AA5" s="331" t="s">
        <v>362</v>
      </c>
      <c r="AB5" s="333" t="s">
        <v>363</v>
      </c>
      <c r="AC5" s="331" t="s">
        <v>364</v>
      </c>
      <c r="AD5" s="331" t="s">
        <v>365</v>
      </c>
      <c r="AE5" s="331" t="s">
        <v>366</v>
      </c>
      <c r="AF5" s="331" t="s">
        <v>367</v>
      </c>
      <c r="AG5" s="331" t="s">
        <v>368</v>
      </c>
      <c r="AH5" s="331" t="s">
        <v>369</v>
      </c>
      <c r="AI5" s="331" t="s">
        <v>370</v>
      </c>
      <c r="AJ5" s="331" t="s">
        <v>371</v>
      </c>
      <c r="AK5" s="331" t="s">
        <v>342</v>
      </c>
      <c r="AL5" s="331" t="s">
        <v>372</v>
      </c>
      <c r="AM5" s="333" t="s">
        <v>373</v>
      </c>
      <c r="AN5" s="331" t="s">
        <v>374</v>
      </c>
      <c r="AO5" s="331" t="s">
        <v>375</v>
      </c>
      <c r="AP5" s="331" t="s">
        <v>376</v>
      </c>
      <c r="AQ5" s="331" t="s">
        <v>377</v>
      </c>
      <c r="AR5" s="331" t="s">
        <v>378</v>
      </c>
      <c r="AS5" s="331" t="s">
        <v>379</v>
      </c>
      <c r="AT5" s="331" t="s">
        <v>380</v>
      </c>
      <c r="AU5" s="331" t="s">
        <v>381</v>
      </c>
      <c r="AV5" s="331" t="s">
        <v>382</v>
      </c>
      <c r="AW5" s="333" t="s">
        <v>383</v>
      </c>
      <c r="AX5" s="331" t="s">
        <v>384</v>
      </c>
      <c r="AY5" s="331" t="s">
        <v>385</v>
      </c>
      <c r="AZ5" s="331" t="s">
        <v>386</v>
      </c>
      <c r="BA5" s="331" t="s">
        <v>387</v>
      </c>
      <c r="BB5" s="331" t="s">
        <v>388</v>
      </c>
      <c r="BC5" s="331" t="s">
        <v>389</v>
      </c>
      <c r="BD5" s="331" t="s">
        <v>390</v>
      </c>
      <c r="BE5" s="331" t="s">
        <v>386</v>
      </c>
      <c r="BF5" s="331" t="s">
        <v>391</v>
      </c>
      <c r="BG5" s="333" t="s">
        <v>392</v>
      </c>
      <c r="BH5" s="331" t="s">
        <v>393</v>
      </c>
      <c r="BI5" s="331" t="s">
        <v>394</v>
      </c>
      <c r="BJ5" s="331" t="s">
        <v>395</v>
      </c>
      <c r="BK5" s="331" t="s">
        <v>396</v>
      </c>
      <c r="BL5" s="331" t="s">
        <v>397</v>
      </c>
      <c r="BM5" s="331" t="s">
        <v>398</v>
      </c>
      <c r="BN5" s="331" t="s">
        <v>399</v>
      </c>
      <c r="BO5" s="331" t="s">
        <v>400</v>
      </c>
      <c r="BP5" s="331" t="s">
        <v>401</v>
      </c>
      <c r="BQ5" s="333" t="s">
        <v>402</v>
      </c>
      <c r="BR5" s="331" t="s">
        <v>403</v>
      </c>
      <c r="BS5" s="331" t="s">
        <v>404</v>
      </c>
      <c r="BT5" s="331" t="s">
        <v>405</v>
      </c>
      <c r="BU5" s="331" t="s">
        <v>406</v>
      </c>
      <c r="BV5" s="331" t="s">
        <v>407</v>
      </c>
      <c r="BW5" s="331" t="s">
        <v>408</v>
      </c>
      <c r="BX5" s="331" t="s">
        <v>409</v>
      </c>
      <c r="BY5" s="331" t="s">
        <v>410</v>
      </c>
      <c r="BZ5" s="331" t="s">
        <v>411</v>
      </c>
      <c r="CA5" s="333" t="s">
        <v>412</v>
      </c>
    </row>
    <row r="6" spans="1:79">
      <c r="A6" s="304"/>
      <c r="B6" s="335" t="s">
        <v>413</v>
      </c>
      <c r="C6" s="305"/>
      <c r="D6" s="306"/>
      <c r="E6" s="336" t="s">
        <v>414</v>
      </c>
      <c r="F6" s="307"/>
      <c r="G6" s="308">
        <v>16</v>
      </c>
      <c r="H6" s="309">
        <v>14</v>
      </c>
      <c r="I6" s="308">
        <v>61038</v>
      </c>
      <c r="J6" s="308">
        <v>20642</v>
      </c>
      <c r="K6" s="308">
        <v>9109</v>
      </c>
      <c r="L6" s="308">
        <v>1901</v>
      </c>
      <c r="M6" s="308">
        <v>1833</v>
      </c>
      <c r="N6" s="308">
        <v>68</v>
      </c>
      <c r="O6" s="308">
        <v>7208</v>
      </c>
      <c r="P6" s="308">
        <v>116</v>
      </c>
      <c r="Q6" s="308">
        <v>4669</v>
      </c>
      <c r="R6" s="310">
        <v>4619</v>
      </c>
      <c r="S6" s="308">
        <v>50</v>
      </c>
      <c r="T6" s="308">
        <v>2396</v>
      </c>
      <c r="U6" s="308">
        <v>952</v>
      </c>
      <c r="V6" s="308">
        <v>1444</v>
      </c>
      <c r="W6" s="308">
        <v>27</v>
      </c>
      <c r="X6" s="308">
        <v>11533</v>
      </c>
      <c r="Y6" s="308">
        <v>430</v>
      </c>
      <c r="Z6" s="308">
        <v>15</v>
      </c>
      <c r="AA6" s="308">
        <v>415</v>
      </c>
      <c r="AB6" s="310">
        <v>11103</v>
      </c>
      <c r="AC6" s="308">
        <v>102</v>
      </c>
      <c r="AD6" s="308">
        <v>178</v>
      </c>
      <c r="AE6" s="308">
        <v>640</v>
      </c>
      <c r="AF6" s="308">
        <v>1037</v>
      </c>
      <c r="AG6" s="308">
        <v>3142</v>
      </c>
      <c r="AH6" s="308">
        <v>1714</v>
      </c>
      <c r="AI6" s="308">
        <v>4146</v>
      </c>
      <c r="AJ6" s="308">
        <v>144</v>
      </c>
      <c r="AK6" s="308">
        <v>59</v>
      </c>
      <c r="AL6" s="308">
        <v>40337</v>
      </c>
      <c r="AM6" s="310">
        <v>28293</v>
      </c>
      <c r="AN6" s="308">
        <v>19086</v>
      </c>
      <c r="AO6" s="308">
        <v>18130</v>
      </c>
      <c r="AP6" s="308">
        <v>17797</v>
      </c>
      <c r="AQ6" s="308">
        <v>14396</v>
      </c>
      <c r="AR6" s="308">
        <v>42</v>
      </c>
      <c r="AS6" s="308">
        <v>12</v>
      </c>
      <c r="AT6" s="308">
        <v>1491</v>
      </c>
      <c r="AU6" s="308">
        <v>1855</v>
      </c>
      <c r="AV6" s="308">
        <v>1</v>
      </c>
      <c r="AW6" s="310">
        <v>0</v>
      </c>
      <c r="AX6" s="308">
        <v>333</v>
      </c>
      <c r="AY6" s="308">
        <v>129</v>
      </c>
      <c r="AZ6" s="308">
        <v>30</v>
      </c>
      <c r="BA6" s="308">
        <v>75</v>
      </c>
      <c r="BB6" s="308">
        <v>2</v>
      </c>
      <c r="BC6" s="308">
        <v>22</v>
      </c>
      <c r="BD6" s="308">
        <v>204</v>
      </c>
      <c r="BE6" s="308">
        <v>165</v>
      </c>
      <c r="BF6" s="308">
        <v>39</v>
      </c>
      <c r="BG6" s="310">
        <v>956</v>
      </c>
      <c r="BH6" s="308">
        <v>8546</v>
      </c>
      <c r="BI6" s="308">
        <v>4623</v>
      </c>
      <c r="BJ6" s="308">
        <v>2794</v>
      </c>
      <c r="BK6" s="308">
        <v>560</v>
      </c>
      <c r="BL6" s="308">
        <v>31</v>
      </c>
      <c r="BM6" s="308">
        <v>1238</v>
      </c>
      <c r="BN6" s="308">
        <v>36</v>
      </c>
      <c r="BO6" s="308">
        <v>76</v>
      </c>
      <c r="BP6" s="308">
        <v>70</v>
      </c>
      <c r="BQ6" s="310">
        <v>179</v>
      </c>
      <c r="BR6" s="308">
        <v>2011</v>
      </c>
      <c r="BS6" s="308">
        <v>1551</v>
      </c>
      <c r="BT6" s="308">
        <v>661</v>
      </c>
      <c r="BU6" s="308">
        <v>12044</v>
      </c>
      <c r="BV6" s="308">
        <v>507</v>
      </c>
      <c r="BW6" s="308">
        <v>227</v>
      </c>
      <c r="BX6" s="308">
        <v>7</v>
      </c>
      <c r="BY6" s="308">
        <v>90</v>
      </c>
      <c r="BZ6" s="308">
        <v>2186</v>
      </c>
      <c r="CA6" s="310">
        <v>9027</v>
      </c>
    </row>
    <row r="7" spans="1:79">
      <c r="A7" s="304"/>
      <c r="B7" s="335" t="s">
        <v>415</v>
      </c>
      <c r="C7" s="305"/>
      <c r="D7" s="306"/>
      <c r="E7" s="336" t="s">
        <v>416</v>
      </c>
      <c r="F7" s="307"/>
      <c r="G7" s="308">
        <v>0</v>
      </c>
      <c r="H7" s="311">
        <v>0</v>
      </c>
      <c r="I7" s="308">
        <v>0</v>
      </c>
      <c r="J7" s="308">
        <v>0</v>
      </c>
      <c r="K7" s="308">
        <v>0</v>
      </c>
      <c r="L7" s="308">
        <v>0</v>
      </c>
      <c r="M7" s="308">
        <v>0</v>
      </c>
      <c r="N7" s="308">
        <v>0</v>
      </c>
      <c r="O7" s="308">
        <v>0</v>
      </c>
      <c r="P7" s="308">
        <v>0</v>
      </c>
      <c r="Q7" s="308">
        <v>0</v>
      </c>
      <c r="R7" s="310">
        <v>0</v>
      </c>
      <c r="S7" s="308">
        <v>0</v>
      </c>
      <c r="T7" s="308">
        <v>0</v>
      </c>
      <c r="U7" s="308">
        <v>0</v>
      </c>
      <c r="V7" s="308">
        <v>0</v>
      </c>
      <c r="W7" s="308">
        <v>0</v>
      </c>
      <c r="X7" s="308">
        <v>0</v>
      </c>
      <c r="Y7" s="308">
        <v>0</v>
      </c>
      <c r="Z7" s="308">
        <v>0</v>
      </c>
      <c r="AA7" s="308">
        <v>0</v>
      </c>
      <c r="AB7" s="310">
        <v>0</v>
      </c>
      <c r="AC7" s="308">
        <v>0</v>
      </c>
      <c r="AD7" s="308">
        <v>0</v>
      </c>
      <c r="AE7" s="308">
        <v>0</v>
      </c>
      <c r="AF7" s="308">
        <v>0</v>
      </c>
      <c r="AG7" s="308">
        <v>0</v>
      </c>
      <c r="AH7" s="308">
        <v>0</v>
      </c>
      <c r="AI7" s="308">
        <v>0</v>
      </c>
      <c r="AJ7" s="308">
        <v>0</v>
      </c>
      <c r="AK7" s="308">
        <v>0</v>
      </c>
      <c r="AL7" s="308">
        <v>0</v>
      </c>
      <c r="AM7" s="310">
        <v>0</v>
      </c>
      <c r="AN7" s="308">
        <v>0</v>
      </c>
      <c r="AO7" s="308">
        <v>0</v>
      </c>
      <c r="AP7" s="308">
        <v>0</v>
      </c>
      <c r="AQ7" s="308">
        <v>0</v>
      </c>
      <c r="AR7" s="308">
        <v>0</v>
      </c>
      <c r="AS7" s="308">
        <v>0</v>
      </c>
      <c r="AT7" s="308">
        <v>0</v>
      </c>
      <c r="AU7" s="308">
        <v>0</v>
      </c>
      <c r="AV7" s="308">
        <v>0</v>
      </c>
      <c r="AW7" s="310">
        <v>0</v>
      </c>
      <c r="AX7" s="308">
        <v>0</v>
      </c>
      <c r="AY7" s="308">
        <v>0</v>
      </c>
      <c r="AZ7" s="308">
        <v>0</v>
      </c>
      <c r="BA7" s="308">
        <v>0</v>
      </c>
      <c r="BB7" s="308">
        <v>0</v>
      </c>
      <c r="BC7" s="308">
        <v>0</v>
      </c>
      <c r="BD7" s="308">
        <v>0</v>
      </c>
      <c r="BE7" s="308">
        <v>0</v>
      </c>
      <c r="BF7" s="308">
        <v>0</v>
      </c>
      <c r="BG7" s="310">
        <v>0</v>
      </c>
      <c r="BH7" s="308">
        <v>0</v>
      </c>
      <c r="BI7" s="308">
        <v>0</v>
      </c>
      <c r="BJ7" s="308">
        <v>0</v>
      </c>
      <c r="BK7" s="308">
        <v>0</v>
      </c>
      <c r="BL7" s="308">
        <v>0</v>
      </c>
      <c r="BM7" s="308">
        <v>0</v>
      </c>
      <c r="BN7" s="308">
        <v>0</v>
      </c>
      <c r="BO7" s="308">
        <v>0</v>
      </c>
      <c r="BP7" s="308">
        <v>0</v>
      </c>
      <c r="BQ7" s="310">
        <v>0</v>
      </c>
      <c r="BR7" s="308">
        <v>0</v>
      </c>
      <c r="BS7" s="308">
        <v>0</v>
      </c>
      <c r="BT7" s="308">
        <v>0</v>
      </c>
      <c r="BU7" s="308">
        <v>0</v>
      </c>
      <c r="BV7" s="308">
        <v>0</v>
      </c>
      <c r="BW7" s="308">
        <v>0</v>
      </c>
      <c r="BX7" s="308">
        <v>0</v>
      </c>
      <c r="BY7" s="308">
        <v>0</v>
      </c>
      <c r="BZ7" s="308">
        <v>0</v>
      </c>
      <c r="CA7" s="310">
        <v>0</v>
      </c>
    </row>
    <row r="8" spans="1:79">
      <c r="A8" s="304"/>
      <c r="B8" s="335" t="s">
        <v>417</v>
      </c>
      <c r="C8" s="305"/>
      <c r="D8" s="306"/>
      <c r="E8" s="336" t="s">
        <v>418</v>
      </c>
      <c r="F8" s="307"/>
      <c r="G8" s="308">
        <v>0</v>
      </c>
      <c r="H8" s="311">
        <v>0</v>
      </c>
      <c r="I8" s="308">
        <v>0</v>
      </c>
      <c r="J8" s="308">
        <v>0</v>
      </c>
      <c r="K8" s="308">
        <v>0</v>
      </c>
      <c r="L8" s="308">
        <v>0</v>
      </c>
      <c r="M8" s="308">
        <v>0</v>
      </c>
      <c r="N8" s="308">
        <v>0</v>
      </c>
      <c r="O8" s="308">
        <v>0</v>
      </c>
      <c r="P8" s="308">
        <v>0</v>
      </c>
      <c r="Q8" s="308">
        <v>0</v>
      </c>
      <c r="R8" s="310">
        <v>0</v>
      </c>
      <c r="S8" s="308">
        <v>0</v>
      </c>
      <c r="T8" s="308">
        <v>0</v>
      </c>
      <c r="U8" s="308">
        <v>0</v>
      </c>
      <c r="V8" s="308">
        <v>0</v>
      </c>
      <c r="W8" s="308">
        <v>0</v>
      </c>
      <c r="X8" s="308">
        <v>0</v>
      </c>
      <c r="Y8" s="308">
        <v>0</v>
      </c>
      <c r="Z8" s="308">
        <v>0</v>
      </c>
      <c r="AA8" s="308">
        <v>0</v>
      </c>
      <c r="AB8" s="310">
        <v>0</v>
      </c>
      <c r="AC8" s="308">
        <v>0</v>
      </c>
      <c r="AD8" s="308">
        <v>0</v>
      </c>
      <c r="AE8" s="308">
        <v>0</v>
      </c>
      <c r="AF8" s="308">
        <v>0</v>
      </c>
      <c r="AG8" s="308">
        <v>0</v>
      </c>
      <c r="AH8" s="308">
        <v>0</v>
      </c>
      <c r="AI8" s="308">
        <v>0</v>
      </c>
      <c r="AJ8" s="308">
        <v>0</v>
      </c>
      <c r="AK8" s="308">
        <v>0</v>
      </c>
      <c r="AL8" s="308">
        <v>0</v>
      </c>
      <c r="AM8" s="310">
        <v>0</v>
      </c>
      <c r="AN8" s="308">
        <v>0</v>
      </c>
      <c r="AO8" s="308">
        <v>0</v>
      </c>
      <c r="AP8" s="308">
        <v>0</v>
      </c>
      <c r="AQ8" s="308">
        <v>0</v>
      </c>
      <c r="AR8" s="308">
        <v>0</v>
      </c>
      <c r="AS8" s="308">
        <v>0</v>
      </c>
      <c r="AT8" s="308">
        <v>0</v>
      </c>
      <c r="AU8" s="308">
        <v>0</v>
      </c>
      <c r="AV8" s="308">
        <v>0</v>
      </c>
      <c r="AW8" s="310">
        <v>0</v>
      </c>
      <c r="AX8" s="308">
        <v>0</v>
      </c>
      <c r="AY8" s="308">
        <v>0</v>
      </c>
      <c r="AZ8" s="308">
        <v>0</v>
      </c>
      <c r="BA8" s="308">
        <v>0</v>
      </c>
      <c r="BB8" s="308">
        <v>0</v>
      </c>
      <c r="BC8" s="308">
        <v>0</v>
      </c>
      <c r="BD8" s="308">
        <v>0</v>
      </c>
      <c r="BE8" s="308">
        <v>0</v>
      </c>
      <c r="BF8" s="308">
        <v>0</v>
      </c>
      <c r="BG8" s="310">
        <v>0</v>
      </c>
      <c r="BH8" s="308">
        <v>0</v>
      </c>
      <c r="BI8" s="308">
        <v>0</v>
      </c>
      <c r="BJ8" s="308">
        <v>0</v>
      </c>
      <c r="BK8" s="308">
        <v>0</v>
      </c>
      <c r="BL8" s="308">
        <v>0</v>
      </c>
      <c r="BM8" s="308">
        <v>0</v>
      </c>
      <c r="BN8" s="308">
        <v>0</v>
      </c>
      <c r="BO8" s="308">
        <v>0</v>
      </c>
      <c r="BP8" s="308">
        <v>0</v>
      </c>
      <c r="BQ8" s="310">
        <v>0</v>
      </c>
      <c r="BR8" s="308">
        <v>0</v>
      </c>
      <c r="BS8" s="308">
        <v>0</v>
      </c>
      <c r="BT8" s="308">
        <v>0</v>
      </c>
      <c r="BU8" s="308">
        <v>0</v>
      </c>
      <c r="BV8" s="308">
        <v>0</v>
      </c>
      <c r="BW8" s="308">
        <v>0</v>
      </c>
      <c r="BX8" s="308">
        <v>0</v>
      </c>
      <c r="BY8" s="308">
        <v>0</v>
      </c>
      <c r="BZ8" s="308">
        <v>0</v>
      </c>
      <c r="CA8" s="310">
        <v>0</v>
      </c>
    </row>
    <row r="9" spans="1:79">
      <c r="A9" s="304"/>
      <c r="B9" s="335" t="s">
        <v>419</v>
      </c>
      <c r="C9" s="305"/>
      <c r="D9" s="306"/>
      <c r="E9" s="336" t="s">
        <v>420</v>
      </c>
      <c r="F9" s="307"/>
      <c r="G9" s="308">
        <v>84</v>
      </c>
      <c r="H9" s="311">
        <v>88</v>
      </c>
      <c r="I9" s="308">
        <v>2234</v>
      </c>
      <c r="J9" s="308">
        <v>345</v>
      </c>
      <c r="K9" s="308">
        <v>195</v>
      </c>
      <c r="L9" s="308">
        <v>163</v>
      </c>
      <c r="M9" s="308">
        <v>158</v>
      </c>
      <c r="N9" s="308">
        <v>5</v>
      </c>
      <c r="O9" s="308">
        <v>32</v>
      </c>
      <c r="P9" s="308">
        <v>1</v>
      </c>
      <c r="Q9" s="308">
        <v>16</v>
      </c>
      <c r="R9" s="310">
        <v>15</v>
      </c>
      <c r="S9" s="308">
        <v>1</v>
      </c>
      <c r="T9" s="308">
        <v>14</v>
      </c>
      <c r="U9" s="308">
        <v>5</v>
      </c>
      <c r="V9" s="308">
        <v>9</v>
      </c>
      <c r="W9" s="308">
        <v>1</v>
      </c>
      <c r="X9" s="308">
        <v>150</v>
      </c>
      <c r="Y9" s="308">
        <v>15</v>
      </c>
      <c r="Z9" s="308">
        <v>2</v>
      </c>
      <c r="AA9" s="308">
        <v>13</v>
      </c>
      <c r="AB9" s="310">
        <v>135</v>
      </c>
      <c r="AC9" s="308">
        <v>1</v>
      </c>
      <c r="AD9" s="308">
        <v>6</v>
      </c>
      <c r="AE9" s="308">
        <v>3</v>
      </c>
      <c r="AF9" s="308">
        <v>9</v>
      </c>
      <c r="AG9" s="308">
        <v>30</v>
      </c>
      <c r="AH9" s="308">
        <v>24</v>
      </c>
      <c r="AI9" s="308">
        <v>60</v>
      </c>
      <c r="AJ9" s="308">
        <v>2</v>
      </c>
      <c r="AK9" s="308">
        <v>319</v>
      </c>
      <c r="AL9" s="308">
        <v>1570</v>
      </c>
      <c r="AM9" s="310">
        <v>1323</v>
      </c>
      <c r="AN9" s="308">
        <v>216</v>
      </c>
      <c r="AO9" s="308">
        <v>216</v>
      </c>
      <c r="AP9" s="308">
        <v>210</v>
      </c>
      <c r="AQ9" s="308">
        <v>201</v>
      </c>
      <c r="AR9" s="308">
        <v>0</v>
      </c>
      <c r="AS9" s="308">
        <v>1</v>
      </c>
      <c r="AT9" s="308">
        <v>5</v>
      </c>
      <c r="AU9" s="308">
        <v>3</v>
      </c>
      <c r="AV9" s="308">
        <v>0</v>
      </c>
      <c r="AW9" s="310">
        <v>0</v>
      </c>
      <c r="AX9" s="308">
        <v>6</v>
      </c>
      <c r="AY9" s="308">
        <v>3</v>
      </c>
      <c r="AZ9" s="308">
        <v>3</v>
      </c>
      <c r="BA9" s="308">
        <v>0</v>
      </c>
      <c r="BB9" s="308">
        <v>0</v>
      </c>
      <c r="BC9" s="308">
        <v>0</v>
      </c>
      <c r="BD9" s="308">
        <v>3</v>
      </c>
      <c r="BE9" s="308">
        <v>2</v>
      </c>
      <c r="BF9" s="308">
        <v>1</v>
      </c>
      <c r="BG9" s="310">
        <v>0</v>
      </c>
      <c r="BH9" s="308">
        <v>106</v>
      </c>
      <c r="BI9" s="308">
        <v>14</v>
      </c>
      <c r="BJ9" s="308">
        <v>2</v>
      </c>
      <c r="BK9" s="308">
        <v>0</v>
      </c>
      <c r="BL9" s="308">
        <v>0</v>
      </c>
      <c r="BM9" s="308">
        <v>12</v>
      </c>
      <c r="BN9" s="308">
        <v>3</v>
      </c>
      <c r="BO9" s="308">
        <v>48</v>
      </c>
      <c r="BP9" s="308">
        <v>0</v>
      </c>
      <c r="BQ9" s="310">
        <v>0</v>
      </c>
      <c r="BR9" s="308">
        <v>39</v>
      </c>
      <c r="BS9" s="308">
        <v>2</v>
      </c>
      <c r="BT9" s="308">
        <v>1001</v>
      </c>
      <c r="BU9" s="308">
        <v>247</v>
      </c>
      <c r="BV9" s="308">
        <v>24</v>
      </c>
      <c r="BW9" s="308">
        <v>7</v>
      </c>
      <c r="BX9" s="308">
        <v>5</v>
      </c>
      <c r="BY9" s="308">
        <v>9</v>
      </c>
      <c r="BZ9" s="308">
        <v>74</v>
      </c>
      <c r="CA9" s="310">
        <v>128</v>
      </c>
    </row>
    <row r="10" spans="1:79">
      <c r="A10" s="304"/>
      <c r="B10" s="335" t="s">
        <v>421</v>
      </c>
      <c r="C10" s="305"/>
      <c r="D10" s="306"/>
      <c r="E10" s="336" t="s">
        <v>422</v>
      </c>
      <c r="F10" s="307"/>
      <c r="G10" s="308">
        <v>0</v>
      </c>
      <c r="H10" s="311">
        <v>0</v>
      </c>
      <c r="I10" s="308">
        <v>0</v>
      </c>
      <c r="J10" s="308">
        <v>0</v>
      </c>
      <c r="K10" s="308">
        <v>0</v>
      </c>
      <c r="L10" s="308">
        <v>0</v>
      </c>
      <c r="M10" s="308">
        <v>0</v>
      </c>
      <c r="N10" s="308">
        <v>0</v>
      </c>
      <c r="O10" s="308">
        <v>0</v>
      </c>
      <c r="P10" s="308">
        <v>0</v>
      </c>
      <c r="Q10" s="308">
        <v>0</v>
      </c>
      <c r="R10" s="310">
        <v>0</v>
      </c>
      <c r="S10" s="308">
        <v>0</v>
      </c>
      <c r="T10" s="308">
        <v>0</v>
      </c>
      <c r="U10" s="308">
        <v>0</v>
      </c>
      <c r="V10" s="308">
        <v>0</v>
      </c>
      <c r="W10" s="308">
        <v>0</v>
      </c>
      <c r="X10" s="308">
        <v>0</v>
      </c>
      <c r="Y10" s="308">
        <v>0</v>
      </c>
      <c r="Z10" s="308">
        <v>0</v>
      </c>
      <c r="AA10" s="308">
        <v>0</v>
      </c>
      <c r="AB10" s="310">
        <v>0</v>
      </c>
      <c r="AC10" s="308">
        <v>0</v>
      </c>
      <c r="AD10" s="308">
        <v>0</v>
      </c>
      <c r="AE10" s="308">
        <v>0</v>
      </c>
      <c r="AF10" s="308">
        <v>0</v>
      </c>
      <c r="AG10" s="308">
        <v>0</v>
      </c>
      <c r="AH10" s="308">
        <v>0</v>
      </c>
      <c r="AI10" s="308">
        <v>0</v>
      </c>
      <c r="AJ10" s="308">
        <v>0</v>
      </c>
      <c r="AK10" s="308">
        <v>0</v>
      </c>
      <c r="AL10" s="308">
        <v>0</v>
      </c>
      <c r="AM10" s="310">
        <v>0</v>
      </c>
      <c r="AN10" s="308">
        <v>0</v>
      </c>
      <c r="AO10" s="308">
        <v>0</v>
      </c>
      <c r="AP10" s="308">
        <v>0</v>
      </c>
      <c r="AQ10" s="308">
        <v>0</v>
      </c>
      <c r="AR10" s="308">
        <v>0</v>
      </c>
      <c r="AS10" s="308">
        <v>0</v>
      </c>
      <c r="AT10" s="308">
        <v>0</v>
      </c>
      <c r="AU10" s="308">
        <v>0</v>
      </c>
      <c r="AV10" s="308">
        <v>0</v>
      </c>
      <c r="AW10" s="310">
        <v>0</v>
      </c>
      <c r="AX10" s="308">
        <v>0</v>
      </c>
      <c r="AY10" s="308">
        <v>0</v>
      </c>
      <c r="AZ10" s="308">
        <v>0</v>
      </c>
      <c r="BA10" s="308">
        <v>0</v>
      </c>
      <c r="BB10" s="308">
        <v>0</v>
      </c>
      <c r="BC10" s="308">
        <v>0</v>
      </c>
      <c r="BD10" s="308">
        <v>0</v>
      </c>
      <c r="BE10" s="308">
        <v>0</v>
      </c>
      <c r="BF10" s="308">
        <v>0</v>
      </c>
      <c r="BG10" s="310">
        <v>0</v>
      </c>
      <c r="BH10" s="308">
        <v>0</v>
      </c>
      <c r="BI10" s="308">
        <v>0</v>
      </c>
      <c r="BJ10" s="308">
        <v>0</v>
      </c>
      <c r="BK10" s="308">
        <v>0</v>
      </c>
      <c r="BL10" s="308">
        <v>0</v>
      </c>
      <c r="BM10" s="308">
        <v>0</v>
      </c>
      <c r="BN10" s="308">
        <v>0</v>
      </c>
      <c r="BO10" s="308">
        <v>0</v>
      </c>
      <c r="BP10" s="308">
        <v>0</v>
      </c>
      <c r="BQ10" s="310">
        <v>0</v>
      </c>
      <c r="BR10" s="308">
        <v>0</v>
      </c>
      <c r="BS10" s="308">
        <v>0</v>
      </c>
      <c r="BT10" s="308">
        <v>0</v>
      </c>
      <c r="BU10" s="308">
        <v>0</v>
      </c>
      <c r="BV10" s="308">
        <v>0</v>
      </c>
      <c r="BW10" s="308">
        <v>0</v>
      </c>
      <c r="BX10" s="308">
        <v>0</v>
      </c>
      <c r="BY10" s="308">
        <v>0</v>
      </c>
      <c r="BZ10" s="308">
        <v>0</v>
      </c>
      <c r="CA10" s="310">
        <v>0</v>
      </c>
    </row>
    <row r="11" spans="1:79">
      <c r="A11" s="304"/>
      <c r="B11" s="335" t="s">
        <v>423</v>
      </c>
      <c r="C11" s="305"/>
      <c r="D11" s="306"/>
      <c r="E11" s="336" t="s">
        <v>424</v>
      </c>
      <c r="F11" s="307"/>
      <c r="G11" s="308">
        <v>0</v>
      </c>
      <c r="H11" s="311">
        <v>6</v>
      </c>
      <c r="I11" s="308">
        <v>211</v>
      </c>
      <c r="J11" s="308">
        <v>20</v>
      </c>
      <c r="K11" s="308">
        <v>12</v>
      </c>
      <c r="L11" s="308">
        <v>7</v>
      </c>
      <c r="M11" s="308">
        <v>7</v>
      </c>
      <c r="N11" s="308">
        <v>0</v>
      </c>
      <c r="O11" s="308">
        <v>5</v>
      </c>
      <c r="P11" s="308">
        <v>0</v>
      </c>
      <c r="Q11" s="308">
        <v>3</v>
      </c>
      <c r="R11" s="310">
        <v>3</v>
      </c>
      <c r="S11" s="308">
        <v>0</v>
      </c>
      <c r="T11" s="308">
        <v>2</v>
      </c>
      <c r="U11" s="308">
        <v>1</v>
      </c>
      <c r="V11" s="308">
        <v>1</v>
      </c>
      <c r="W11" s="308">
        <v>0</v>
      </c>
      <c r="X11" s="308">
        <v>8</v>
      </c>
      <c r="Y11" s="308">
        <v>1</v>
      </c>
      <c r="Z11" s="308">
        <v>0</v>
      </c>
      <c r="AA11" s="308">
        <v>1</v>
      </c>
      <c r="AB11" s="310">
        <v>7</v>
      </c>
      <c r="AC11" s="308">
        <v>0</v>
      </c>
      <c r="AD11" s="308">
        <v>0</v>
      </c>
      <c r="AE11" s="308">
        <v>0</v>
      </c>
      <c r="AF11" s="308">
        <v>0</v>
      </c>
      <c r="AG11" s="308">
        <v>2</v>
      </c>
      <c r="AH11" s="308">
        <v>1</v>
      </c>
      <c r="AI11" s="308">
        <v>4</v>
      </c>
      <c r="AJ11" s="308">
        <v>0</v>
      </c>
      <c r="AK11" s="308">
        <v>2</v>
      </c>
      <c r="AL11" s="308">
        <v>189</v>
      </c>
      <c r="AM11" s="310">
        <v>133</v>
      </c>
      <c r="AN11" s="308">
        <v>77</v>
      </c>
      <c r="AO11" s="308">
        <v>73</v>
      </c>
      <c r="AP11" s="308">
        <v>57</v>
      </c>
      <c r="AQ11" s="308">
        <v>23</v>
      </c>
      <c r="AR11" s="308">
        <v>2</v>
      </c>
      <c r="AS11" s="308">
        <v>7</v>
      </c>
      <c r="AT11" s="308">
        <v>19</v>
      </c>
      <c r="AU11" s="308">
        <v>6</v>
      </c>
      <c r="AV11" s="308">
        <v>0</v>
      </c>
      <c r="AW11" s="310">
        <v>0</v>
      </c>
      <c r="AX11" s="308">
        <v>16</v>
      </c>
      <c r="AY11" s="308">
        <v>15</v>
      </c>
      <c r="AZ11" s="308">
        <v>10</v>
      </c>
      <c r="BA11" s="308">
        <v>3</v>
      </c>
      <c r="BB11" s="308">
        <v>2</v>
      </c>
      <c r="BC11" s="308">
        <v>0</v>
      </c>
      <c r="BD11" s="308">
        <v>1</v>
      </c>
      <c r="BE11" s="308">
        <v>1</v>
      </c>
      <c r="BF11" s="308">
        <v>0</v>
      </c>
      <c r="BG11" s="310">
        <v>4</v>
      </c>
      <c r="BH11" s="308">
        <v>56</v>
      </c>
      <c r="BI11" s="308">
        <v>21</v>
      </c>
      <c r="BJ11" s="308">
        <v>11</v>
      </c>
      <c r="BK11" s="308">
        <v>3</v>
      </c>
      <c r="BL11" s="308">
        <v>1</v>
      </c>
      <c r="BM11" s="308">
        <v>6</v>
      </c>
      <c r="BN11" s="308">
        <v>10</v>
      </c>
      <c r="BO11" s="308">
        <v>7</v>
      </c>
      <c r="BP11" s="308">
        <v>2</v>
      </c>
      <c r="BQ11" s="310">
        <v>2</v>
      </c>
      <c r="BR11" s="308">
        <v>6</v>
      </c>
      <c r="BS11" s="308">
        <v>8</v>
      </c>
      <c r="BT11" s="308">
        <v>0</v>
      </c>
      <c r="BU11" s="308">
        <v>56</v>
      </c>
      <c r="BV11" s="308">
        <v>0</v>
      </c>
      <c r="BW11" s="308">
        <v>0</v>
      </c>
      <c r="BX11" s="308">
        <v>0</v>
      </c>
      <c r="BY11" s="308">
        <v>14</v>
      </c>
      <c r="BZ11" s="308">
        <v>9</v>
      </c>
      <c r="CA11" s="310">
        <v>33</v>
      </c>
    </row>
    <row r="12" spans="1:79">
      <c r="A12" s="304"/>
      <c r="B12" s="335" t="s">
        <v>425</v>
      </c>
      <c r="C12" s="305"/>
      <c r="D12" s="306"/>
      <c r="E12" s="336" t="s">
        <v>426</v>
      </c>
      <c r="F12" s="307"/>
      <c r="G12" s="308">
        <v>255</v>
      </c>
      <c r="H12" s="311">
        <v>1740</v>
      </c>
      <c r="I12" s="308">
        <v>378198</v>
      </c>
      <c r="J12" s="308">
        <v>63737</v>
      </c>
      <c r="K12" s="308">
        <v>30730</v>
      </c>
      <c r="L12" s="308">
        <v>17318</v>
      </c>
      <c r="M12" s="308">
        <v>16960</v>
      </c>
      <c r="N12" s="308">
        <v>358</v>
      </c>
      <c r="O12" s="308">
        <v>13412</v>
      </c>
      <c r="P12" s="308">
        <v>139</v>
      </c>
      <c r="Q12" s="308">
        <v>7558</v>
      </c>
      <c r="R12" s="310">
        <v>7414</v>
      </c>
      <c r="S12" s="308">
        <v>144</v>
      </c>
      <c r="T12" s="308">
        <v>5603</v>
      </c>
      <c r="U12" s="308">
        <v>1639</v>
      </c>
      <c r="V12" s="308">
        <v>3964</v>
      </c>
      <c r="W12" s="308">
        <v>112</v>
      </c>
      <c r="X12" s="308">
        <v>33007</v>
      </c>
      <c r="Y12" s="308">
        <v>2489</v>
      </c>
      <c r="Z12" s="308">
        <v>511</v>
      </c>
      <c r="AA12" s="308">
        <v>1978</v>
      </c>
      <c r="AB12" s="310">
        <v>30518</v>
      </c>
      <c r="AC12" s="308">
        <v>320</v>
      </c>
      <c r="AD12" s="308">
        <v>837</v>
      </c>
      <c r="AE12" s="308">
        <v>1512</v>
      </c>
      <c r="AF12" s="308">
        <v>2006</v>
      </c>
      <c r="AG12" s="308">
        <v>6402</v>
      </c>
      <c r="AH12" s="308">
        <v>7929</v>
      </c>
      <c r="AI12" s="308">
        <v>10909</v>
      </c>
      <c r="AJ12" s="308">
        <v>603</v>
      </c>
      <c r="AK12" s="308">
        <v>952</v>
      </c>
      <c r="AL12" s="308">
        <v>313509</v>
      </c>
      <c r="AM12" s="310">
        <v>191776</v>
      </c>
      <c r="AN12" s="308">
        <v>85304</v>
      </c>
      <c r="AO12" s="308">
        <v>81948</v>
      </c>
      <c r="AP12" s="308">
        <v>72978</v>
      </c>
      <c r="AQ12" s="308">
        <v>51835</v>
      </c>
      <c r="AR12" s="308">
        <v>4828</v>
      </c>
      <c r="AS12" s="308">
        <v>1535</v>
      </c>
      <c r="AT12" s="308">
        <v>6402</v>
      </c>
      <c r="AU12" s="308">
        <v>8096</v>
      </c>
      <c r="AV12" s="308">
        <v>182</v>
      </c>
      <c r="AW12" s="310">
        <v>100</v>
      </c>
      <c r="AX12" s="308">
        <v>8970</v>
      </c>
      <c r="AY12" s="308">
        <v>7265</v>
      </c>
      <c r="AZ12" s="308">
        <v>6365</v>
      </c>
      <c r="BA12" s="308">
        <v>543</v>
      </c>
      <c r="BB12" s="308">
        <v>311</v>
      </c>
      <c r="BC12" s="308">
        <v>46</v>
      </c>
      <c r="BD12" s="308">
        <v>1705</v>
      </c>
      <c r="BE12" s="308">
        <v>1386</v>
      </c>
      <c r="BF12" s="308">
        <v>319</v>
      </c>
      <c r="BG12" s="310">
        <v>3356</v>
      </c>
      <c r="BH12" s="308">
        <v>76587</v>
      </c>
      <c r="BI12" s="308">
        <v>18552</v>
      </c>
      <c r="BJ12" s="308">
        <v>13410</v>
      </c>
      <c r="BK12" s="308">
        <v>1527</v>
      </c>
      <c r="BL12" s="308">
        <v>2837</v>
      </c>
      <c r="BM12" s="308">
        <v>778</v>
      </c>
      <c r="BN12" s="308">
        <v>6750</v>
      </c>
      <c r="BO12" s="308">
        <v>17712</v>
      </c>
      <c r="BP12" s="308">
        <v>13648</v>
      </c>
      <c r="BQ12" s="310">
        <v>4193</v>
      </c>
      <c r="BR12" s="308">
        <v>3268</v>
      </c>
      <c r="BS12" s="308">
        <v>12464</v>
      </c>
      <c r="BT12" s="308">
        <v>29885</v>
      </c>
      <c r="BU12" s="308">
        <v>121733</v>
      </c>
      <c r="BV12" s="308">
        <v>16466</v>
      </c>
      <c r="BW12" s="308">
        <v>2951</v>
      </c>
      <c r="BX12" s="308">
        <v>212</v>
      </c>
      <c r="BY12" s="308">
        <v>18597</v>
      </c>
      <c r="BZ12" s="308">
        <v>31454</v>
      </c>
      <c r="CA12" s="310">
        <v>52053</v>
      </c>
    </row>
    <row r="13" spans="1:79">
      <c r="A13" s="304"/>
      <c r="B13" s="335" t="s">
        <v>427</v>
      </c>
      <c r="C13" s="305"/>
      <c r="D13" s="306"/>
      <c r="E13" s="336" t="s">
        <v>428</v>
      </c>
      <c r="F13" s="307"/>
      <c r="G13" s="308">
        <v>0</v>
      </c>
      <c r="H13" s="311">
        <v>0</v>
      </c>
      <c r="I13" s="308">
        <v>0</v>
      </c>
      <c r="J13" s="308">
        <v>0</v>
      </c>
      <c r="K13" s="308">
        <v>0</v>
      </c>
      <c r="L13" s="308">
        <v>0</v>
      </c>
      <c r="M13" s="308">
        <v>0</v>
      </c>
      <c r="N13" s="308">
        <v>0</v>
      </c>
      <c r="O13" s="308">
        <v>0</v>
      </c>
      <c r="P13" s="308">
        <v>0</v>
      </c>
      <c r="Q13" s="308">
        <v>0</v>
      </c>
      <c r="R13" s="310">
        <v>0</v>
      </c>
      <c r="S13" s="308">
        <v>0</v>
      </c>
      <c r="T13" s="308">
        <v>0</v>
      </c>
      <c r="U13" s="308">
        <v>0</v>
      </c>
      <c r="V13" s="308">
        <v>0</v>
      </c>
      <c r="W13" s="308">
        <v>0</v>
      </c>
      <c r="X13" s="308">
        <v>0</v>
      </c>
      <c r="Y13" s="308">
        <v>0</v>
      </c>
      <c r="Z13" s="308">
        <v>0</v>
      </c>
      <c r="AA13" s="308">
        <v>0</v>
      </c>
      <c r="AB13" s="310">
        <v>0</v>
      </c>
      <c r="AC13" s="308">
        <v>0</v>
      </c>
      <c r="AD13" s="308">
        <v>0</v>
      </c>
      <c r="AE13" s="308">
        <v>0</v>
      </c>
      <c r="AF13" s="308">
        <v>0</v>
      </c>
      <c r="AG13" s="308">
        <v>0</v>
      </c>
      <c r="AH13" s="308">
        <v>0</v>
      </c>
      <c r="AI13" s="308">
        <v>0</v>
      </c>
      <c r="AJ13" s="308">
        <v>0</v>
      </c>
      <c r="AK13" s="308">
        <v>0</v>
      </c>
      <c r="AL13" s="308">
        <v>0</v>
      </c>
      <c r="AM13" s="310">
        <v>0</v>
      </c>
      <c r="AN13" s="308">
        <v>0</v>
      </c>
      <c r="AO13" s="308">
        <v>0</v>
      </c>
      <c r="AP13" s="308">
        <v>0</v>
      </c>
      <c r="AQ13" s="308">
        <v>0</v>
      </c>
      <c r="AR13" s="308">
        <v>0</v>
      </c>
      <c r="AS13" s="308">
        <v>0</v>
      </c>
      <c r="AT13" s="308">
        <v>0</v>
      </c>
      <c r="AU13" s="308">
        <v>0</v>
      </c>
      <c r="AV13" s="308">
        <v>0</v>
      </c>
      <c r="AW13" s="310">
        <v>0</v>
      </c>
      <c r="AX13" s="308">
        <v>0</v>
      </c>
      <c r="AY13" s="308">
        <v>0</v>
      </c>
      <c r="AZ13" s="308">
        <v>0</v>
      </c>
      <c r="BA13" s="308">
        <v>0</v>
      </c>
      <c r="BB13" s="308">
        <v>0</v>
      </c>
      <c r="BC13" s="308">
        <v>0</v>
      </c>
      <c r="BD13" s="308">
        <v>0</v>
      </c>
      <c r="BE13" s="308">
        <v>0</v>
      </c>
      <c r="BF13" s="308">
        <v>0</v>
      </c>
      <c r="BG13" s="310">
        <v>0</v>
      </c>
      <c r="BH13" s="308">
        <v>0</v>
      </c>
      <c r="BI13" s="308">
        <v>0</v>
      </c>
      <c r="BJ13" s="308">
        <v>0</v>
      </c>
      <c r="BK13" s="308">
        <v>0</v>
      </c>
      <c r="BL13" s="308">
        <v>0</v>
      </c>
      <c r="BM13" s="308">
        <v>0</v>
      </c>
      <c r="BN13" s="308">
        <v>0</v>
      </c>
      <c r="BO13" s="308">
        <v>0</v>
      </c>
      <c r="BP13" s="308">
        <v>0</v>
      </c>
      <c r="BQ13" s="310">
        <v>0</v>
      </c>
      <c r="BR13" s="308">
        <v>0</v>
      </c>
      <c r="BS13" s="308">
        <v>0</v>
      </c>
      <c r="BT13" s="308">
        <v>0</v>
      </c>
      <c r="BU13" s="308">
        <v>0</v>
      </c>
      <c r="BV13" s="308">
        <v>0</v>
      </c>
      <c r="BW13" s="308">
        <v>0</v>
      </c>
      <c r="BX13" s="308">
        <v>0</v>
      </c>
      <c r="BY13" s="308">
        <v>0</v>
      </c>
      <c r="BZ13" s="308">
        <v>0</v>
      </c>
      <c r="CA13" s="310">
        <v>0</v>
      </c>
    </row>
    <row r="14" spans="1:79">
      <c r="A14" s="304"/>
      <c r="B14" s="335" t="s">
        <v>429</v>
      </c>
      <c r="C14" s="305"/>
      <c r="D14" s="306"/>
      <c r="E14" s="336" t="s">
        <v>430</v>
      </c>
      <c r="F14" s="307"/>
      <c r="G14" s="308">
        <v>0</v>
      </c>
      <c r="H14" s="311">
        <v>0</v>
      </c>
      <c r="I14" s="308">
        <v>0</v>
      </c>
      <c r="J14" s="308">
        <v>0</v>
      </c>
      <c r="K14" s="308">
        <v>0</v>
      </c>
      <c r="L14" s="308">
        <v>0</v>
      </c>
      <c r="M14" s="308">
        <v>0</v>
      </c>
      <c r="N14" s="308">
        <v>0</v>
      </c>
      <c r="O14" s="308">
        <v>0</v>
      </c>
      <c r="P14" s="308">
        <v>0</v>
      </c>
      <c r="Q14" s="308">
        <v>0</v>
      </c>
      <c r="R14" s="310">
        <v>0</v>
      </c>
      <c r="S14" s="308">
        <v>0</v>
      </c>
      <c r="T14" s="308">
        <v>0</v>
      </c>
      <c r="U14" s="308">
        <v>0</v>
      </c>
      <c r="V14" s="308">
        <v>0</v>
      </c>
      <c r="W14" s="308">
        <v>0</v>
      </c>
      <c r="X14" s="308">
        <v>0</v>
      </c>
      <c r="Y14" s="308">
        <v>0</v>
      </c>
      <c r="Z14" s="308">
        <v>0</v>
      </c>
      <c r="AA14" s="308">
        <v>0</v>
      </c>
      <c r="AB14" s="310">
        <v>0</v>
      </c>
      <c r="AC14" s="308">
        <v>0</v>
      </c>
      <c r="AD14" s="308">
        <v>0</v>
      </c>
      <c r="AE14" s="308">
        <v>0</v>
      </c>
      <c r="AF14" s="308">
        <v>0</v>
      </c>
      <c r="AG14" s="308">
        <v>0</v>
      </c>
      <c r="AH14" s="308">
        <v>0</v>
      </c>
      <c r="AI14" s="308">
        <v>0</v>
      </c>
      <c r="AJ14" s="308">
        <v>0</v>
      </c>
      <c r="AK14" s="308">
        <v>0</v>
      </c>
      <c r="AL14" s="308">
        <v>0</v>
      </c>
      <c r="AM14" s="310">
        <v>0</v>
      </c>
      <c r="AN14" s="308">
        <v>0</v>
      </c>
      <c r="AO14" s="308">
        <v>0</v>
      </c>
      <c r="AP14" s="308">
        <v>0</v>
      </c>
      <c r="AQ14" s="308">
        <v>0</v>
      </c>
      <c r="AR14" s="308">
        <v>0</v>
      </c>
      <c r="AS14" s="308">
        <v>0</v>
      </c>
      <c r="AT14" s="308">
        <v>0</v>
      </c>
      <c r="AU14" s="308">
        <v>0</v>
      </c>
      <c r="AV14" s="308">
        <v>0</v>
      </c>
      <c r="AW14" s="310">
        <v>0</v>
      </c>
      <c r="AX14" s="308">
        <v>0</v>
      </c>
      <c r="AY14" s="308">
        <v>0</v>
      </c>
      <c r="AZ14" s="308">
        <v>0</v>
      </c>
      <c r="BA14" s="308">
        <v>0</v>
      </c>
      <c r="BB14" s="308">
        <v>0</v>
      </c>
      <c r="BC14" s="308">
        <v>0</v>
      </c>
      <c r="BD14" s="308">
        <v>0</v>
      </c>
      <c r="BE14" s="308">
        <v>0</v>
      </c>
      <c r="BF14" s="308">
        <v>0</v>
      </c>
      <c r="BG14" s="310">
        <v>0</v>
      </c>
      <c r="BH14" s="308">
        <v>0</v>
      </c>
      <c r="BI14" s="308">
        <v>0</v>
      </c>
      <c r="BJ14" s="308">
        <v>0</v>
      </c>
      <c r="BK14" s="308">
        <v>0</v>
      </c>
      <c r="BL14" s="308">
        <v>0</v>
      </c>
      <c r="BM14" s="308">
        <v>0</v>
      </c>
      <c r="BN14" s="308">
        <v>0</v>
      </c>
      <c r="BO14" s="308">
        <v>0</v>
      </c>
      <c r="BP14" s="308">
        <v>0</v>
      </c>
      <c r="BQ14" s="310">
        <v>0</v>
      </c>
      <c r="BR14" s="308">
        <v>0</v>
      </c>
      <c r="BS14" s="308">
        <v>0</v>
      </c>
      <c r="BT14" s="308">
        <v>0</v>
      </c>
      <c r="BU14" s="308">
        <v>0</v>
      </c>
      <c r="BV14" s="308">
        <v>0</v>
      </c>
      <c r="BW14" s="308">
        <v>0</v>
      </c>
      <c r="BX14" s="308">
        <v>0</v>
      </c>
      <c r="BY14" s="308">
        <v>0</v>
      </c>
      <c r="BZ14" s="308">
        <v>0</v>
      </c>
      <c r="CA14" s="310">
        <v>0</v>
      </c>
    </row>
    <row r="15" spans="1:79">
      <c r="A15" s="304"/>
      <c r="B15" s="335" t="s">
        <v>431</v>
      </c>
      <c r="C15" s="305"/>
      <c r="D15" s="306"/>
      <c r="E15" s="336" t="s">
        <v>432</v>
      </c>
      <c r="F15" s="307"/>
      <c r="G15" s="308">
        <v>0</v>
      </c>
      <c r="H15" s="311">
        <v>0</v>
      </c>
      <c r="I15" s="308">
        <v>1513</v>
      </c>
      <c r="J15" s="308">
        <v>0</v>
      </c>
      <c r="K15" s="308">
        <v>0</v>
      </c>
      <c r="L15" s="308">
        <v>0</v>
      </c>
      <c r="M15" s="308">
        <v>0</v>
      </c>
      <c r="N15" s="308">
        <v>0</v>
      </c>
      <c r="O15" s="308">
        <v>0</v>
      </c>
      <c r="P15" s="308">
        <v>0</v>
      </c>
      <c r="Q15" s="308">
        <v>0</v>
      </c>
      <c r="R15" s="310">
        <v>0</v>
      </c>
      <c r="S15" s="308">
        <v>0</v>
      </c>
      <c r="T15" s="308">
        <v>0</v>
      </c>
      <c r="U15" s="308">
        <v>0</v>
      </c>
      <c r="V15" s="308">
        <v>0</v>
      </c>
      <c r="W15" s="308">
        <v>0</v>
      </c>
      <c r="X15" s="308">
        <v>0</v>
      </c>
      <c r="Y15" s="308">
        <v>0</v>
      </c>
      <c r="Z15" s="308">
        <v>0</v>
      </c>
      <c r="AA15" s="308">
        <v>0</v>
      </c>
      <c r="AB15" s="310">
        <v>0</v>
      </c>
      <c r="AC15" s="308">
        <v>0</v>
      </c>
      <c r="AD15" s="308">
        <v>0</v>
      </c>
      <c r="AE15" s="308">
        <v>0</v>
      </c>
      <c r="AF15" s="308">
        <v>0</v>
      </c>
      <c r="AG15" s="308">
        <v>0</v>
      </c>
      <c r="AH15" s="308">
        <v>0</v>
      </c>
      <c r="AI15" s="308">
        <v>0</v>
      </c>
      <c r="AJ15" s="308">
        <v>0</v>
      </c>
      <c r="AK15" s="308">
        <v>0</v>
      </c>
      <c r="AL15" s="308">
        <v>1513</v>
      </c>
      <c r="AM15" s="310">
        <v>1513</v>
      </c>
      <c r="AN15" s="308">
        <v>0</v>
      </c>
      <c r="AO15" s="308">
        <v>0</v>
      </c>
      <c r="AP15" s="308">
        <v>0</v>
      </c>
      <c r="AQ15" s="308">
        <v>0</v>
      </c>
      <c r="AR15" s="308">
        <v>0</v>
      </c>
      <c r="AS15" s="308">
        <v>0</v>
      </c>
      <c r="AT15" s="308">
        <v>0</v>
      </c>
      <c r="AU15" s="308">
        <v>0</v>
      </c>
      <c r="AV15" s="308">
        <v>0</v>
      </c>
      <c r="AW15" s="310">
        <v>0</v>
      </c>
      <c r="AX15" s="308">
        <v>0</v>
      </c>
      <c r="AY15" s="308">
        <v>0</v>
      </c>
      <c r="AZ15" s="308">
        <v>0</v>
      </c>
      <c r="BA15" s="308">
        <v>0</v>
      </c>
      <c r="BB15" s="308">
        <v>0</v>
      </c>
      <c r="BC15" s="308">
        <v>0</v>
      </c>
      <c r="BD15" s="308">
        <v>0</v>
      </c>
      <c r="BE15" s="308">
        <v>0</v>
      </c>
      <c r="BF15" s="308">
        <v>0</v>
      </c>
      <c r="BG15" s="310">
        <v>0</v>
      </c>
      <c r="BH15" s="308">
        <v>0</v>
      </c>
      <c r="BI15" s="308">
        <v>0</v>
      </c>
      <c r="BJ15" s="308">
        <v>0</v>
      </c>
      <c r="BK15" s="308">
        <v>0</v>
      </c>
      <c r="BL15" s="308">
        <v>0</v>
      </c>
      <c r="BM15" s="308">
        <v>0</v>
      </c>
      <c r="BN15" s="308">
        <v>0</v>
      </c>
      <c r="BO15" s="308">
        <v>0</v>
      </c>
      <c r="BP15" s="308">
        <v>0</v>
      </c>
      <c r="BQ15" s="310">
        <v>0</v>
      </c>
      <c r="BR15" s="308">
        <v>0</v>
      </c>
      <c r="BS15" s="308">
        <v>0</v>
      </c>
      <c r="BT15" s="308">
        <v>1513</v>
      </c>
      <c r="BU15" s="308">
        <v>0</v>
      </c>
      <c r="BV15" s="308">
        <v>0</v>
      </c>
      <c r="BW15" s="308">
        <v>0</v>
      </c>
      <c r="BX15" s="308">
        <v>0</v>
      </c>
      <c r="BY15" s="308">
        <v>0</v>
      </c>
      <c r="BZ15" s="308">
        <v>0</v>
      </c>
      <c r="CA15" s="310">
        <v>0</v>
      </c>
    </row>
    <row r="16" spans="1:79">
      <c r="A16" s="304"/>
      <c r="B16" s="335" t="s">
        <v>433</v>
      </c>
      <c r="C16" s="305"/>
      <c r="D16" s="306"/>
      <c r="E16" s="336" t="s">
        <v>434</v>
      </c>
      <c r="F16" s="307"/>
      <c r="G16" s="308">
        <v>0</v>
      </c>
      <c r="H16" s="311">
        <v>0</v>
      </c>
      <c r="I16" s="308">
        <v>0</v>
      </c>
      <c r="J16" s="308">
        <v>0</v>
      </c>
      <c r="K16" s="308">
        <v>0</v>
      </c>
      <c r="L16" s="308">
        <v>0</v>
      </c>
      <c r="M16" s="308">
        <v>0</v>
      </c>
      <c r="N16" s="308">
        <v>0</v>
      </c>
      <c r="O16" s="308">
        <v>0</v>
      </c>
      <c r="P16" s="308">
        <v>0</v>
      </c>
      <c r="Q16" s="308">
        <v>0</v>
      </c>
      <c r="R16" s="310">
        <v>0</v>
      </c>
      <c r="S16" s="308">
        <v>0</v>
      </c>
      <c r="T16" s="308">
        <v>0</v>
      </c>
      <c r="U16" s="308">
        <v>0</v>
      </c>
      <c r="V16" s="308">
        <v>0</v>
      </c>
      <c r="W16" s="308">
        <v>0</v>
      </c>
      <c r="X16" s="308">
        <v>0</v>
      </c>
      <c r="Y16" s="308">
        <v>0</v>
      </c>
      <c r="Z16" s="308">
        <v>0</v>
      </c>
      <c r="AA16" s="308">
        <v>0</v>
      </c>
      <c r="AB16" s="310">
        <v>0</v>
      </c>
      <c r="AC16" s="308">
        <v>0</v>
      </c>
      <c r="AD16" s="308">
        <v>0</v>
      </c>
      <c r="AE16" s="308">
        <v>0</v>
      </c>
      <c r="AF16" s="308">
        <v>0</v>
      </c>
      <c r="AG16" s="308">
        <v>0</v>
      </c>
      <c r="AH16" s="308">
        <v>0</v>
      </c>
      <c r="AI16" s="308">
        <v>0</v>
      </c>
      <c r="AJ16" s="308">
        <v>0</v>
      </c>
      <c r="AK16" s="308">
        <v>0</v>
      </c>
      <c r="AL16" s="308">
        <v>0</v>
      </c>
      <c r="AM16" s="310">
        <v>0</v>
      </c>
      <c r="AN16" s="308">
        <v>0</v>
      </c>
      <c r="AO16" s="308">
        <v>0</v>
      </c>
      <c r="AP16" s="308">
        <v>0</v>
      </c>
      <c r="AQ16" s="308">
        <v>0</v>
      </c>
      <c r="AR16" s="308">
        <v>0</v>
      </c>
      <c r="AS16" s="308">
        <v>0</v>
      </c>
      <c r="AT16" s="308">
        <v>0</v>
      </c>
      <c r="AU16" s="308">
        <v>0</v>
      </c>
      <c r="AV16" s="308">
        <v>0</v>
      </c>
      <c r="AW16" s="310">
        <v>0</v>
      </c>
      <c r="AX16" s="308">
        <v>0</v>
      </c>
      <c r="AY16" s="308">
        <v>0</v>
      </c>
      <c r="AZ16" s="308">
        <v>0</v>
      </c>
      <c r="BA16" s="308">
        <v>0</v>
      </c>
      <c r="BB16" s="308">
        <v>0</v>
      </c>
      <c r="BC16" s="308">
        <v>0</v>
      </c>
      <c r="BD16" s="308">
        <v>0</v>
      </c>
      <c r="BE16" s="308">
        <v>0</v>
      </c>
      <c r="BF16" s="308">
        <v>0</v>
      </c>
      <c r="BG16" s="310">
        <v>0</v>
      </c>
      <c r="BH16" s="308">
        <v>0</v>
      </c>
      <c r="BI16" s="308">
        <v>0</v>
      </c>
      <c r="BJ16" s="308">
        <v>0</v>
      </c>
      <c r="BK16" s="308">
        <v>0</v>
      </c>
      <c r="BL16" s="308">
        <v>0</v>
      </c>
      <c r="BM16" s="308">
        <v>0</v>
      </c>
      <c r="BN16" s="308">
        <v>0</v>
      </c>
      <c r="BO16" s="308">
        <v>0</v>
      </c>
      <c r="BP16" s="308">
        <v>0</v>
      </c>
      <c r="BQ16" s="310">
        <v>0</v>
      </c>
      <c r="BR16" s="308">
        <v>0</v>
      </c>
      <c r="BS16" s="308">
        <v>0</v>
      </c>
      <c r="BT16" s="308">
        <v>0</v>
      </c>
      <c r="BU16" s="308">
        <v>0</v>
      </c>
      <c r="BV16" s="308">
        <v>0</v>
      </c>
      <c r="BW16" s="308">
        <v>0</v>
      </c>
      <c r="BX16" s="308">
        <v>0</v>
      </c>
      <c r="BY16" s="308">
        <v>0</v>
      </c>
      <c r="BZ16" s="308">
        <v>0</v>
      </c>
      <c r="CA16" s="310">
        <v>0</v>
      </c>
    </row>
    <row r="17" spans="1:79">
      <c r="A17" s="304"/>
      <c r="B17" s="335" t="s">
        <v>435</v>
      </c>
      <c r="C17" s="305"/>
      <c r="D17" s="306"/>
      <c r="E17" s="336" t="s">
        <v>436</v>
      </c>
      <c r="F17" s="307"/>
      <c r="G17" s="308">
        <v>6575</v>
      </c>
      <c r="H17" s="311">
        <v>0</v>
      </c>
      <c r="I17" s="308">
        <v>38972</v>
      </c>
      <c r="J17" s="308">
        <v>12649</v>
      </c>
      <c r="K17" s="308">
        <v>7776</v>
      </c>
      <c r="L17" s="308">
        <v>4678</v>
      </c>
      <c r="M17" s="308">
        <v>4590</v>
      </c>
      <c r="N17" s="308">
        <v>88</v>
      </c>
      <c r="O17" s="308">
        <v>3098</v>
      </c>
      <c r="P17" s="308">
        <v>48</v>
      </c>
      <c r="Q17" s="308">
        <v>1539</v>
      </c>
      <c r="R17" s="310">
        <v>1518</v>
      </c>
      <c r="S17" s="308">
        <v>21</v>
      </c>
      <c r="T17" s="308">
        <v>1472</v>
      </c>
      <c r="U17" s="308">
        <v>478</v>
      </c>
      <c r="V17" s="308">
        <v>994</v>
      </c>
      <c r="W17" s="308">
        <v>39</v>
      </c>
      <c r="X17" s="308">
        <v>4873</v>
      </c>
      <c r="Y17" s="308">
        <v>319</v>
      </c>
      <c r="Z17" s="308">
        <v>9</v>
      </c>
      <c r="AA17" s="308">
        <v>310</v>
      </c>
      <c r="AB17" s="310">
        <v>4554</v>
      </c>
      <c r="AC17" s="308">
        <v>14</v>
      </c>
      <c r="AD17" s="308">
        <v>218</v>
      </c>
      <c r="AE17" s="308">
        <v>45</v>
      </c>
      <c r="AF17" s="308">
        <v>253</v>
      </c>
      <c r="AG17" s="308">
        <v>1753</v>
      </c>
      <c r="AH17" s="308">
        <v>251</v>
      </c>
      <c r="AI17" s="308">
        <v>1901</v>
      </c>
      <c r="AJ17" s="308">
        <v>119</v>
      </c>
      <c r="AK17" s="308">
        <v>24586</v>
      </c>
      <c r="AL17" s="308">
        <v>1737</v>
      </c>
      <c r="AM17" s="310">
        <v>1434</v>
      </c>
      <c r="AN17" s="308">
        <v>276</v>
      </c>
      <c r="AO17" s="308">
        <v>272</v>
      </c>
      <c r="AP17" s="308">
        <v>236</v>
      </c>
      <c r="AQ17" s="308">
        <v>81</v>
      </c>
      <c r="AR17" s="308">
        <v>5</v>
      </c>
      <c r="AS17" s="308">
        <v>12</v>
      </c>
      <c r="AT17" s="308">
        <v>108</v>
      </c>
      <c r="AU17" s="308">
        <v>28</v>
      </c>
      <c r="AV17" s="308">
        <v>1</v>
      </c>
      <c r="AW17" s="310">
        <v>1</v>
      </c>
      <c r="AX17" s="308">
        <v>36</v>
      </c>
      <c r="AY17" s="308">
        <v>30</v>
      </c>
      <c r="AZ17" s="308">
        <v>21</v>
      </c>
      <c r="BA17" s="308">
        <v>6</v>
      </c>
      <c r="BB17" s="308">
        <v>2</v>
      </c>
      <c r="BC17" s="308">
        <v>1</v>
      </c>
      <c r="BD17" s="308">
        <v>6</v>
      </c>
      <c r="BE17" s="308">
        <v>5</v>
      </c>
      <c r="BF17" s="308">
        <v>1</v>
      </c>
      <c r="BG17" s="310">
        <v>4</v>
      </c>
      <c r="BH17" s="308">
        <v>1149</v>
      </c>
      <c r="BI17" s="308">
        <v>358</v>
      </c>
      <c r="BJ17" s="308">
        <v>210</v>
      </c>
      <c r="BK17" s="308">
        <v>39</v>
      </c>
      <c r="BL17" s="308">
        <v>35</v>
      </c>
      <c r="BM17" s="308">
        <v>74</v>
      </c>
      <c r="BN17" s="308">
        <v>658</v>
      </c>
      <c r="BO17" s="308">
        <v>43</v>
      </c>
      <c r="BP17" s="308">
        <v>1</v>
      </c>
      <c r="BQ17" s="310">
        <v>72</v>
      </c>
      <c r="BR17" s="308">
        <v>8</v>
      </c>
      <c r="BS17" s="308">
        <v>9</v>
      </c>
      <c r="BT17" s="308">
        <v>9</v>
      </c>
      <c r="BU17" s="308">
        <v>303</v>
      </c>
      <c r="BV17" s="308">
        <v>113</v>
      </c>
      <c r="BW17" s="308">
        <v>33</v>
      </c>
      <c r="BX17" s="308">
        <v>10</v>
      </c>
      <c r="BY17" s="308">
        <v>64</v>
      </c>
      <c r="BZ17" s="308">
        <v>33</v>
      </c>
      <c r="CA17" s="310">
        <v>50</v>
      </c>
    </row>
    <row r="18" spans="1:79">
      <c r="A18" s="304"/>
      <c r="B18" s="335" t="s">
        <v>437</v>
      </c>
      <c r="C18" s="305"/>
      <c r="D18" s="306"/>
      <c r="E18" s="336" t="s">
        <v>438</v>
      </c>
      <c r="F18" s="307"/>
      <c r="G18" s="308">
        <v>3585</v>
      </c>
      <c r="H18" s="311">
        <v>2561</v>
      </c>
      <c r="I18" s="308">
        <v>139305</v>
      </c>
      <c r="J18" s="308">
        <v>98767</v>
      </c>
      <c r="K18" s="308">
        <v>43798</v>
      </c>
      <c r="L18" s="308">
        <v>20701</v>
      </c>
      <c r="M18" s="308">
        <v>20016</v>
      </c>
      <c r="N18" s="308">
        <v>685</v>
      </c>
      <c r="O18" s="308">
        <v>23097</v>
      </c>
      <c r="P18" s="308">
        <v>447</v>
      </c>
      <c r="Q18" s="308">
        <v>13124</v>
      </c>
      <c r="R18" s="310">
        <v>12986</v>
      </c>
      <c r="S18" s="308">
        <v>138</v>
      </c>
      <c r="T18" s="308">
        <v>9186</v>
      </c>
      <c r="U18" s="308">
        <v>4079</v>
      </c>
      <c r="V18" s="308">
        <v>5107</v>
      </c>
      <c r="W18" s="308">
        <v>340</v>
      </c>
      <c r="X18" s="308">
        <v>54969</v>
      </c>
      <c r="Y18" s="308">
        <v>2472</v>
      </c>
      <c r="Z18" s="308">
        <v>115</v>
      </c>
      <c r="AA18" s="308">
        <v>2357</v>
      </c>
      <c r="AB18" s="310">
        <v>52497</v>
      </c>
      <c r="AC18" s="308">
        <v>314</v>
      </c>
      <c r="AD18" s="308">
        <v>3357</v>
      </c>
      <c r="AE18" s="308">
        <v>545</v>
      </c>
      <c r="AF18" s="308">
        <v>3836</v>
      </c>
      <c r="AG18" s="308">
        <v>15454</v>
      </c>
      <c r="AH18" s="308">
        <v>4099</v>
      </c>
      <c r="AI18" s="308">
        <v>24322</v>
      </c>
      <c r="AJ18" s="308">
        <v>570</v>
      </c>
      <c r="AK18" s="308">
        <v>13396</v>
      </c>
      <c r="AL18" s="308">
        <v>27142</v>
      </c>
      <c r="AM18" s="310">
        <v>15051</v>
      </c>
      <c r="AN18" s="308">
        <v>7809</v>
      </c>
      <c r="AO18" s="308">
        <v>7480</v>
      </c>
      <c r="AP18" s="308">
        <v>6076</v>
      </c>
      <c r="AQ18" s="308">
        <v>2434</v>
      </c>
      <c r="AR18" s="308">
        <v>171</v>
      </c>
      <c r="AS18" s="308">
        <v>485</v>
      </c>
      <c r="AT18" s="308">
        <v>1857</v>
      </c>
      <c r="AU18" s="308">
        <v>1057</v>
      </c>
      <c r="AV18" s="308">
        <v>25</v>
      </c>
      <c r="AW18" s="310">
        <v>47</v>
      </c>
      <c r="AX18" s="308">
        <v>1404</v>
      </c>
      <c r="AY18" s="308">
        <v>1269</v>
      </c>
      <c r="AZ18" s="308">
        <v>945</v>
      </c>
      <c r="BA18" s="308">
        <v>185</v>
      </c>
      <c r="BB18" s="308">
        <v>120</v>
      </c>
      <c r="BC18" s="308">
        <v>19</v>
      </c>
      <c r="BD18" s="308">
        <v>135</v>
      </c>
      <c r="BE18" s="308">
        <v>108</v>
      </c>
      <c r="BF18" s="308">
        <v>27</v>
      </c>
      <c r="BG18" s="310">
        <v>329</v>
      </c>
      <c r="BH18" s="308">
        <v>6771</v>
      </c>
      <c r="BI18" s="308">
        <v>2197</v>
      </c>
      <c r="BJ18" s="308">
        <v>1346</v>
      </c>
      <c r="BK18" s="308">
        <v>248</v>
      </c>
      <c r="BL18" s="308">
        <v>83</v>
      </c>
      <c r="BM18" s="308">
        <v>520</v>
      </c>
      <c r="BN18" s="308">
        <v>2199</v>
      </c>
      <c r="BO18" s="308">
        <v>685</v>
      </c>
      <c r="BP18" s="308">
        <v>157</v>
      </c>
      <c r="BQ18" s="310">
        <v>229</v>
      </c>
      <c r="BR18" s="308">
        <v>434</v>
      </c>
      <c r="BS18" s="308">
        <v>870</v>
      </c>
      <c r="BT18" s="308">
        <v>471</v>
      </c>
      <c r="BU18" s="308">
        <v>12091</v>
      </c>
      <c r="BV18" s="308">
        <v>1953</v>
      </c>
      <c r="BW18" s="308">
        <v>1239</v>
      </c>
      <c r="BX18" s="308">
        <v>306</v>
      </c>
      <c r="BY18" s="308">
        <v>2103</v>
      </c>
      <c r="BZ18" s="308">
        <v>1667</v>
      </c>
      <c r="CA18" s="310">
        <v>4823</v>
      </c>
    </row>
    <row r="19" spans="1:79">
      <c r="A19" s="304"/>
      <c r="B19" s="335" t="s">
        <v>439</v>
      </c>
      <c r="C19" s="305"/>
      <c r="D19" s="306"/>
      <c r="E19" s="336" t="s">
        <v>440</v>
      </c>
      <c r="F19" s="307"/>
      <c r="G19" s="308">
        <v>35482</v>
      </c>
      <c r="H19" s="311">
        <v>4509</v>
      </c>
      <c r="I19" s="308">
        <v>2068920</v>
      </c>
      <c r="J19" s="308">
        <v>1877110</v>
      </c>
      <c r="K19" s="308">
        <v>1649081</v>
      </c>
      <c r="L19" s="308">
        <v>1257117</v>
      </c>
      <c r="M19" s="308">
        <v>1209908</v>
      </c>
      <c r="N19" s="308">
        <v>47209</v>
      </c>
      <c r="O19" s="308">
        <v>391964</v>
      </c>
      <c r="P19" s="308">
        <v>3596</v>
      </c>
      <c r="Q19" s="308">
        <v>158987</v>
      </c>
      <c r="R19" s="310">
        <v>155209</v>
      </c>
      <c r="S19" s="308">
        <v>3778</v>
      </c>
      <c r="T19" s="308">
        <v>224984</v>
      </c>
      <c r="U19" s="308">
        <v>36613</v>
      </c>
      <c r="V19" s="308">
        <v>188371</v>
      </c>
      <c r="W19" s="308">
        <v>4397</v>
      </c>
      <c r="X19" s="308">
        <v>228029</v>
      </c>
      <c r="Y19" s="308">
        <v>53968</v>
      </c>
      <c r="Z19" s="308">
        <v>4328</v>
      </c>
      <c r="AA19" s="308">
        <v>49640</v>
      </c>
      <c r="AB19" s="310">
        <v>174061</v>
      </c>
      <c r="AC19" s="308">
        <v>725</v>
      </c>
      <c r="AD19" s="308">
        <v>7780</v>
      </c>
      <c r="AE19" s="308">
        <v>3688</v>
      </c>
      <c r="AF19" s="308">
        <v>31568</v>
      </c>
      <c r="AG19" s="308">
        <v>59929</v>
      </c>
      <c r="AH19" s="308">
        <v>11531</v>
      </c>
      <c r="AI19" s="308">
        <v>57404</v>
      </c>
      <c r="AJ19" s="308">
        <v>1436</v>
      </c>
      <c r="AK19" s="308">
        <v>132678</v>
      </c>
      <c r="AL19" s="308">
        <v>59132</v>
      </c>
      <c r="AM19" s="310">
        <v>22315</v>
      </c>
      <c r="AN19" s="308">
        <v>13091</v>
      </c>
      <c r="AO19" s="308">
        <v>11779</v>
      </c>
      <c r="AP19" s="308">
        <v>5781</v>
      </c>
      <c r="AQ19" s="308">
        <v>2155</v>
      </c>
      <c r="AR19" s="308">
        <v>66</v>
      </c>
      <c r="AS19" s="308">
        <v>333</v>
      </c>
      <c r="AT19" s="308">
        <v>2078</v>
      </c>
      <c r="AU19" s="308">
        <v>1097</v>
      </c>
      <c r="AV19" s="308">
        <v>16</v>
      </c>
      <c r="AW19" s="310">
        <v>36</v>
      </c>
      <c r="AX19" s="308">
        <v>5998</v>
      </c>
      <c r="AY19" s="308">
        <v>5914</v>
      </c>
      <c r="AZ19" s="308">
        <v>5814</v>
      </c>
      <c r="BA19" s="308">
        <v>55</v>
      </c>
      <c r="BB19" s="308">
        <v>37</v>
      </c>
      <c r="BC19" s="308">
        <v>8</v>
      </c>
      <c r="BD19" s="308">
        <v>84</v>
      </c>
      <c r="BE19" s="308">
        <v>67</v>
      </c>
      <c r="BF19" s="308">
        <v>17</v>
      </c>
      <c r="BG19" s="310">
        <v>1312</v>
      </c>
      <c r="BH19" s="308">
        <v>6321</v>
      </c>
      <c r="BI19" s="308">
        <v>847</v>
      </c>
      <c r="BJ19" s="308">
        <v>360</v>
      </c>
      <c r="BK19" s="308">
        <v>52</v>
      </c>
      <c r="BL19" s="308">
        <v>22</v>
      </c>
      <c r="BM19" s="308">
        <v>413</v>
      </c>
      <c r="BN19" s="308">
        <v>2052</v>
      </c>
      <c r="BO19" s="308">
        <v>576</v>
      </c>
      <c r="BP19" s="308">
        <v>649</v>
      </c>
      <c r="BQ19" s="310">
        <v>80</v>
      </c>
      <c r="BR19" s="308">
        <v>2037</v>
      </c>
      <c r="BS19" s="308">
        <v>80</v>
      </c>
      <c r="BT19" s="308">
        <v>2903</v>
      </c>
      <c r="BU19" s="308">
        <v>36817</v>
      </c>
      <c r="BV19" s="308">
        <v>12088</v>
      </c>
      <c r="BW19" s="308">
        <v>1921</v>
      </c>
      <c r="BX19" s="308">
        <v>325</v>
      </c>
      <c r="BY19" s="308">
        <v>3979</v>
      </c>
      <c r="BZ19" s="308">
        <v>6666</v>
      </c>
      <c r="CA19" s="310">
        <v>11838</v>
      </c>
    </row>
    <row r="20" spans="1:79">
      <c r="A20" s="304"/>
      <c r="B20" s="335" t="s">
        <v>441</v>
      </c>
      <c r="C20" s="305"/>
      <c r="D20" s="306"/>
      <c r="E20" s="336" t="s">
        <v>442</v>
      </c>
      <c r="F20" s="307"/>
      <c r="G20" s="308">
        <v>57599</v>
      </c>
      <c r="H20" s="311">
        <v>573</v>
      </c>
      <c r="I20" s="308">
        <v>526359</v>
      </c>
      <c r="J20" s="308">
        <v>309156</v>
      </c>
      <c r="K20" s="308">
        <v>248635</v>
      </c>
      <c r="L20" s="308">
        <v>152457</v>
      </c>
      <c r="M20" s="308">
        <v>149350</v>
      </c>
      <c r="N20" s="308">
        <v>3107</v>
      </c>
      <c r="O20" s="308">
        <v>96178</v>
      </c>
      <c r="P20" s="308">
        <v>1120</v>
      </c>
      <c r="Q20" s="308">
        <v>47549</v>
      </c>
      <c r="R20" s="310">
        <v>46552</v>
      </c>
      <c r="S20" s="308">
        <v>997</v>
      </c>
      <c r="T20" s="308">
        <v>46438</v>
      </c>
      <c r="U20" s="308">
        <v>11890</v>
      </c>
      <c r="V20" s="308">
        <v>34548</v>
      </c>
      <c r="W20" s="308">
        <v>1071</v>
      </c>
      <c r="X20" s="308">
        <v>60521</v>
      </c>
      <c r="Y20" s="308">
        <v>11724</v>
      </c>
      <c r="Z20" s="308">
        <v>149</v>
      </c>
      <c r="AA20" s="308">
        <v>11575</v>
      </c>
      <c r="AB20" s="310">
        <v>48797</v>
      </c>
      <c r="AC20" s="308">
        <v>139</v>
      </c>
      <c r="AD20" s="308">
        <v>2817</v>
      </c>
      <c r="AE20" s="308">
        <v>316</v>
      </c>
      <c r="AF20" s="308">
        <v>4838</v>
      </c>
      <c r="AG20" s="308">
        <v>16726</v>
      </c>
      <c r="AH20" s="308">
        <v>3672</v>
      </c>
      <c r="AI20" s="308">
        <v>19657</v>
      </c>
      <c r="AJ20" s="308">
        <v>632</v>
      </c>
      <c r="AK20" s="308">
        <v>215365</v>
      </c>
      <c r="AL20" s="308">
        <v>1838</v>
      </c>
      <c r="AM20" s="310">
        <v>825</v>
      </c>
      <c r="AN20" s="308">
        <v>368</v>
      </c>
      <c r="AO20" s="308">
        <v>349</v>
      </c>
      <c r="AP20" s="308">
        <v>272</v>
      </c>
      <c r="AQ20" s="308">
        <v>114</v>
      </c>
      <c r="AR20" s="308">
        <v>8</v>
      </c>
      <c r="AS20" s="308">
        <v>28</v>
      </c>
      <c r="AT20" s="308">
        <v>92</v>
      </c>
      <c r="AU20" s="308">
        <v>26</v>
      </c>
      <c r="AV20" s="308">
        <v>1</v>
      </c>
      <c r="AW20" s="310">
        <v>3</v>
      </c>
      <c r="AX20" s="308">
        <v>77</v>
      </c>
      <c r="AY20" s="308">
        <v>68</v>
      </c>
      <c r="AZ20" s="308">
        <v>49</v>
      </c>
      <c r="BA20" s="308">
        <v>10</v>
      </c>
      <c r="BB20" s="308">
        <v>7</v>
      </c>
      <c r="BC20" s="308">
        <v>2</v>
      </c>
      <c r="BD20" s="308">
        <v>9</v>
      </c>
      <c r="BE20" s="308">
        <v>6</v>
      </c>
      <c r="BF20" s="308">
        <v>3</v>
      </c>
      <c r="BG20" s="310">
        <v>19</v>
      </c>
      <c r="BH20" s="308">
        <v>282</v>
      </c>
      <c r="BI20" s="308">
        <v>100</v>
      </c>
      <c r="BJ20" s="308">
        <v>55</v>
      </c>
      <c r="BK20" s="308">
        <v>14</v>
      </c>
      <c r="BL20" s="308">
        <v>5</v>
      </c>
      <c r="BM20" s="308">
        <v>26</v>
      </c>
      <c r="BN20" s="308">
        <v>68</v>
      </c>
      <c r="BO20" s="308">
        <v>33</v>
      </c>
      <c r="BP20" s="308">
        <v>7</v>
      </c>
      <c r="BQ20" s="310">
        <v>11</v>
      </c>
      <c r="BR20" s="308">
        <v>28</v>
      </c>
      <c r="BS20" s="308">
        <v>35</v>
      </c>
      <c r="BT20" s="308">
        <v>175</v>
      </c>
      <c r="BU20" s="308">
        <v>1013</v>
      </c>
      <c r="BV20" s="308">
        <v>313</v>
      </c>
      <c r="BW20" s="308">
        <v>104</v>
      </c>
      <c r="BX20" s="308">
        <v>44</v>
      </c>
      <c r="BY20" s="308">
        <v>143</v>
      </c>
      <c r="BZ20" s="308">
        <v>95</v>
      </c>
      <c r="CA20" s="310">
        <v>314</v>
      </c>
    </row>
    <row r="21" spans="1:79">
      <c r="A21" s="304"/>
      <c r="B21" s="335" t="s">
        <v>443</v>
      </c>
      <c r="C21" s="305"/>
      <c r="D21" s="306"/>
      <c r="E21" s="336" t="s">
        <v>444</v>
      </c>
      <c r="F21" s="307"/>
      <c r="G21" s="308">
        <v>6418</v>
      </c>
      <c r="H21" s="311">
        <v>1</v>
      </c>
      <c r="I21" s="308">
        <v>140318</v>
      </c>
      <c r="J21" s="308">
        <v>116308</v>
      </c>
      <c r="K21" s="308">
        <v>101605</v>
      </c>
      <c r="L21" s="308">
        <v>70264</v>
      </c>
      <c r="M21" s="308">
        <v>68897</v>
      </c>
      <c r="N21" s="308">
        <v>1367</v>
      </c>
      <c r="O21" s="308">
        <v>31341</v>
      </c>
      <c r="P21" s="308">
        <v>484</v>
      </c>
      <c r="Q21" s="308">
        <v>15735</v>
      </c>
      <c r="R21" s="310">
        <v>15319</v>
      </c>
      <c r="S21" s="308">
        <v>416</v>
      </c>
      <c r="T21" s="308">
        <v>14786</v>
      </c>
      <c r="U21" s="308">
        <v>4913</v>
      </c>
      <c r="V21" s="308">
        <v>9873</v>
      </c>
      <c r="W21" s="308">
        <v>336</v>
      </c>
      <c r="X21" s="308">
        <v>14703</v>
      </c>
      <c r="Y21" s="308">
        <v>2610</v>
      </c>
      <c r="Z21" s="308">
        <v>88</v>
      </c>
      <c r="AA21" s="308">
        <v>2522</v>
      </c>
      <c r="AB21" s="310">
        <v>12093</v>
      </c>
      <c r="AC21" s="308">
        <v>33</v>
      </c>
      <c r="AD21" s="308">
        <v>615</v>
      </c>
      <c r="AE21" s="308">
        <v>53</v>
      </c>
      <c r="AF21" s="308">
        <v>730</v>
      </c>
      <c r="AG21" s="308">
        <v>3570</v>
      </c>
      <c r="AH21" s="308">
        <v>926</v>
      </c>
      <c r="AI21" s="308">
        <v>6021</v>
      </c>
      <c r="AJ21" s="308">
        <v>145</v>
      </c>
      <c r="AK21" s="308">
        <v>23993</v>
      </c>
      <c r="AL21" s="308">
        <v>17</v>
      </c>
      <c r="AM21" s="310">
        <v>11</v>
      </c>
      <c r="AN21" s="308">
        <v>0</v>
      </c>
      <c r="AO21" s="308">
        <v>0</v>
      </c>
      <c r="AP21" s="308">
        <v>0</v>
      </c>
      <c r="AQ21" s="308">
        <v>0</v>
      </c>
      <c r="AR21" s="308">
        <v>0</v>
      </c>
      <c r="AS21" s="308">
        <v>0</v>
      </c>
      <c r="AT21" s="308">
        <v>0</v>
      </c>
      <c r="AU21" s="308">
        <v>0</v>
      </c>
      <c r="AV21" s="308">
        <v>0</v>
      </c>
      <c r="AW21" s="310">
        <v>0</v>
      </c>
      <c r="AX21" s="308">
        <v>0</v>
      </c>
      <c r="AY21" s="308">
        <v>0</v>
      </c>
      <c r="AZ21" s="308">
        <v>0</v>
      </c>
      <c r="BA21" s="308">
        <v>0</v>
      </c>
      <c r="BB21" s="308">
        <v>0</v>
      </c>
      <c r="BC21" s="308">
        <v>0</v>
      </c>
      <c r="BD21" s="308">
        <v>0</v>
      </c>
      <c r="BE21" s="308">
        <v>0</v>
      </c>
      <c r="BF21" s="308">
        <v>0</v>
      </c>
      <c r="BG21" s="310">
        <v>0</v>
      </c>
      <c r="BH21" s="308">
        <v>9</v>
      </c>
      <c r="BI21" s="308">
        <v>4</v>
      </c>
      <c r="BJ21" s="308">
        <v>2</v>
      </c>
      <c r="BK21" s="308">
        <v>1</v>
      </c>
      <c r="BL21" s="308">
        <v>0</v>
      </c>
      <c r="BM21" s="308">
        <v>1</v>
      </c>
      <c r="BN21" s="308">
        <v>1</v>
      </c>
      <c r="BO21" s="308">
        <v>1</v>
      </c>
      <c r="BP21" s="308">
        <v>0</v>
      </c>
      <c r="BQ21" s="310">
        <v>0</v>
      </c>
      <c r="BR21" s="308">
        <v>1</v>
      </c>
      <c r="BS21" s="308">
        <v>2</v>
      </c>
      <c r="BT21" s="308">
        <v>2</v>
      </c>
      <c r="BU21" s="308">
        <v>6</v>
      </c>
      <c r="BV21" s="308">
        <v>3</v>
      </c>
      <c r="BW21" s="308">
        <v>1</v>
      </c>
      <c r="BX21" s="308">
        <v>2</v>
      </c>
      <c r="BY21" s="308">
        <v>0</v>
      </c>
      <c r="BZ21" s="308">
        <v>0</v>
      </c>
      <c r="CA21" s="310">
        <v>0</v>
      </c>
    </row>
    <row r="22" spans="1:79">
      <c r="A22" s="304"/>
      <c r="B22" s="335" t="s">
        <v>445</v>
      </c>
      <c r="C22" s="305"/>
      <c r="D22" s="306"/>
      <c r="E22" s="336" t="s">
        <v>446</v>
      </c>
      <c r="F22" s="307"/>
      <c r="G22" s="308">
        <v>5348</v>
      </c>
      <c r="H22" s="311">
        <v>0</v>
      </c>
      <c r="I22" s="308">
        <v>20573</v>
      </c>
      <c r="J22" s="308">
        <v>582</v>
      </c>
      <c r="K22" s="308">
        <v>224</v>
      </c>
      <c r="L22" s="308">
        <v>129</v>
      </c>
      <c r="M22" s="308">
        <v>110</v>
      </c>
      <c r="N22" s="308">
        <v>19</v>
      </c>
      <c r="O22" s="308">
        <v>95</v>
      </c>
      <c r="P22" s="308">
        <v>3</v>
      </c>
      <c r="Q22" s="308">
        <v>67</v>
      </c>
      <c r="R22" s="310">
        <v>67</v>
      </c>
      <c r="S22" s="308">
        <v>0</v>
      </c>
      <c r="T22" s="308">
        <v>22</v>
      </c>
      <c r="U22" s="308">
        <v>20</v>
      </c>
      <c r="V22" s="308">
        <v>2</v>
      </c>
      <c r="W22" s="308">
        <v>3</v>
      </c>
      <c r="X22" s="308">
        <v>358</v>
      </c>
      <c r="Y22" s="308">
        <v>33</v>
      </c>
      <c r="Z22" s="308">
        <v>2</v>
      </c>
      <c r="AA22" s="308">
        <v>31</v>
      </c>
      <c r="AB22" s="310">
        <v>325</v>
      </c>
      <c r="AC22" s="308">
        <v>6</v>
      </c>
      <c r="AD22" s="308">
        <v>13</v>
      </c>
      <c r="AE22" s="308">
        <v>3</v>
      </c>
      <c r="AF22" s="308">
        <v>41</v>
      </c>
      <c r="AG22" s="308">
        <v>80</v>
      </c>
      <c r="AH22" s="308">
        <v>72</v>
      </c>
      <c r="AI22" s="308">
        <v>107</v>
      </c>
      <c r="AJ22" s="308">
        <v>3</v>
      </c>
      <c r="AK22" s="308">
        <v>19990</v>
      </c>
      <c r="AL22" s="308">
        <v>1</v>
      </c>
      <c r="AM22" s="310">
        <v>1</v>
      </c>
      <c r="AN22" s="308">
        <v>0</v>
      </c>
      <c r="AO22" s="308">
        <v>0</v>
      </c>
      <c r="AP22" s="308">
        <v>0</v>
      </c>
      <c r="AQ22" s="308">
        <v>0</v>
      </c>
      <c r="AR22" s="308">
        <v>0</v>
      </c>
      <c r="AS22" s="308">
        <v>0</v>
      </c>
      <c r="AT22" s="308">
        <v>0</v>
      </c>
      <c r="AU22" s="308">
        <v>0</v>
      </c>
      <c r="AV22" s="308">
        <v>0</v>
      </c>
      <c r="AW22" s="310">
        <v>0</v>
      </c>
      <c r="AX22" s="308">
        <v>0</v>
      </c>
      <c r="AY22" s="308">
        <v>0</v>
      </c>
      <c r="AZ22" s="308">
        <v>0</v>
      </c>
      <c r="BA22" s="308">
        <v>0</v>
      </c>
      <c r="BB22" s="308">
        <v>0</v>
      </c>
      <c r="BC22" s="308">
        <v>0</v>
      </c>
      <c r="BD22" s="308">
        <v>0</v>
      </c>
      <c r="BE22" s="308">
        <v>0</v>
      </c>
      <c r="BF22" s="308">
        <v>0</v>
      </c>
      <c r="BG22" s="310">
        <v>0</v>
      </c>
      <c r="BH22" s="308">
        <v>0</v>
      </c>
      <c r="BI22" s="308">
        <v>0</v>
      </c>
      <c r="BJ22" s="308">
        <v>0</v>
      </c>
      <c r="BK22" s="308">
        <v>0</v>
      </c>
      <c r="BL22" s="308">
        <v>0</v>
      </c>
      <c r="BM22" s="308">
        <v>0</v>
      </c>
      <c r="BN22" s="308">
        <v>0</v>
      </c>
      <c r="BO22" s="308">
        <v>0</v>
      </c>
      <c r="BP22" s="308">
        <v>0</v>
      </c>
      <c r="BQ22" s="310">
        <v>0</v>
      </c>
      <c r="BR22" s="308">
        <v>0</v>
      </c>
      <c r="BS22" s="308">
        <v>0</v>
      </c>
      <c r="BT22" s="308">
        <v>1</v>
      </c>
      <c r="BU22" s="308">
        <v>0</v>
      </c>
      <c r="BV22" s="308">
        <v>0</v>
      </c>
      <c r="BW22" s="308">
        <v>0</v>
      </c>
      <c r="BX22" s="308">
        <v>0</v>
      </c>
      <c r="BY22" s="308">
        <v>0</v>
      </c>
      <c r="BZ22" s="308">
        <v>0</v>
      </c>
      <c r="CA22" s="310">
        <v>0</v>
      </c>
    </row>
    <row r="23" spans="1:79">
      <c r="A23" s="304"/>
      <c r="B23" s="335" t="s">
        <v>447</v>
      </c>
      <c r="C23" s="305"/>
      <c r="D23" s="306"/>
      <c r="E23" s="336" t="s">
        <v>448</v>
      </c>
      <c r="F23" s="307"/>
      <c r="G23" s="308">
        <v>1936</v>
      </c>
      <c r="H23" s="311">
        <v>1048</v>
      </c>
      <c r="I23" s="308">
        <v>34769</v>
      </c>
      <c r="J23" s="308">
        <v>18837</v>
      </c>
      <c r="K23" s="308">
        <v>7517</v>
      </c>
      <c r="L23" s="308">
        <v>2223</v>
      </c>
      <c r="M23" s="308">
        <v>2146</v>
      </c>
      <c r="N23" s="308">
        <v>77</v>
      </c>
      <c r="O23" s="308">
        <v>5294</v>
      </c>
      <c r="P23" s="308">
        <v>68</v>
      </c>
      <c r="Q23" s="308">
        <v>2749</v>
      </c>
      <c r="R23" s="310">
        <v>2690</v>
      </c>
      <c r="S23" s="308">
        <v>59</v>
      </c>
      <c r="T23" s="308">
        <v>2418</v>
      </c>
      <c r="U23" s="308">
        <v>917</v>
      </c>
      <c r="V23" s="308">
        <v>1501</v>
      </c>
      <c r="W23" s="308">
        <v>59</v>
      </c>
      <c r="X23" s="308">
        <v>11320</v>
      </c>
      <c r="Y23" s="308">
        <v>178</v>
      </c>
      <c r="Z23" s="308">
        <v>14</v>
      </c>
      <c r="AA23" s="308">
        <v>164</v>
      </c>
      <c r="AB23" s="310">
        <v>11142</v>
      </c>
      <c r="AC23" s="308">
        <v>118</v>
      </c>
      <c r="AD23" s="308">
        <v>505</v>
      </c>
      <c r="AE23" s="308">
        <v>287</v>
      </c>
      <c r="AF23" s="308">
        <v>744</v>
      </c>
      <c r="AG23" s="308">
        <v>2420</v>
      </c>
      <c r="AH23" s="308">
        <v>1895</v>
      </c>
      <c r="AI23" s="308">
        <v>5019</v>
      </c>
      <c r="AJ23" s="308">
        <v>154</v>
      </c>
      <c r="AK23" s="308">
        <v>7235</v>
      </c>
      <c r="AL23" s="308">
        <v>8697</v>
      </c>
      <c r="AM23" s="310">
        <v>5942</v>
      </c>
      <c r="AN23" s="308">
        <v>2912</v>
      </c>
      <c r="AO23" s="308">
        <v>2840</v>
      </c>
      <c r="AP23" s="308">
        <v>2183</v>
      </c>
      <c r="AQ23" s="308">
        <v>1078</v>
      </c>
      <c r="AR23" s="308">
        <v>51</v>
      </c>
      <c r="AS23" s="308">
        <v>186</v>
      </c>
      <c r="AT23" s="308">
        <v>600</v>
      </c>
      <c r="AU23" s="308">
        <v>251</v>
      </c>
      <c r="AV23" s="308">
        <v>5</v>
      </c>
      <c r="AW23" s="310">
        <v>12</v>
      </c>
      <c r="AX23" s="308">
        <v>657</v>
      </c>
      <c r="AY23" s="308">
        <v>576</v>
      </c>
      <c r="AZ23" s="308">
        <v>491</v>
      </c>
      <c r="BA23" s="308">
        <v>44</v>
      </c>
      <c r="BB23" s="308">
        <v>6</v>
      </c>
      <c r="BC23" s="308">
        <v>35</v>
      </c>
      <c r="BD23" s="308">
        <v>81</v>
      </c>
      <c r="BE23" s="308">
        <v>42</v>
      </c>
      <c r="BF23" s="308">
        <v>39</v>
      </c>
      <c r="BG23" s="310">
        <v>72</v>
      </c>
      <c r="BH23" s="308">
        <v>2671</v>
      </c>
      <c r="BI23" s="308">
        <v>1321</v>
      </c>
      <c r="BJ23" s="308">
        <v>574</v>
      </c>
      <c r="BK23" s="308">
        <v>141</v>
      </c>
      <c r="BL23" s="308">
        <v>354</v>
      </c>
      <c r="BM23" s="308">
        <v>252</v>
      </c>
      <c r="BN23" s="308">
        <v>745</v>
      </c>
      <c r="BO23" s="308">
        <v>248</v>
      </c>
      <c r="BP23" s="308">
        <v>4</v>
      </c>
      <c r="BQ23" s="310">
        <v>46</v>
      </c>
      <c r="BR23" s="308">
        <v>30</v>
      </c>
      <c r="BS23" s="308">
        <v>277</v>
      </c>
      <c r="BT23" s="308">
        <v>359</v>
      </c>
      <c r="BU23" s="308">
        <v>2755</v>
      </c>
      <c r="BV23" s="308">
        <v>631</v>
      </c>
      <c r="BW23" s="308">
        <v>248</v>
      </c>
      <c r="BX23" s="308">
        <v>81</v>
      </c>
      <c r="BY23" s="308">
        <v>463</v>
      </c>
      <c r="BZ23" s="308">
        <v>308</v>
      </c>
      <c r="CA23" s="310">
        <v>1024</v>
      </c>
    </row>
    <row r="24" spans="1:79">
      <c r="A24" s="304"/>
      <c r="B24" s="335" t="s">
        <v>449</v>
      </c>
      <c r="C24" s="305"/>
      <c r="D24" s="306"/>
      <c r="E24" s="336" t="s">
        <v>450</v>
      </c>
      <c r="F24" s="307"/>
      <c r="G24" s="308">
        <v>0</v>
      </c>
      <c r="H24" s="311">
        <v>0</v>
      </c>
      <c r="I24" s="308">
        <v>6686</v>
      </c>
      <c r="J24" s="308">
        <v>0</v>
      </c>
      <c r="K24" s="308">
        <v>0</v>
      </c>
      <c r="L24" s="308">
        <v>0</v>
      </c>
      <c r="M24" s="308">
        <v>0</v>
      </c>
      <c r="N24" s="308">
        <v>0</v>
      </c>
      <c r="O24" s="308">
        <v>0</v>
      </c>
      <c r="P24" s="308">
        <v>0</v>
      </c>
      <c r="Q24" s="308">
        <v>0</v>
      </c>
      <c r="R24" s="310">
        <v>0</v>
      </c>
      <c r="S24" s="308">
        <v>0</v>
      </c>
      <c r="T24" s="308">
        <v>0</v>
      </c>
      <c r="U24" s="308">
        <v>0</v>
      </c>
      <c r="V24" s="308">
        <v>0</v>
      </c>
      <c r="W24" s="308">
        <v>0</v>
      </c>
      <c r="X24" s="308">
        <v>0</v>
      </c>
      <c r="Y24" s="308">
        <v>0</v>
      </c>
      <c r="Z24" s="308">
        <v>0</v>
      </c>
      <c r="AA24" s="308">
        <v>0</v>
      </c>
      <c r="AB24" s="310">
        <v>0</v>
      </c>
      <c r="AC24" s="308">
        <v>0</v>
      </c>
      <c r="AD24" s="308">
        <v>0</v>
      </c>
      <c r="AE24" s="308">
        <v>0</v>
      </c>
      <c r="AF24" s="308">
        <v>0</v>
      </c>
      <c r="AG24" s="308">
        <v>0</v>
      </c>
      <c r="AH24" s="308">
        <v>0</v>
      </c>
      <c r="AI24" s="308">
        <v>0</v>
      </c>
      <c r="AJ24" s="308">
        <v>0</v>
      </c>
      <c r="AK24" s="308">
        <v>0</v>
      </c>
      <c r="AL24" s="308">
        <v>6686</v>
      </c>
      <c r="AM24" s="310">
        <v>5010</v>
      </c>
      <c r="AN24" s="308">
        <v>1829</v>
      </c>
      <c r="AO24" s="308">
        <v>1805</v>
      </c>
      <c r="AP24" s="308">
        <v>1692</v>
      </c>
      <c r="AQ24" s="308">
        <v>839</v>
      </c>
      <c r="AR24" s="308">
        <v>22</v>
      </c>
      <c r="AS24" s="308">
        <v>28</v>
      </c>
      <c r="AT24" s="308">
        <v>789</v>
      </c>
      <c r="AU24" s="308">
        <v>11</v>
      </c>
      <c r="AV24" s="308">
        <v>2</v>
      </c>
      <c r="AW24" s="310">
        <v>1</v>
      </c>
      <c r="AX24" s="308">
        <v>113</v>
      </c>
      <c r="AY24" s="308">
        <v>81</v>
      </c>
      <c r="AZ24" s="308">
        <v>9</v>
      </c>
      <c r="BA24" s="308">
        <v>68</v>
      </c>
      <c r="BB24" s="308">
        <v>4</v>
      </c>
      <c r="BC24" s="308">
        <v>0</v>
      </c>
      <c r="BD24" s="308">
        <v>32</v>
      </c>
      <c r="BE24" s="308">
        <v>25</v>
      </c>
      <c r="BF24" s="308">
        <v>7</v>
      </c>
      <c r="BG24" s="310">
        <v>24</v>
      </c>
      <c r="BH24" s="308">
        <v>1182</v>
      </c>
      <c r="BI24" s="308">
        <v>674</v>
      </c>
      <c r="BJ24" s="308">
        <v>547</v>
      </c>
      <c r="BK24" s="308">
        <v>63</v>
      </c>
      <c r="BL24" s="308">
        <v>19</v>
      </c>
      <c r="BM24" s="308">
        <v>45</v>
      </c>
      <c r="BN24" s="308">
        <v>225</v>
      </c>
      <c r="BO24" s="308">
        <v>162</v>
      </c>
      <c r="BP24" s="308">
        <v>17</v>
      </c>
      <c r="BQ24" s="310">
        <v>0</v>
      </c>
      <c r="BR24" s="308">
        <v>91</v>
      </c>
      <c r="BS24" s="308">
        <v>13</v>
      </c>
      <c r="BT24" s="308">
        <v>1999</v>
      </c>
      <c r="BU24" s="308">
        <v>1676</v>
      </c>
      <c r="BV24" s="308">
        <v>1155</v>
      </c>
      <c r="BW24" s="308">
        <v>69</v>
      </c>
      <c r="BX24" s="308">
        <v>34</v>
      </c>
      <c r="BY24" s="308">
        <v>124</v>
      </c>
      <c r="BZ24" s="308">
        <v>47</v>
      </c>
      <c r="CA24" s="310">
        <v>247</v>
      </c>
    </row>
    <row r="25" spans="1:79">
      <c r="A25" s="304"/>
      <c r="B25" s="335" t="s">
        <v>451</v>
      </c>
      <c r="C25" s="305"/>
      <c r="D25" s="306"/>
      <c r="E25" s="336" t="s">
        <v>452</v>
      </c>
      <c r="F25" s="307"/>
      <c r="G25" s="308">
        <v>244</v>
      </c>
      <c r="H25" s="311">
        <v>2586</v>
      </c>
      <c r="I25" s="308">
        <v>20907</v>
      </c>
      <c r="J25" s="308">
        <v>4848</v>
      </c>
      <c r="K25" s="308">
        <v>2281</v>
      </c>
      <c r="L25" s="308">
        <v>847</v>
      </c>
      <c r="M25" s="308">
        <v>822</v>
      </c>
      <c r="N25" s="308">
        <v>25</v>
      </c>
      <c r="O25" s="308">
        <v>1434</v>
      </c>
      <c r="P25" s="308">
        <v>22</v>
      </c>
      <c r="Q25" s="308">
        <v>1235</v>
      </c>
      <c r="R25" s="310">
        <v>1233</v>
      </c>
      <c r="S25" s="308">
        <v>2</v>
      </c>
      <c r="T25" s="308">
        <v>157</v>
      </c>
      <c r="U25" s="308">
        <v>104</v>
      </c>
      <c r="V25" s="308">
        <v>53</v>
      </c>
      <c r="W25" s="308">
        <v>20</v>
      </c>
      <c r="X25" s="308">
        <v>2567</v>
      </c>
      <c r="Y25" s="308">
        <v>76</v>
      </c>
      <c r="Z25" s="308">
        <v>6</v>
      </c>
      <c r="AA25" s="308">
        <v>70</v>
      </c>
      <c r="AB25" s="310">
        <v>2491</v>
      </c>
      <c r="AC25" s="308">
        <v>31</v>
      </c>
      <c r="AD25" s="308">
        <v>161</v>
      </c>
      <c r="AE25" s="308">
        <v>135</v>
      </c>
      <c r="AF25" s="308">
        <v>202</v>
      </c>
      <c r="AG25" s="308">
        <v>878</v>
      </c>
      <c r="AH25" s="308">
        <v>356</v>
      </c>
      <c r="AI25" s="308">
        <v>702</v>
      </c>
      <c r="AJ25" s="308">
        <v>26</v>
      </c>
      <c r="AK25" s="308">
        <v>910</v>
      </c>
      <c r="AL25" s="308">
        <v>15149</v>
      </c>
      <c r="AM25" s="310">
        <v>7935</v>
      </c>
      <c r="AN25" s="308">
        <v>4072</v>
      </c>
      <c r="AO25" s="308">
        <v>3989</v>
      </c>
      <c r="AP25" s="308">
        <v>3624</v>
      </c>
      <c r="AQ25" s="308">
        <v>1756</v>
      </c>
      <c r="AR25" s="308">
        <v>62</v>
      </c>
      <c r="AS25" s="308">
        <v>111</v>
      </c>
      <c r="AT25" s="308">
        <v>1612</v>
      </c>
      <c r="AU25" s="308">
        <v>74</v>
      </c>
      <c r="AV25" s="308">
        <v>5</v>
      </c>
      <c r="AW25" s="310">
        <v>4</v>
      </c>
      <c r="AX25" s="308">
        <v>365</v>
      </c>
      <c r="AY25" s="308">
        <v>290</v>
      </c>
      <c r="AZ25" s="308">
        <v>122</v>
      </c>
      <c r="BA25" s="308">
        <v>145</v>
      </c>
      <c r="BB25" s="308">
        <v>21</v>
      </c>
      <c r="BC25" s="308">
        <v>2</v>
      </c>
      <c r="BD25" s="308">
        <v>75</v>
      </c>
      <c r="BE25" s="308">
        <v>60</v>
      </c>
      <c r="BF25" s="308">
        <v>15</v>
      </c>
      <c r="BG25" s="310">
        <v>83</v>
      </c>
      <c r="BH25" s="308">
        <v>3115</v>
      </c>
      <c r="BI25" s="308">
        <v>1482</v>
      </c>
      <c r="BJ25" s="308">
        <v>1089</v>
      </c>
      <c r="BK25" s="308">
        <v>163</v>
      </c>
      <c r="BL25" s="308">
        <v>49</v>
      </c>
      <c r="BM25" s="308">
        <v>181</v>
      </c>
      <c r="BN25" s="308">
        <v>685</v>
      </c>
      <c r="BO25" s="308">
        <v>394</v>
      </c>
      <c r="BP25" s="308">
        <v>58</v>
      </c>
      <c r="BQ25" s="310">
        <v>46</v>
      </c>
      <c r="BR25" s="308">
        <v>265</v>
      </c>
      <c r="BS25" s="308">
        <v>185</v>
      </c>
      <c r="BT25" s="308">
        <v>748</v>
      </c>
      <c r="BU25" s="308">
        <v>7214</v>
      </c>
      <c r="BV25" s="308">
        <v>3733</v>
      </c>
      <c r="BW25" s="308">
        <v>418</v>
      </c>
      <c r="BX25" s="308">
        <v>174</v>
      </c>
      <c r="BY25" s="308">
        <v>839</v>
      </c>
      <c r="BZ25" s="308">
        <v>346</v>
      </c>
      <c r="CA25" s="310">
        <v>1704</v>
      </c>
    </row>
    <row r="26" spans="1:79">
      <c r="A26" s="304"/>
      <c r="B26" s="335" t="s">
        <v>453</v>
      </c>
      <c r="C26" s="305"/>
      <c r="D26" s="306"/>
      <c r="E26" s="336" t="s">
        <v>454</v>
      </c>
      <c r="F26" s="307"/>
      <c r="G26" s="308">
        <v>0</v>
      </c>
      <c r="H26" s="311">
        <v>0</v>
      </c>
      <c r="I26" s="308">
        <v>0</v>
      </c>
      <c r="J26" s="308">
        <v>0</v>
      </c>
      <c r="K26" s="308">
        <v>0</v>
      </c>
      <c r="L26" s="308">
        <v>0</v>
      </c>
      <c r="M26" s="308">
        <v>0</v>
      </c>
      <c r="N26" s="308">
        <v>0</v>
      </c>
      <c r="O26" s="308">
        <v>0</v>
      </c>
      <c r="P26" s="308">
        <v>0</v>
      </c>
      <c r="Q26" s="308">
        <v>0</v>
      </c>
      <c r="R26" s="310">
        <v>0</v>
      </c>
      <c r="S26" s="308">
        <v>0</v>
      </c>
      <c r="T26" s="308">
        <v>0</v>
      </c>
      <c r="U26" s="308">
        <v>0</v>
      </c>
      <c r="V26" s="308">
        <v>0</v>
      </c>
      <c r="W26" s="308">
        <v>0</v>
      </c>
      <c r="X26" s="308">
        <v>0</v>
      </c>
      <c r="Y26" s="308">
        <v>0</v>
      </c>
      <c r="Z26" s="308">
        <v>0</v>
      </c>
      <c r="AA26" s="308">
        <v>0</v>
      </c>
      <c r="AB26" s="310">
        <v>0</v>
      </c>
      <c r="AC26" s="308">
        <v>0</v>
      </c>
      <c r="AD26" s="308">
        <v>0</v>
      </c>
      <c r="AE26" s="308">
        <v>0</v>
      </c>
      <c r="AF26" s="308">
        <v>0</v>
      </c>
      <c r="AG26" s="308">
        <v>0</v>
      </c>
      <c r="AH26" s="308">
        <v>0</v>
      </c>
      <c r="AI26" s="308">
        <v>0</v>
      </c>
      <c r="AJ26" s="308">
        <v>0</v>
      </c>
      <c r="AK26" s="308">
        <v>0</v>
      </c>
      <c r="AL26" s="308">
        <v>0</v>
      </c>
      <c r="AM26" s="310">
        <v>0</v>
      </c>
      <c r="AN26" s="308">
        <v>0</v>
      </c>
      <c r="AO26" s="308">
        <v>0</v>
      </c>
      <c r="AP26" s="308">
        <v>0</v>
      </c>
      <c r="AQ26" s="308">
        <v>0</v>
      </c>
      <c r="AR26" s="308">
        <v>0</v>
      </c>
      <c r="AS26" s="308">
        <v>0</v>
      </c>
      <c r="AT26" s="308">
        <v>0</v>
      </c>
      <c r="AU26" s="308">
        <v>0</v>
      </c>
      <c r="AV26" s="308">
        <v>0</v>
      </c>
      <c r="AW26" s="310">
        <v>0</v>
      </c>
      <c r="AX26" s="308">
        <v>0</v>
      </c>
      <c r="AY26" s="308">
        <v>0</v>
      </c>
      <c r="AZ26" s="308">
        <v>0</v>
      </c>
      <c r="BA26" s="308">
        <v>0</v>
      </c>
      <c r="BB26" s="308">
        <v>0</v>
      </c>
      <c r="BC26" s="308">
        <v>0</v>
      </c>
      <c r="BD26" s="308">
        <v>0</v>
      </c>
      <c r="BE26" s="308">
        <v>0</v>
      </c>
      <c r="BF26" s="308">
        <v>0</v>
      </c>
      <c r="BG26" s="310">
        <v>0</v>
      </c>
      <c r="BH26" s="308">
        <v>0</v>
      </c>
      <c r="BI26" s="308">
        <v>0</v>
      </c>
      <c r="BJ26" s="308">
        <v>0</v>
      </c>
      <c r="BK26" s="308">
        <v>0</v>
      </c>
      <c r="BL26" s="308">
        <v>0</v>
      </c>
      <c r="BM26" s="308">
        <v>0</v>
      </c>
      <c r="BN26" s="308">
        <v>0</v>
      </c>
      <c r="BO26" s="308">
        <v>0</v>
      </c>
      <c r="BP26" s="308">
        <v>0</v>
      </c>
      <c r="BQ26" s="310">
        <v>0</v>
      </c>
      <c r="BR26" s="308">
        <v>0</v>
      </c>
      <c r="BS26" s="308">
        <v>0</v>
      </c>
      <c r="BT26" s="308">
        <v>0</v>
      </c>
      <c r="BU26" s="308">
        <v>0</v>
      </c>
      <c r="BV26" s="308">
        <v>0</v>
      </c>
      <c r="BW26" s="308">
        <v>0</v>
      </c>
      <c r="BX26" s="308">
        <v>0</v>
      </c>
      <c r="BY26" s="308">
        <v>0</v>
      </c>
      <c r="BZ26" s="308">
        <v>0</v>
      </c>
      <c r="CA26" s="310">
        <v>0</v>
      </c>
    </row>
    <row r="27" spans="1:79">
      <c r="A27" s="304"/>
      <c r="B27" s="335" t="s">
        <v>455</v>
      </c>
      <c r="C27" s="305"/>
      <c r="D27" s="306"/>
      <c r="E27" s="337" t="s">
        <v>456</v>
      </c>
      <c r="F27" s="307"/>
      <c r="G27" s="308">
        <v>522</v>
      </c>
      <c r="H27" s="311">
        <v>0</v>
      </c>
      <c r="I27" s="308">
        <v>3626</v>
      </c>
      <c r="J27" s="308">
        <v>1682</v>
      </c>
      <c r="K27" s="308">
        <v>1563</v>
      </c>
      <c r="L27" s="308">
        <v>1259</v>
      </c>
      <c r="M27" s="308">
        <v>1228</v>
      </c>
      <c r="N27" s="308">
        <v>31</v>
      </c>
      <c r="O27" s="308">
        <v>304</v>
      </c>
      <c r="P27" s="308">
        <v>0</v>
      </c>
      <c r="Q27" s="308">
        <v>1</v>
      </c>
      <c r="R27" s="310">
        <v>1</v>
      </c>
      <c r="S27" s="308">
        <v>0</v>
      </c>
      <c r="T27" s="308">
        <v>303</v>
      </c>
      <c r="U27" s="308">
        <v>0</v>
      </c>
      <c r="V27" s="308">
        <v>303</v>
      </c>
      <c r="W27" s="308">
        <v>0</v>
      </c>
      <c r="X27" s="308">
        <v>119</v>
      </c>
      <c r="Y27" s="308">
        <v>119</v>
      </c>
      <c r="Z27" s="308">
        <v>23</v>
      </c>
      <c r="AA27" s="308">
        <v>96</v>
      </c>
      <c r="AB27" s="310">
        <v>0</v>
      </c>
      <c r="AC27" s="308">
        <v>0</v>
      </c>
      <c r="AD27" s="308">
        <v>0</v>
      </c>
      <c r="AE27" s="308">
        <v>0</v>
      </c>
      <c r="AF27" s="308">
        <v>0</v>
      </c>
      <c r="AG27" s="308">
        <v>0</v>
      </c>
      <c r="AH27" s="308">
        <v>0</v>
      </c>
      <c r="AI27" s="308">
        <v>0</v>
      </c>
      <c r="AJ27" s="308">
        <v>0</v>
      </c>
      <c r="AK27" s="308">
        <v>1941</v>
      </c>
      <c r="AL27" s="308">
        <v>3</v>
      </c>
      <c r="AM27" s="310">
        <v>3</v>
      </c>
      <c r="AN27" s="308">
        <v>0</v>
      </c>
      <c r="AO27" s="308">
        <v>0</v>
      </c>
      <c r="AP27" s="308">
        <v>0</v>
      </c>
      <c r="AQ27" s="308">
        <v>0</v>
      </c>
      <c r="AR27" s="308">
        <v>0</v>
      </c>
      <c r="AS27" s="308">
        <v>0</v>
      </c>
      <c r="AT27" s="308">
        <v>0</v>
      </c>
      <c r="AU27" s="308">
        <v>0</v>
      </c>
      <c r="AV27" s="308">
        <v>0</v>
      </c>
      <c r="AW27" s="310">
        <v>0</v>
      </c>
      <c r="AX27" s="308">
        <v>0</v>
      </c>
      <c r="AY27" s="308">
        <v>0</v>
      </c>
      <c r="AZ27" s="308">
        <v>0</v>
      </c>
      <c r="BA27" s="308">
        <v>0</v>
      </c>
      <c r="BB27" s="308">
        <v>0</v>
      </c>
      <c r="BC27" s="308">
        <v>0</v>
      </c>
      <c r="BD27" s="308">
        <v>0</v>
      </c>
      <c r="BE27" s="308">
        <v>0</v>
      </c>
      <c r="BF27" s="308">
        <v>0</v>
      </c>
      <c r="BG27" s="310">
        <v>0</v>
      </c>
      <c r="BH27" s="308">
        <v>0</v>
      </c>
      <c r="BI27" s="308">
        <v>0</v>
      </c>
      <c r="BJ27" s="308">
        <v>0</v>
      </c>
      <c r="BK27" s="308">
        <v>0</v>
      </c>
      <c r="BL27" s="308">
        <v>0</v>
      </c>
      <c r="BM27" s="308">
        <v>0</v>
      </c>
      <c r="BN27" s="308">
        <v>0</v>
      </c>
      <c r="BO27" s="308">
        <v>0</v>
      </c>
      <c r="BP27" s="308">
        <v>0</v>
      </c>
      <c r="BQ27" s="310">
        <v>0</v>
      </c>
      <c r="BR27" s="308">
        <v>0</v>
      </c>
      <c r="BS27" s="308">
        <v>0</v>
      </c>
      <c r="BT27" s="308">
        <v>3</v>
      </c>
      <c r="BU27" s="308">
        <v>0</v>
      </c>
      <c r="BV27" s="308">
        <v>0</v>
      </c>
      <c r="BW27" s="308">
        <v>0</v>
      </c>
      <c r="BX27" s="308">
        <v>0</v>
      </c>
      <c r="BY27" s="308">
        <v>0</v>
      </c>
      <c r="BZ27" s="308">
        <v>0</v>
      </c>
      <c r="CA27" s="310">
        <v>0</v>
      </c>
    </row>
    <row r="28" spans="1:79">
      <c r="A28" s="304"/>
      <c r="B28" s="335" t="s">
        <v>457</v>
      </c>
      <c r="C28" s="305"/>
      <c r="D28" s="306"/>
      <c r="E28" s="336" t="s">
        <v>458</v>
      </c>
      <c r="F28" s="307"/>
      <c r="G28" s="308">
        <v>0</v>
      </c>
      <c r="H28" s="311">
        <v>0</v>
      </c>
      <c r="I28" s="308">
        <v>1</v>
      </c>
      <c r="J28" s="308">
        <v>1</v>
      </c>
      <c r="K28" s="308">
        <v>1</v>
      </c>
      <c r="L28" s="308">
        <v>1</v>
      </c>
      <c r="M28" s="308">
        <v>1</v>
      </c>
      <c r="N28" s="308">
        <v>0</v>
      </c>
      <c r="O28" s="308">
        <v>0</v>
      </c>
      <c r="P28" s="308">
        <v>0</v>
      </c>
      <c r="Q28" s="308">
        <v>0</v>
      </c>
      <c r="R28" s="310">
        <v>0</v>
      </c>
      <c r="S28" s="308">
        <v>0</v>
      </c>
      <c r="T28" s="308">
        <v>0</v>
      </c>
      <c r="U28" s="308">
        <v>0</v>
      </c>
      <c r="V28" s="308">
        <v>0</v>
      </c>
      <c r="W28" s="308">
        <v>0</v>
      </c>
      <c r="X28" s="308">
        <v>0</v>
      </c>
      <c r="Y28" s="308">
        <v>0</v>
      </c>
      <c r="Z28" s="308">
        <v>0</v>
      </c>
      <c r="AA28" s="308">
        <v>0</v>
      </c>
      <c r="AB28" s="310">
        <v>0</v>
      </c>
      <c r="AC28" s="308">
        <v>0</v>
      </c>
      <c r="AD28" s="308">
        <v>0</v>
      </c>
      <c r="AE28" s="308">
        <v>0</v>
      </c>
      <c r="AF28" s="308">
        <v>0</v>
      </c>
      <c r="AG28" s="308">
        <v>0</v>
      </c>
      <c r="AH28" s="308">
        <v>0</v>
      </c>
      <c r="AI28" s="308">
        <v>0</v>
      </c>
      <c r="AJ28" s="308">
        <v>0</v>
      </c>
      <c r="AK28" s="308">
        <v>0</v>
      </c>
      <c r="AL28" s="308">
        <v>0</v>
      </c>
      <c r="AM28" s="310">
        <v>0</v>
      </c>
      <c r="AN28" s="308">
        <v>0</v>
      </c>
      <c r="AO28" s="308">
        <v>0</v>
      </c>
      <c r="AP28" s="308">
        <v>0</v>
      </c>
      <c r="AQ28" s="308">
        <v>0</v>
      </c>
      <c r="AR28" s="308">
        <v>0</v>
      </c>
      <c r="AS28" s="308">
        <v>0</v>
      </c>
      <c r="AT28" s="308">
        <v>0</v>
      </c>
      <c r="AU28" s="308">
        <v>0</v>
      </c>
      <c r="AV28" s="308">
        <v>0</v>
      </c>
      <c r="AW28" s="310">
        <v>0</v>
      </c>
      <c r="AX28" s="308">
        <v>0</v>
      </c>
      <c r="AY28" s="308">
        <v>0</v>
      </c>
      <c r="AZ28" s="308">
        <v>0</v>
      </c>
      <c r="BA28" s="308">
        <v>0</v>
      </c>
      <c r="BB28" s="308">
        <v>0</v>
      </c>
      <c r="BC28" s="308">
        <v>0</v>
      </c>
      <c r="BD28" s="308">
        <v>0</v>
      </c>
      <c r="BE28" s="308">
        <v>0</v>
      </c>
      <c r="BF28" s="308">
        <v>0</v>
      </c>
      <c r="BG28" s="310">
        <v>0</v>
      </c>
      <c r="BH28" s="308">
        <v>0</v>
      </c>
      <c r="BI28" s="308">
        <v>0</v>
      </c>
      <c r="BJ28" s="308">
        <v>0</v>
      </c>
      <c r="BK28" s="308">
        <v>0</v>
      </c>
      <c r="BL28" s="308">
        <v>0</v>
      </c>
      <c r="BM28" s="308">
        <v>0</v>
      </c>
      <c r="BN28" s="308">
        <v>0</v>
      </c>
      <c r="BO28" s="308">
        <v>0</v>
      </c>
      <c r="BP28" s="308">
        <v>0</v>
      </c>
      <c r="BQ28" s="310">
        <v>0</v>
      </c>
      <c r="BR28" s="308">
        <v>0</v>
      </c>
      <c r="BS28" s="308">
        <v>0</v>
      </c>
      <c r="BT28" s="308">
        <v>0</v>
      </c>
      <c r="BU28" s="308">
        <v>0</v>
      </c>
      <c r="BV28" s="308">
        <v>0</v>
      </c>
      <c r="BW28" s="308">
        <v>0</v>
      </c>
      <c r="BX28" s="308">
        <v>0</v>
      </c>
      <c r="BY28" s="308">
        <v>0</v>
      </c>
      <c r="BZ28" s="308">
        <v>0</v>
      </c>
      <c r="CA28" s="310">
        <v>0</v>
      </c>
    </row>
    <row r="29" spans="1:79">
      <c r="A29" s="304"/>
      <c r="B29" s="335" t="s">
        <v>459</v>
      </c>
      <c r="C29" s="305"/>
      <c r="D29" s="306"/>
      <c r="E29" s="336" t="s">
        <v>460</v>
      </c>
      <c r="F29" s="307"/>
      <c r="G29" s="308">
        <v>0</v>
      </c>
      <c r="H29" s="311">
        <v>0</v>
      </c>
      <c r="I29" s="308">
        <v>0</v>
      </c>
      <c r="J29" s="308">
        <v>0</v>
      </c>
      <c r="K29" s="308">
        <v>0</v>
      </c>
      <c r="L29" s="308">
        <v>0</v>
      </c>
      <c r="M29" s="308">
        <v>0</v>
      </c>
      <c r="N29" s="308">
        <v>0</v>
      </c>
      <c r="O29" s="308">
        <v>0</v>
      </c>
      <c r="P29" s="308">
        <v>0</v>
      </c>
      <c r="Q29" s="308">
        <v>0</v>
      </c>
      <c r="R29" s="310">
        <v>0</v>
      </c>
      <c r="S29" s="308">
        <v>0</v>
      </c>
      <c r="T29" s="308">
        <v>0</v>
      </c>
      <c r="U29" s="308">
        <v>0</v>
      </c>
      <c r="V29" s="308">
        <v>0</v>
      </c>
      <c r="W29" s="308">
        <v>0</v>
      </c>
      <c r="X29" s="308">
        <v>0</v>
      </c>
      <c r="Y29" s="308">
        <v>0</v>
      </c>
      <c r="Z29" s="308">
        <v>0</v>
      </c>
      <c r="AA29" s="308">
        <v>0</v>
      </c>
      <c r="AB29" s="310">
        <v>0</v>
      </c>
      <c r="AC29" s="308">
        <v>0</v>
      </c>
      <c r="AD29" s="308">
        <v>0</v>
      </c>
      <c r="AE29" s="308">
        <v>0</v>
      </c>
      <c r="AF29" s="308">
        <v>0</v>
      </c>
      <c r="AG29" s="308">
        <v>0</v>
      </c>
      <c r="AH29" s="308">
        <v>0</v>
      </c>
      <c r="AI29" s="308">
        <v>0</v>
      </c>
      <c r="AJ29" s="308">
        <v>0</v>
      </c>
      <c r="AK29" s="308">
        <v>0</v>
      </c>
      <c r="AL29" s="308">
        <v>0</v>
      </c>
      <c r="AM29" s="310">
        <v>0</v>
      </c>
      <c r="AN29" s="308">
        <v>0</v>
      </c>
      <c r="AO29" s="308">
        <v>0</v>
      </c>
      <c r="AP29" s="308">
        <v>0</v>
      </c>
      <c r="AQ29" s="308">
        <v>0</v>
      </c>
      <c r="AR29" s="308">
        <v>0</v>
      </c>
      <c r="AS29" s="308">
        <v>0</v>
      </c>
      <c r="AT29" s="308">
        <v>0</v>
      </c>
      <c r="AU29" s="308">
        <v>0</v>
      </c>
      <c r="AV29" s="308">
        <v>0</v>
      </c>
      <c r="AW29" s="310">
        <v>0</v>
      </c>
      <c r="AX29" s="308">
        <v>0</v>
      </c>
      <c r="AY29" s="308">
        <v>0</v>
      </c>
      <c r="AZ29" s="308">
        <v>0</v>
      </c>
      <c r="BA29" s="308">
        <v>0</v>
      </c>
      <c r="BB29" s="308">
        <v>0</v>
      </c>
      <c r="BC29" s="308">
        <v>0</v>
      </c>
      <c r="BD29" s="308">
        <v>0</v>
      </c>
      <c r="BE29" s="308">
        <v>0</v>
      </c>
      <c r="BF29" s="308">
        <v>0</v>
      </c>
      <c r="BG29" s="310">
        <v>0</v>
      </c>
      <c r="BH29" s="308">
        <v>0</v>
      </c>
      <c r="BI29" s="308">
        <v>0</v>
      </c>
      <c r="BJ29" s="308">
        <v>0</v>
      </c>
      <c r="BK29" s="308">
        <v>0</v>
      </c>
      <c r="BL29" s="308">
        <v>0</v>
      </c>
      <c r="BM29" s="308">
        <v>0</v>
      </c>
      <c r="BN29" s="308">
        <v>0</v>
      </c>
      <c r="BO29" s="308">
        <v>0</v>
      </c>
      <c r="BP29" s="308">
        <v>0</v>
      </c>
      <c r="BQ29" s="310">
        <v>0</v>
      </c>
      <c r="BR29" s="308">
        <v>0</v>
      </c>
      <c r="BS29" s="308">
        <v>0</v>
      </c>
      <c r="BT29" s="308">
        <v>0</v>
      </c>
      <c r="BU29" s="308">
        <v>0</v>
      </c>
      <c r="BV29" s="308">
        <v>0</v>
      </c>
      <c r="BW29" s="308">
        <v>0</v>
      </c>
      <c r="BX29" s="308">
        <v>0</v>
      </c>
      <c r="BY29" s="308">
        <v>0</v>
      </c>
      <c r="BZ29" s="308">
        <v>0</v>
      </c>
      <c r="CA29" s="310">
        <v>0</v>
      </c>
    </row>
    <row r="30" spans="1:79">
      <c r="A30" s="304"/>
      <c r="B30" s="335" t="s">
        <v>461</v>
      </c>
      <c r="C30" s="305"/>
      <c r="D30" s="306"/>
      <c r="E30" s="336" t="s">
        <v>462</v>
      </c>
      <c r="F30" s="307"/>
      <c r="G30" s="308">
        <v>0</v>
      </c>
      <c r="H30" s="311">
        <v>0</v>
      </c>
      <c r="I30" s="308">
        <v>0</v>
      </c>
      <c r="J30" s="308">
        <v>0</v>
      </c>
      <c r="K30" s="308">
        <v>0</v>
      </c>
      <c r="L30" s="308">
        <v>0</v>
      </c>
      <c r="M30" s="308">
        <v>0</v>
      </c>
      <c r="N30" s="308">
        <v>0</v>
      </c>
      <c r="O30" s="308">
        <v>0</v>
      </c>
      <c r="P30" s="308">
        <v>0</v>
      </c>
      <c r="Q30" s="308">
        <v>0</v>
      </c>
      <c r="R30" s="310">
        <v>0</v>
      </c>
      <c r="S30" s="308">
        <v>0</v>
      </c>
      <c r="T30" s="308">
        <v>0</v>
      </c>
      <c r="U30" s="308">
        <v>0</v>
      </c>
      <c r="V30" s="308">
        <v>0</v>
      </c>
      <c r="W30" s="308">
        <v>0</v>
      </c>
      <c r="X30" s="308">
        <v>0</v>
      </c>
      <c r="Y30" s="308">
        <v>0</v>
      </c>
      <c r="Z30" s="308">
        <v>0</v>
      </c>
      <c r="AA30" s="308">
        <v>0</v>
      </c>
      <c r="AB30" s="310">
        <v>0</v>
      </c>
      <c r="AC30" s="308">
        <v>0</v>
      </c>
      <c r="AD30" s="308">
        <v>0</v>
      </c>
      <c r="AE30" s="308">
        <v>0</v>
      </c>
      <c r="AF30" s="308">
        <v>0</v>
      </c>
      <c r="AG30" s="308">
        <v>0</v>
      </c>
      <c r="AH30" s="308">
        <v>0</v>
      </c>
      <c r="AI30" s="308">
        <v>0</v>
      </c>
      <c r="AJ30" s="308">
        <v>0</v>
      </c>
      <c r="AK30" s="308">
        <v>0</v>
      </c>
      <c r="AL30" s="308">
        <v>0</v>
      </c>
      <c r="AM30" s="310">
        <v>0</v>
      </c>
      <c r="AN30" s="308">
        <v>0</v>
      </c>
      <c r="AO30" s="308">
        <v>0</v>
      </c>
      <c r="AP30" s="308">
        <v>0</v>
      </c>
      <c r="AQ30" s="308">
        <v>0</v>
      </c>
      <c r="AR30" s="308">
        <v>0</v>
      </c>
      <c r="AS30" s="308">
        <v>0</v>
      </c>
      <c r="AT30" s="308">
        <v>0</v>
      </c>
      <c r="AU30" s="308">
        <v>0</v>
      </c>
      <c r="AV30" s="308">
        <v>0</v>
      </c>
      <c r="AW30" s="310">
        <v>0</v>
      </c>
      <c r="AX30" s="308">
        <v>0</v>
      </c>
      <c r="AY30" s="308">
        <v>0</v>
      </c>
      <c r="AZ30" s="308">
        <v>0</v>
      </c>
      <c r="BA30" s="308">
        <v>0</v>
      </c>
      <c r="BB30" s="308">
        <v>0</v>
      </c>
      <c r="BC30" s="308">
        <v>0</v>
      </c>
      <c r="BD30" s="308">
        <v>0</v>
      </c>
      <c r="BE30" s="308">
        <v>0</v>
      </c>
      <c r="BF30" s="308">
        <v>0</v>
      </c>
      <c r="BG30" s="310">
        <v>0</v>
      </c>
      <c r="BH30" s="308">
        <v>0</v>
      </c>
      <c r="BI30" s="308">
        <v>0</v>
      </c>
      <c r="BJ30" s="308">
        <v>0</v>
      </c>
      <c r="BK30" s="308">
        <v>0</v>
      </c>
      <c r="BL30" s="308">
        <v>0</v>
      </c>
      <c r="BM30" s="308">
        <v>0</v>
      </c>
      <c r="BN30" s="308">
        <v>0</v>
      </c>
      <c r="BO30" s="308">
        <v>0</v>
      </c>
      <c r="BP30" s="308">
        <v>0</v>
      </c>
      <c r="BQ30" s="310">
        <v>0</v>
      </c>
      <c r="BR30" s="308">
        <v>0</v>
      </c>
      <c r="BS30" s="308">
        <v>0</v>
      </c>
      <c r="BT30" s="308">
        <v>0</v>
      </c>
      <c r="BU30" s="308">
        <v>0</v>
      </c>
      <c r="BV30" s="308">
        <v>0</v>
      </c>
      <c r="BW30" s="308">
        <v>0</v>
      </c>
      <c r="BX30" s="308">
        <v>0</v>
      </c>
      <c r="BY30" s="308">
        <v>0</v>
      </c>
      <c r="BZ30" s="308">
        <v>0</v>
      </c>
      <c r="CA30" s="310">
        <v>0</v>
      </c>
    </row>
    <row r="31" spans="1:79">
      <c r="A31" s="304"/>
      <c r="B31" s="335" t="s">
        <v>463</v>
      </c>
      <c r="C31" s="305"/>
      <c r="D31" s="306"/>
      <c r="E31" s="336" t="s">
        <v>464</v>
      </c>
      <c r="F31" s="307"/>
      <c r="G31" s="308">
        <v>16725</v>
      </c>
      <c r="H31" s="311">
        <v>1725</v>
      </c>
      <c r="I31" s="308">
        <v>275869</v>
      </c>
      <c r="J31" s="308">
        <v>173021</v>
      </c>
      <c r="K31" s="308">
        <v>110438</v>
      </c>
      <c r="L31" s="308">
        <v>61490</v>
      </c>
      <c r="M31" s="308">
        <v>58702</v>
      </c>
      <c r="N31" s="308">
        <v>2788</v>
      </c>
      <c r="O31" s="308">
        <v>48948</v>
      </c>
      <c r="P31" s="308">
        <v>786</v>
      </c>
      <c r="Q31" s="308">
        <v>29971</v>
      </c>
      <c r="R31" s="310">
        <v>28371</v>
      </c>
      <c r="S31" s="308">
        <v>1600</v>
      </c>
      <c r="T31" s="308">
        <v>16948</v>
      </c>
      <c r="U31" s="308">
        <v>8952</v>
      </c>
      <c r="V31" s="308">
        <v>7996</v>
      </c>
      <c r="W31" s="308">
        <v>1243</v>
      </c>
      <c r="X31" s="308">
        <v>62583</v>
      </c>
      <c r="Y31" s="308">
        <v>3532</v>
      </c>
      <c r="Z31" s="308">
        <v>190</v>
      </c>
      <c r="AA31" s="308">
        <v>3342</v>
      </c>
      <c r="AB31" s="310">
        <v>59051</v>
      </c>
      <c r="AC31" s="308">
        <v>847</v>
      </c>
      <c r="AD31" s="308">
        <v>2250</v>
      </c>
      <c r="AE31" s="308">
        <v>1348</v>
      </c>
      <c r="AF31" s="308">
        <v>6538</v>
      </c>
      <c r="AG31" s="308">
        <v>12855</v>
      </c>
      <c r="AH31" s="308">
        <v>13687</v>
      </c>
      <c r="AI31" s="308">
        <v>21006</v>
      </c>
      <c r="AJ31" s="308">
        <v>520</v>
      </c>
      <c r="AK31" s="308">
        <v>62521</v>
      </c>
      <c r="AL31" s="308">
        <v>40327</v>
      </c>
      <c r="AM31" s="310">
        <v>21605</v>
      </c>
      <c r="AN31" s="308">
        <v>16495</v>
      </c>
      <c r="AO31" s="308">
        <v>16403</v>
      </c>
      <c r="AP31" s="308">
        <v>12762</v>
      </c>
      <c r="AQ31" s="308">
        <v>1067</v>
      </c>
      <c r="AR31" s="308">
        <v>169</v>
      </c>
      <c r="AS31" s="308">
        <v>2508</v>
      </c>
      <c r="AT31" s="308">
        <v>8443</v>
      </c>
      <c r="AU31" s="308">
        <v>466</v>
      </c>
      <c r="AV31" s="308">
        <v>20</v>
      </c>
      <c r="AW31" s="310">
        <v>89</v>
      </c>
      <c r="AX31" s="308">
        <v>3641</v>
      </c>
      <c r="AY31" s="308">
        <v>3308</v>
      </c>
      <c r="AZ31" s="308">
        <v>2494</v>
      </c>
      <c r="BA31" s="308">
        <v>72</v>
      </c>
      <c r="BB31" s="308">
        <v>559</v>
      </c>
      <c r="BC31" s="308">
        <v>183</v>
      </c>
      <c r="BD31" s="308">
        <v>333</v>
      </c>
      <c r="BE31" s="308">
        <v>271</v>
      </c>
      <c r="BF31" s="308">
        <v>62</v>
      </c>
      <c r="BG31" s="310">
        <v>92</v>
      </c>
      <c r="BH31" s="308">
        <v>3401</v>
      </c>
      <c r="BI31" s="308">
        <v>836</v>
      </c>
      <c r="BJ31" s="308">
        <v>650</v>
      </c>
      <c r="BK31" s="308">
        <v>120</v>
      </c>
      <c r="BL31" s="308">
        <v>12</v>
      </c>
      <c r="BM31" s="308">
        <v>54</v>
      </c>
      <c r="BN31" s="308">
        <v>920</v>
      </c>
      <c r="BO31" s="308">
        <v>495</v>
      </c>
      <c r="BP31" s="308">
        <v>315</v>
      </c>
      <c r="BQ31" s="310">
        <v>18</v>
      </c>
      <c r="BR31" s="308">
        <v>753</v>
      </c>
      <c r="BS31" s="308">
        <v>64</v>
      </c>
      <c r="BT31" s="308">
        <v>1709</v>
      </c>
      <c r="BU31" s="308">
        <v>18722</v>
      </c>
      <c r="BV31" s="308">
        <v>2657</v>
      </c>
      <c r="BW31" s="308">
        <v>657</v>
      </c>
      <c r="BX31" s="308">
        <v>120</v>
      </c>
      <c r="BY31" s="308">
        <v>6190</v>
      </c>
      <c r="BZ31" s="308">
        <v>3547</v>
      </c>
      <c r="CA31" s="310">
        <v>5551</v>
      </c>
    </row>
    <row r="32" spans="1:79">
      <c r="A32" s="304"/>
      <c r="B32" s="335" t="s">
        <v>465</v>
      </c>
      <c r="C32" s="305"/>
      <c r="D32" s="306"/>
      <c r="E32" s="336" t="s">
        <v>466</v>
      </c>
      <c r="F32" s="307"/>
      <c r="G32" s="308">
        <v>5210</v>
      </c>
      <c r="H32" s="311">
        <v>12576</v>
      </c>
      <c r="I32" s="308">
        <v>260186</v>
      </c>
      <c r="J32" s="308">
        <v>68573</v>
      </c>
      <c r="K32" s="308">
        <v>27052</v>
      </c>
      <c r="L32" s="308">
        <v>4167</v>
      </c>
      <c r="M32" s="308">
        <v>4042</v>
      </c>
      <c r="N32" s="308">
        <v>125</v>
      </c>
      <c r="O32" s="308">
        <v>22885</v>
      </c>
      <c r="P32" s="308">
        <v>389</v>
      </c>
      <c r="Q32" s="308">
        <v>16252</v>
      </c>
      <c r="R32" s="310">
        <v>16164</v>
      </c>
      <c r="S32" s="308">
        <v>88</v>
      </c>
      <c r="T32" s="308">
        <v>5716</v>
      </c>
      <c r="U32" s="308">
        <v>3705</v>
      </c>
      <c r="V32" s="308">
        <v>2011</v>
      </c>
      <c r="W32" s="308">
        <v>528</v>
      </c>
      <c r="X32" s="308">
        <v>41521</v>
      </c>
      <c r="Y32" s="308">
        <v>637</v>
      </c>
      <c r="Z32" s="308">
        <v>106</v>
      </c>
      <c r="AA32" s="308">
        <v>531</v>
      </c>
      <c r="AB32" s="310">
        <v>40884</v>
      </c>
      <c r="AC32" s="308">
        <v>500</v>
      </c>
      <c r="AD32" s="308">
        <v>1931</v>
      </c>
      <c r="AE32" s="308">
        <v>1625</v>
      </c>
      <c r="AF32" s="308">
        <v>2762</v>
      </c>
      <c r="AG32" s="308">
        <v>12367</v>
      </c>
      <c r="AH32" s="308">
        <v>6375</v>
      </c>
      <c r="AI32" s="308">
        <v>14895</v>
      </c>
      <c r="AJ32" s="308">
        <v>429</v>
      </c>
      <c r="AK32" s="308">
        <v>19480</v>
      </c>
      <c r="AL32" s="308">
        <v>172133</v>
      </c>
      <c r="AM32" s="310">
        <v>132948</v>
      </c>
      <c r="AN32" s="308">
        <v>72577</v>
      </c>
      <c r="AO32" s="308">
        <v>71924</v>
      </c>
      <c r="AP32" s="308">
        <v>60586</v>
      </c>
      <c r="AQ32" s="308">
        <v>36730</v>
      </c>
      <c r="AR32" s="308">
        <v>627</v>
      </c>
      <c r="AS32" s="308">
        <v>1569</v>
      </c>
      <c r="AT32" s="308">
        <v>15913</v>
      </c>
      <c r="AU32" s="308">
        <v>5610</v>
      </c>
      <c r="AV32" s="308">
        <v>54</v>
      </c>
      <c r="AW32" s="310">
        <v>83</v>
      </c>
      <c r="AX32" s="308">
        <v>11338</v>
      </c>
      <c r="AY32" s="308">
        <v>9898</v>
      </c>
      <c r="AZ32" s="308">
        <v>6782</v>
      </c>
      <c r="BA32" s="308">
        <v>666</v>
      </c>
      <c r="BB32" s="308">
        <v>2388</v>
      </c>
      <c r="BC32" s="308">
        <v>62</v>
      </c>
      <c r="BD32" s="308">
        <v>1440</v>
      </c>
      <c r="BE32" s="308">
        <v>1161</v>
      </c>
      <c r="BF32" s="308">
        <v>279</v>
      </c>
      <c r="BG32" s="310">
        <v>653</v>
      </c>
      <c r="BH32" s="308">
        <v>40229</v>
      </c>
      <c r="BI32" s="308">
        <v>17835</v>
      </c>
      <c r="BJ32" s="308">
        <v>12840</v>
      </c>
      <c r="BK32" s="308">
        <v>2486</v>
      </c>
      <c r="BL32" s="308">
        <v>723</v>
      </c>
      <c r="BM32" s="308">
        <v>1786</v>
      </c>
      <c r="BN32" s="308">
        <v>7539</v>
      </c>
      <c r="BO32" s="308">
        <v>5615</v>
      </c>
      <c r="BP32" s="308">
        <v>2156</v>
      </c>
      <c r="BQ32" s="310">
        <v>1865</v>
      </c>
      <c r="BR32" s="308">
        <v>627</v>
      </c>
      <c r="BS32" s="308">
        <v>4592</v>
      </c>
      <c r="BT32" s="308">
        <v>20142</v>
      </c>
      <c r="BU32" s="308">
        <v>39185</v>
      </c>
      <c r="BV32" s="308">
        <v>6842</v>
      </c>
      <c r="BW32" s="308">
        <v>2189</v>
      </c>
      <c r="BX32" s="308">
        <v>305</v>
      </c>
      <c r="BY32" s="308">
        <v>5215</v>
      </c>
      <c r="BZ32" s="308">
        <v>11160</v>
      </c>
      <c r="CA32" s="310">
        <v>13474</v>
      </c>
    </row>
    <row r="33" spans="1:79">
      <c r="A33" s="304"/>
      <c r="B33" s="335" t="s">
        <v>467</v>
      </c>
      <c r="C33" s="305"/>
      <c r="D33" s="306"/>
      <c r="E33" s="336" t="s">
        <v>468</v>
      </c>
      <c r="F33" s="307"/>
      <c r="G33" s="308">
        <v>60</v>
      </c>
      <c r="H33" s="311">
        <v>51</v>
      </c>
      <c r="I33" s="308">
        <v>464516</v>
      </c>
      <c r="J33" s="308">
        <v>21863</v>
      </c>
      <c r="K33" s="308">
        <v>3327</v>
      </c>
      <c r="L33" s="308">
        <v>3</v>
      </c>
      <c r="M33" s="308">
        <v>0</v>
      </c>
      <c r="N33" s="308">
        <v>3</v>
      </c>
      <c r="O33" s="308">
        <v>3324</v>
      </c>
      <c r="P33" s="308">
        <v>56</v>
      </c>
      <c r="Q33" s="308">
        <v>2153</v>
      </c>
      <c r="R33" s="310">
        <v>2129</v>
      </c>
      <c r="S33" s="308">
        <v>24</v>
      </c>
      <c r="T33" s="308">
        <v>1098</v>
      </c>
      <c r="U33" s="308">
        <v>419</v>
      </c>
      <c r="V33" s="308">
        <v>679</v>
      </c>
      <c r="W33" s="308">
        <v>17</v>
      </c>
      <c r="X33" s="308">
        <v>18536</v>
      </c>
      <c r="Y33" s="308">
        <v>248</v>
      </c>
      <c r="Z33" s="308">
        <v>75</v>
      </c>
      <c r="AA33" s="308">
        <v>173</v>
      </c>
      <c r="AB33" s="310">
        <v>18288</v>
      </c>
      <c r="AC33" s="308">
        <v>489</v>
      </c>
      <c r="AD33" s="308">
        <v>185</v>
      </c>
      <c r="AE33" s="308">
        <v>2993</v>
      </c>
      <c r="AF33" s="308">
        <v>577</v>
      </c>
      <c r="AG33" s="308">
        <v>2509</v>
      </c>
      <c r="AH33" s="308">
        <v>8050</v>
      </c>
      <c r="AI33" s="308">
        <v>3292</v>
      </c>
      <c r="AJ33" s="308">
        <v>193</v>
      </c>
      <c r="AK33" s="308">
        <v>224</v>
      </c>
      <c r="AL33" s="308">
        <v>442429</v>
      </c>
      <c r="AM33" s="310">
        <v>337479</v>
      </c>
      <c r="AN33" s="308">
        <v>274116</v>
      </c>
      <c r="AO33" s="308">
        <v>268182</v>
      </c>
      <c r="AP33" s="308">
        <v>214423</v>
      </c>
      <c r="AQ33" s="308">
        <v>45455</v>
      </c>
      <c r="AR33" s="308">
        <v>23012</v>
      </c>
      <c r="AS33" s="308">
        <v>861</v>
      </c>
      <c r="AT33" s="308">
        <v>131536</v>
      </c>
      <c r="AU33" s="308">
        <v>12492</v>
      </c>
      <c r="AV33" s="308">
        <v>971</v>
      </c>
      <c r="AW33" s="310">
        <v>96</v>
      </c>
      <c r="AX33" s="308">
        <v>53759</v>
      </c>
      <c r="AY33" s="308">
        <v>47451</v>
      </c>
      <c r="AZ33" s="308">
        <v>22042</v>
      </c>
      <c r="BA33" s="308">
        <v>2613</v>
      </c>
      <c r="BB33" s="308">
        <v>20559</v>
      </c>
      <c r="BC33" s="308">
        <v>2237</v>
      </c>
      <c r="BD33" s="308">
        <v>6308</v>
      </c>
      <c r="BE33" s="308">
        <v>5136</v>
      </c>
      <c r="BF33" s="308">
        <v>1172</v>
      </c>
      <c r="BG33" s="310">
        <v>5934</v>
      </c>
      <c r="BH33" s="308">
        <v>56074</v>
      </c>
      <c r="BI33" s="308">
        <v>9001</v>
      </c>
      <c r="BJ33" s="308">
        <v>7051</v>
      </c>
      <c r="BK33" s="308">
        <v>1456</v>
      </c>
      <c r="BL33" s="308">
        <v>284</v>
      </c>
      <c r="BM33" s="308">
        <v>210</v>
      </c>
      <c r="BN33" s="308">
        <v>20611</v>
      </c>
      <c r="BO33" s="308">
        <v>9881</v>
      </c>
      <c r="BP33" s="308">
        <v>6498</v>
      </c>
      <c r="BQ33" s="310">
        <v>1407</v>
      </c>
      <c r="BR33" s="308">
        <v>2845</v>
      </c>
      <c r="BS33" s="308">
        <v>5831</v>
      </c>
      <c r="BT33" s="308">
        <v>7289</v>
      </c>
      <c r="BU33" s="308">
        <v>104950</v>
      </c>
      <c r="BV33" s="308">
        <v>2070</v>
      </c>
      <c r="BW33" s="308">
        <v>4213</v>
      </c>
      <c r="BX33" s="308">
        <v>257</v>
      </c>
      <c r="BY33" s="308">
        <v>22530</v>
      </c>
      <c r="BZ33" s="308">
        <v>16112</v>
      </c>
      <c r="CA33" s="310">
        <v>59768</v>
      </c>
    </row>
    <row r="34" spans="1:79">
      <c r="A34" s="304"/>
      <c r="B34" s="335" t="s">
        <v>469</v>
      </c>
      <c r="C34" s="305"/>
      <c r="D34" s="306"/>
      <c r="E34" s="336" t="s">
        <v>470</v>
      </c>
      <c r="F34" s="307"/>
      <c r="G34" s="308">
        <v>31452</v>
      </c>
      <c r="H34" s="311">
        <v>39979</v>
      </c>
      <c r="I34" s="308">
        <v>660279</v>
      </c>
      <c r="J34" s="308">
        <v>338332</v>
      </c>
      <c r="K34" s="308">
        <v>183268</v>
      </c>
      <c r="L34" s="308">
        <v>96884</v>
      </c>
      <c r="M34" s="308">
        <v>94585</v>
      </c>
      <c r="N34" s="308">
        <v>2299</v>
      </c>
      <c r="O34" s="308">
        <v>86384</v>
      </c>
      <c r="P34" s="308">
        <v>1159</v>
      </c>
      <c r="Q34" s="308">
        <v>47930</v>
      </c>
      <c r="R34" s="310">
        <v>46913</v>
      </c>
      <c r="S34" s="308">
        <v>1017</v>
      </c>
      <c r="T34" s="308">
        <v>36336</v>
      </c>
      <c r="U34" s="308">
        <v>14598</v>
      </c>
      <c r="V34" s="308">
        <v>21738</v>
      </c>
      <c r="W34" s="308">
        <v>959</v>
      </c>
      <c r="X34" s="308">
        <v>155064</v>
      </c>
      <c r="Y34" s="308">
        <v>7078</v>
      </c>
      <c r="Z34" s="308">
        <v>474</v>
      </c>
      <c r="AA34" s="308">
        <v>6604</v>
      </c>
      <c r="AB34" s="310">
        <v>147986</v>
      </c>
      <c r="AC34" s="308">
        <v>1337</v>
      </c>
      <c r="AD34" s="308">
        <v>6472</v>
      </c>
      <c r="AE34" s="308">
        <v>1748</v>
      </c>
      <c r="AF34" s="308">
        <v>11512</v>
      </c>
      <c r="AG34" s="308">
        <v>40694</v>
      </c>
      <c r="AH34" s="308">
        <v>21739</v>
      </c>
      <c r="AI34" s="308">
        <v>63073</v>
      </c>
      <c r="AJ34" s="308">
        <v>1411</v>
      </c>
      <c r="AK34" s="308">
        <v>117610</v>
      </c>
      <c r="AL34" s="308">
        <v>204337</v>
      </c>
      <c r="AM34" s="310">
        <v>110857</v>
      </c>
      <c r="AN34" s="308">
        <v>49181</v>
      </c>
      <c r="AO34" s="308">
        <v>46721</v>
      </c>
      <c r="AP34" s="308">
        <v>37562</v>
      </c>
      <c r="AQ34" s="308">
        <v>21483</v>
      </c>
      <c r="AR34" s="308">
        <v>318</v>
      </c>
      <c r="AS34" s="308">
        <v>2894</v>
      </c>
      <c r="AT34" s="308">
        <v>8593</v>
      </c>
      <c r="AU34" s="308">
        <v>3482</v>
      </c>
      <c r="AV34" s="308">
        <v>152</v>
      </c>
      <c r="AW34" s="310">
        <v>640</v>
      </c>
      <c r="AX34" s="308">
        <v>9159</v>
      </c>
      <c r="AY34" s="308">
        <v>8197</v>
      </c>
      <c r="AZ34" s="308">
        <v>7027</v>
      </c>
      <c r="BA34" s="308">
        <v>322</v>
      </c>
      <c r="BB34" s="308">
        <v>812</v>
      </c>
      <c r="BC34" s="308">
        <v>36</v>
      </c>
      <c r="BD34" s="308">
        <v>962</v>
      </c>
      <c r="BE34" s="308">
        <v>783</v>
      </c>
      <c r="BF34" s="308">
        <v>179</v>
      </c>
      <c r="BG34" s="310">
        <v>2460</v>
      </c>
      <c r="BH34" s="308">
        <v>48332</v>
      </c>
      <c r="BI34" s="308">
        <v>5549</v>
      </c>
      <c r="BJ34" s="308">
        <v>3438</v>
      </c>
      <c r="BK34" s="308">
        <v>861</v>
      </c>
      <c r="BL34" s="308">
        <v>248</v>
      </c>
      <c r="BM34" s="308">
        <v>1002</v>
      </c>
      <c r="BN34" s="308">
        <v>30069</v>
      </c>
      <c r="BO34" s="308">
        <v>4338</v>
      </c>
      <c r="BP34" s="308">
        <v>582</v>
      </c>
      <c r="BQ34" s="310">
        <v>2345</v>
      </c>
      <c r="BR34" s="308">
        <v>2791</v>
      </c>
      <c r="BS34" s="308">
        <v>2658</v>
      </c>
      <c r="BT34" s="308">
        <v>13344</v>
      </c>
      <c r="BU34" s="308">
        <v>93480</v>
      </c>
      <c r="BV34" s="308">
        <v>16641</v>
      </c>
      <c r="BW34" s="308">
        <v>5622</v>
      </c>
      <c r="BX34" s="308">
        <v>3507</v>
      </c>
      <c r="BY34" s="308">
        <v>16902</v>
      </c>
      <c r="BZ34" s="308">
        <v>18486</v>
      </c>
      <c r="CA34" s="310">
        <v>32322</v>
      </c>
    </row>
    <row r="35" spans="1:79">
      <c r="A35" s="304"/>
      <c r="B35" s="335" t="s">
        <v>471</v>
      </c>
      <c r="C35" s="305"/>
      <c r="D35" s="306"/>
      <c r="E35" s="336" t="s">
        <v>472</v>
      </c>
      <c r="F35" s="307"/>
      <c r="G35" s="308">
        <v>195</v>
      </c>
      <c r="H35" s="311">
        <v>2128</v>
      </c>
      <c r="I35" s="308">
        <v>87054</v>
      </c>
      <c r="J35" s="308">
        <v>8737</v>
      </c>
      <c r="K35" s="308">
        <v>4485</v>
      </c>
      <c r="L35" s="308">
        <v>1462</v>
      </c>
      <c r="M35" s="308">
        <v>1390</v>
      </c>
      <c r="N35" s="308">
        <v>72</v>
      </c>
      <c r="O35" s="308">
        <v>3023</v>
      </c>
      <c r="P35" s="308">
        <v>22</v>
      </c>
      <c r="Q35" s="308">
        <v>1895</v>
      </c>
      <c r="R35" s="310">
        <v>1882</v>
      </c>
      <c r="S35" s="308">
        <v>13</v>
      </c>
      <c r="T35" s="308">
        <v>1069</v>
      </c>
      <c r="U35" s="308">
        <v>595</v>
      </c>
      <c r="V35" s="308">
        <v>474</v>
      </c>
      <c r="W35" s="308">
        <v>37</v>
      </c>
      <c r="X35" s="308">
        <v>4252</v>
      </c>
      <c r="Y35" s="308">
        <v>92</v>
      </c>
      <c r="Z35" s="308">
        <v>6</v>
      </c>
      <c r="AA35" s="308">
        <v>86</v>
      </c>
      <c r="AB35" s="310">
        <v>4160</v>
      </c>
      <c r="AC35" s="308">
        <v>39</v>
      </c>
      <c r="AD35" s="308">
        <v>128</v>
      </c>
      <c r="AE35" s="308">
        <v>48</v>
      </c>
      <c r="AF35" s="308">
        <v>258</v>
      </c>
      <c r="AG35" s="308">
        <v>1324</v>
      </c>
      <c r="AH35" s="308">
        <v>511</v>
      </c>
      <c r="AI35" s="308">
        <v>1813</v>
      </c>
      <c r="AJ35" s="308">
        <v>39</v>
      </c>
      <c r="AK35" s="308">
        <v>722</v>
      </c>
      <c r="AL35" s="308">
        <v>77595</v>
      </c>
      <c r="AM35" s="310">
        <v>41516</v>
      </c>
      <c r="AN35" s="308">
        <v>24377</v>
      </c>
      <c r="AO35" s="308">
        <v>24322</v>
      </c>
      <c r="AP35" s="308">
        <v>11882</v>
      </c>
      <c r="AQ35" s="308">
        <v>334</v>
      </c>
      <c r="AR35" s="308">
        <v>21</v>
      </c>
      <c r="AS35" s="308">
        <v>5254</v>
      </c>
      <c r="AT35" s="308">
        <v>5922</v>
      </c>
      <c r="AU35" s="308">
        <v>187</v>
      </c>
      <c r="AV35" s="308">
        <v>4</v>
      </c>
      <c r="AW35" s="310">
        <v>160</v>
      </c>
      <c r="AX35" s="308">
        <v>12440</v>
      </c>
      <c r="AY35" s="308">
        <v>12074</v>
      </c>
      <c r="AZ35" s="308">
        <v>10875</v>
      </c>
      <c r="BA35" s="308">
        <v>999</v>
      </c>
      <c r="BB35" s="308">
        <v>7</v>
      </c>
      <c r="BC35" s="308">
        <v>193</v>
      </c>
      <c r="BD35" s="308">
        <v>366</v>
      </c>
      <c r="BE35" s="308">
        <v>297</v>
      </c>
      <c r="BF35" s="308">
        <v>69</v>
      </c>
      <c r="BG35" s="310">
        <v>55</v>
      </c>
      <c r="BH35" s="308">
        <v>16151</v>
      </c>
      <c r="BI35" s="308">
        <v>5631</v>
      </c>
      <c r="BJ35" s="308">
        <v>1970</v>
      </c>
      <c r="BK35" s="308">
        <v>311</v>
      </c>
      <c r="BL35" s="308">
        <v>57</v>
      </c>
      <c r="BM35" s="308">
        <v>3293</v>
      </c>
      <c r="BN35" s="308">
        <v>5127</v>
      </c>
      <c r="BO35" s="308">
        <v>3318</v>
      </c>
      <c r="BP35" s="308">
        <v>477</v>
      </c>
      <c r="BQ35" s="310">
        <v>1156</v>
      </c>
      <c r="BR35" s="308">
        <v>278</v>
      </c>
      <c r="BS35" s="308">
        <v>164</v>
      </c>
      <c r="BT35" s="308">
        <v>988</v>
      </c>
      <c r="BU35" s="308">
        <v>36079</v>
      </c>
      <c r="BV35" s="308">
        <v>8320</v>
      </c>
      <c r="BW35" s="308">
        <v>609</v>
      </c>
      <c r="BX35" s="308">
        <v>261</v>
      </c>
      <c r="BY35" s="308">
        <v>11849</v>
      </c>
      <c r="BZ35" s="308">
        <v>1867</v>
      </c>
      <c r="CA35" s="310">
        <v>13173</v>
      </c>
    </row>
    <row r="36" spans="1:79">
      <c r="A36" s="304"/>
      <c r="B36" s="335" t="s">
        <v>473</v>
      </c>
      <c r="C36" s="305"/>
      <c r="D36" s="306"/>
      <c r="E36" s="336" t="s">
        <v>474</v>
      </c>
      <c r="F36" s="307"/>
      <c r="G36" s="308">
        <v>6</v>
      </c>
      <c r="H36" s="311">
        <v>140</v>
      </c>
      <c r="I36" s="308">
        <v>726</v>
      </c>
      <c r="J36" s="308">
        <v>86</v>
      </c>
      <c r="K36" s="308">
        <v>45</v>
      </c>
      <c r="L36" s="308">
        <v>23</v>
      </c>
      <c r="M36" s="308">
        <v>22</v>
      </c>
      <c r="N36" s="308">
        <v>1</v>
      </c>
      <c r="O36" s="308">
        <v>22</v>
      </c>
      <c r="P36" s="308">
        <v>0</v>
      </c>
      <c r="Q36" s="308">
        <v>12</v>
      </c>
      <c r="R36" s="310">
        <v>12</v>
      </c>
      <c r="S36" s="308">
        <v>0</v>
      </c>
      <c r="T36" s="308">
        <v>10</v>
      </c>
      <c r="U36" s="308">
        <v>4</v>
      </c>
      <c r="V36" s="308">
        <v>6</v>
      </c>
      <c r="W36" s="308">
        <v>0</v>
      </c>
      <c r="X36" s="308">
        <v>41</v>
      </c>
      <c r="Y36" s="308">
        <v>6</v>
      </c>
      <c r="Z36" s="308">
        <v>0</v>
      </c>
      <c r="AA36" s="308">
        <v>6</v>
      </c>
      <c r="AB36" s="310">
        <v>35</v>
      </c>
      <c r="AC36" s="308">
        <v>0</v>
      </c>
      <c r="AD36" s="308">
        <v>2</v>
      </c>
      <c r="AE36" s="308">
        <v>2</v>
      </c>
      <c r="AF36" s="308">
        <v>3</v>
      </c>
      <c r="AG36" s="308">
        <v>8</v>
      </c>
      <c r="AH36" s="308">
        <v>5</v>
      </c>
      <c r="AI36" s="308">
        <v>15</v>
      </c>
      <c r="AJ36" s="308">
        <v>0</v>
      </c>
      <c r="AK36" s="308">
        <v>25</v>
      </c>
      <c r="AL36" s="308">
        <v>615</v>
      </c>
      <c r="AM36" s="310">
        <v>137</v>
      </c>
      <c r="AN36" s="308">
        <v>92</v>
      </c>
      <c r="AO36" s="308">
        <v>88</v>
      </c>
      <c r="AP36" s="308">
        <v>67</v>
      </c>
      <c r="AQ36" s="308">
        <v>29</v>
      </c>
      <c r="AR36" s="308">
        <v>4</v>
      </c>
      <c r="AS36" s="308">
        <v>6</v>
      </c>
      <c r="AT36" s="308">
        <v>22</v>
      </c>
      <c r="AU36" s="308">
        <v>6</v>
      </c>
      <c r="AV36" s="308">
        <v>0</v>
      </c>
      <c r="AW36" s="310">
        <v>0</v>
      </c>
      <c r="AX36" s="308">
        <v>21</v>
      </c>
      <c r="AY36" s="308">
        <v>19</v>
      </c>
      <c r="AZ36" s="308">
        <v>13</v>
      </c>
      <c r="BA36" s="308">
        <v>4</v>
      </c>
      <c r="BB36" s="308">
        <v>2</v>
      </c>
      <c r="BC36" s="308">
        <v>0</v>
      </c>
      <c r="BD36" s="308">
        <v>2</v>
      </c>
      <c r="BE36" s="308">
        <v>2</v>
      </c>
      <c r="BF36" s="308">
        <v>0</v>
      </c>
      <c r="BG36" s="310">
        <v>4</v>
      </c>
      <c r="BH36" s="308">
        <v>43</v>
      </c>
      <c r="BI36" s="308">
        <v>17</v>
      </c>
      <c r="BJ36" s="308">
        <v>9</v>
      </c>
      <c r="BK36" s="308">
        <v>3</v>
      </c>
      <c r="BL36" s="308">
        <v>1</v>
      </c>
      <c r="BM36" s="308">
        <v>4</v>
      </c>
      <c r="BN36" s="308">
        <v>8</v>
      </c>
      <c r="BO36" s="308">
        <v>5</v>
      </c>
      <c r="BP36" s="308">
        <v>1</v>
      </c>
      <c r="BQ36" s="310">
        <v>2</v>
      </c>
      <c r="BR36" s="308">
        <v>4</v>
      </c>
      <c r="BS36" s="308">
        <v>6</v>
      </c>
      <c r="BT36" s="308">
        <v>2</v>
      </c>
      <c r="BU36" s="308">
        <v>478</v>
      </c>
      <c r="BV36" s="308">
        <v>23</v>
      </c>
      <c r="BW36" s="308">
        <v>2</v>
      </c>
      <c r="BX36" s="308">
        <v>2</v>
      </c>
      <c r="BY36" s="308">
        <v>117</v>
      </c>
      <c r="BZ36" s="308">
        <v>79</v>
      </c>
      <c r="CA36" s="310">
        <v>255</v>
      </c>
    </row>
    <row r="37" spans="1:79">
      <c r="A37" s="304"/>
      <c r="B37" s="335" t="s">
        <v>475</v>
      </c>
      <c r="C37" s="305"/>
      <c r="D37" s="306"/>
      <c r="E37" s="336" t="s">
        <v>476</v>
      </c>
      <c r="F37" s="307"/>
      <c r="G37" s="308">
        <v>4662</v>
      </c>
      <c r="H37" s="311">
        <v>179</v>
      </c>
      <c r="I37" s="308">
        <v>125470</v>
      </c>
      <c r="J37" s="308">
        <v>106810</v>
      </c>
      <c r="K37" s="308">
        <v>57764</v>
      </c>
      <c r="L37" s="308">
        <v>39840</v>
      </c>
      <c r="M37" s="308">
        <v>36761</v>
      </c>
      <c r="N37" s="308">
        <v>3079</v>
      </c>
      <c r="O37" s="308">
        <v>17924</v>
      </c>
      <c r="P37" s="308">
        <v>180</v>
      </c>
      <c r="Q37" s="308">
        <v>7028</v>
      </c>
      <c r="R37" s="310">
        <v>6463</v>
      </c>
      <c r="S37" s="308">
        <v>565</v>
      </c>
      <c r="T37" s="308">
        <v>10372</v>
      </c>
      <c r="U37" s="308">
        <v>1923</v>
      </c>
      <c r="V37" s="308">
        <v>8449</v>
      </c>
      <c r="W37" s="308">
        <v>344</v>
      </c>
      <c r="X37" s="308">
        <v>49046</v>
      </c>
      <c r="Y37" s="308">
        <v>2575</v>
      </c>
      <c r="Z37" s="308">
        <v>143</v>
      </c>
      <c r="AA37" s="308">
        <v>2432</v>
      </c>
      <c r="AB37" s="310">
        <v>46471</v>
      </c>
      <c r="AC37" s="308">
        <v>344</v>
      </c>
      <c r="AD37" s="308">
        <v>3340</v>
      </c>
      <c r="AE37" s="308">
        <v>290</v>
      </c>
      <c r="AF37" s="308">
        <v>3305</v>
      </c>
      <c r="AG37" s="308">
        <v>9920</v>
      </c>
      <c r="AH37" s="308">
        <v>4220</v>
      </c>
      <c r="AI37" s="308">
        <v>24604</v>
      </c>
      <c r="AJ37" s="308">
        <v>448</v>
      </c>
      <c r="AK37" s="308">
        <v>17431</v>
      </c>
      <c r="AL37" s="308">
        <v>1229</v>
      </c>
      <c r="AM37" s="310">
        <v>614</v>
      </c>
      <c r="AN37" s="308">
        <v>404</v>
      </c>
      <c r="AO37" s="308">
        <v>401</v>
      </c>
      <c r="AP37" s="308">
        <v>370</v>
      </c>
      <c r="AQ37" s="308">
        <v>18</v>
      </c>
      <c r="AR37" s="308">
        <v>9</v>
      </c>
      <c r="AS37" s="308">
        <v>192</v>
      </c>
      <c r="AT37" s="308">
        <v>139</v>
      </c>
      <c r="AU37" s="308">
        <v>12</v>
      </c>
      <c r="AV37" s="308">
        <v>0</v>
      </c>
      <c r="AW37" s="310">
        <v>0</v>
      </c>
      <c r="AX37" s="308">
        <v>31</v>
      </c>
      <c r="AY37" s="308">
        <v>15</v>
      </c>
      <c r="AZ37" s="308">
        <v>5</v>
      </c>
      <c r="BA37" s="308">
        <v>0</v>
      </c>
      <c r="BB37" s="308">
        <v>10</v>
      </c>
      <c r="BC37" s="308">
        <v>0</v>
      </c>
      <c r="BD37" s="308">
        <v>16</v>
      </c>
      <c r="BE37" s="308">
        <v>13</v>
      </c>
      <c r="BF37" s="308">
        <v>3</v>
      </c>
      <c r="BG37" s="310">
        <v>3</v>
      </c>
      <c r="BH37" s="308">
        <v>197</v>
      </c>
      <c r="BI37" s="308">
        <v>18</v>
      </c>
      <c r="BJ37" s="308">
        <v>15</v>
      </c>
      <c r="BK37" s="308">
        <v>2</v>
      </c>
      <c r="BL37" s="308">
        <v>0</v>
      </c>
      <c r="BM37" s="308">
        <v>1</v>
      </c>
      <c r="BN37" s="308">
        <v>63</v>
      </c>
      <c r="BO37" s="308">
        <v>29</v>
      </c>
      <c r="BP37" s="308">
        <v>2</v>
      </c>
      <c r="BQ37" s="310">
        <v>0</v>
      </c>
      <c r="BR37" s="308">
        <v>79</v>
      </c>
      <c r="BS37" s="308">
        <v>6</v>
      </c>
      <c r="BT37" s="308">
        <v>13</v>
      </c>
      <c r="BU37" s="308">
        <v>615</v>
      </c>
      <c r="BV37" s="308">
        <v>216</v>
      </c>
      <c r="BW37" s="308">
        <v>129</v>
      </c>
      <c r="BX37" s="308">
        <v>2</v>
      </c>
      <c r="BY37" s="308">
        <v>11</v>
      </c>
      <c r="BZ37" s="308">
        <v>95</v>
      </c>
      <c r="CA37" s="310">
        <v>162</v>
      </c>
    </row>
    <row r="38" spans="1:79">
      <c r="A38" s="304"/>
      <c r="B38" s="335" t="s">
        <v>477</v>
      </c>
      <c r="C38" s="305"/>
      <c r="D38" s="306"/>
      <c r="E38" s="336" t="s">
        <v>478</v>
      </c>
      <c r="F38" s="307"/>
      <c r="G38" s="308">
        <v>67558</v>
      </c>
      <c r="H38" s="311">
        <v>80791</v>
      </c>
      <c r="I38" s="308">
        <v>2195298</v>
      </c>
      <c r="J38" s="308">
        <v>902869</v>
      </c>
      <c r="K38" s="308">
        <v>443911</v>
      </c>
      <c r="L38" s="308">
        <v>178644</v>
      </c>
      <c r="M38" s="308">
        <v>173571</v>
      </c>
      <c r="N38" s="308">
        <v>5073</v>
      </c>
      <c r="O38" s="308">
        <v>265267</v>
      </c>
      <c r="P38" s="308">
        <v>3588</v>
      </c>
      <c r="Q38" s="308">
        <v>188554</v>
      </c>
      <c r="R38" s="310">
        <v>181076</v>
      </c>
      <c r="S38" s="308">
        <v>7478</v>
      </c>
      <c r="T38" s="308">
        <v>69858</v>
      </c>
      <c r="U38" s="308">
        <v>26573</v>
      </c>
      <c r="V38" s="308">
        <v>43285</v>
      </c>
      <c r="W38" s="308">
        <v>3267</v>
      </c>
      <c r="X38" s="308">
        <v>458958</v>
      </c>
      <c r="Y38" s="308">
        <v>19861</v>
      </c>
      <c r="Z38" s="308">
        <v>3055</v>
      </c>
      <c r="AA38" s="308">
        <v>16806</v>
      </c>
      <c r="AB38" s="310">
        <v>439097</v>
      </c>
      <c r="AC38" s="308">
        <v>4634</v>
      </c>
      <c r="AD38" s="308">
        <v>25566</v>
      </c>
      <c r="AE38" s="308">
        <v>23573</v>
      </c>
      <c r="AF38" s="308">
        <v>25649</v>
      </c>
      <c r="AG38" s="308">
        <v>107510</v>
      </c>
      <c r="AH38" s="308">
        <v>91424</v>
      </c>
      <c r="AI38" s="308">
        <v>155340</v>
      </c>
      <c r="AJ38" s="308">
        <v>5401</v>
      </c>
      <c r="AK38" s="308">
        <v>252604</v>
      </c>
      <c r="AL38" s="308">
        <v>1039825</v>
      </c>
      <c r="AM38" s="310">
        <v>728523</v>
      </c>
      <c r="AN38" s="308">
        <v>354920</v>
      </c>
      <c r="AO38" s="308">
        <v>343169</v>
      </c>
      <c r="AP38" s="308">
        <v>256995</v>
      </c>
      <c r="AQ38" s="308">
        <v>176078</v>
      </c>
      <c r="AR38" s="308">
        <v>4167</v>
      </c>
      <c r="AS38" s="308">
        <v>17810</v>
      </c>
      <c r="AT38" s="308">
        <v>26445</v>
      </c>
      <c r="AU38" s="308">
        <v>30871</v>
      </c>
      <c r="AV38" s="308">
        <v>573</v>
      </c>
      <c r="AW38" s="310">
        <v>1051</v>
      </c>
      <c r="AX38" s="308">
        <v>86174</v>
      </c>
      <c r="AY38" s="308">
        <v>80743</v>
      </c>
      <c r="AZ38" s="308">
        <v>72935</v>
      </c>
      <c r="BA38" s="308">
        <v>6446</v>
      </c>
      <c r="BB38" s="308">
        <v>1286</v>
      </c>
      <c r="BC38" s="308">
        <v>76</v>
      </c>
      <c r="BD38" s="308">
        <v>5431</v>
      </c>
      <c r="BE38" s="308">
        <v>4417</v>
      </c>
      <c r="BF38" s="308">
        <v>1014</v>
      </c>
      <c r="BG38" s="310">
        <v>11751</v>
      </c>
      <c r="BH38" s="308">
        <v>308426</v>
      </c>
      <c r="BI38" s="308">
        <v>104135</v>
      </c>
      <c r="BJ38" s="308">
        <v>48689</v>
      </c>
      <c r="BK38" s="308">
        <v>16919</v>
      </c>
      <c r="BL38" s="308">
        <v>4749</v>
      </c>
      <c r="BM38" s="308">
        <v>33778</v>
      </c>
      <c r="BN38" s="308">
        <v>68997</v>
      </c>
      <c r="BO38" s="308">
        <v>39488</v>
      </c>
      <c r="BP38" s="308">
        <v>4771</v>
      </c>
      <c r="BQ38" s="310">
        <v>12751</v>
      </c>
      <c r="BR38" s="308">
        <v>6879</v>
      </c>
      <c r="BS38" s="308">
        <v>71405</v>
      </c>
      <c r="BT38" s="308">
        <v>65177</v>
      </c>
      <c r="BU38" s="308">
        <v>311302</v>
      </c>
      <c r="BV38" s="308">
        <v>63232</v>
      </c>
      <c r="BW38" s="308">
        <v>12671</v>
      </c>
      <c r="BX38" s="308">
        <v>2513</v>
      </c>
      <c r="BY38" s="308">
        <v>52444</v>
      </c>
      <c r="BZ38" s="308">
        <v>55234</v>
      </c>
      <c r="CA38" s="310">
        <v>125208</v>
      </c>
    </row>
    <row r="39" spans="1:79">
      <c r="A39" s="304"/>
      <c r="B39" s="335" t="s">
        <v>479</v>
      </c>
      <c r="C39" s="305"/>
      <c r="D39" s="306"/>
      <c r="E39" s="336" t="s">
        <v>480</v>
      </c>
      <c r="F39" s="307"/>
      <c r="G39" s="308">
        <v>506</v>
      </c>
      <c r="H39" s="311">
        <v>7025</v>
      </c>
      <c r="I39" s="308">
        <v>167338</v>
      </c>
      <c r="J39" s="308">
        <v>157854</v>
      </c>
      <c r="K39" s="308">
        <v>93046</v>
      </c>
      <c r="L39" s="308">
        <v>59931</v>
      </c>
      <c r="M39" s="308">
        <v>58725</v>
      </c>
      <c r="N39" s="308">
        <v>1206</v>
      </c>
      <c r="O39" s="308">
        <v>33115</v>
      </c>
      <c r="P39" s="308">
        <v>251</v>
      </c>
      <c r="Q39" s="308">
        <v>15871</v>
      </c>
      <c r="R39" s="310">
        <v>15626</v>
      </c>
      <c r="S39" s="308">
        <v>245</v>
      </c>
      <c r="T39" s="308">
        <v>16862</v>
      </c>
      <c r="U39" s="308">
        <v>2853</v>
      </c>
      <c r="V39" s="308">
        <v>14009</v>
      </c>
      <c r="W39" s="308">
        <v>131</v>
      </c>
      <c r="X39" s="308">
        <v>64808</v>
      </c>
      <c r="Y39" s="308">
        <v>3949</v>
      </c>
      <c r="Z39" s="308">
        <v>71</v>
      </c>
      <c r="AA39" s="308">
        <v>3878</v>
      </c>
      <c r="AB39" s="310">
        <v>60859</v>
      </c>
      <c r="AC39" s="308">
        <v>347</v>
      </c>
      <c r="AD39" s="308">
        <v>2403</v>
      </c>
      <c r="AE39" s="308">
        <v>304</v>
      </c>
      <c r="AF39" s="308">
        <v>5157</v>
      </c>
      <c r="AG39" s="308">
        <v>22234</v>
      </c>
      <c r="AH39" s="308">
        <v>3181</v>
      </c>
      <c r="AI39" s="308">
        <v>26473</v>
      </c>
      <c r="AJ39" s="308">
        <v>760</v>
      </c>
      <c r="AK39" s="308">
        <v>1890</v>
      </c>
      <c r="AL39" s="308">
        <v>7594</v>
      </c>
      <c r="AM39" s="310">
        <v>3068</v>
      </c>
      <c r="AN39" s="308">
        <v>1431</v>
      </c>
      <c r="AO39" s="308">
        <v>1431</v>
      </c>
      <c r="AP39" s="308">
        <v>1353</v>
      </c>
      <c r="AQ39" s="308">
        <v>0</v>
      </c>
      <c r="AR39" s="308">
        <v>0</v>
      </c>
      <c r="AS39" s="308">
        <v>1350</v>
      </c>
      <c r="AT39" s="308">
        <v>0</v>
      </c>
      <c r="AU39" s="308">
        <v>3</v>
      </c>
      <c r="AV39" s="308">
        <v>0</v>
      </c>
      <c r="AW39" s="310">
        <v>0</v>
      </c>
      <c r="AX39" s="308">
        <v>78</v>
      </c>
      <c r="AY39" s="308">
        <v>0</v>
      </c>
      <c r="AZ39" s="308">
        <v>0</v>
      </c>
      <c r="BA39" s="308">
        <v>0</v>
      </c>
      <c r="BB39" s="308">
        <v>0</v>
      </c>
      <c r="BC39" s="308">
        <v>0</v>
      </c>
      <c r="BD39" s="308">
        <v>78</v>
      </c>
      <c r="BE39" s="308">
        <v>63</v>
      </c>
      <c r="BF39" s="308">
        <v>15</v>
      </c>
      <c r="BG39" s="310">
        <v>0</v>
      </c>
      <c r="BH39" s="308">
        <v>1273</v>
      </c>
      <c r="BI39" s="308">
        <v>152</v>
      </c>
      <c r="BJ39" s="308">
        <v>152</v>
      </c>
      <c r="BK39" s="308">
        <v>0</v>
      </c>
      <c r="BL39" s="308">
        <v>0</v>
      </c>
      <c r="BM39" s="308">
        <v>0</v>
      </c>
      <c r="BN39" s="308">
        <v>444</v>
      </c>
      <c r="BO39" s="308">
        <v>52</v>
      </c>
      <c r="BP39" s="308">
        <v>0</v>
      </c>
      <c r="BQ39" s="310">
        <v>0</v>
      </c>
      <c r="BR39" s="308">
        <v>625</v>
      </c>
      <c r="BS39" s="308">
        <v>0</v>
      </c>
      <c r="BT39" s="308">
        <v>364</v>
      </c>
      <c r="BU39" s="308">
        <v>4526</v>
      </c>
      <c r="BV39" s="308">
        <v>86</v>
      </c>
      <c r="BW39" s="308">
        <v>3955</v>
      </c>
      <c r="BX39" s="308">
        <v>35</v>
      </c>
      <c r="BY39" s="308">
        <v>238</v>
      </c>
      <c r="BZ39" s="308">
        <v>77</v>
      </c>
      <c r="CA39" s="310">
        <v>135</v>
      </c>
    </row>
    <row r="40" spans="1:79">
      <c r="A40" s="304"/>
      <c r="B40" s="335" t="s">
        <v>481</v>
      </c>
      <c r="C40" s="305"/>
      <c r="D40" s="306"/>
      <c r="E40" s="336" t="s">
        <v>482</v>
      </c>
      <c r="F40" s="307"/>
      <c r="G40" s="308">
        <v>17178</v>
      </c>
      <c r="H40" s="311">
        <v>102709</v>
      </c>
      <c r="I40" s="308">
        <v>493047</v>
      </c>
      <c r="J40" s="308">
        <v>265526</v>
      </c>
      <c r="K40" s="308">
        <v>120093</v>
      </c>
      <c r="L40" s="308">
        <v>66579</v>
      </c>
      <c r="M40" s="308">
        <v>65799</v>
      </c>
      <c r="N40" s="308">
        <v>780</v>
      </c>
      <c r="O40" s="308">
        <v>53514</v>
      </c>
      <c r="P40" s="308">
        <v>906</v>
      </c>
      <c r="Q40" s="308">
        <v>30816</v>
      </c>
      <c r="R40" s="310">
        <v>30558</v>
      </c>
      <c r="S40" s="308">
        <v>258</v>
      </c>
      <c r="T40" s="308">
        <v>21175</v>
      </c>
      <c r="U40" s="308">
        <v>13575</v>
      </c>
      <c r="V40" s="308">
        <v>7600</v>
      </c>
      <c r="W40" s="308">
        <v>617</v>
      </c>
      <c r="X40" s="308">
        <v>145433</v>
      </c>
      <c r="Y40" s="308">
        <v>14293</v>
      </c>
      <c r="Z40" s="308">
        <v>876</v>
      </c>
      <c r="AA40" s="308">
        <v>13417</v>
      </c>
      <c r="AB40" s="310">
        <v>131140</v>
      </c>
      <c r="AC40" s="308">
        <v>1109</v>
      </c>
      <c r="AD40" s="308">
        <v>8476</v>
      </c>
      <c r="AE40" s="308">
        <v>1270</v>
      </c>
      <c r="AF40" s="308">
        <v>8544</v>
      </c>
      <c r="AG40" s="308">
        <v>24623</v>
      </c>
      <c r="AH40" s="308">
        <v>20997</v>
      </c>
      <c r="AI40" s="308">
        <v>64784</v>
      </c>
      <c r="AJ40" s="308">
        <v>1337</v>
      </c>
      <c r="AK40" s="308">
        <v>64244</v>
      </c>
      <c r="AL40" s="308">
        <v>163277</v>
      </c>
      <c r="AM40" s="310">
        <v>68718</v>
      </c>
      <c r="AN40" s="308">
        <v>26361</v>
      </c>
      <c r="AO40" s="308">
        <v>25965</v>
      </c>
      <c r="AP40" s="308">
        <v>24676</v>
      </c>
      <c r="AQ40" s="308">
        <v>4147</v>
      </c>
      <c r="AR40" s="308">
        <v>463</v>
      </c>
      <c r="AS40" s="308">
        <v>1150</v>
      </c>
      <c r="AT40" s="308">
        <v>14810</v>
      </c>
      <c r="AU40" s="308">
        <v>4020</v>
      </c>
      <c r="AV40" s="308">
        <v>46</v>
      </c>
      <c r="AW40" s="310">
        <v>40</v>
      </c>
      <c r="AX40" s="308">
        <v>1289</v>
      </c>
      <c r="AY40" s="308">
        <v>876</v>
      </c>
      <c r="AZ40" s="308">
        <v>666</v>
      </c>
      <c r="BA40" s="308">
        <v>174</v>
      </c>
      <c r="BB40" s="308">
        <v>32</v>
      </c>
      <c r="BC40" s="308">
        <v>4</v>
      </c>
      <c r="BD40" s="308">
        <v>413</v>
      </c>
      <c r="BE40" s="308">
        <v>336</v>
      </c>
      <c r="BF40" s="308">
        <v>77</v>
      </c>
      <c r="BG40" s="310">
        <v>396</v>
      </c>
      <c r="BH40" s="308">
        <v>31947</v>
      </c>
      <c r="BI40" s="308">
        <v>6292</v>
      </c>
      <c r="BJ40" s="308">
        <v>3314</v>
      </c>
      <c r="BK40" s="308">
        <v>694</v>
      </c>
      <c r="BL40" s="308">
        <v>151</v>
      </c>
      <c r="BM40" s="308">
        <v>2133</v>
      </c>
      <c r="BN40" s="308">
        <v>4570</v>
      </c>
      <c r="BO40" s="308">
        <v>1226</v>
      </c>
      <c r="BP40" s="308">
        <v>2421</v>
      </c>
      <c r="BQ40" s="310">
        <v>400</v>
      </c>
      <c r="BR40" s="308">
        <v>3188</v>
      </c>
      <c r="BS40" s="308">
        <v>13850</v>
      </c>
      <c r="BT40" s="308">
        <v>10410</v>
      </c>
      <c r="BU40" s="308">
        <v>94559</v>
      </c>
      <c r="BV40" s="308">
        <v>6042</v>
      </c>
      <c r="BW40" s="308">
        <v>637</v>
      </c>
      <c r="BX40" s="308">
        <v>104</v>
      </c>
      <c r="BY40" s="308">
        <v>13361</v>
      </c>
      <c r="BZ40" s="308">
        <v>22825</v>
      </c>
      <c r="CA40" s="310">
        <v>51590</v>
      </c>
    </row>
    <row r="41" spans="1:79">
      <c r="A41" s="304"/>
      <c r="B41" s="335" t="s">
        <v>483</v>
      </c>
      <c r="C41" s="305"/>
      <c r="D41" s="306"/>
      <c r="E41" s="336" t="s">
        <v>484</v>
      </c>
      <c r="F41" s="307"/>
      <c r="G41" s="308">
        <v>0</v>
      </c>
      <c r="H41" s="311">
        <v>-4574</v>
      </c>
      <c r="I41" s="308">
        <v>-1752</v>
      </c>
      <c r="J41" s="308">
        <v>0</v>
      </c>
      <c r="K41" s="308">
        <v>0</v>
      </c>
      <c r="L41" s="308">
        <v>0</v>
      </c>
      <c r="M41" s="308">
        <v>0</v>
      </c>
      <c r="N41" s="308">
        <v>0</v>
      </c>
      <c r="O41" s="308">
        <v>0</v>
      </c>
      <c r="P41" s="308">
        <v>0</v>
      </c>
      <c r="Q41" s="308">
        <v>0</v>
      </c>
      <c r="R41" s="310">
        <v>0</v>
      </c>
      <c r="S41" s="308">
        <v>0</v>
      </c>
      <c r="T41" s="308">
        <v>0</v>
      </c>
      <c r="U41" s="308">
        <v>0</v>
      </c>
      <c r="V41" s="308">
        <v>0</v>
      </c>
      <c r="W41" s="308">
        <v>0</v>
      </c>
      <c r="X41" s="308">
        <v>0</v>
      </c>
      <c r="Y41" s="308">
        <v>0</v>
      </c>
      <c r="Z41" s="308">
        <v>0</v>
      </c>
      <c r="AA41" s="308">
        <v>0</v>
      </c>
      <c r="AB41" s="310">
        <v>0</v>
      </c>
      <c r="AC41" s="308">
        <v>0</v>
      </c>
      <c r="AD41" s="308">
        <v>0</v>
      </c>
      <c r="AE41" s="308">
        <v>0</v>
      </c>
      <c r="AF41" s="308">
        <v>0</v>
      </c>
      <c r="AG41" s="308">
        <v>0</v>
      </c>
      <c r="AH41" s="308">
        <v>0</v>
      </c>
      <c r="AI41" s="308">
        <v>0</v>
      </c>
      <c r="AJ41" s="308">
        <v>0</v>
      </c>
      <c r="AK41" s="308">
        <v>0</v>
      </c>
      <c r="AL41" s="308">
        <v>-1752</v>
      </c>
      <c r="AM41" s="310">
        <v>-1129</v>
      </c>
      <c r="AN41" s="308">
        <v>-659</v>
      </c>
      <c r="AO41" s="308">
        <v>-627</v>
      </c>
      <c r="AP41" s="308">
        <v>-492</v>
      </c>
      <c r="AQ41" s="308">
        <v>-218</v>
      </c>
      <c r="AR41" s="308">
        <v>-17</v>
      </c>
      <c r="AS41" s="308">
        <v>-48</v>
      </c>
      <c r="AT41" s="308">
        <v>-161</v>
      </c>
      <c r="AU41" s="308">
        <v>-45</v>
      </c>
      <c r="AV41" s="308">
        <v>-1</v>
      </c>
      <c r="AW41" s="310">
        <v>-2</v>
      </c>
      <c r="AX41" s="308">
        <v>-135</v>
      </c>
      <c r="AY41" s="308">
        <v>-123</v>
      </c>
      <c r="AZ41" s="308">
        <v>-90</v>
      </c>
      <c r="BA41" s="308">
        <v>-19</v>
      </c>
      <c r="BB41" s="308">
        <v>-12</v>
      </c>
      <c r="BC41" s="308">
        <v>-2</v>
      </c>
      <c r="BD41" s="308">
        <v>-12</v>
      </c>
      <c r="BE41" s="308">
        <v>-10</v>
      </c>
      <c r="BF41" s="308">
        <v>-2</v>
      </c>
      <c r="BG41" s="310">
        <v>-32</v>
      </c>
      <c r="BH41" s="308">
        <v>-469</v>
      </c>
      <c r="BI41" s="308">
        <v>-163</v>
      </c>
      <c r="BJ41" s="308">
        <v>-91</v>
      </c>
      <c r="BK41" s="308">
        <v>-23</v>
      </c>
      <c r="BL41" s="308">
        <v>-8</v>
      </c>
      <c r="BM41" s="308">
        <v>-41</v>
      </c>
      <c r="BN41" s="308">
        <v>-123</v>
      </c>
      <c r="BO41" s="308">
        <v>-52</v>
      </c>
      <c r="BP41" s="308">
        <v>-11</v>
      </c>
      <c r="BQ41" s="310">
        <v>-16</v>
      </c>
      <c r="BR41" s="308">
        <v>-45</v>
      </c>
      <c r="BS41" s="308">
        <v>-59</v>
      </c>
      <c r="BT41" s="308">
        <v>-1</v>
      </c>
      <c r="BU41" s="308">
        <v>-623</v>
      </c>
      <c r="BV41" s="308">
        <v>-342</v>
      </c>
      <c r="BW41" s="308">
        <v>-63</v>
      </c>
      <c r="BX41" s="308">
        <v>-99</v>
      </c>
      <c r="BY41" s="308">
        <v>-31</v>
      </c>
      <c r="BZ41" s="308">
        <v>-20</v>
      </c>
      <c r="CA41" s="310">
        <v>-68</v>
      </c>
    </row>
    <row r="42" spans="1:79">
      <c r="A42" s="304"/>
      <c r="B42" s="335" t="s">
        <v>485</v>
      </c>
      <c r="C42" s="305"/>
      <c r="D42" s="306"/>
      <c r="E42" s="336" t="s">
        <v>486</v>
      </c>
      <c r="F42" s="307"/>
      <c r="G42" s="308">
        <v>26112</v>
      </c>
      <c r="H42" s="311">
        <v>34407</v>
      </c>
      <c r="I42" s="308">
        <v>1242337</v>
      </c>
      <c r="J42" s="308">
        <v>612201</v>
      </c>
      <c r="K42" s="308">
        <v>340751</v>
      </c>
      <c r="L42" s="308">
        <v>66996</v>
      </c>
      <c r="M42" s="308">
        <v>61326</v>
      </c>
      <c r="N42" s="308">
        <v>5670</v>
      </c>
      <c r="O42" s="308">
        <v>273755</v>
      </c>
      <c r="P42" s="308">
        <v>3202</v>
      </c>
      <c r="Q42" s="308">
        <v>166430</v>
      </c>
      <c r="R42" s="310">
        <v>165152</v>
      </c>
      <c r="S42" s="308">
        <v>1278</v>
      </c>
      <c r="T42" s="308">
        <v>101934</v>
      </c>
      <c r="U42" s="308">
        <v>18899</v>
      </c>
      <c r="V42" s="308">
        <v>83035</v>
      </c>
      <c r="W42" s="308">
        <v>2189</v>
      </c>
      <c r="X42" s="308">
        <v>271450</v>
      </c>
      <c r="Y42" s="308">
        <v>6665</v>
      </c>
      <c r="Z42" s="308">
        <v>926</v>
      </c>
      <c r="AA42" s="308">
        <v>5739</v>
      </c>
      <c r="AB42" s="310">
        <v>264785</v>
      </c>
      <c r="AC42" s="308">
        <v>3233</v>
      </c>
      <c r="AD42" s="308">
        <v>15557</v>
      </c>
      <c r="AE42" s="308">
        <v>11750</v>
      </c>
      <c r="AF42" s="308">
        <v>19162</v>
      </c>
      <c r="AG42" s="308">
        <v>80636</v>
      </c>
      <c r="AH42" s="308">
        <v>40423</v>
      </c>
      <c r="AI42" s="308">
        <v>90856</v>
      </c>
      <c r="AJ42" s="308">
        <v>3168</v>
      </c>
      <c r="AK42" s="308">
        <v>97637</v>
      </c>
      <c r="AL42" s="308">
        <v>532499</v>
      </c>
      <c r="AM42" s="310">
        <v>253064</v>
      </c>
      <c r="AN42" s="308">
        <v>139341</v>
      </c>
      <c r="AO42" s="308">
        <v>137244</v>
      </c>
      <c r="AP42" s="308">
        <v>56484</v>
      </c>
      <c r="AQ42" s="308">
        <v>22526</v>
      </c>
      <c r="AR42" s="308">
        <v>92</v>
      </c>
      <c r="AS42" s="308">
        <v>19084</v>
      </c>
      <c r="AT42" s="308">
        <v>8652</v>
      </c>
      <c r="AU42" s="308">
        <v>5211</v>
      </c>
      <c r="AV42" s="308">
        <v>25</v>
      </c>
      <c r="AW42" s="310">
        <v>894</v>
      </c>
      <c r="AX42" s="308">
        <v>80760</v>
      </c>
      <c r="AY42" s="308">
        <v>78413</v>
      </c>
      <c r="AZ42" s="308">
        <v>71222</v>
      </c>
      <c r="BA42" s="308">
        <v>5178</v>
      </c>
      <c r="BB42" s="308">
        <v>1876</v>
      </c>
      <c r="BC42" s="308">
        <v>137</v>
      </c>
      <c r="BD42" s="308">
        <v>2347</v>
      </c>
      <c r="BE42" s="308">
        <v>1905</v>
      </c>
      <c r="BF42" s="308">
        <v>442</v>
      </c>
      <c r="BG42" s="310">
        <v>2097</v>
      </c>
      <c r="BH42" s="308">
        <v>90230</v>
      </c>
      <c r="BI42" s="308">
        <v>32246</v>
      </c>
      <c r="BJ42" s="308">
        <v>24141</v>
      </c>
      <c r="BK42" s="308">
        <v>3508</v>
      </c>
      <c r="BL42" s="308">
        <v>2784</v>
      </c>
      <c r="BM42" s="308">
        <v>1813</v>
      </c>
      <c r="BN42" s="308">
        <v>32370</v>
      </c>
      <c r="BO42" s="308">
        <v>12725</v>
      </c>
      <c r="BP42" s="308">
        <v>1395</v>
      </c>
      <c r="BQ42" s="310">
        <v>3573</v>
      </c>
      <c r="BR42" s="308">
        <v>223</v>
      </c>
      <c r="BS42" s="308">
        <v>7698</v>
      </c>
      <c r="BT42" s="308">
        <v>23493</v>
      </c>
      <c r="BU42" s="308">
        <v>279435</v>
      </c>
      <c r="BV42" s="308">
        <v>99243</v>
      </c>
      <c r="BW42" s="308">
        <v>13938</v>
      </c>
      <c r="BX42" s="308">
        <v>1247</v>
      </c>
      <c r="BY42" s="308">
        <v>72345</v>
      </c>
      <c r="BZ42" s="308">
        <v>8067</v>
      </c>
      <c r="CA42" s="310">
        <v>84595</v>
      </c>
    </row>
    <row r="43" spans="1:79">
      <c r="A43" s="304"/>
      <c r="B43" s="335" t="s">
        <v>487</v>
      </c>
      <c r="C43" s="305"/>
      <c r="D43" s="306"/>
      <c r="E43" s="336" t="s">
        <v>488</v>
      </c>
      <c r="F43" s="307"/>
      <c r="G43" s="308">
        <v>60</v>
      </c>
      <c r="H43" s="311">
        <v>2633</v>
      </c>
      <c r="I43" s="308">
        <v>99438</v>
      </c>
      <c r="J43" s="308">
        <v>8230</v>
      </c>
      <c r="K43" s="308">
        <v>6432</v>
      </c>
      <c r="L43" s="308">
        <v>4468</v>
      </c>
      <c r="M43" s="308">
        <v>4400</v>
      </c>
      <c r="N43" s="308">
        <v>68</v>
      </c>
      <c r="O43" s="308">
        <v>1964</v>
      </c>
      <c r="P43" s="308">
        <v>29</v>
      </c>
      <c r="Q43" s="308">
        <v>1203</v>
      </c>
      <c r="R43" s="310">
        <v>1182</v>
      </c>
      <c r="S43" s="308">
        <v>21</v>
      </c>
      <c r="T43" s="308">
        <v>722</v>
      </c>
      <c r="U43" s="308">
        <v>281</v>
      </c>
      <c r="V43" s="308">
        <v>441</v>
      </c>
      <c r="W43" s="308">
        <v>10</v>
      </c>
      <c r="X43" s="308">
        <v>1798</v>
      </c>
      <c r="Y43" s="308">
        <v>298</v>
      </c>
      <c r="Z43" s="308">
        <v>16</v>
      </c>
      <c r="AA43" s="308">
        <v>282</v>
      </c>
      <c r="AB43" s="310">
        <v>1500</v>
      </c>
      <c r="AC43" s="308">
        <v>17</v>
      </c>
      <c r="AD43" s="308">
        <v>75</v>
      </c>
      <c r="AE43" s="308">
        <v>15</v>
      </c>
      <c r="AF43" s="308">
        <v>83</v>
      </c>
      <c r="AG43" s="308">
        <v>404</v>
      </c>
      <c r="AH43" s="308">
        <v>203</v>
      </c>
      <c r="AI43" s="308">
        <v>684</v>
      </c>
      <c r="AJ43" s="308">
        <v>19</v>
      </c>
      <c r="AK43" s="308">
        <v>223</v>
      </c>
      <c r="AL43" s="308">
        <v>90985</v>
      </c>
      <c r="AM43" s="310">
        <v>14553</v>
      </c>
      <c r="AN43" s="308">
        <v>5442</v>
      </c>
      <c r="AO43" s="308">
        <v>5254</v>
      </c>
      <c r="AP43" s="308">
        <v>4271</v>
      </c>
      <c r="AQ43" s="308">
        <v>1691</v>
      </c>
      <c r="AR43" s="308">
        <v>98</v>
      </c>
      <c r="AS43" s="308">
        <v>1255</v>
      </c>
      <c r="AT43" s="308">
        <v>938</v>
      </c>
      <c r="AU43" s="308">
        <v>263</v>
      </c>
      <c r="AV43" s="308">
        <v>11</v>
      </c>
      <c r="AW43" s="310">
        <v>15</v>
      </c>
      <c r="AX43" s="308">
        <v>983</v>
      </c>
      <c r="AY43" s="308">
        <v>713</v>
      </c>
      <c r="AZ43" s="308">
        <v>522</v>
      </c>
      <c r="BA43" s="308">
        <v>109</v>
      </c>
      <c r="BB43" s="308">
        <v>71</v>
      </c>
      <c r="BC43" s="308">
        <v>11</v>
      </c>
      <c r="BD43" s="308">
        <v>270</v>
      </c>
      <c r="BE43" s="308">
        <v>217</v>
      </c>
      <c r="BF43" s="308">
        <v>53</v>
      </c>
      <c r="BG43" s="310">
        <v>188</v>
      </c>
      <c r="BH43" s="308">
        <v>4537</v>
      </c>
      <c r="BI43" s="308">
        <v>327</v>
      </c>
      <c r="BJ43" s="308">
        <v>219</v>
      </c>
      <c r="BK43" s="308">
        <v>35</v>
      </c>
      <c r="BL43" s="308">
        <v>11</v>
      </c>
      <c r="BM43" s="308">
        <v>62</v>
      </c>
      <c r="BN43" s="308">
        <v>3778</v>
      </c>
      <c r="BO43" s="308">
        <v>173</v>
      </c>
      <c r="BP43" s="308">
        <v>17</v>
      </c>
      <c r="BQ43" s="310">
        <v>76</v>
      </c>
      <c r="BR43" s="308">
        <v>76</v>
      </c>
      <c r="BS43" s="308">
        <v>90</v>
      </c>
      <c r="BT43" s="308">
        <v>4574</v>
      </c>
      <c r="BU43" s="308">
        <v>76432</v>
      </c>
      <c r="BV43" s="308">
        <v>4974</v>
      </c>
      <c r="BW43" s="308">
        <v>301</v>
      </c>
      <c r="BX43" s="308">
        <v>66</v>
      </c>
      <c r="BY43" s="308">
        <v>68875</v>
      </c>
      <c r="BZ43" s="308">
        <v>1411</v>
      </c>
      <c r="CA43" s="310">
        <v>805</v>
      </c>
    </row>
    <row r="44" spans="1:79">
      <c r="A44" s="304"/>
      <c r="B44" s="335" t="s">
        <v>489</v>
      </c>
      <c r="C44" s="305"/>
      <c r="D44" s="306"/>
      <c r="E44" s="336" t="s">
        <v>490</v>
      </c>
      <c r="F44" s="307"/>
      <c r="G44" s="308">
        <v>1509</v>
      </c>
      <c r="H44" s="311">
        <v>513</v>
      </c>
      <c r="I44" s="308">
        <v>18985</v>
      </c>
      <c r="J44" s="308">
        <v>7676</v>
      </c>
      <c r="K44" s="308">
        <v>4609</v>
      </c>
      <c r="L44" s="308">
        <v>2067</v>
      </c>
      <c r="M44" s="308">
        <v>1995</v>
      </c>
      <c r="N44" s="308">
        <v>72</v>
      </c>
      <c r="O44" s="308">
        <v>2542</v>
      </c>
      <c r="P44" s="308">
        <v>34</v>
      </c>
      <c r="Q44" s="308">
        <v>1317</v>
      </c>
      <c r="R44" s="310">
        <v>1288</v>
      </c>
      <c r="S44" s="308">
        <v>29</v>
      </c>
      <c r="T44" s="308">
        <v>1162</v>
      </c>
      <c r="U44" s="308">
        <v>439</v>
      </c>
      <c r="V44" s="308">
        <v>723</v>
      </c>
      <c r="W44" s="308">
        <v>29</v>
      </c>
      <c r="X44" s="308">
        <v>3067</v>
      </c>
      <c r="Y44" s="308">
        <v>240</v>
      </c>
      <c r="Z44" s="308">
        <v>20</v>
      </c>
      <c r="AA44" s="308">
        <v>220</v>
      </c>
      <c r="AB44" s="310">
        <v>2827</v>
      </c>
      <c r="AC44" s="308">
        <v>31</v>
      </c>
      <c r="AD44" s="308">
        <v>129</v>
      </c>
      <c r="AE44" s="308">
        <v>74</v>
      </c>
      <c r="AF44" s="308">
        <v>189</v>
      </c>
      <c r="AG44" s="308">
        <v>616</v>
      </c>
      <c r="AH44" s="308">
        <v>479</v>
      </c>
      <c r="AI44" s="308">
        <v>1270</v>
      </c>
      <c r="AJ44" s="308">
        <v>39</v>
      </c>
      <c r="AK44" s="308">
        <v>5649</v>
      </c>
      <c r="AL44" s="308">
        <v>5660</v>
      </c>
      <c r="AM44" s="310">
        <v>4885</v>
      </c>
      <c r="AN44" s="308">
        <v>3660</v>
      </c>
      <c r="AO44" s="308">
        <v>3482</v>
      </c>
      <c r="AP44" s="308">
        <v>2727</v>
      </c>
      <c r="AQ44" s="308">
        <v>1195</v>
      </c>
      <c r="AR44" s="308">
        <v>93</v>
      </c>
      <c r="AS44" s="308">
        <v>269</v>
      </c>
      <c r="AT44" s="308">
        <v>897</v>
      </c>
      <c r="AU44" s="308">
        <v>249</v>
      </c>
      <c r="AV44" s="308">
        <v>9</v>
      </c>
      <c r="AW44" s="310">
        <v>15</v>
      </c>
      <c r="AX44" s="308">
        <v>755</v>
      </c>
      <c r="AY44" s="308">
        <v>684</v>
      </c>
      <c r="AZ44" s="308">
        <v>500</v>
      </c>
      <c r="BA44" s="308">
        <v>106</v>
      </c>
      <c r="BB44" s="308">
        <v>68</v>
      </c>
      <c r="BC44" s="308">
        <v>10</v>
      </c>
      <c r="BD44" s="308">
        <v>71</v>
      </c>
      <c r="BE44" s="308">
        <v>56</v>
      </c>
      <c r="BF44" s="308">
        <v>15</v>
      </c>
      <c r="BG44" s="310">
        <v>178</v>
      </c>
      <c r="BH44" s="308">
        <v>954</v>
      </c>
      <c r="BI44" s="308">
        <v>332</v>
      </c>
      <c r="BJ44" s="308">
        <v>186</v>
      </c>
      <c r="BK44" s="308">
        <v>48</v>
      </c>
      <c r="BL44" s="308">
        <v>15</v>
      </c>
      <c r="BM44" s="308">
        <v>83</v>
      </c>
      <c r="BN44" s="308">
        <v>243</v>
      </c>
      <c r="BO44" s="308">
        <v>107</v>
      </c>
      <c r="BP44" s="308">
        <v>23</v>
      </c>
      <c r="BQ44" s="310">
        <v>34</v>
      </c>
      <c r="BR44" s="308">
        <v>92</v>
      </c>
      <c r="BS44" s="308">
        <v>123</v>
      </c>
      <c r="BT44" s="308">
        <v>271</v>
      </c>
      <c r="BU44" s="308">
        <v>775</v>
      </c>
      <c r="BV44" s="308">
        <v>258</v>
      </c>
      <c r="BW44" s="308">
        <v>71</v>
      </c>
      <c r="BX44" s="308">
        <v>10</v>
      </c>
      <c r="BY44" s="308">
        <v>113</v>
      </c>
      <c r="BZ44" s="308">
        <v>75</v>
      </c>
      <c r="CA44" s="310">
        <v>248</v>
      </c>
    </row>
    <row r="45" spans="1:79">
      <c r="A45" s="304"/>
      <c r="B45" s="335" t="s">
        <v>491</v>
      </c>
      <c r="C45" s="305"/>
      <c r="D45" s="306"/>
      <c r="E45" s="336" t="s">
        <v>492</v>
      </c>
      <c r="F45" s="307"/>
      <c r="G45" s="308">
        <v>0</v>
      </c>
      <c r="H45" s="311">
        <v>0</v>
      </c>
      <c r="I45" s="308">
        <v>2248</v>
      </c>
      <c r="J45" s="308">
        <v>2366</v>
      </c>
      <c r="K45" s="308">
        <v>0</v>
      </c>
      <c r="L45" s="308">
        <v>0</v>
      </c>
      <c r="M45" s="308">
        <v>0</v>
      </c>
      <c r="N45" s="308">
        <v>0</v>
      </c>
      <c r="O45" s="308">
        <v>0</v>
      </c>
      <c r="P45" s="308">
        <v>0</v>
      </c>
      <c r="Q45" s="308">
        <v>0</v>
      </c>
      <c r="R45" s="310">
        <v>0</v>
      </c>
      <c r="S45" s="308">
        <v>0</v>
      </c>
      <c r="T45" s="308">
        <v>0</v>
      </c>
      <c r="U45" s="308">
        <v>0</v>
      </c>
      <c r="V45" s="308">
        <v>0</v>
      </c>
      <c r="W45" s="308">
        <v>0</v>
      </c>
      <c r="X45" s="308">
        <v>2366</v>
      </c>
      <c r="Y45" s="308">
        <v>0</v>
      </c>
      <c r="Z45" s="308">
        <v>0</v>
      </c>
      <c r="AA45" s="308">
        <v>0</v>
      </c>
      <c r="AB45" s="310">
        <v>2366</v>
      </c>
      <c r="AC45" s="308">
        <v>25</v>
      </c>
      <c r="AD45" s="308">
        <v>107</v>
      </c>
      <c r="AE45" s="308">
        <v>61</v>
      </c>
      <c r="AF45" s="308">
        <v>159</v>
      </c>
      <c r="AG45" s="308">
        <v>515</v>
      </c>
      <c r="AH45" s="308">
        <v>401</v>
      </c>
      <c r="AI45" s="308">
        <v>1065</v>
      </c>
      <c r="AJ45" s="308">
        <v>33</v>
      </c>
      <c r="AK45" s="308">
        <v>0</v>
      </c>
      <c r="AL45" s="308">
        <v>-118</v>
      </c>
      <c r="AM45" s="310">
        <v>-44</v>
      </c>
      <c r="AN45" s="308">
        <v>0</v>
      </c>
      <c r="AO45" s="308">
        <v>0</v>
      </c>
      <c r="AP45" s="308">
        <v>0</v>
      </c>
      <c r="AQ45" s="308">
        <v>0</v>
      </c>
      <c r="AR45" s="308">
        <v>0</v>
      </c>
      <c r="AS45" s="308">
        <v>0</v>
      </c>
      <c r="AT45" s="308">
        <v>0</v>
      </c>
      <c r="AU45" s="308">
        <v>0</v>
      </c>
      <c r="AV45" s="308">
        <v>0</v>
      </c>
      <c r="AW45" s="310">
        <v>0</v>
      </c>
      <c r="AX45" s="308">
        <v>0</v>
      </c>
      <c r="AY45" s="308">
        <v>0</v>
      </c>
      <c r="AZ45" s="308">
        <v>0</v>
      </c>
      <c r="BA45" s="308">
        <v>0</v>
      </c>
      <c r="BB45" s="308">
        <v>0</v>
      </c>
      <c r="BC45" s="308">
        <v>0</v>
      </c>
      <c r="BD45" s="308">
        <v>0</v>
      </c>
      <c r="BE45" s="308">
        <v>0</v>
      </c>
      <c r="BF45" s="308">
        <v>0</v>
      </c>
      <c r="BG45" s="310">
        <v>0</v>
      </c>
      <c r="BH45" s="308">
        <v>-44</v>
      </c>
      <c r="BI45" s="308">
        <v>-16</v>
      </c>
      <c r="BJ45" s="308">
        <v>-9</v>
      </c>
      <c r="BK45" s="308">
        <v>-2</v>
      </c>
      <c r="BL45" s="308">
        <v>-1</v>
      </c>
      <c r="BM45" s="308">
        <v>-4</v>
      </c>
      <c r="BN45" s="308">
        <v>-10</v>
      </c>
      <c r="BO45" s="308">
        <v>-5</v>
      </c>
      <c r="BP45" s="308">
        <v>-1</v>
      </c>
      <c r="BQ45" s="310">
        <v>-2</v>
      </c>
      <c r="BR45" s="308">
        <v>-4</v>
      </c>
      <c r="BS45" s="308">
        <v>-6</v>
      </c>
      <c r="BT45" s="308">
        <v>0</v>
      </c>
      <c r="BU45" s="308">
        <v>-74</v>
      </c>
      <c r="BV45" s="308">
        <v>-29</v>
      </c>
      <c r="BW45" s="308">
        <v>-1</v>
      </c>
      <c r="BX45" s="308">
        <v>0</v>
      </c>
      <c r="BY45" s="308">
        <v>-11</v>
      </c>
      <c r="BZ45" s="308">
        <v>-8</v>
      </c>
      <c r="CA45" s="310">
        <v>-25</v>
      </c>
    </row>
    <row r="46" spans="1:79">
      <c r="A46" s="304"/>
      <c r="B46" s="335" t="s">
        <v>493</v>
      </c>
      <c r="C46" s="305"/>
      <c r="D46" s="306"/>
      <c r="E46" s="336" t="s">
        <v>494</v>
      </c>
      <c r="F46" s="307"/>
      <c r="G46" s="308">
        <v>13520</v>
      </c>
      <c r="H46" s="311">
        <v>38813</v>
      </c>
      <c r="I46" s="308">
        <v>492684</v>
      </c>
      <c r="J46" s="308">
        <v>205882</v>
      </c>
      <c r="K46" s="308">
        <v>99388</v>
      </c>
      <c r="L46" s="308">
        <v>38998</v>
      </c>
      <c r="M46" s="308">
        <v>38376</v>
      </c>
      <c r="N46" s="308">
        <v>622</v>
      </c>
      <c r="O46" s="308">
        <v>60390</v>
      </c>
      <c r="P46" s="308">
        <v>1250</v>
      </c>
      <c r="Q46" s="308">
        <v>33853</v>
      </c>
      <c r="R46" s="310">
        <v>33472</v>
      </c>
      <c r="S46" s="308">
        <v>381</v>
      </c>
      <c r="T46" s="308">
        <v>24778</v>
      </c>
      <c r="U46" s="308">
        <v>14389</v>
      </c>
      <c r="V46" s="308">
        <v>10389</v>
      </c>
      <c r="W46" s="308">
        <v>509</v>
      </c>
      <c r="X46" s="308">
        <v>106494</v>
      </c>
      <c r="Y46" s="308">
        <v>4613</v>
      </c>
      <c r="Z46" s="308">
        <v>290</v>
      </c>
      <c r="AA46" s="308">
        <v>4323</v>
      </c>
      <c r="AB46" s="310">
        <v>101881</v>
      </c>
      <c r="AC46" s="308">
        <v>1205</v>
      </c>
      <c r="AD46" s="308">
        <v>4081</v>
      </c>
      <c r="AE46" s="308">
        <v>1754</v>
      </c>
      <c r="AF46" s="308">
        <v>5657</v>
      </c>
      <c r="AG46" s="308">
        <v>25570</v>
      </c>
      <c r="AH46" s="308">
        <v>17157</v>
      </c>
      <c r="AI46" s="308">
        <v>44576</v>
      </c>
      <c r="AJ46" s="308">
        <v>1881</v>
      </c>
      <c r="AK46" s="308">
        <v>50556</v>
      </c>
      <c r="AL46" s="308">
        <v>236246</v>
      </c>
      <c r="AM46" s="310">
        <v>48186</v>
      </c>
      <c r="AN46" s="308">
        <v>25246</v>
      </c>
      <c r="AO46" s="308">
        <v>10979</v>
      </c>
      <c r="AP46" s="308">
        <v>5740</v>
      </c>
      <c r="AQ46" s="308">
        <v>2571</v>
      </c>
      <c r="AR46" s="308">
        <v>56</v>
      </c>
      <c r="AS46" s="308">
        <v>800</v>
      </c>
      <c r="AT46" s="308">
        <v>1148</v>
      </c>
      <c r="AU46" s="308">
        <v>764</v>
      </c>
      <c r="AV46" s="308">
        <v>316</v>
      </c>
      <c r="AW46" s="310">
        <v>85</v>
      </c>
      <c r="AX46" s="308">
        <v>5239</v>
      </c>
      <c r="AY46" s="308">
        <v>4608</v>
      </c>
      <c r="AZ46" s="308">
        <v>778</v>
      </c>
      <c r="BA46" s="308">
        <v>641</v>
      </c>
      <c r="BB46" s="308">
        <v>3185</v>
      </c>
      <c r="BC46" s="308">
        <v>4</v>
      </c>
      <c r="BD46" s="308">
        <v>631</v>
      </c>
      <c r="BE46" s="308">
        <v>512</v>
      </c>
      <c r="BF46" s="308">
        <v>119</v>
      </c>
      <c r="BG46" s="310">
        <v>14267</v>
      </c>
      <c r="BH46" s="308">
        <v>22056</v>
      </c>
      <c r="BI46" s="308">
        <v>2763</v>
      </c>
      <c r="BJ46" s="308">
        <v>1550</v>
      </c>
      <c r="BK46" s="308">
        <v>747</v>
      </c>
      <c r="BL46" s="308">
        <v>419</v>
      </c>
      <c r="BM46" s="308">
        <v>47</v>
      </c>
      <c r="BN46" s="308">
        <v>14247</v>
      </c>
      <c r="BO46" s="308">
        <v>1590</v>
      </c>
      <c r="BP46" s="308">
        <v>137</v>
      </c>
      <c r="BQ46" s="310">
        <v>1004</v>
      </c>
      <c r="BR46" s="308">
        <v>2243</v>
      </c>
      <c r="BS46" s="308">
        <v>72</v>
      </c>
      <c r="BT46" s="308">
        <v>884</v>
      </c>
      <c r="BU46" s="308">
        <v>188060</v>
      </c>
      <c r="BV46" s="308">
        <v>96856</v>
      </c>
      <c r="BW46" s="308">
        <v>51778</v>
      </c>
      <c r="BX46" s="308">
        <v>10929</v>
      </c>
      <c r="BY46" s="308">
        <v>1376</v>
      </c>
      <c r="BZ46" s="308">
        <v>1289</v>
      </c>
      <c r="CA46" s="310">
        <v>25832</v>
      </c>
    </row>
    <row r="47" spans="1:79">
      <c r="A47" s="304"/>
      <c r="B47" s="335" t="s">
        <v>495</v>
      </c>
      <c r="C47" s="305"/>
      <c r="D47" s="306"/>
      <c r="E47" s="336" t="s">
        <v>496</v>
      </c>
      <c r="F47" s="307"/>
      <c r="G47" s="308">
        <v>207182</v>
      </c>
      <c r="H47" s="311">
        <v>119497</v>
      </c>
      <c r="I47" s="308">
        <v>3971415</v>
      </c>
      <c r="J47" s="308">
        <v>2338495</v>
      </c>
      <c r="K47" s="308">
        <v>860479</v>
      </c>
      <c r="L47" s="308">
        <v>290123</v>
      </c>
      <c r="M47" s="308">
        <v>277227</v>
      </c>
      <c r="N47" s="308">
        <v>12896</v>
      </c>
      <c r="O47" s="308">
        <v>570356</v>
      </c>
      <c r="P47" s="308">
        <v>6720</v>
      </c>
      <c r="Q47" s="308">
        <v>166800</v>
      </c>
      <c r="R47" s="310">
        <v>164051</v>
      </c>
      <c r="S47" s="308">
        <v>2749</v>
      </c>
      <c r="T47" s="308">
        <v>392916</v>
      </c>
      <c r="U47" s="308">
        <v>142472</v>
      </c>
      <c r="V47" s="308">
        <v>250444</v>
      </c>
      <c r="W47" s="308">
        <v>3920</v>
      </c>
      <c r="X47" s="308">
        <v>1478016</v>
      </c>
      <c r="Y47" s="308">
        <v>42316</v>
      </c>
      <c r="Z47" s="308">
        <v>3698</v>
      </c>
      <c r="AA47" s="308">
        <v>38618</v>
      </c>
      <c r="AB47" s="310">
        <v>1435700</v>
      </c>
      <c r="AC47" s="308">
        <v>14182</v>
      </c>
      <c r="AD47" s="308">
        <v>86996</v>
      </c>
      <c r="AE47" s="308">
        <v>26792</v>
      </c>
      <c r="AF47" s="308">
        <v>62402</v>
      </c>
      <c r="AG47" s="308">
        <v>186947</v>
      </c>
      <c r="AH47" s="308">
        <v>375882</v>
      </c>
      <c r="AI47" s="308">
        <v>668573</v>
      </c>
      <c r="AJ47" s="308">
        <v>13926</v>
      </c>
      <c r="AK47" s="308">
        <v>774688</v>
      </c>
      <c r="AL47" s="308">
        <v>858232</v>
      </c>
      <c r="AM47" s="310">
        <v>368255</v>
      </c>
      <c r="AN47" s="308">
        <v>235565</v>
      </c>
      <c r="AO47" s="308">
        <v>232539</v>
      </c>
      <c r="AP47" s="308">
        <v>161703</v>
      </c>
      <c r="AQ47" s="308">
        <v>37083</v>
      </c>
      <c r="AR47" s="308">
        <v>5102</v>
      </c>
      <c r="AS47" s="308">
        <v>47485</v>
      </c>
      <c r="AT47" s="308">
        <v>63446</v>
      </c>
      <c r="AU47" s="308">
        <v>6578</v>
      </c>
      <c r="AV47" s="308">
        <v>635</v>
      </c>
      <c r="AW47" s="310">
        <v>1374</v>
      </c>
      <c r="AX47" s="308">
        <v>70836</v>
      </c>
      <c r="AY47" s="308">
        <v>65566</v>
      </c>
      <c r="AZ47" s="308">
        <v>47723</v>
      </c>
      <c r="BA47" s="308">
        <v>16181</v>
      </c>
      <c r="BB47" s="308">
        <v>997</v>
      </c>
      <c r="BC47" s="308">
        <v>665</v>
      </c>
      <c r="BD47" s="308">
        <v>5270</v>
      </c>
      <c r="BE47" s="308">
        <v>4286</v>
      </c>
      <c r="BF47" s="308">
        <v>984</v>
      </c>
      <c r="BG47" s="310">
        <v>3026</v>
      </c>
      <c r="BH47" s="308">
        <v>103218</v>
      </c>
      <c r="BI47" s="308">
        <v>34091</v>
      </c>
      <c r="BJ47" s="308">
        <v>15412</v>
      </c>
      <c r="BK47" s="308">
        <v>4333</v>
      </c>
      <c r="BL47" s="308">
        <v>905</v>
      </c>
      <c r="BM47" s="308">
        <v>13441</v>
      </c>
      <c r="BN47" s="308">
        <v>27857</v>
      </c>
      <c r="BO47" s="308">
        <v>23471</v>
      </c>
      <c r="BP47" s="308">
        <v>1898</v>
      </c>
      <c r="BQ47" s="310">
        <v>1492</v>
      </c>
      <c r="BR47" s="308">
        <v>9026</v>
      </c>
      <c r="BS47" s="308">
        <v>5383</v>
      </c>
      <c r="BT47" s="308">
        <v>29472</v>
      </c>
      <c r="BU47" s="308">
        <v>489977</v>
      </c>
      <c r="BV47" s="308">
        <v>56957</v>
      </c>
      <c r="BW47" s="308">
        <v>56884</v>
      </c>
      <c r="BX47" s="308">
        <v>4339</v>
      </c>
      <c r="BY47" s="308">
        <v>153016</v>
      </c>
      <c r="BZ47" s="308">
        <v>18907</v>
      </c>
      <c r="CA47" s="310">
        <v>199874</v>
      </c>
    </row>
    <row r="48" spans="1:79">
      <c r="A48" s="304"/>
      <c r="B48" s="335" t="s">
        <v>497</v>
      </c>
      <c r="C48" s="305"/>
      <c r="D48" s="306"/>
      <c r="E48" s="336" t="s">
        <v>498</v>
      </c>
      <c r="F48" s="307"/>
      <c r="G48" s="308">
        <v>163902</v>
      </c>
      <c r="H48" s="311">
        <v>52931</v>
      </c>
      <c r="I48" s="308">
        <v>1317345</v>
      </c>
      <c r="J48" s="308">
        <v>561687</v>
      </c>
      <c r="K48" s="308">
        <v>288340</v>
      </c>
      <c r="L48" s="308">
        <v>165578</v>
      </c>
      <c r="M48" s="308">
        <v>161103</v>
      </c>
      <c r="N48" s="308">
        <v>4475</v>
      </c>
      <c r="O48" s="308">
        <v>122762</v>
      </c>
      <c r="P48" s="308">
        <v>1852</v>
      </c>
      <c r="Q48" s="308">
        <v>64440</v>
      </c>
      <c r="R48" s="310">
        <v>61653</v>
      </c>
      <c r="S48" s="308">
        <v>2787</v>
      </c>
      <c r="T48" s="308">
        <v>55537</v>
      </c>
      <c r="U48" s="308">
        <v>19157</v>
      </c>
      <c r="V48" s="308">
        <v>36380</v>
      </c>
      <c r="W48" s="308">
        <v>933</v>
      </c>
      <c r="X48" s="308">
        <v>273347</v>
      </c>
      <c r="Y48" s="308">
        <v>16299</v>
      </c>
      <c r="Z48" s="308">
        <v>1052</v>
      </c>
      <c r="AA48" s="308">
        <v>15247</v>
      </c>
      <c r="AB48" s="310">
        <v>257048</v>
      </c>
      <c r="AC48" s="308">
        <v>2315</v>
      </c>
      <c r="AD48" s="308">
        <v>11081</v>
      </c>
      <c r="AE48" s="308">
        <v>4742</v>
      </c>
      <c r="AF48" s="308">
        <v>14556</v>
      </c>
      <c r="AG48" s="308">
        <v>75695</v>
      </c>
      <c r="AH48" s="308">
        <v>27735</v>
      </c>
      <c r="AI48" s="308">
        <v>116831</v>
      </c>
      <c r="AJ48" s="308">
        <v>4093</v>
      </c>
      <c r="AK48" s="308">
        <v>612845</v>
      </c>
      <c r="AL48" s="308">
        <v>142813</v>
      </c>
      <c r="AM48" s="310">
        <v>92453</v>
      </c>
      <c r="AN48" s="308">
        <v>52593</v>
      </c>
      <c r="AO48" s="308">
        <v>51486</v>
      </c>
      <c r="AP48" s="308">
        <v>47295</v>
      </c>
      <c r="AQ48" s="308">
        <v>31796</v>
      </c>
      <c r="AR48" s="308">
        <v>186</v>
      </c>
      <c r="AS48" s="308">
        <v>5226</v>
      </c>
      <c r="AT48" s="308">
        <v>8056</v>
      </c>
      <c r="AU48" s="308">
        <v>1619</v>
      </c>
      <c r="AV48" s="308">
        <v>15</v>
      </c>
      <c r="AW48" s="310">
        <v>397</v>
      </c>
      <c r="AX48" s="308">
        <v>4191</v>
      </c>
      <c r="AY48" s="308">
        <v>3186</v>
      </c>
      <c r="AZ48" s="308">
        <v>842</v>
      </c>
      <c r="BA48" s="308">
        <v>1295</v>
      </c>
      <c r="BB48" s="308">
        <v>525</v>
      </c>
      <c r="BC48" s="308">
        <v>524</v>
      </c>
      <c r="BD48" s="308">
        <v>1005</v>
      </c>
      <c r="BE48" s="308">
        <v>817</v>
      </c>
      <c r="BF48" s="308">
        <v>188</v>
      </c>
      <c r="BG48" s="310">
        <v>1107</v>
      </c>
      <c r="BH48" s="308">
        <v>32813</v>
      </c>
      <c r="BI48" s="308">
        <v>7315</v>
      </c>
      <c r="BJ48" s="308">
        <v>2571</v>
      </c>
      <c r="BK48" s="308">
        <v>1945</v>
      </c>
      <c r="BL48" s="308">
        <v>233</v>
      </c>
      <c r="BM48" s="308">
        <v>2566</v>
      </c>
      <c r="BN48" s="308">
        <v>13218</v>
      </c>
      <c r="BO48" s="308">
        <v>1597</v>
      </c>
      <c r="BP48" s="308">
        <v>178</v>
      </c>
      <c r="BQ48" s="310">
        <v>683</v>
      </c>
      <c r="BR48" s="308">
        <v>8322</v>
      </c>
      <c r="BS48" s="308">
        <v>1500</v>
      </c>
      <c r="BT48" s="308">
        <v>7047</v>
      </c>
      <c r="BU48" s="308">
        <v>50360</v>
      </c>
      <c r="BV48" s="308">
        <v>15546</v>
      </c>
      <c r="BW48" s="308">
        <v>3188</v>
      </c>
      <c r="BX48" s="308">
        <v>2045</v>
      </c>
      <c r="BY48" s="308">
        <v>6496</v>
      </c>
      <c r="BZ48" s="308">
        <v>3454</v>
      </c>
      <c r="CA48" s="310">
        <v>19631</v>
      </c>
    </row>
    <row r="49" spans="1:79">
      <c r="A49" s="304"/>
      <c r="B49" s="335" t="s">
        <v>499</v>
      </c>
      <c r="C49" s="305"/>
      <c r="D49" s="306"/>
      <c r="E49" s="336" t="s">
        <v>109</v>
      </c>
      <c r="F49" s="307"/>
      <c r="G49" s="308">
        <v>1751</v>
      </c>
      <c r="H49" s="311">
        <v>75</v>
      </c>
      <c r="I49" s="308">
        <v>389561</v>
      </c>
      <c r="J49" s="308">
        <v>271544</v>
      </c>
      <c r="K49" s="308">
        <v>66065</v>
      </c>
      <c r="L49" s="308">
        <v>24619</v>
      </c>
      <c r="M49" s="308">
        <v>24443</v>
      </c>
      <c r="N49" s="308">
        <v>176</v>
      </c>
      <c r="O49" s="308">
        <v>41446</v>
      </c>
      <c r="P49" s="308">
        <v>1525</v>
      </c>
      <c r="Q49" s="308">
        <v>27458</v>
      </c>
      <c r="R49" s="310">
        <v>26817</v>
      </c>
      <c r="S49" s="308">
        <v>641</v>
      </c>
      <c r="T49" s="308">
        <v>12271</v>
      </c>
      <c r="U49" s="308">
        <v>9326</v>
      </c>
      <c r="V49" s="308">
        <v>2945</v>
      </c>
      <c r="W49" s="308">
        <v>192</v>
      </c>
      <c r="X49" s="308">
        <v>205479</v>
      </c>
      <c r="Y49" s="308">
        <v>8900</v>
      </c>
      <c r="Z49" s="308">
        <v>105</v>
      </c>
      <c r="AA49" s="308">
        <v>8795</v>
      </c>
      <c r="AB49" s="310">
        <v>196579</v>
      </c>
      <c r="AC49" s="308">
        <v>3824</v>
      </c>
      <c r="AD49" s="308">
        <v>8471</v>
      </c>
      <c r="AE49" s="308">
        <v>3063</v>
      </c>
      <c r="AF49" s="308">
        <v>10716</v>
      </c>
      <c r="AG49" s="308">
        <v>43611</v>
      </c>
      <c r="AH49" s="308">
        <v>33013</v>
      </c>
      <c r="AI49" s="308">
        <v>91374</v>
      </c>
      <c r="AJ49" s="308">
        <v>2507</v>
      </c>
      <c r="AK49" s="308">
        <v>6544</v>
      </c>
      <c r="AL49" s="308">
        <v>111473</v>
      </c>
      <c r="AM49" s="310">
        <v>55452</v>
      </c>
      <c r="AN49" s="308">
        <v>3180</v>
      </c>
      <c r="AO49" s="308">
        <v>3128</v>
      </c>
      <c r="AP49" s="308">
        <v>2579</v>
      </c>
      <c r="AQ49" s="308">
        <v>1143</v>
      </c>
      <c r="AR49" s="308">
        <v>66</v>
      </c>
      <c r="AS49" s="308">
        <v>221</v>
      </c>
      <c r="AT49" s="308">
        <v>926</v>
      </c>
      <c r="AU49" s="308">
        <v>202</v>
      </c>
      <c r="AV49" s="308">
        <v>6</v>
      </c>
      <c r="AW49" s="310">
        <v>15</v>
      </c>
      <c r="AX49" s="308">
        <v>549</v>
      </c>
      <c r="AY49" s="308">
        <v>248</v>
      </c>
      <c r="AZ49" s="308">
        <v>198</v>
      </c>
      <c r="BA49" s="308">
        <v>29</v>
      </c>
      <c r="BB49" s="308">
        <v>18</v>
      </c>
      <c r="BC49" s="308">
        <v>3</v>
      </c>
      <c r="BD49" s="308">
        <v>301</v>
      </c>
      <c r="BE49" s="308">
        <v>244</v>
      </c>
      <c r="BF49" s="308">
        <v>57</v>
      </c>
      <c r="BG49" s="310">
        <v>52</v>
      </c>
      <c r="BH49" s="308">
        <v>51674</v>
      </c>
      <c r="BI49" s="308">
        <v>9087</v>
      </c>
      <c r="BJ49" s="308">
        <v>6863</v>
      </c>
      <c r="BK49" s="308">
        <v>2071</v>
      </c>
      <c r="BL49" s="308">
        <v>112</v>
      </c>
      <c r="BM49" s="308">
        <v>41</v>
      </c>
      <c r="BN49" s="308">
        <v>37065</v>
      </c>
      <c r="BO49" s="308">
        <v>1101</v>
      </c>
      <c r="BP49" s="308">
        <v>9</v>
      </c>
      <c r="BQ49" s="310">
        <v>1208</v>
      </c>
      <c r="BR49" s="308">
        <v>3123</v>
      </c>
      <c r="BS49" s="308">
        <v>81</v>
      </c>
      <c r="BT49" s="308">
        <v>598</v>
      </c>
      <c r="BU49" s="308">
        <v>56021</v>
      </c>
      <c r="BV49" s="308">
        <v>7488</v>
      </c>
      <c r="BW49" s="308">
        <v>2950</v>
      </c>
      <c r="BX49" s="308">
        <v>357</v>
      </c>
      <c r="BY49" s="308">
        <v>314</v>
      </c>
      <c r="BZ49" s="308">
        <v>5729</v>
      </c>
      <c r="CA49" s="310">
        <v>39183</v>
      </c>
    </row>
    <row r="50" spans="1:79">
      <c r="A50" s="304"/>
      <c r="B50" s="335" t="s">
        <v>500</v>
      </c>
      <c r="C50" s="305"/>
      <c r="D50" s="306"/>
      <c r="E50" s="336" t="s">
        <v>110</v>
      </c>
      <c r="F50" s="307"/>
      <c r="G50" s="308">
        <v>257</v>
      </c>
      <c r="H50" s="311">
        <v>132</v>
      </c>
      <c r="I50" s="308">
        <v>3890</v>
      </c>
      <c r="J50" s="308">
        <v>762</v>
      </c>
      <c r="K50" s="308">
        <v>304</v>
      </c>
      <c r="L50" s="308">
        <v>140</v>
      </c>
      <c r="M50" s="308">
        <v>135</v>
      </c>
      <c r="N50" s="308">
        <v>5</v>
      </c>
      <c r="O50" s="308">
        <v>164</v>
      </c>
      <c r="P50" s="308">
        <v>2</v>
      </c>
      <c r="Q50" s="308">
        <v>85</v>
      </c>
      <c r="R50" s="310">
        <v>83</v>
      </c>
      <c r="S50" s="308">
        <v>2</v>
      </c>
      <c r="T50" s="308">
        <v>75</v>
      </c>
      <c r="U50" s="308">
        <v>29</v>
      </c>
      <c r="V50" s="308">
        <v>46</v>
      </c>
      <c r="W50" s="308">
        <v>2</v>
      </c>
      <c r="X50" s="308">
        <v>458</v>
      </c>
      <c r="Y50" s="308">
        <v>20</v>
      </c>
      <c r="Z50" s="308">
        <v>2</v>
      </c>
      <c r="AA50" s="308">
        <v>18</v>
      </c>
      <c r="AB50" s="310">
        <v>438</v>
      </c>
      <c r="AC50" s="308">
        <v>4</v>
      </c>
      <c r="AD50" s="308">
        <v>20</v>
      </c>
      <c r="AE50" s="308">
        <v>11</v>
      </c>
      <c r="AF50" s="308">
        <v>30</v>
      </c>
      <c r="AG50" s="308">
        <v>96</v>
      </c>
      <c r="AH50" s="308">
        <v>74</v>
      </c>
      <c r="AI50" s="308">
        <v>197</v>
      </c>
      <c r="AJ50" s="308">
        <v>6</v>
      </c>
      <c r="AK50" s="308">
        <v>954</v>
      </c>
      <c r="AL50" s="308">
        <v>2174</v>
      </c>
      <c r="AM50" s="310">
        <v>2070</v>
      </c>
      <c r="AN50" s="308">
        <v>1777</v>
      </c>
      <c r="AO50" s="308">
        <v>1690</v>
      </c>
      <c r="AP50" s="308">
        <v>1326</v>
      </c>
      <c r="AQ50" s="308">
        <v>581</v>
      </c>
      <c r="AR50" s="308">
        <v>46</v>
      </c>
      <c r="AS50" s="308">
        <v>131</v>
      </c>
      <c r="AT50" s="308">
        <v>436</v>
      </c>
      <c r="AU50" s="308">
        <v>122</v>
      </c>
      <c r="AV50" s="308">
        <v>4</v>
      </c>
      <c r="AW50" s="310">
        <v>6</v>
      </c>
      <c r="AX50" s="308">
        <v>364</v>
      </c>
      <c r="AY50" s="308">
        <v>331</v>
      </c>
      <c r="AZ50" s="308">
        <v>244</v>
      </c>
      <c r="BA50" s="308">
        <v>51</v>
      </c>
      <c r="BB50" s="308">
        <v>32</v>
      </c>
      <c r="BC50" s="308">
        <v>4</v>
      </c>
      <c r="BD50" s="308">
        <v>33</v>
      </c>
      <c r="BE50" s="308">
        <v>27</v>
      </c>
      <c r="BF50" s="308">
        <v>6</v>
      </c>
      <c r="BG50" s="310">
        <v>87</v>
      </c>
      <c r="BH50" s="308">
        <v>79</v>
      </c>
      <c r="BI50" s="308">
        <v>28</v>
      </c>
      <c r="BJ50" s="308">
        <v>16</v>
      </c>
      <c r="BK50" s="308">
        <v>4</v>
      </c>
      <c r="BL50" s="308">
        <v>1</v>
      </c>
      <c r="BM50" s="308">
        <v>7</v>
      </c>
      <c r="BN50" s="308">
        <v>18</v>
      </c>
      <c r="BO50" s="308">
        <v>9</v>
      </c>
      <c r="BP50" s="308">
        <v>2</v>
      </c>
      <c r="BQ50" s="310">
        <v>3</v>
      </c>
      <c r="BR50" s="308">
        <v>8</v>
      </c>
      <c r="BS50" s="308">
        <v>11</v>
      </c>
      <c r="BT50" s="308">
        <v>214</v>
      </c>
      <c r="BU50" s="308">
        <v>104</v>
      </c>
      <c r="BV50" s="308">
        <v>11</v>
      </c>
      <c r="BW50" s="308">
        <v>7</v>
      </c>
      <c r="BX50" s="308">
        <v>4</v>
      </c>
      <c r="BY50" s="308">
        <v>22</v>
      </c>
      <c r="BZ50" s="308">
        <v>14</v>
      </c>
      <c r="CA50" s="310">
        <v>46</v>
      </c>
    </row>
    <row r="51" spans="1:79">
      <c r="A51" s="304"/>
      <c r="B51" s="335" t="s">
        <v>501</v>
      </c>
      <c r="C51" s="305"/>
      <c r="D51" s="306"/>
      <c r="E51" s="336" t="s">
        <v>111</v>
      </c>
      <c r="F51" s="307"/>
      <c r="G51" s="308">
        <v>0</v>
      </c>
      <c r="H51" s="311">
        <v>0</v>
      </c>
      <c r="I51" s="308">
        <v>11956</v>
      </c>
      <c r="J51" s="308">
        <v>11352</v>
      </c>
      <c r="K51" s="308">
        <v>2267</v>
      </c>
      <c r="L51" s="308">
        <v>1186</v>
      </c>
      <c r="M51" s="308">
        <v>1165</v>
      </c>
      <c r="N51" s="308">
        <v>21</v>
      </c>
      <c r="O51" s="308">
        <v>1081</v>
      </c>
      <c r="P51" s="308">
        <v>55</v>
      </c>
      <c r="Q51" s="308">
        <v>466</v>
      </c>
      <c r="R51" s="310">
        <v>458</v>
      </c>
      <c r="S51" s="308">
        <v>8</v>
      </c>
      <c r="T51" s="308">
        <v>556</v>
      </c>
      <c r="U51" s="308">
        <v>422</v>
      </c>
      <c r="V51" s="308">
        <v>134</v>
      </c>
      <c r="W51" s="308">
        <v>4</v>
      </c>
      <c r="X51" s="308">
        <v>9085</v>
      </c>
      <c r="Y51" s="308">
        <v>116</v>
      </c>
      <c r="Z51" s="308">
        <v>2</v>
      </c>
      <c r="AA51" s="308">
        <v>114</v>
      </c>
      <c r="AB51" s="310">
        <v>8969</v>
      </c>
      <c r="AC51" s="308">
        <v>238</v>
      </c>
      <c r="AD51" s="308">
        <v>319</v>
      </c>
      <c r="AE51" s="308">
        <v>13</v>
      </c>
      <c r="AF51" s="308">
        <v>393</v>
      </c>
      <c r="AG51" s="308">
        <v>1832</v>
      </c>
      <c r="AH51" s="308">
        <v>1268</v>
      </c>
      <c r="AI51" s="308">
        <v>4857</v>
      </c>
      <c r="AJ51" s="308">
        <v>49</v>
      </c>
      <c r="AK51" s="308">
        <v>0</v>
      </c>
      <c r="AL51" s="308">
        <v>604</v>
      </c>
      <c r="AM51" s="310">
        <v>604</v>
      </c>
      <c r="AN51" s="308">
        <v>285</v>
      </c>
      <c r="AO51" s="308">
        <v>285</v>
      </c>
      <c r="AP51" s="308">
        <v>258</v>
      </c>
      <c r="AQ51" s="308">
        <v>130</v>
      </c>
      <c r="AR51" s="308">
        <v>6</v>
      </c>
      <c r="AS51" s="308">
        <v>21</v>
      </c>
      <c r="AT51" s="308">
        <v>101</v>
      </c>
      <c r="AU51" s="308">
        <v>0</v>
      </c>
      <c r="AV51" s="308">
        <v>0</v>
      </c>
      <c r="AW51" s="310">
        <v>0</v>
      </c>
      <c r="AX51" s="308">
        <v>27</v>
      </c>
      <c r="AY51" s="308">
        <v>24</v>
      </c>
      <c r="AZ51" s="308">
        <v>20</v>
      </c>
      <c r="BA51" s="308">
        <v>2</v>
      </c>
      <c r="BB51" s="308">
        <v>1</v>
      </c>
      <c r="BC51" s="308">
        <v>1</v>
      </c>
      <c r="BD51" s="308">
        <v>3</v>
      </c>
      <c r="BE51" s="308">
        <v>2</v>
      </c>
      <c r="BF51" s="308">
        <v>1</v>
      </c>
      <c r="BG51" s="310">
        <v>0</v>
      </c>
      <c r="BH51" s="308">
        <v>201</v>
      </c>
      <c r="BI51" s="308">
        <v>201</v>
      </c>
      <c r="BJ51" s="308">
        <v>201</v>
      </c>
      <c r="BK51" s="308">
        <v>0</v>
      </c>
      <c r="BL51" s="308">
        <v>0</v>
      </c>
      <c r="BM51" s="308">
        <v>0</v>
      </c>
      <c r="BN51" s="308">
        <v>0</v>
      </c>
      <c r="BO51" s="308">
        <v>0</v>
      </c>
      <c r="BP51" s="308">
        <v>0</v>
      </c>
      <c r="BQ51" s="310">
        <v>0</v>
      </c>
      <c r="BR51" s="308">
        <v>0</v>
      </c>
      <c r="BS51" s="308">
        <v>0</v>
      </c>
      <c r="BT51" s="308">
        <v>118</v>
      </c>
      <c r="BU51" s="308">
        <v>0</v>
      </c>
      <c r="BV51" s="308">
        <v>0</v>
      </c>
      <c r="BW51" s="308">
        <v>0</v>
      </c>
      <c r="BX51" s="308">
        <v>0</v>
      </c>
      <c r="BY51" s="308">
        <v>0</v>
      </c>
      <c r="BZ51" s="308">
        <v>0</v>
      </c>
      <c r="CA51" s="310">
        <v>0</v>
      </c>
    </row>
    <row r="52" spans="1:79">
      <c r="A52" s="304"/>
      <c r="B52" s="335" t="s">
        <v>502</v>
      </c>
      <c r="C52" s="305"/>
      <c r="D52" s="306"/>
      <c r="E52" s="336" t="s">
        <v>503</v>
      </c>
      <c r="F52" s="307"/>
      <c r="G52" s="308">
        <v>0</v>
      </c>
      <c r="H52" s="311">
        <v>0</v>
      </c>
      <c r="I52" s="308">
        <v>0</v>
      </c>
      <c r="J52" s="308">
        <v>0</v>
      </c>
      <c r="K52" s="308">
        <v>0</v>
      </c>
      <c r="L52" s="308">
        <v>0</v>
      </c>
      <c r="M52" s="308">
        <v>0</v>
      </c>
      <c r="N52" s="308">
        <v>0</v>
      </c>
      <c r="O52" s="308">
        <v>0</v>
      </c>
      <c r="P52" s="308">
        <v>0</v>
      </c>
      <c r="Q52" s="308">
        <v>0</v>
      </c>
      <c r="R52" s="310">
        <v>0</v>
      </c>
      <c r="S52" s="308">
        <v>0</v>
      </c>
      <c r="T52" s="308">
        <v>0</v>
      </c>
      <c r="U52" s="308">
        <v>0</v>
      </c>
      <c r="V52" s="308">
        <v>0</v>
      </c>
      <c r="W52" s="308">
        <v>0</v>
      </c>
      <c r="X52" s="308">
        <v>0</v>
      </c>
      <c r="Y52" s="308">
        <v>0</v>
      </c>
      <c r="Z52" s="308">
        <v>0</v>
      </c>
      <c r="AA52" s="308">
        <v>0</v>
      </c>
      <c r="AB52" s="310">
        <v>0</v>
      </c>
      <c r="AC52" s="308">
        <v>0</v>
      </c>
      <c r="AD52" s="308">
        <v>0</v>
      </c>
      <c r="AE52" s="308">
        <v>0</v>
      </c>
      <c r="AF52" s="308">
        <v>0</v>
      </c>
      <c r="AG52" s="308">
        <v>0</v>
      </c>
      <c r="AH52" s="308">
        <v>0</v>
      </c>
      <c r="AI52" s="308">
        <v>0</v>
      </c>
      <c r="AJ52" s="308">
        <v>0</v>
      </c>
      <c r="AK52" s="308">
        <v>0</v>
      </c>
      <c r="AL52" s="308">
        <v>0</v>
      </c>
      <c r="AM52" s="310">
        <v>0</v>
      </c>
      <c r="AN52" s="308">
        <v>0</v>
      </c>
      <c r="AO52" s="308">
        <v>0</v>
      </c>
      <c r="AP52" s="308">
        <v>0</v>
      </c>
      <c r="AQ52" s="308">
        <v>0</v>
      </c>
      <c r="AR52" s="308">
        <v>0</v>
      </c>
      <c r="AS52" s="308">
        <v>0</v>
      </c>
      <c r="AT52" s="308">
        <v>0</v>
      </c>
      <c r="AU52" s="308">
        <v>0</v>
      </c>
      <c r="AV52" s="308">
        <v>0</v>
      </c>
      <c r="AW52" s="310">
        <v>0</v>
      </c>
      <c r="AX52" s="308">
        <v>0</v>
      </c>
      <c r="AY52" s="308">
        <v>0</v>
      </c>
      <c r="AZ52" s="308">
        <v>0</v>
      </c>
      <c r="BA52" s="308">
        <v>0</v>
      </c>
      <c r="BB52" s="308">
        <v>0</v>
      </c>
      <c r="BC52" s="308">
        <v>0</v>
      </c>
      <c r="BD52" s="308">
        <v>0</v>
      </c>
      <c r="BE52" s="308">
        <v>0</v>
      </c>
      <c r="BF52" s="308">
        <v>0</v>
      </c>
      <c r="BG52" s="310">
        <v>0</v>
      </c>
      <c r="BH52" s="308">
        <v>0</v>
      </c>
      <c r="BI52" s="308">
        <v>0</v>
      </c>
      <c r="BJ52" s="308">
        <v>0</v>
      </c>
      <c r="BK52" s="308">
        <v>0</v>
      </c>
      <c r="BL52" s="308">
        <v>0</v>
      </c>
      <c r="BM52" s="308">
        <v>0</v>
      </c>
      <c r="BN52" s="308">
        <v>0</v>
      </c>
      <c r="BO52" s="308">
        <v>0</v>
      </c>
      <c r="BP52" s="308">
        <v>0</v>
      </c>
      <c r="BQ52" s="310">
        <v>0</v>
      </c>
      <c r="BR52" s="308">
        <v>0</v>
      </c>
      <c r="BS52" s="308">
        <v>0</v>
      </c>
      <c r="BT52" s="308">
        <v>0</v>
      </c>
      <c r="BU52" s="308">
        <v>0</v>
      </c>
      <c r="BV52" s="308">
        <v>0</v>
      </c>
      <c r="BW52" s="308">
        <v>0</v>
      </c>
      <c r="BX52" s="308">
        <v>0</v>
      </c>
      <c r="BY52" s="308">
        <v>0</v>
      </c>
      <c r="BZ52" s="308">
        <v>0</v>
      </c>
      <c r="CA52" s="310">
        <v>0</v>
      </c>
    </row>
    <row r="53" spans="1:79">
      <c r="A53" s="304"/>
      <c r="B53" s="335" t="s">
        <v>504</v>
      </c>
      <c r="C53" s="305"/>
      <c r="D53" s="306"/>
      <c r="E53" s="336" t="s">
        <v>505</v>
      </c>
      <c r="F53" s="307"/>
      <c r="G53" s="308">
        <v>412</v>
      </c>
      <c r="H53" s="311">
        <v>9</v>
      </c>
      <c r="I53" s="308">
        <v>18515</v>
      </c>
      <c r="J53" s="308">
        <v>16272</v>
      </c>
      <c r="K53" s="308">
        <v>10923</v>
      </c>
      <c r="L53" s="308">
        <v>3984</v>
      </c>
      <c r="M53" s="308">
        <v>3910</v>
      </c>
      <c r="N53" s="308">
        <v>74</v>
      </c>
      <c r="O53" s="308">
        <v>6939</v>
      </c>
      <c r="P53" s="308">
        <v>91</v>
      </c>
      <c r="Q53" s="308">
        <v>4719</v>
      </c>
      <c r="R53" s="310">
        <v>4668</v>
      </c>
      <c r="S53" s="308">
        <v>51</v>
      </c>
      <c r="T53" s="308">
        <v>2046</v>
      </c>
      <c r="U53" s="308">
        <v>588</v>
      </c>
      <c r="V53" s="308">
        <v>1458</v>
      </c>
      <c r="W53" s="308">
        <v>83</v>
      </c>
      <c r="X53" s="308">
        <v>5349</v>
      </c>
      <c r="Y53" s="308">
        <v>313</v>
      </c>
      <c r="Z53" s="308">
        <v>24</v>
      </c>
      <c r="AA53" s="308">
        <v>289</v>
      </c>
      <c r="AB53" s="310">
        <v>5036</v>
      </c>
      <c r="AC53" s="308">
        <v>19</v>
      </c>
      <c r="AD53" s="308">
        <v>131</v>
      </c>
      <c r="AE53" s="308">
        <v>35</v>
      </c>
      <c r="AF53" s="308">
        <v>428</v>
      </c>
      <c r="AG53" s="308">
        <v>1728</v>
      </c>
      <c r="AH53" s="308">
        <v>395</v>
      </c>
      <c r="AI53" s="308">
        <v>2191</v>
      </c>
      <c r="AJ53" s="308">
        <v>109</v>
      </c>
      <c r="AK53" s="308">
        <v>1539</v>
      </c>
      <c r="AL53" s="308">
        <v>704</v>
      </c>
      <c r="AM53" s="310">
        <v>625</v>
      </c>
      <c r="AN53" s="308">
        <v>245</v>
      </c>
      <c r="AO53" s="308">
        <v>233</v>
      </c>
      <c r="AP53" s="308">
        <v>181</v>
      </c>
      <c r="AQ53" s="308">
        <v>77</v>
      </c>
      <c r="AR53" s="308">
        <v>6</v>
      </c>
      <c r="AS53" s="308">
        <v>18</v>
      </c>
      <c r="AT53" s="308">
        <v>61</v>
      </c>
      <c r="AU53" s="308">
        <v>17</v>
      </c>
      <c r="AV53" s="308">
        <v>1</v>
      </c>
      <c r="AW53" s="310">
        <v>1</v>
      </c>
      <c r="AX53" s="308">
        <v>52</v>
      </c>
      <c r="AY53" s="308">
        <v>47</v>
      </c>
      <c r="AZ53" s="308">
        <v>34</v>
      </c>
      <c r="BA53" s="308">
        <v>7</v>
      </c>
      <c r="BB53" s="308">
        <v>5</v>
      </c>
      <c r="BC53" s="308">
        <v>1</v>
      </c>
      <c r="BD53" s="308">
        <v>5</v>
      </c>
      <c r="BE53" s="308">
        <v>4</v>
      </c>
      <c r="BF53" s="308">
        <v>1</v>
      </c>
      <c r="BG53" s="310">
        <v>12</v>
      </c>
      <c r="BH53" s="308">
        <v>271</v>
      </c>
      <c r="BI53" s="308">
        <v>93</v>
      </c>
      <c r="BJ53" s="308">
        <v>52</v>
      </c>
      <c r="BK53" s="308">
        <v>13</v>
      </c>
      <c r="BL53" s="308">
        <v>4</v>
      </c>
      <c r="BM53" s="308">
        <v>24</v>
      </c>
      <c r="BN53" s="308">
        <v>71</v>
      </c>
      <c r="BO53" s="308">
        <v>30</v>
      </c>
      <c r="BP53" s="308">
        <v>7</v>
      </c>
      <c r="BQ53" s="310">
        <v>9</v>
      </c>
      <c r="BR53" s="308">
        <v>26</v>
      </c>
      <c r="BS53" s="308">
        <v>35</v>
      </c>
      <c r="BT53" s="308">
        <v>109</v>
      </c>
      <c r="BU53" s="308">
        <v>79</v>
      </c>
      <c r="BV53" s="308">
        <v>39</v>
      </c>
      <c r="BW53" s="308">
        <v>29</v>
      </c>
      <c r="BX53" s="308">
        <v>5</v>
      </c>
      <c r="BY53" s="308">
        <v>1</v>
      </c>
      <c r="BZ53" s="308">
        <v>1</v>
      </c>
      <c r="CA53" s="310">
        <v>4</v>
      </c>
    </row>
    <row r="54" spans="1:79">
      <c r="A54" s="304"/>
      <c r="B54" s="335" t="s">
        <v>506</v>
      </c>
      <c r="C54" s="305"/>
      <c r="D54" s="306"/>
      <c r="E54" s="336" t="s">
        <v>507</v>
      </c>
      <c r="F54" s="307"/>
      <c r="G54" s="308">
        <v>7016</v>
      </c>
      <c r="H54" s="311">
        <v>6647</v>
      </c>
      <c r="I54" s="308">
        <v>144656</v>
      </c>
      <c r="J54" s="308">
        <v>64206</v>
      </c>
      <c r="K54" s="308">
        <v>18694</v>
      </c>
      <c r="L54" s="308">
        <v>8588</v>
      </c>
      <c r="M54" s="308">
        <v>8473</v>
      </c>
      <c r="N54" s="308">
        <v>115</v>
      </c>
      <c r="O54" s="308">
        <v>10106</v>
      </c>
      <c r="P54" s="308">
        <v>196</v>
      </c>
      <c r="Q54" s="308">
        <v>5937</v>
      </c>
      <c r="R54" s="310">
        <v>5865</v>
      </c>
      <c r="S54" s="308">
        <v>72</v>
      </c>
      <c r="T54" s="308">
        <v>3869</v>
      </c>
      <c r="U54" s="308">
        <v>2326</v>
      </c>
      <c r="V54" s="308">
        <v>1543</v>
      </c>
      <c r="W54" s="308">
        <v>104</v>
      </c>
      <c r="X54" s="308">
        <v>45512</v>
      </c>
      <c r="Y54" s="308">
        <v>2722</v>
      </c>
      <c r="Z54" s="308">
        <v>288</v>
      </c>
      <c r="AA54" s="308">
        <v>2434</v>
      </c>
      <c r="AB54" s="310">
        <v>42790</v>
      </c>
      <c r="AC54" s="308">
        <v>465</v>
      </c>
      <c r="AD54" s="308">
        <v>1362</v>
      </c>
      <c r="AE54" s="308">
        <v>682</v>
      </c>
      <c r="AF54" s="308">
        <v>1808</v>
      </c>
      <c r="AG54" s="308">
        <v>10522</v>
      </c>
      <c r="AH54" s="308">
        <v>8300</v>
      </c>
      <c r="AI54" s="308">
        <v>18294</v>
      </c>
      <c r="AJ54" s="308">
        <v>1357</v>
      </c>
      <c r="AK54" s="308">
        <v>26235</v>
      </c>
      <c r="AL54" s="308">
        <v>54215</v>
      </c>
      <c r="AM54" s="310">
        <v>18644</v>
      </c>
      <c r="AN54" s="308">
        <v>834</v>
      </c>
      <c r="AO54" s="308">
        <v>795</v>
      </c>
      <c r="AP54" s="308">
        <v>561</v>
      </c>
      <c r="AQ54" s="308">
        <v>125</v>
      </c>
      <c r="AR54" s="308">
        <v>7</v>
      </c>
      <c r="AS54" s="308">
        <v>121</v>
      </c>
      <c r="AT54" s="308">
        <v>216</v>
      </c>
      <c r="AU54" s="308">
        <v>3</v>
      </c>
      <c r="AV54" s="308">
        <v>8</v>
      </c>
      <c r="AW54" s="310">
        <v>81</v>
      </c>
      <c r="AX54" s="308">
        <v>234</v>
      </c>
      <c r="AY54" s="308">
        <v>2</v>
      </c>
      <c r="AZ54" s="308">
        <v>0</v>
      </c>
      <c r="BA54" s="308">
        <v>0</v>
      </c>
      <c r="BB54" s="308">
        <v>2</v>
      </c>
      <c r="BC54" s="308">
        <v>0</v>
      </c>
      <c r="BD54" s="308">
        <v>232</v>
      </c>
      <c r="BE54" s="308">
        <v>181</v>
      </c>
      <c r="BF54" s="308">
        <v>51</v>
      </c>
      <c r="BG54" s="310">
        <v>39</v>
      </c>
      <c r="BH54" s="308">
        <v>17448</v>
      </c>
      <c r="BI54" s="308">
        <v>3567</v>
      </c>
      <c r="BJ54" s="308">
        <v>1464</v>
      </c>
      <c r="BK54" s="308">
        <v>1894</v>
      </c>
      <c r="BL54" s="308">
        <v>134</v>
      </c>
      <c r="BM54" s="308">
        <v>75</v>
      </c>
      <c r="BN54" s="308">
        <v>11382</v>
      </c>
      <c r="BO54" s="308">
        <v>1261</v>
      </c>
      <c r="BP54" s="308">
        <v>1</v>
      </c>
      <c r="BQ54" s="310">
        <v>143</v>
      </c>
      <c r="BR54" s="308">
        <v>1092</v>
      </c>
      <c r="BS54" s="308">
        <v>2</v>
      </c>
      <c r="BT54" s="308">
        <v>362</v>
      </c>
      <c r="BU54" s="308">
        <v>35571</v>
      </c>
      <c r="BV54" s="308">
        <v>3273</v>
      </c>
      <c r="BW54" s="308">
        <v>4759</v>
      </c>
      <c r="BX54" s="308">
        <v>270</v>
      </c>
      <c r="BY54" s="308">
        <v>237</v>
      </c>
      <c r="BZ54" s="308">
        <v>587</v>
      </c>
      <c r="CA54" s="310">
        <v>26445</v>
      </c>
    </row>
    <row r="55" spans="1:79">
      <c r="A55" s="304"/>
      <c r="B55" s="335" t="s">
        <v>508</v>
      </c>
      <c r="C55" s="305"/>
      <c r="D55" s="306"/>
      <c r="E55" s="336" t="s">
        <v>509</v>
      </c>
      <c r="F55" s="307"/>
      <c r="G55" s="308">
        <v>0</v>
      </c>
      <c r="H55" s="311">
        <v>0</v>
      </c>
      <c r="I55" s="308">
        <v>105937</v>
      </c>
      <c r="J55" s="308">
        <v>105937</v>
      </c>
      <c r="K55" s="308">
        <v>73894</v>
      </c>
      <c r="L55" s="308">
        <v>40002</v>
      </c>
      <c r="M55" s="308">
        <v>39393</v>
      </c>
      <c r="N55" s="308">
        <v>609</v>
      </c>
      <c r="O55" s="308">
        <v>33892</v>
      </c>
      <c r="P55" s="308">
        <v>854</v>
      </c>
      <c r="Q55" s="308">
        <v>11931</v>
      </c>
      <c r="R55" s="310">
        <v>11014</v>
      </c>
      <c r="S55" s="308">
        <v>917</v>
      </c>
      <c r="T55" s="308">
        <v>20988</v>
      </c>
      <c r="U55" s="308">
        <v>13336</v>
      </c>
      <c r="V55" s="308">
        <v>7652</v>
      </c>
      <c r="W55" s="308">
        <v>119</v>
      </c>
      <c r="X55" s="308">
        <v>32043</v>
      </c>
      <c r="Y55" s="308">
        <v>6092</v>
      </c>
      <c r="Z55" s="308">
        <v>184</v>
      </c>
      <c r="AA55" s="308">
        <v>5908</v>
      </c>
      <c r="AB55" s="310">
        <v>25951</v>
      </c>
      <c r="AC55" s="308">
        <v>119</v>
      </c>
      <c r="AD55" s="308">
        <v>1181</v>
      </c>
      <c r="AE55" s="308">
        <v>116</v>
      </c>
      <c r="AF55" s="308">
        <v>1805</v>
      </c>
      <c r="AG55" s="308">
        <v>8101</v>
      </c>
      <c r="AH55" s="308">
        <v>1319</v>
      </c>
      <c r="AI55" s="308">
        <v>12893</v>
      </c>
      <c r="AJ55" s="308">
        <v>417</v>
      </c>
      <c r="AK55" s="308">
        <v>0</v>
      </c>
      <c r="AL55" s="308">
        <v>0</v>
      </c>
      <c r="AM55" s="310">
        <v>0</v>
      </c>
      <c r="AN55" s="308">
        <v>0</v>
      </c>
      <c r="AO55" s="308">
        <v>0</v>
      </c>
      <c r="AP55" s="308">
        <v>0</v>
      </c>
      <c r="AQ55" s="308">
        <v>0</v>
      </c>
      <c r="AR55" s="308">
        <v>0</v>
      </c>
      <c r="AS55" s="308">
        <v>0</v>
      </c>
      <c r="AT55" s="308">
        <v>0</v>
      </c>
      <c r="AU55" s="308">
        <v>0</v>
      </c>
      <c r="AV55" s="308">
        <v>0</v>
      </c>
      <c r="AW55" s="310">
        <v>0</v>
      </c>
      <c r="AX55" s="308">
        <v>0</v>
      </c>
      <c r="AY55" s="308">
        <v>0</v>
      </c>
      <c r="AZ55" s="308">
        <v>0</v>
      </c>
      <c r="BA55" s="308">
        <v>0</v>
      </c>
      <c r="BB55" s="308">
        <v>0</v>
      </c>
      <c r="BC55" s="308">
        <v>0</v>
      </c>
      <c r="BD55" s="308">
        <v>0</v>
      </c>
      <c r="BE55" s="308">
        <v>0</v>
      </c>
      <c r="BF55" s="308">
        <v>0</v>
      </c>
      <c r="BG55" s="310">
        <v>0</v>
      </c>
      <c r="BH55" s="308">
        <v>0</v>
      </c>
      <c r="BI55" s="308">
        <v>0</v>
      </c>
      <c r="BJ55" s="308">
        <v>0</v>
      </c>
      <c r="BK55" s="308">
        <v>0</v>
      </c>
      <c r="BL55" s="308">
        <v>0</v>
      </c>
      <c r="BM55" s="308">
        <v>0</v>
      </c>
      <c r="BN55" s="308">
        <v>0</v>
      </c>
      <c r="BO55" s="308">
        <v>0</v>
      </c>
      <c r="BP55" s="308">
        <v>0</v>
      </c>
      <c r="BQ55" s="310">
        <v>0</v>
      </c>
      <c r="BR55" s="308">
        <v>0</v>
      </c>
      <c r="BS55" s="308">
        <v>0</v>
      </c>
      <c r="BT55" s="308">
        <v>0</v>
      </c>
      <c r="BU55" s="308">
        <v>0</v>
      </c>
      <c r="BV55" s="308">
        <v>0</v>
      </c>
      <c r="BW55" s="308">
        <v>0</v>
      </c>
      <c r="BX55" s="308">
        <v>0</v>
      </c>
      <c r="BY55" s="308">
        <v>0</v>
      </c>
      <c r="BZ55" s="308">
        <v>0</v>
      </c>
      <c r="CA55" s="310">
        <v>0</v>
      </c>
    </row>
    <row r="56" spans="1:79">
      <c r="A56" s="304"/>
      <c r="B56" s="335" t="s">
        <v>510</v>
      </c>
      <c r="C56" s="305"/>
      <c r="D56" s="306"/>
      <c r="E56" s="336" t="s">
        <v>511</v>
      </c>
      <c r="F56" s="307"/>
      <c r="G56" s="308">
        <v>49</v>
      </c>
      <c r="H56" s="311">
        <v>234</v>
      </c>
      <c r="I56" s="308">
        <v>14238</v>
      </c>
      <c r="J56" s="308">
        <v>4108</v>
      </c>
      <c r="K56" s="308">
        <v>1340</v>
      </c>
      <c r="L56" s="308">
        <v>135</v>
      </c>
      <c r="M56" s="308">
        <v>133</v>
      </c>
      <c r="N56" s="308">
        <v>2</v>
      </c>
      <c r="O56" s="308">
        <v>1205</v>
      </c>
      <c r="P56" s="308">
        <v>30</v>
      </c>
      <c r="Q56" s="308">
        <v>740</v>
      </c>
      <c r="R56" s="310">
        <v>738</v>
      </c>
      <c r="S56" s="308">
        <v>2</v>
      </c>
      <c r="T56" s="308">
        <v>425</v>
      </c>
      <c r="U56" s="308">
        <v>365</v>
      </c>
      <c r="V56" s="308">
        <v>60</v>
      </c>
      <c r="W56" s="308">
        <v>10</v>
      </c>
      <c r="X56" s="308">
        <v>2768</v>
      </c>
      <c r="Y56" s="308">
        <v>63</v>
      </c>
      <c r="Z56" s="308">
        <v>5</v>
      </c>
      <c r="AA56" s="308">
        <v>58</v>
      </c>
      <c r="AB56" s="310">
        <v>2705</v>
      </c>
      <c r="AC56" s="308">
        <v>20</v>
      </c>
      <c r="AD56" s="308">
        <v>98</v>
      </c>
      <c r="AE56" s="308">
        <v>25</v>
      </c>
      <c r="AF56" s="308">
        <v>128</v>
      </c>
      <c r="AG56" s="308">
        <v>702</v>
      </c>
      <c r="AH56" s="308">
        <v>319</v>
      </c>
      <c r="AI56" s="308">
        <v>1339</v>
      </c>
      <c r="AJ56" s="308">
        <v>74</v>
      </c>
      <c r="AK56" s="308">
        <v>186</v>
      </c>
      <c r="AL56" s="308">
        <v>9944</v>
      </c>
      <c r="AM56" s="310">
        <v>4650</v>
      </c>
      <c r="AN56" s="308">
        <v>116</v>
      </c>
      <c r="AO56" s="308">
        <v>116</v>
      </c>
      <c r="AP56" s="308">
        <v>106</v>
      </c>
      <c r="AQ56" s="308">
        <v>0</v>
      </c>
      <c r="AR56" s="308">
        <v>0</v>
      </c>
      <c r="AS56" s="308">
        <v>106</v>
      </c>
      <c r="AT56" s="308">
        <v>0</v>
      </c>
      <c r="AU56" s="308">
        <v>0</v>
      </c>
      <c r="AV56" s="308">
        <v>0</v>
      </c>
      <c r="AW56" s="310">
        <v>0</v>
      </c>
      <c r="AX56" s="308">
        <v>10</v>
      </c>
      <c r="AY56" s="308">
        <v>0</v>
      </c>
      <c r="AZ56" s="308">
        <v>0</v>
      </c>
      <c r="BA56" s="308">
        <v>0</v>
      </c>
      <c r="BB56" s="308">
        <v>0</v>
      </c>
      <c r="BC56" s="308">
        <v>0</v>
      </c>
      <c r="BD56" s="308">
        <v>10</v>
      </c>
      <c r="BE56" s="308">
        <v>8</v>
      </c>
      <c r="BF56" s="308">
        <v>2</v>
      </c>
      <c r="BG56" s="310">
        <v>0</v>
      </c>
      <c r="BH56" s="308">
        <v>4520</v>
      </c>
      <c r="BI56" s="308">
        <v>580</v>
      </c>
      <c r="BJ56" s="308">
        <v>551</v>
      </c>
      <c r="BK56" s="308">
        <v>29</v>
      </c>
      <c r="BL56" s="308">
        <v>0</v>
      </c>
      <c r="BM56" s="308">
        <v>0</v>
      </c>
      <c r="BN56" s="308">
        <v>3778</v>
      </c>
      <c r="BO56" s="308">
        <v>29</v>
      </c>
      <c r="BP56" s="308">
        <v>0</v>
      </c>
      <c r="BQ56" s="310">
        <v>133</v>
      </c>
      <c r="BR56" s="308">
        <v>0</v>
      </c>
      <c r="BS56" s="308">
        <v>0</v>
      </c>
      <c r="BT56" s="308">
        <v>14</v>
      </c>
      <c r="BU56" s="308">
        <v>5294</v>
      </c>
      <c r="BV56" s="308">
        <v>222</v>
      </c>
      <c r="BW56" s="308">
        <v>525</v>
      </c>
      <c r="BX56" s="308">
        <v>471</v>
      </c>
      <c r="BY56" s="308">
        <v>294</v>
      </c>
      <c r="BZ56" s="308">
        <v>449</v>
      </c>
      <c r="CA56" s="310">
        <v>3333</v>
      </c>
    </row>
    <row r="57" spans="1:79">
      <c r="A57" s="304"/>
      <c r="B57" s="335" t="s">
        <v>512</v>
      </c>
      <c r="C57" s="305"/>
      <c r="D57" s="306"/>
      <c r="E57" s="336" t="s">
        <v>513</v>
      </c>
      <c r="F57" s="307"/>
      <c r="G57" s="308">
        <v>8124</v>
      </c>
      <c r="H57" s="311">
        <v>3001</v>
      </c>
      <c r="I57" s="308">
        <v>195430</v>
      </c>
      <c r="J57" s="308">
        <v>135629</v>
      </c>
      <c r="K57" s="308">
        <v>60928</v>
      </c>
      <c r="L57" s="308">
        <v>31900</v>
      </c>
      <c r="M57" s="308">
        <v>31436</v>
      </c>
      <c r="N57" s="308">
        <v>464</v>
      </c>
      <c r="O57" s="308">
        <v>29028</v>
      </c>
      <c r="P57" s="308">
        <v>558</v>
      </c>
      <c r="Q57" s="308">
        <v>13961</v>
      </c>
      <c r="R57" s="310">
        <v>13706</v>
      </c>
      <c r="S57" s="308">
        <v>255</v>
      </c>
      <c r="T57" s="308">
        <v>14278</v>
      </c>
      <c r="U57" s="308">
        <v>5232</v>
      </c>
      <c r="V57" s="308">
        <v>9046</v>
      </c>
      <c r="W57" s="308">
        <v>231</v>
      </c>
      <c r="X57" s="308">
        <v>74701</v>
      </c>
      <c r="Y57" s="308">
        <v>4985</v>
      </c>
      <c r="Z57" s="308">
        <v>250</v>
      </c>
      <c r="AA57" s="308">
        <v>4735</v>
      </c>
      <c r="AB57" s="310">
        <v>69716</v>
      </c>
      <c r="AC57" s="308">
        <v>537</v>
      </c>
      <c r="AD57" s="308">
        <v>1957</v>
      </c>
      <c r="AE57" s="308">
        <v>1178</v>
      </c>
      <c r="AF57" s="308">
        <v>3604</v>
      </c>
      <c r="AG57" s="308">
        <v>16897</v>
      </c>
      <c r="AH57" s="308">
        <v>11206</v>
      </c>
      <c r="AI57" s="308">
        <v>32971</v>
      </c>
      <c r="AJ57" s="308">
        <v>1366</v>
      </c>
      <c r="AK57" s="308">
        <v>30376</v>
      </c>
      <c r="AL57" s="308">
        <v>29425</v>
      </c>
      <c r="AM57" s="310">
        <v>14711</v>
      </c>
      <c r="AN57" s="308">
        <v>7759</v>
      </c>
      <c r="AO57" s="308">
        <v>7578</v>
      </c>
      <c r="AP57" s="308">
        <v>7010</v>
      </c>
      <c r="AQ57" s="308">
        <v>1346</v>
      </c>
      <c r="AR57" s="308">
        <v>72</v>
      </c>
      <c r="AS57" s="308">
        <v>251</v>
      </c>
      <c r="AT57" s="308">
        <v>3012</v>
      </c>
      <c r="AU57" s="308">
        <v>2286</v>
      </c>
      <c r="AV57" s="308">
        <v>24</v>
      </c>
      <c r="AW57" s="310">
        <v>19</v>
      </c>
      <c r="AX57" s="308">
        <v>568</v>
      </c>
      <c r="AY57" s="308">
        <v>462</v>
      </c>
      <c r="AZ57" s="308">
        <v>266</v>
      </c>
      <c r="BA57" s="308">
        <v>65</v>
      </c>
      <c r="BB57" s="308">
        <v>123</v>
      </c>
      <c r="BC57" s="308">
        <v>8</v>
      </c>
      <c r="BD57" s="308">
        <v>106</v>
      </c>
      <c r="BE57" s="308">
        <v>86</v>
      </c>
      <c r="BF57" s="308">
        <v>20</v>
      </c>
      <c r="BG57" s="310">
        <v>181</v>
      </c>
      <c r="BH57" s="308">
        <v>6378</v>
      </c>
      <c r="BI57" s="308">
        <v>928</v>
      </c>
      <c r="BJ57" s="308">
        <v>418</v>
      </c>
      <c r="BK57" s="308">
        <v>346</v>
      </c>
      <c r="BL57" s="308">
        <v>19</v>
      </c>
      <c r="BM57" s="308">
        <v>145</v>
      </c>
      <c r="BN57" s="308">
        <v>2336</v>
      </c>
      <c r="BO57" s="308">
        <v>997</v>
      </c>
      <c r="BP57" s="308">
        <v>87</v>
      </c>
      <c r="BQ57" s="310">
        <v>252</v>
      </c>
      <c r="BR57" s="308">
        <v>1487</v>
      </c>
      <c r="BS57" s="308">
        <v>291</v>
      </c>
      <c r="BT57" s="308">
        <v>574</v>
      </c>
      <c r="BU57" s="308">
        <v>14714</v>
      </c>
      <c r="BV57" s="308">
        <v>2394</v>
      </c>
      <c r="BW57" s="308">
        <v>2156</v>
      </c>
      <c r="BX57" s="308">
        <v>212</v>
      </c>
      <c r="BY57" s="308">
        <v>1941</v>
      </c>
      <c r="BZ57" s="308">
        <v>1792</v>
      </c>
      <c r="CA57" s="310">
        <v>6219</v>
      </c>
    </row>
    <row r="58" spans="1:79">
      <c r="A58" s="304"/>
      <c r="B58" s="335" t="s">
        <v>514</v>
      </c>
      <c r="C58" s="305"/>
      <c r="D58" s="306"/>
      <c r="E58" s="336" t="s">
        <v>515</v>
      </c>
      <c r="F58" s="307"/>
      <c r="G58" s="308">
        <v>738</v>
      </c>
      <c r="H58" s="311">
        <v>2214</v>
      </c>
      <c r="I58" s="308">
        <v>99815</v>
      </c>
      <c r="J58" s="308">
        <v>41550</v>
      </c>
      <c r="K58" s="308">
        <v>15501</v>
      </c>
      <c r="L58" s="308">
        <v>4500</v>
      </c>
      <c r="M58" s="308">
        <v>4415</v>
      </c>
      <c r="N58" s="308">
        <v>85</v>
      </c>
      <c r="O58" s="308">
        <v>11001</v>
      </c>
      <c r="P58" s="308">
        <v>207</v>
      </c>
      <c r="Q58" s="308">
        <v>7760</v>
      </c>
      <c r="R58" s="310">
        <v>7727</v>
      </c>
      <c r="S58" s="308">
        <v>33</v>
      </c>
      <c r="T58" s="308">
        <v>2986</v>
      </c>
      <c r="U58" s="308">
        <v>1972</v>
      </c>
      <c r="V58" s="308">
        <v>1014</v>
      </c>
      <c r="W58" s="308">
        <v>48</v>
      </c>
      <c r="X58" s="308">
        <v>26049</v>
      </c>
      <c r="Y58" s="308">
        <v>653</v>
      </c>
      <c r="Z58" s="308">
        <v>15</v>
      </c>
      <c r="AA58" s="308">
        <v>638</v>
      </c>
      <c r="AB58" s="310">
        <v>25396</v>
      </c>
      <c r="AC58" s="308">
        <v>263</v>
      </c>
      <c r="AD58" s="308">
        <v>873</v>
      </c>
      <c r="AE58" s="308">
        <v>654</v>
      </c>
      <c r="AF58" s="308">
        <v>1257</v>
      </c>
      <c r="AG58" s="308">
        <v>6721</v>
      </c>
      <c r="AH58" s="308">
        <v>4169</v>
      </c>
      <c r="AI58" s="308">
        <v>11071</v>
      </c>
      <c r="AJ58" s="308">
        <v>388</v>
      </c>
      <c r="AK58" s="308">
        <v>2760</v>
      </c>
      <c r="AL58" s="308">
        <v>55505</v>
      </c>
      <c r="AM58" s="310">
        <v>32066</v>
      </c>
      <c r="AN58" s="308">
        <v>4905</v>
      </c>
      <c r="AO58" s="308">
        <v>4686</v>
      </c>
      <c r="AP58" s="308">
        <v>3715</v>
      </c>
      <c r="AQ58" s="308">
        <v>1871</v>
      </c>
      <c r="AR58" s="308">
        <v>95</v>
      </c>
      <c r="AS58" s="308">
        <v>288</v>
      </c>
      <c r="AT58" s="308">
        <v>924</v>
      </c>
      <c r="AU58" s="308">
        <v>335</v>
      </c>
      <c r="AV58" s="308">
        <v>188</v>
      </c>
      <c r="AW58" s="310">
        <v>14</v>
      </c>
      <c r="AX58" s="308">
        <v>971</v>
      </c>
      <c r="AY58" s="308">
        <v>702</v>
      </c>
      <c r="AZ58" s="308">
        <v>516</v>
      </c>
      <c r="BA58" s="308">
        <v>107</v>
      </c>
      <c r="BB58" s="308">
        <v>68</v>
      </c>
      <c r="BC58" s="308">
        <v>11</v>
      </c>
      <c r="BD58" s="308">
        <v>269</v>
      </c>
      <c r="BE58" s="308">
        <v>217</v>
      </c>
      <c r="BF58" s="308">
        <v>52</v>
      </c>
      <c r="BG58" s="310">
        <v>219</v>
      </c>
      <c r="BH58" s="308">
        <v>27113</v>
      </c>
      <c r="BI58" s="308">
        <v>8759</v>
      </c>
      <c r="BJ58" s="308">
        <v>1430</v>
      </c>
      <c r="BK58" s="308">
        <v>7044</v>
      </c>
      <c r="BL58" s="308">
        <v>42</v>
      </c>
      <c r="BM58" s="308">
        <v>243</v>
      </c>
      <c r="BN58" s="308">
        <v>15830</v>
      </c>
      <c r="BO58" s="308">
        <v>540</v>
      </c>
      <c r="BP58" s="308">
        <v>162</v>
      </c>
      <c r="BQ58" s="310">
        <v>736</v>
      </c>
      <c r="BR58" s="308">
        <v>723</v>
      </c>
      <c r="BS58" s="308">
        <v>363</v>
      </c>
      <c r="BT58" s="308">
        <v>48</v>
      </c>
      <c r="BU58" s="308">
        <v>23439</v>
      </c>
      <c r="BV58" s="308">
        <v>5783</v>
      </c>
      <c r="BW58" s="308">
        <v>2054</v>
      </c>
      <c r="BX58" s="308">
        <v>3105</v>
      </c>
      <c r="BY58" s="308">
        <v>399</v>
      </c>
      <c r="BZ58" s="308">
        <v>511</v>
      </c>
      <c r="CA58" s="310">
        <v>11587</v>
      </c>
    </row>
    <row r="59" spans="1:79">
      <c r="A59" s="304"/>
      <c r="B59" s="335" t="s">
        <v>516</v>
      </c>
      <c r="C59" s="305"/>
      <c r="D59" s="306"/>
      <c r="E59" s="336" t="s">
        <v>517</v>
      </c>
      <c r="F59" s="307"/>
      <c r="G59" s="308">
        <v>0</v>
      </c>
      <c r="H59" s="311">
        <v>0</v>
      </c>
      <c r="I59" s="308">
        <v>0</v>
      </c>
      <c r="J59" s="308">
        <v>0</v>
      </c>
      <c r="K59" s="308">
        <v>0</v>
      </c>
      <c r="L59" s="308">
        <v>0</v>
      </c>
      <c r="M59" s="308">
        <v>0</v>
      </c>
      <c r="N59" s="308">
        <v>0</v>
      </c>
      <c r="O59" s="308">
        <v>0</v>
      </c>
      <c r="P59" s="308">
        <v>0</v>
      </c>
      <c r="Q59" s="308">
        <v>0</v>
      </c>
      <c r="R59" s="310">
        <v>0</v>
      </c>
      <c r="S59" s="308">
        <v>0</v>
      </c>
      <c r="T59" s="308">
        <v>0</v>
      </c>
      <c r="U59" s="308">
        <v>0</v>
      </c>
      <c r="V59" s="308">
        <v>0</v>
      </c>
      <c r="W59" s="308">
        <v>0</v>
      </c>
      <c r="X59" s="308">
        <v>0</v>
      </c>
      <c r="Y59" s="308">
        <v>0</v>
      </c>
      <c r="Z59" s="308">
        <v>0</v>
      </c>
      <c r="AA59" s="308">
        <v>0</v>
      </c>
      <c r="AB59" s="310">
        <v>0</v>
      </c>
      <c r="AC59" s="308">
        <v>0</v>
      </c>
      <c r="AD59" s="308">
        <v>0</v>
      </c>
      <c r="AE59" s="308">
        <v>0</v>
      </c>
      <c r="AF59" s="308">
        <v>0</v>
      </c>
      <c r="AG59" s="308">
        <v>0</v>
      </c>
      <c r="AH59" s="308">
        <v>0</v>
      </c>
      <c r="AI59" s="308">
        <v>0</v>
      </c>
      <c r="AJ59" s="308">
        <v>0</v>
      </c>
      <c r="AK59" s="308">
        <v>0</v>
      </c>
      <c r="AL59" s="308">
        <v>0</v>
      </c>
      <c r="AM59" s="310">
        <v>0</v>
      </c>
      <c r="AN59" s="308">
        <v>0</v>
      </c>
      <c r="AO59" s="308">
        <v>0</v>
      </c>
      <c r="AP59" s="308">
        <v>0</v>
      </c>
      <c r="AQ59" s="308">
        <v>0</v>
      </c>
      <c r="AR59" s="308">
        <v>0</v>
      </c>
      <c r="AS59" s="308">
        <v>0</v>
      </c>
      <c r="AT59" s="308">
        <v>0</v>
      </c>
      <c r="AU59" s="308">
        <v>0</v>
      </c>
      <c r="AV59" s="308">
        <v>0</v>
      </c>
      <c r="AW59" s="310">
        <v>0</v>
      </c>
      <c r="AX59" s="308">
        <v>0</v>
      </c>
      <c r="AY59" s="308">
        <v>0</v>
      </c>
      <c r="AZ59" s="308">
        <v>0</v>
      </c>
      <c r="BA59" s="308">
        <v>0</v>
      </c>
      <c r="BB59" s="308">
        <v>0</v>
      </c>
      <c r="BC59" s="308">
        <v>0</v>
      </c>
      <c r="BD59" s="308">
        <v>0</v>
      </c>
      <c r="BE59" s="308">
        <v>0</v>
      </c>
      <c r="BF59" s="308">
        <v>0</v>
      </c>
      <c r="BG59" s="310">
        <v>0</v>
      </c>
      <c r="BH59" s="308">
        <v>0</v>
      </c>
      <c r="BI59" s="308">
        <v>0</v>
      </c>
      <c r="BJ59" s="308">
        <v>0</v>
      </c>
      <c r="BK59" s="308">
        <v>0</v>
      </c>
      <c r="BL59" s="308">
        <v>0</v>
      </c>
      <c r="BM59" s="308">
        <v>0</v>
      </c>
      <c r="BN59" s="308">
        <v>0</v>
      </c>
      <c r="BO59" s="308">
        <v>0</v>
      </c>
      <c r="BP59" s="308">
        <v>0</v>
      </c>
      <c r="BQ59" s="310">
        <v>0</v>
      </c>
      <c r="BR59" s="308">
        <v>0</v>
      </c>
      <c r="BS59" s="308">
        <v>0</v>
      </c>
      <c r="BT59" s="308">
        <v>0</v>
      </c>
      <c r="BU59" s="308">
        <v>0</v>
      </c>
      <c r="BV59" s="308">
        <v>0</v>
      </c>
      <c r="BW59" s="308">
        <v>0</v>
      </c>
      <c r="BX59" s="308">
        <v>0</v>
      </c>
      <c r="BY59" s="308">
        <v>0</v>
      </c>
      <c r="BZ59" s="308">
        <v>0</v>
      </c>
      <c r="CA59" s="310">
        <v>0</v>
      </c>
    </row>
    <row r="60" spans="1:79">
      <c r="A60" s="304"/>
      <c r="B60" s="335" t="s">
        <v>518</v>
      </c>
      <c r="C60" s="305"/>
      <c r="D60" s="306"/>
      <c r="E60" s="336" t="s">
        <v>519</v>
      </c>
      <c r="F60" s="307"/>
      <c r="G60" s="308">
        <v>0</v>
      </c>
      <c r="H60" s="311">
        <v>0</v>
      </c>
      <c r="I60" s="308">
        <v>0</v>
      </c>
      <c r="J60" s="308">
        <v>0</v>
      </c>
      <c r="K60" s="308">
        <v>0</v>
      </c>
      <c r="L60" s="308">
        <v>0</v>
      </c>
      <c r="M60" s="308">
        <v>0</v>
      </c>
      <c r="N60" s="308">
        <v>0</v>
      </c>
      <c r="O60" s="308">
        <v>0</v>
      </c>
      <c r="P60" s="308">
        <v>0</v>
      </c>
      <c r="Q60" s="308">
        <v>0</v>
      </c>
      <c r="R60" s="310">
        <v>0</v>
      </c>
      <c r="S60" s="308">
        <v>0</v>
      </c>
      <c r="T60" s="308">
        <v>0</v>
      </c>
      <c r="U60" s="308">
        <v>0</v>
      </c>
      <c r="V60" s="308">
        <v>0</v>
      </c>
      <c r="W60" s="308">
        <v>0</v>
      </c>
      <c r="X60" s="308">
        <v>0</v>
      </c>
      <c r="Y60" s="308">
        <v>0</v>
      </c>
      <c r="Z60" s="308">
        <v>0</v>
      </c>
      <c r="AA60" s="308">
        <v>0</v>
      </c>
      <c r="AB60" s="310">
        <v>0</v>
      </c>
      <c r="AC60" s="308">
        <v>0</v>
      </c>
      <c r="AD60" s="308">
        <v>0</v>
      </c>
      <c r="AE60" s="308">
        <v>0</v>
      </c>
      <c r="AF60" s="308">
        <v>0</v>
      </c>
      <c r="AG60" s="308">
        <v>0</v>
      </c>
      <c r="AH60" s="308">
        <v>0</v>
      </c>
      <c r="AI60" s="308">
        <v>0</v>
      </c>
      <c r="AJ60" s="308">
        <v>0</v>
      </c>
      <c r="AK60" s="308">
        <v>0</v>
      </c>
      <c r="AL60" s="308">
        <v>0</v>
      </c>
      <c r="AM60" s="310">
        <v>0</v>
      </c>
      <c r="AN60" s="308">
        <v>0</v>
      </c>
      <c r="AO60" s="308">
        <v>0</v>
      </c>
      <c r="AP60" s="308">
        <v>0</v>
      </c>
      <c r="AQ60" s="308">
        <v>0</v>
      </c>
      <c r="AR60" s="308">
        <v>0</v>
      </c>
      <c r="AS60" s="308">
        <v>0</v>
      </c>
      <c r="AT60" s="308">
        <v>0</v>
      </c>
      <c r="AU60" s="308">
        <v>0</v>
      </c>
      <c r="AV60" s="308">
        <v>0</v>
      </c>
      <c r="AW60" s="310">
        <v>0</v>
      </c>
      <c r="AX60" s="308">
        <v>0</v>
      </c>
      <c r="AY60" s="308">
        <v>0</v>
      </c>
      <c r="AZ60" s="308">
        <v>0</v>
      </c>
      <c r="BA60" s="308">
        <v>0</v>
      </c>
      <c r="BB60" s="308">
        <v>0</v>
      </c>
      <c r="BC60" s="308">
        <v>0</v>
      </c>
      <c r="BD60" s="308">
        <v>0</v>
      </c>
      <c r="BE60" s="308">
        <v>0</v>
      </c>
      <c r="BF60" s="308">
        <v>0</v>
      </c>
      <c r="BG60" s="310">
        <v>0</v>
      </c>
      <c r="BH60" s="308">
        <v>0</v>
      </c>
      <c r="BI60" s="308">
        <v>0</v>
      </c>
      <c r="BJ60" s="308">
        <v>0</v>
      </c>
      <c r="BK60" s="308">
        <v>0</v>
      </c>
      <c r="BL60" s="308">
        <v>0</v>
      </c>
      <c r="BM60" s="308">
        <v>0</v>
      </c>
      <c r="BN60" s="308">
        <v>0</v>
      </c>
      <c r="BO60" s="308">
        <v>0</v>
      </c>
      <c r="BP60" s="308">
        <v>0</v>
      </c>
      <c r="BQ60" s="310">
        <v>0</v>
      </c>
      <c r="BR60" s="308">
        <v>0</v>
      </c>
      <c r="BS60" s="308">
        <v>0</v>
      </c>
      <c r="BT60" s="308">
        <v>0</v>
      </c>
      <c r="BU60" s="308">
        <v>0</v>
      </c>
      <c r="BV60" s="308">
        <v>0</v>
      </c>
      <c r="BW60" s="308">
        <v>0</v>
      </c>
      <c r="BX60" s="308">
        <v>0</v>
      </c>
      <c r="BY60" s="308">
        <v>0</v>
      </c>
      <c r="BZ60" s="308">
        <v>0</v>
      </c>
      <c r="CA60" s="310">
        <v>0</v>
      </c>
    </row>
    <row r="61" spans="1:79">
      <c r="A61" s="304"/>
      <c r="B61" s="335" t="s">
        <v>520</v>
      </c>
      <c r="C61" s="305"/>
      <c r="D61" s="306"/>
      <c r="E61" s="336" t="s">
        <v>521</v>
      </c>
      <c r="F61" s="307"/>
      <c r="G61" s="308">
        <v>0</v>
      </c>
      <c r="H61" s="311">
        <v>0</v>
      </c>
      <c r="I61" s="308">
        <v>0</v>
      </c>
      <c r="J61" s="308">
        <v>0</v>
      </c>
      <c r="K61" s="308">
        <v>0</v>
      </c>
      <c r="L61" s="308">
        <v>0</v>
      </c>
      <c r="M61" s="308">
        <v>0</v>
      </c>
      <c r="N61" s="308">
        <v>0</v>
      </c>
      <c r="O61" s="308">
        <v>0</v>
      </c>
      <c r="P61" s="308">
        <v>0</v>
      </c>
      <c r="Q61" s="308">
        <v>0</v>
      </c>
      <c r="R61" s="310">
        <v>0</v>
      </c>
      <c r="S61" s="308">
        <v>0</v>
      </c>
      <c r="T61" s="308">
        <v>0</v>
      </c>
      <c r="U61" s="308">
        <v>0</v>
      </c>
      <c r="V61" s="308">
        <v>0</v>
      </c>
      <c r="W61" s="308">
        <v>0</v>
      </c>
      <c r="X61" s="308">
        <v>0</v>
      </c>
      <c r="Y61" s="308">
        <v>0</v>
      </c>
      <c r="Z61" s="308">
        <v>0</v>
      </c>
      <c r="AA61" s="308">
        <v>0</v>
      </c>
      <c r="AB61" s="310">
        <v>0</v>
      </c>
      <c r="AC61" s="308">
        <v>0</v>
      </c>
      <c r="AD61" s="308">
        <v>0</v>
      </c>
      <c r="AE61" s="308">
        <v>0</v>
      </c>
      <c r="AF61" s="308">
        <v>0</v>
      </c>
      <c r="AG61" s="308">
        <v>0</v>
      </c>
      <c r="AH61" s="308">
        <v>0</v>
      </c>
      <c r="AI61" s="308">
        <v>0</v>
      </c>
      <c r="AJ61" s="308">
        <v>0</v>
      </c>
      <c r="AK61" s="308">
        <v>0</v>
      </c>
      <c r="AL61" s="308">
        <v>0</v>
      </c>
      <c r="AM61" s="310">
        <v>0</v>
      </c>
      <c r="AN61" s="308">
        <v>0</v>
      </c>
      <c r="AO61" s="308">
        <v>0</v>
      </c>
      <c r="AP61" s="308">
        <v>0</v>
      </c>
      <c r="AQ61" s="308">
        <v>0</v>
      </c>
      <c r="AR61" s="308">
        <v>0</v>
      </c>
      <c r="AS61" s="308">
        <v>0</v>
      </c>
      <c r="AT61" s="308">
        <v>0</v>
      </c>
      <c r="AU61" s="308">
        <v>0</v>
      </c>
      <c r="AV61" s="308">
        <v>0</v>
      </c>
      <c r="AW61" s="310">
        <v>0</v>
      </c>
      <c r="AX61" s="308">
        <v>0</v>
      </c>
      <c r="AY61" s="308">
        <v>0</v>
      </c>
      <c r="AZ61" s="308">
        <v>0</v>
      </c>
      <c r="BA61" s="308">
        <v>0</v>
      </c>
      <c r="BB61" s="308">
        <v>0</v>
      </c>
      <c r="BC61" s="308">
        <v>0</v>
      </c>
      <c r="BD61" s="308">
        <v>0</v>
      </c>
      <c r="BE61" s="308">
        <v>0</v>
      </c>
      <c r="BF61" s="308">
        <v>0</v>
      </c>
      <c r="BG61" s="310">
        <v>0</v>
      </c>
      <c r="BH61" s="308">
        <v>0</v>
      </c>
      <c r="BI61" s="308">
        <v>0</v>
      </c>
      <c r="BJ61" s="308">
        <v>0</v>
      </c>
      <c r="BK61" s="308">
        <v>0</v>
      </c>
      <c r="BL61" s="308">
        <v>0</v>
      </c>
      <c r="BM61" s="308">
        <v>0</v>
      </c>
      <c r="BN61" s="308">
        <v>0</v>
      </c>
      <c r="BO61" s="308">
        <v>0</v>
      </c>
      <c r="BP61" s="308">
        <v>0</v>
      </c>
      <c r="BQ61" s="310">
        <v>0</v>
      </c>
      <c r="BR61" s="308">
        <v>0</v>
      </c>
      <c r="BS61" s="308">
        <v>0</v>
      </c>
      <c r="BT61" s="308">
        <v>0</v>
      </c>
      <c r="BU61" s="308">
        <v>0</v>
      </c>
      <c r="BV61" s="308">
        <v>0</v>
      </c>
      <c r="BW61" s="308">
        <v>0</v>
      </c>
      <c r="BX61" s="308">
        <v>0</v>
      </c>
      <c r="BY61" s="308">
        <v>0</v>
      </c>
      <c r="BZ61" s="308">
        <v>0</v>
      </c>
      <c r="CA61" s="310">
        <v>0</v>
      </c>
    </row>
    <row r="62" spans="1:79">
      <c r="A62" s="304"/>
      <c r="B62" s="335" t="s">
        <v>522</v>
      </c>
      <c r="C62" s="305"/>
      <c r="D62" s="306"/>
      <c r="E62" s="336" t="s">
        <v>523</v>
      </c>
      <c r="F62" s="307"/>
      <c r="G62" s="308">
        <v>0</v>
      </c>
      <c r="H62" s="311">
        <v>0</v>
      </c>
      <c r="I62" s="308">
        <v>0</v>
      </c>
      <c r="J62" s="308">
        <v>0</v>
      </c>
      <c r="K62" s="308">
        <v>0</v>
      </c>
      <c r="L62" s="308">
        <v>0</v>
      </c>
      <c r="M62" s="308">
        <v>0</v>
      </c>
      <c r="N62" s="308">
        <v>0</v>
      </c>
      <c r="O62" s="308">
        <v>0</v>
      </c>
      <c r="P62" s="308">
        <v>0</v>
      </c>
      <c r="Q62" s="308">
        <v>0</v>
      </c>
      <c r="R62" s="310">
        <v>0</v>
      </c>
      <c r="S62" s="308">
        <v>0</v>
      </c>
      <c r="T62" s="308">
        <v>0</v>
      </c>
      <c r="U62" s="308">
        <v>0</v>
      </c>
      <c r="V62" s="308">
        <v>0</v>
      </c>
      <c r="W62" s="308">
        <v>0</v>
      </c>
      <c r="X62" s="308">
        <v>0</v>
      </c>
      <c r="Y62" s="308">
        <v>0</v>
      </c>
      <c r="Z62" s="308">
        <v>0</v>
      </c>
      <c r="AA62" s="308">
        <v>0</v>
      </c>
      <c r="AB62" s="310">
        <v>0</v>
      </c>
      <c r="AC62" s="308">
        <v>0</v>
      </c>
      <c r="AD62" s="308">
        <v>0</v>
      </c>
      <c r="AE62" s="308">
        <v>0</v>
      </c>
      <c r="AF62" s="308">
        <v>0</v>
      </c>
      <c r="AG62" s="308">
        <v>0</v>
      </c>
      <c r="AH62" s="308">
        <v>0</v>
      </c>
      <c r="AI62" s="308">
        <v>0</v>
      </c>
      <c r="AJ62" s="308">
        <v>0</v>
      </c>
      <c r="AK62" s="308">
        <v>0</v>
      </c>
      <c r="AL62" s="308">
        <v>0</v>
      </c>
      <c r="AM62" s="310">
        <v>0</v>
      </c>
      <c r="AN62" s="308">
        <v>0</v>
      </c>
      <c r="AO62" s="308">
        <v>0</v>
      </c>
      <c r="AP62" s="308">
        <v>0</v>
      </c>
      <c r="AQ62" s="308">
        <v>0</v>
      </c>
      <c r="AR62" s="308">
        <v>0</v>
      </c>
      <c r="AS62" s="308">
        <v>0</v>
      </c>
      <c r="AT62" s="308">
        <v>0</v>
      </c>
      <c r="AU62" s="308">
        <v>0</v>
      </c>
      <c r="AV62" s="308">
        <v>0</v>
      </c>
      <c r="AW62" s="310">
        <v>0</v>
      </c>
      <c r="AX62" s="308">
        <v>0</v>
      </c>
      <c r="AY62" s="308">
        <v>0</v>
      </c>
      <c r="AZ62" s="308">
        <v>0</v>
      </c>
      <c r="BA62" s="308">
        <v>0</v>
      </c>
      <c r="BB62" s="308">
        <v>0</v>
      </c>
      <c r="BC62" s="308">
        <v>0</v>
      </c>
      <c r="BD62" s="308">
        <v>0</v>
      </c>
      <c r="BE62" s="308">
        <v>0</v>
      </c>
      <c r="BF62" s="308">
        <v>0</v>
      </c>
      <c r="BG62" s="310">
        <v>0</v>
      </c>
      <c r="BH62" s="308">
        <v>0</v>
      </c>
      <c r="BI62" s="308">
        <v>0</v>
      </c>
      <c r="BJ62" s="308">
        <v>0</v>
      </c>
      <c r="BK62" s="308">
        <v>0</v>
      </c>
      <c r="BL62" s="308">
        <v>0</v>
      </c>
      <c r="BM62" s="308">
        <v>0</v>
      </c>
      <c r="BN62" s="308">
        <v>0</v>
      </c>
      <c r="BO62" s="308">
        <v>0</v>
      </c>
      <c r="BP62" s="308">
        <v>0</v>
      </c>
      <c r="BQ62" s="310">
        <v>0</v>
      </c>
      <c r="BR62" s="308">
        <v>0</v>
      </c>
      <c r="BS62" s="308">
        <v>0</v>
      </c>
      <c r="BT62" s="308">
        <v>0</v>
      </c>
      <c r="BU62" s="308">
        <v>0</v>
      </c>
      <c r="BV62" s="308">
        <v>0</v>
      </c>
      <c r="BW62" s="308">
        <v>0</v>
      </c>
      <c r="BX62" s="308">
        <v>0</v>
      </c>
      <c r="BY62" s="308">
        <v>0</v>
      </c>
      <c r="BZ62" s="308">
        <v>0</v>
      </c>
      <c r="CA62" s="310">
        <v>0</v>
      </c>
    </row>
    <row r="63" spans="1:79">
      <c r="A63" s="304"/>
      <c r="B63" s="335" t="s">
        <v>524</v>
      </c>
      <c r="C63" s="305"/>
      <c r="D63" s="306"/>
      <c r="E63" s="336" t="s">
        <v>525</v>
      </c>
      <c r="F63" s="307"/>
      <c r="G63" s="308">
        <v>0</v>
      </c>
      <c r="H63" s="311">
        <v>0</v>
      </c>
      <c r="I63" s="308">
        <v>0</v>
      </c>
      <c r="J63" s="308">
        <v>0</v>
      </c>
      <c r="K63" s="308">
        <v>0</v>
      </c>
      <c r="L63" s="308">
        <v>0</v>
      </c>
      <c r="M63" s="308">
        <v>0</v>
      </c>
      <c r="N63" s="308">
        <v>0</v>
      </c>
      <c r="O63" s="308">
        <v>0</v>
      </c>
      <c r="P63" s="308">
        <v>0</v>
      </c>
      <c r="Q63" s="308">
        <v>0</v>
      </c>
      <c r="R63" s="310">
        <v>0</v>
      </c>
      <c r="S63" s="308">
        <v>0</v>
      </c>
      <c r="T63" s="308">
        <v>0</v>
      </c>
      <c r="U63" s="308">
        <v>0</v>
      </c>
      <c r="V63" s="308">
        <v>0</v>
      </c>
      <c r="W63" s="308">
        <v>0</v>
      </c>
      <c r="X63" s="308">
        <v>0</v>
      </c>
      <c r="Y63" s="308">
        <v>0</v>
      </c>
      <c r="Z63" s="308">
        <v>0</v>
      </c>
      <c r="AA63" s="308">
        <v>0</v>
      </c>
      <c r="AB63" s="310">
        <v>0</v>
      </c>
      <c r="AC63" s="308">
        <v>0</v>
      </c>
      <c r="AD63" s="308">
        <v>0</v>
      </c>
      <c r="AE63" s="308">
        <v>0</v>
      </c>
      <c r="AF63" s="308">
        <v>0</v>
      </c>
      <c r="AG63" s="308">
        <v>0</v>
      </c>
      <c r="AH63" s="308">
        <v>0</v>
      </c>
      <c r="AI63" s="308">
        <v>0</v>
      </c>
      <c r="AJ63" s="308">
        <v>0</v>
      </c>
      <c r="AK63" s="308">
        <v>0</v>
      </c>
      <c r="AL63" s="308">
        <v>0</v>
      </c>
      <c r="AM63" s="310">
        <v>0</v>
      </c>
      <c r="AN63" s="308">
        <v>0</v>
      </c>
      <c r="AO63" s="308">
        <v>0</v>
      </c>
      <c r="AP63" s="308">
        <v>0</v>
      </c>
      <c r="AQ63" s="308">
        <v>0</v>
      </c>
      <c r="AR63" s="308">
        <v>0</v>
      </c>
      <c r="AS63" s="308">
        <v>0</v>
      </c>
      <c r="AT63" s="308">
        <v>0</v>
      </c>
      <c r="AU63" s="308">
        <v>0</v>
      </c>
      <c r="AV63" s="308">
        <v>0</v>
      </c>
      <c r="AW63" s="310">
        <v>0</v>
      </c>
      <c r="AX63" s="308">
        <v>0</v>
      </c>
      <c r="AY63" s="308">
        <v>0</v>
      </c>
      <c r="AZ63" s="308">
        <v>0</v>
      </c>
      <c r="BA63" s="308">
        <v>0</v>
      </c>
      <c r="BB63" s="308">
        <v>0</v>
      </c>
      <c r="BC63" s="308">
        <v>0</v>
      </c>
      <c r="BD63" s="308">
        <v>0</v>
      </c>
      <c r="BE63" s="308">
        <v>0</v>
      </c>
      <c r="BF63" s="308">
        <v>0</v>
      </c>
      <c r="BG63" s="310">
        <v>0</v>
      </c>
      <c r="BH63" s="308">
        <v>0</v>
      </c>
      <c r="BI63" s="308">
        <v>0</v>
      </c>
      <c r="BJ63" s="308">
        <v>0</v>
      </c>
      <c r="BK63" s="308">
        <v>0</v>
      </c>
      <c r="BL63" s="308">
        <v>0</v>
      </c>
      <c r="BM63" s="308">
        <v>0</v>
      </c>
      <c r="BN63" s="308">
        <v>0</v>
      </c>
      <c r="BO63" s="308">
        <v>0</v>
      </c>
      <c r="BP63" s="308">
        <v>0</v>
      </c>
      <c r="BQ63" s="310">
        <v>0</v>
      </c>
      <c r="BR63" s="308">
        <v>0</v>
      </c>
      <c r="BS63" s="308">
        <v>0</v>
      </c>
      <c r="BT63" s="308">
        <v>0</v>
      </c>
      <c r="BU63" s="308">
        <v>0</v>
      </c>
      <c r="BV63" s="308">
        <v>0</v>
      </c>
      <c r="BW63" s="308">
        <v>0</v>
      </c>
      <c r="BX63" s="308">
        <v>0</v>
      </c>
      <c r="BY63" s="308">
        <v>0</v>
      </c>
      <c r="BZ63" s="308">
        <v>0</v>
      </c>
      <c r="CA63" s="310">
        <v>0</v>
      </c>
    </row>
    <row r="64" spans="1:79">
      <c r="A64" s="304"/>
      <c r="B64" s="335" t="s">
        <v>526</v>
      </c>
      <c r="C64" s="305"/>
      <c r="D64" s="306"/>
      <c r="E64" s="336" t="s">
        <v>527</v>
      </c>
      <c r="F64" s="307"/>
      <c r="G64" s="308">
        <v>0</v>
      </c>
      <c r="H64" s="311">
        <v>0</v>
      </c>
      <c r="I64" s="308">
        <v>0</v>
      </c>
      <c r="J64" s="308">
        <v>0</v>
      </c>
      <c r="K64" s="308">
        <v>0</v>
      </c>
      <c r="L64" s="308">
        <v>0</v>
      </c>
      <c r="M64" s="308">
        <v>0</v>
      </c>
      <c r="N64" s="308">
        <v>0</v>
      </c>
      <c r="O64" s="308">
        <v>0</v>
      </c>
      <c r="P64" s="308">
        <v>0</v>
      </c>
      <c r="Q64" s="308">
        <v>0</v>
      </c>
      <c r="R64" s="310">
        <v>0</v>
      </c>
      <c r="S64" s="308">
        <v>0</v>
      </c>
      <c r="T64" s="308">
        <v>0</v>
      </c>
      <c r="U64" s="308">
        <v>0</v>
      </c>
      <c r="V64" s="308">
        <v>0</v>
      </c>
      <c r="W64" s="308">
        <v>0</v>
      </c>
      <c r="X64" s="308">
        <v>0</v>
      </c>
      <c r="Y64" s="308">
        <v>0</v>
      </c>
      <c r="Z64" s="308">
        <v>0</v>
      </c>
      <c r="AA64" s="308">
        <v>0</v>
      </c>
      <c r="AB64" s="310">
        <v>0</v>
      </c>
      <c r="AC64" s="308">
        <v>0</v>
      </c>
      <c r="AD64" s="308">
        <v>0</v>
      </c>
      <c r="AE64" s="308">
        <v>0</v>
      </c>
      <c r="AF64" s="308">
        <v>0</v>
      </c>
      <c r="AG64" s="308">
        <v>0</v>
      </c>
      <c r="AH64" s="308">
        <v>0</v>
      </c>
      <c r="AI64" s="308">
        <v>0</v>
      </c>
      <c r="AJ64" s="308">
        <v>0</v>
      </c>
      <c r="AK64" s="308">
        <v>0</v>
      </c>
      <c r="AL64" s="308">
        <v>0</v>
      </c>
      <c r="AM64" s="310">
        <v>0</v>
      </c>
      <c r="AN64" s="308">
        <v>0</v>
      </c>
      <c r="AO64" s="308">
        <v>0</v>
      </c>
      <c r="AP64" s="308">
        <v>0</v>
      </c>
      <c r="AQ64" s="308">
        <v>0</v>
      </c>
      <c r="AR64" s="308">
        <v>0</v>
      </c>
      <c r="AS64" s="308">
        <v>0</v>
      </c>
      <c r="AT64" s="308">
        <v>0</v>
      </c>
      <c r="AU64" s="308">
        <v>0</v>
      </c>
      <c r="AV64" s="308">
        <v>0</v>
      </c>
      <c r="AW64" s="310">
        <v>0</v>
      </c>
      <c r="AX64" s="308">
        <v>0</v>
      </c>
      <c r="AY64" s="308">
        <v>0</v>
      </c>
      <c r="AZ64" s="308">
        <v>0</v>
      </c>
      <c r="BA64" s="308">
        <v>0</v>
      </c>
      <c r="BB64" s="308">
        <v>0</v>
      </c>
      <c r="BC64" s="308">
        <v>0</v>
      </c>
      <c r="BD64" s="308">
        <v>0</v>
      </c>
      <c r="BE64" s="308">
        <v>0</v>
      </c>
      <c r="BF64" s="308">
        <v>0</v>
      </c>
      <c r="BG64" s="310">
        <v>0</v>
      </c>
      <c r="BH64" s="308">
        <v>0</v>
      </c>
      <c r="BI64" s="308">
        <v>0</v>
      </c>
      <c r="BJ64" s="308">
        <v>0</v>
      </c>
      <c r="BK64" s="308">
        <v>0</v>
      </c>
      <c r="BL64" s="308">
        <v>0</v>
      </c>
      <c r="BM64" s="308">
        <v>0</v>
      </c>
      <c r="BN64" s="308">
        <v>0</v>
      </c>
      <c r="BO64" s="308">
        <v>0</v>
      </c>
      <c r="BP64" s="308">
        <v>0</v>
      </c>
      <c r="BQ64" s="310">
        <v>0</v>
      </c>
      <c r="BR64" s="308">
        <v>0</v>
      </c>
      <c r="BS64" s="308">
        <v>0</v>
      </c>
      <c r="BT64" s="308">
        <v>0</v>
      </c>
      <c r="BU64" s="308">
        <v>0</v>
      </c>
      <c r="BV64" s="308">
        <v>0</v>
      </c>
      <c r="BW64" s="308">
        <v>0</v>
      </c>
      <c r="BX64" s="308">
        <v>0</v>
      </c>
      <c r="BY64" s="308">
        <v>0</v>
      </c>
      <c r="BZ64" s="308">
        <v>0</v>
      </c>
      <c r="CA64" s="310">
        <v>0</v>
      </c>
    </row>
    <row r="65" spans="1:79">
      <c r="A65" s="304"/>
      <c r="B65" s="335" t="s">
        <v>528</v>
      </c>
      <c r="C65" s="305"/>
      <c r="D65" s="306"/>
      <c r="E65" s="336" t="s">
        <v>64</v>
      </c>
      <c r="F65" s="307"/>
      <c r="G65" s="308">
        <v>10981</v>
      </c>
      <c r="H65" s="311">
        <v>7949</v>
      </c>
      <c r="I65" s="308">
        <v>149710</v>
      </c>
      <c r="J65" s="308">
        <v>40710</v>
      </c>
      <c r="K65" s="308">
        <v>32080</v>
      </c>
      <c r="L65" s="308">
        <v>20587</v>
      </c>
      <c r="M65" s="308">
        <v>20084</v>
      </c>
      <c r="N65" s="308">
        <v>503</v>
      </c>
      <c r="O65" s="308">
        <v>11493</v>
      </c>
      <c r="P65" s="308">
        <v>150</v>
      </c>
      <c r="Q65" s="308">
        <v>5880</v>
      </c>
      <c r="R65" s="310">
        <v>5764</v>
      </c>
      <c r="S65" s="308">
        <v>116</v>
      </c>
      <c r="T65" s="308">
        <v>5333</v>
      </c>
      <c r="U65" s="308">
        <v>1944</v>
      </c>
      <c r="V65" s="308">
        <v>3389</v>
      </c>
      <c r="W65" s="308">
        <v>130</v>
      </c>
      <c r="X65" s="308">
        <v>8630</v>
      </c>
      <c r="Y65" s="308">
        <v>662</v>
      </c>
      <c r="Z65" s="308">
        <v>26</v>
      </c>
      <c r="AA65" s="308">
        <v>636</v>
      </c>
      <c r="AB65" s="310">
        <v>7968</v>
      </c>
      <c r="AC65" s="308">
        <v>76</v>
      </c>
      <c r="AD65" s="308">
        <v>363</v>
      </c>
      <c r="AE65" s="308">
        <v>186</v>
      </c>
      <c r="AF65" s="308">
        <v>516</v>
      </c>
      <c r="AG65" s="308">
        <v>1919</v>
      </c>
      <c r="AH65" s="308">
        <v>1223</v>
      </c>
      <c r="AI65" s="308">
        <v>3561</v>
      </c>
      <c r="AJ65" s="308">
        <v>124</v>
      </c>
      <c r="AK65" s="308">
        <v>41053</v>
      </c>
      <c r="AL65" s="308">
        <v>67947</v>
      </c>
      <c r="AM65" s="310">
        <v>38694</v>
      </c>
      <c r="AN65" s="308">
        <v>28411</v>
      </c>
      <c r="AO65" s="308">
        <v>28049</v>
      </c>
      <c r="AP65" s="308">
        <v>22189</v>
      </c>
      <c r="AQ65" s="308">
        <v>6501</v>
      </c>
      <c r="AR65" s="308">
        <v>167</v>
      </c>
      <c r="AS65" s="308">
        <v>696</v>
      </c>
      <c r="AT65" s="308">
        <v>13739</v>
      </c>
      <c r="AU65" s="308">
        <v>970</v>
      </c>
      <c r="AV65" s="308">
        <v>75</v>
      </c>
      <c r="AW65" s="310">
        <v>41</v>
      </c>
      <c r="AX65" s="308">
        <v>5860</v>
      </c>
      <c r="AY65" s="308">
        <v>5460</v>
      </c>
      <c r="AZ65" s="308">
        <v>4128</v>
      </c>
      <c r="BA65" s="308">
        <v>657</v>
      </c>
      <c r="BB65" s="308">
        <v>339</v>
      </c>
      <c r="BC65" s="308">
        <v>336</v>
      </c>
      <c r="BD65" s="308">
        <v>400</v>
      </c>
      <c r="BE65" s="308">
        <v>325</v>
      </c>
      <c r="BF65" s="308">
        <v>75</v>
      </c>
      <c r="BG65" s="310">
        <v>362</v>
      </c>
      <c r="BH65" s="308">
        <v>9230</v>
      </c>
      <c r="BI65" s="308">
        <v>956</v>
      </c>
      <c r="BJ65" s="308">
        <v>357</v>
      </c>
      <c r="BK65" s="308">
        <v>340</v>
      </c>
      <c r="BL65" s="308">
        <v>60</v>
      </c>
      <c r="BM65" s="308">
        <v>199</v>
      </c>
      <c r="BN65" s="308">
        <v>6205</v>
      </c>
      <c r="BO65" s="308">
        <v>1048</v>
      </c>
      <c r="BP65" s="308">
        <v>40</v>
      </c>
      <c r="BQ65" s="310">
        <v>504</v>
      </c>
      <c r="BR65" s="308">
        <v>352</v>
      </c>
      <c r="BS65" s="308">
        <v>125</v>
      </c>
      <c r="BT65" s="308">
        <v>1053</v>
      </c>
      <c r="BU65" s="308">
        <v>29253</v>
      </c>
      <c r="BV65" s="308">
        <v>5491</v>
      </c>
      <c r="BW65" s="308">
        <v>2032</v>
      </c>
      <c r="BX65" s="308">
        <v>408</v>
      </c>
      <c r="BY65" s="308">
        <v>2987</v>
      </c>
      <c r="BZ65" s="308">
        <v>7345</v>
      </c>
      <c r="CA65" s="310">
        <v>10990</v>
      </c>
    </row>
    <row r="66" spans="1:79">
      <c r="A66" s="304"/>
      <c r="B66" s="335" t="s">
        <v>529</v>
      </c>
      <c r="C66" s="305"/>
      <c r="D66" s="306"/>
      <c r="E66" s="336" t="s">
        <v>530</v>
      </c>
      <c r="F66" s="307"/>
      <c r="G66" s="308">
        <v>0</v>
      </c>
      <c r="H66" s="311">
        <v>0</v>
      </c>
      <c r="I66" s="308">
        <v>3581</v>
      </c>
      <c r="J66" s="308">
        <v>0</v>
      </c>
      <c r="K66" s="308">
        <v>0</v>
      </c>
      <c r="L66" s="308">
        <v>0</v>
      </c>
      <c r="M66" s="308">
        <v>0</v>
      </c>
      <c r="N66" s="308">
        <v>0</v>
      </c>
      <c r="O66" s="308">
        <v>0</v>
      </c>
      <c r="P66" s="308">
        <v>0</v>
      </c>
      <c r="Q66" s="308">
        <v>0</v>
      </c>
      <c r="R66" s="310">
        <v>0</v>
      </c>
      <c r="S66" s="308">
        <v>0</v>
      </c>
      <c r="T66" s="308">
        <v>0</v>
      </c>
      <c r="U66" s="308">
        <v>0</v>
      </c>
      <c r="V66" s="308">
        <v>0</v>
      </c>
      <c r="W66" s="308">
        <v>0</v>
      </c>
      <c r="X66" s="308">
        <v>0</v>
      </c>
      <c r="Y66" s="308">
        <v>0</v>
      </c>
      <c r="Z66" s="308">
        <v>0</v>
      </c>
      <c r="AA66" s="308">
        <v>0</v>
      </c>
      <c r="AB66" s="310">
        <v>0</v>
      </c>
      <c r="AC66" s="308">
        <v>0</v>
      </c>
      <c r="AD66" s="308">
        <v>0</v>
      </c>
      <c r="AE66" s="308">
        <v>0</v>
      </c>
      <c r="AF66" s="308">
        <v>0</v>
      </c>
      <c r="AG66" s="308">
        <v>0</v>
      </c>
      <c r="AH66" s="308">
        <v>0</v>
      </c>
      <c r="AI66" s="308">
        <v>0</v>
      </c>
      <c r="AJ66" s="308">
        <v>0</v>
      </c>
      <c r="AK66" s="308">
        <v>0</v>
      </c>
      <c r="AL66" s="308">
        <v>3581</v>
      </c>
      <c r="AM66" s="310">
        <v>3441</v>
      </c>
      <c r="AN66" s="308">
        <v>3192</v>
      </c>
      <c r="AO66" s="308">
        <v>3036</v>
      </c>
      <c r="AP66" s="308">
        <v>2384</v>
      </c>
      <c r="AQ66" s="308">
        <v>1056</v>
      </c>
      <c r="AR66" s="308">
        <v>80</v>
      </c>
      <c r="AS66" s="308">
        <v>233</v>
      </c>
      <c r="AT66" s="308">
        <v>780</v>
      </c>
      <c r="AU66" s="308">
        <v>217</v>
      </c>
      <c r="AV66" s="308">
        <v>7</v>
      </c>
      <c r="AW66" s="310">
        <v>11</v>
      </c>
      <c r="AX66" s="308">
        <v>652</v>
      </c>
      <c r="AY66" s="308">
        <v>592</v>
      </c>
      <c r="AZ66" s="308">
        <v>435</v>
      </c>
      <c r="BA66" s="308">
        <v>91</v>
      </c>
      <c r="BB66" s="308">
        <v>58</v>
      </c>
      <c r="BC66" s="308">
        <v>8</v>
      </c>
      <c r="BD66" s="308">
        <v>60</v>
      </c>
      <c r="BE66" s="308">
        <v>48</v>
      </c>
      <c r="BF66" s="308">
        <v>12</v>
      </c>
      <c r="BG66" s="310">
        <v>156</v>
      </c>
      <c r="BH66" s="308">
        <v>153</v>
      </c>
      <c r="BI66" s="308">
        <v>53</v>
      </c>
      <c r="BJ66" s="308">
        <v>30</v>
      </c>
      <c r="BK66" s="308">
        <v>8</v>
      </c>
      <c r="BL66" s="308">
        <v>2</v>
      </c>
      <c r="BM66" s="308">
        <v>13</v>
      </c>
      <c r="BN66" s="308">
        <v>40</v>
      </c>
      <c r="BO66" s="308">
        <v>17</v>
      </c>
      <c r="BP66" s="308">
        <v>4</v>
      </c>
      <c r="BQ66" s="310">
        <v>5</v>
      </c>
      <c r="BR66" s="308">
        <v>15</v>
      </c>
      <c r="BS66" s="308">
        <v>19</v>
      </c>
      <c r="BT66" s="308">
        <v>96</v>
      </c>
      <c r="BU66" s="308">
        <v>140</v>
      </c>
      <c r="BV66" s="308">
        <v>0</v>
      </c>
      <c r="BW66" s="308">
        <v>0</v>
      </c>
      <c r="BX66" s="308">
        <v>0</v>
      </c>
      <c r="BY66" s="308">
        <v>36</v>
      </c>
      <c r="BZ66" s="308">
        <v>24</v>
      </c>
      <c r="CA66" s="310">
        <v>80</v>
      </c>
    </row>
    <row r="67" spans="1:79">
      <c r="A67" s="304"/>
      <c r="B67" s="335" t="s">
        <v>531</v>
      </c>
      <c r="C67" s="305"/>
      <c r="D67" s="306"/>
      <c r="E67" s="336" t="s">
        <v>532</v>
      </c>
      <c r="F67" s="307"/>
      <c r="G67" s="308">
        <v>0</v>
      </c>
      <c r="H67" s="311">
        <v>0</v>
      </c>
      <c r="I67" s="308">
        <v>0</v>
      </c>
      <c r="J67" s="308">
        <v>0</v>
      </c>
      <c r="K67" s="308">
        <v>0</v>
      </c>
      <c r="L67" s="308">
        <v>0</v>
      </c>
      <c r="M67" s="308">
        <v>0</v>
      </c>
      <c r="N67" s="308">
        <v>0</v>
      </c>
      <c r="O67" s="308">
        <v>0</v>
      </c>
      <c r="P67" s="308">
        <v>0</v>
      </c>
      <c r="Q67" s="308">
        <v>0</v>
      </c>
      <c r="R67" s="310">
        <v>0</v>
      </c>
      <c r="S67" s="308">
        <v>0</v>
      </c>
      <c r="T67" s="308">
        <v>0</v>
      </c>
      <c r="U67" s="308">
        <v>0</v>
      </c>
      <c r="V67" s="308">
        <v>0</v>
      </c>
      <c r="W67" s="308">
        <v>0</v>
      </c>
      <c r="X67" s="308">
        <v>0</v>
      </c>
      <c r="Y67" s="308">
        <v>0</v>
      </c>
      <c r="Z67" s="308">
        <v>0</v>
      </c>
      <c r="AA67" s="308">
        <v>0</v>
      </c>
      <c r="AB67" s="310">
        <v>0</v>
      </c>
      <c r="AC67" s="308">
        <v>0</v>
      </c>
      <c r="AD67" s="308">
        <v>0</v>
      </c>
      <c r="AE67" s="308">
        <v>0</v>
      </c>
      <c r="AF67" s="308">
        <v>0</v>
      </c>
      <c r="AG67" s="308">
        <v>0</v>
      </c>
      <c r="AH67" s="308">
        <v>0</v>
      </c>
      <c r="AI67" s="308">
        <v>0</v>
      </c>
      <c r="AJ67" s="308">
        <v>0</v>
      </c>
      <c r="AK67" s="308">
        <v>0</v>
      </c>
      <c r="AL67" s="308">
        <v>0</v>
      </c>
      <c r="AM67" s="310">
        <v>0</v>
      </c>
      <c r="AN67" s="308">
        <v>0</v>
      </c>
      <c r="AO67" s="308">
        <v>0</v>
      </c>
      <c r="AP67" s="308">
        <v>0</v>
      </c>
      <c r="AQ67" s="308">
        <v>0</v>
      </c>
      <c r="AR67" s="308">
        <v>0</v>
      </c>
      <c r="AS67" s="308">
        <v>0</v>
      </c>
      <c r="AT67" s="308">
        <v>0</v>
      </c>
      <c r="AU67" s="308">
        <v>0</v>
      </c>
      <c r="AV67" s="308">
        <v>0</v>
      </c>
      <c r="AW67" s="310">
        <v>0</v>
      </c>
      <c r="AX67" s="308">
        <v>0</v>
      </c>
      <c r="AY67" s="308">
        <v>0</v>
      </c>
      <c r="AZ67" s="308">
        <v>0</v>
      </c>
      <c r="BA67" s="308">
        <v>0</v>
      </c>
      <c r="BB67" s="308">
        <v>0</v>
      </c>
      <c r="BC67" s="308">
        <v>0</v>
      </c>
      <c r="BD67" s="308">
        <v>0</v>
      </c>
      <c r="BE67" s="308">
        <v>0</v>
      </c>
      <c r="BF67" s="308">
        <v>0</v>
      </c>
      <c r="BG67" s="310">
        <v>0</v>
      </c>
      <c r="BH67" s="308">
        <v>0</v>
      </c>
      <c r="BI67" s="308">
        <v>0</v>
      </c>
      <c r="BJ67" s="308">
        <v>0</v>
      </c>
      <c r="BK67" s="308">
        <v>0</v>
      </c>
      <c r="BL67" s="308">
        <v>0</v>
      </c>
      <c r="BM67" s="308">
        <v>0</v>
      </c>
      <c r="BN67" s="308">
        <v>0</v>
      </c>
      <c r="BO67" s="308">
        <v>0</v>
      </c>
      <c r="BP67" s="308">
        <v>0</v>
      </c>
      <c r="BQ67" s="310">
        <v>0</v>
      </c>
      <c r="BR67" s="308">
        <v>0</v>
      </c>
      <c r="BS67" s="308">
        <v>0</v>
      </c>
      <c r="BT67" s="308">
        <v>0</v>
      </c>
      <c r="BU67" s="308">
        <v>0</v>
      </c>
      <c r="BV67" s="308">
        <v>0</v>
      </c>
      <c r="BW67" s="308">
        <v>0</v>
      </c>
      <c r="BX67" s="308">
        <v>0</v>
      </c>
      <c r="BY67" s="308">
        <v>0</v>
      </c>
      <c r="BZ67" s="308">
        <v>0</v>
      </c>
      <c r="CA67" s="310">
        <v>0</v>
      </c>
    </row>
    <row r="68" spans="1:79">
      <c r="A68" s="304"/>
      <c r="B68" s="335" t="s">
        <v>533</v>
      </c>
      <c r="C68" s="305"/>
      <c r="D68" s="306"/>
      <c r="E68" s="336" t="s">
        <v>534</v>
      </c>
      <c r="F68" s="307"/>
      <c r="G68" s="308">
        <v>2393</v>
      </c>
      <c r="H68" s="311">
        <v>962</v>
      </c>
      <c r="I68" s="308">
        <v>34593</v>
      </c>
      <c r="J68" s="308">
        <v>18643</v>
      </c>
      <c r="K68" s="308">
        <v>9376</v>
      </c>
      <c r="L68" s="308">
        <v>5580</v>
      </c>
      <c r="M68" s="308">
        <v>5479</v>
      </c>
      <c r="N68" s="308">
        <v>101</v>
      </c>
      <c r="O68" s="308">
        <v>3796</v>
      </c>
      <c r="P68" s="308">
        <v>67</v>
      </c>
      <c r="Q68" s="308">
        <v>2425</v>
      </c>
      <c r="R68" s="310">
        <v>2398</v>
      </c>
      <c r="S68" s="308">
        <v>27</v>
      </c>
      <c r="T68" s="308">
        <v>1277</v>
      </c>
      <c r="U68" s="308">
        <v>716</v>
      </c>
      <c r="V68" s="308">
        <v>561</v>
      </c>
      <c r="W68" s="308">
        <v>27</v>
      </c>
      <c r="X68" s="308">
        <v>9267</v>
      </c>
      <c r="Y68" s="308">
        <v>470</v>
      </c>
      <c r="Z68" s="308">
        <v>30</v>
      </c>
      <c r="AA68" s="308">
        <v>440</v>
      </c>
      <c r="AB68" s="310">
        <v>8797</v>
      </c>
      <c r="AC68" s="308">
        <v>129</v>
      </c>
      <c r="AD68" s="308">
        <v>414</v>
      </c>
      <c r="AE68" s="308">
        <v>195</v>
      </c>
      <c r="AF68" s="308">
        <v>839</v>
      </c>
      <c r="AG68" s="308">
        <v>2027</v>
      </c>
      <c r="AH68" s="308">
        <v>1409</v>
      </c>
      <c r="AI68" s="308">
        <v>3696</v>
      </c>
      <c r="AJ68" s="308">
        <v>88</v>
      </c>
      <c r="AK68" s="308">
        <v>8947</v>
      </c>
      <c r="AL68" s="308">
        <v>7003</v>
      </c>
      <c r="AM68" s="310">
        <v>4994</v>
      </c>
      <c r="AN68" s="308">
        <v>3080</v>
      </c>
      <c r="AO68" s="308">
        <v>3022</v>
      </c>
      <c r="AP68" s="308">
        <v>2590</v>
      </c>
      <c r="AQ68" s="308">
        <v>1181</v>
      </c>
      <c r="AR68" s="308">
        <v>55</v>
      </c>
      <c r="AS68" s="308">
        <v>162</v>
      </c>
      <c r="AT68" s="308">
        <v>928</v>
      </c>
      <c r="AU68" s="308">
        <v>249</v>
      </c>
      <c r="AV68" s="308">
        <v>5</v>
      </c>
      <c r="AW68" s="310">
        <v>10</v>
      </c>
      <c r="AX68" s="308">
        <v>432</v>
      </c>
      <c r="AY68" s="308">
        <v>382</v>
      </c>
      <c r="AZ68" s="308">
        <v>305</v>
      </c>
      <c r="BA68" s="308">
        <v>41</v>
      </c>
      <c r="BB68" s="308">
        <v>28</v>
      </c>
      <c r="BC68" s="308">
        <v>8</v>
      </c>
      <c r="BD68" s="308">
        <v>50</v>
      </c>
      <c r="BE68" s="308">
        <v>40</v>
      </c>
      <c r="BF68" s="308">
        <v>10</v>
      </c>
      <c r="BG68" s="310">
        <v>58</v>
      </c>
      <c r="BH68" s="308">
        <v>1707</v>
      </c>
      <c r="BI68" s="308">
        <v>560</v>
      </c>
      <c r="BJ68" s="308">
        <v>351</v>
      </c>
      <c r="BK68" s="308">
        <v>66</v>
      </c>
      <c r="BL68" s="308">
        <v>28</v>
      </c>
      <c r="BM68" s="308">
        <v>115</v>
      </c>
      <c r="BN68" s="308">
        <v>568</v>
      </c>
      <c r="BO68" s="308">
        <v>257</v>
      </c>
      <c r="BP68" s="308">
        <v>32</v>
      </c>
      <c r="BQ68" s="310">
        <v>50</v>
      </c>
      <c r="BR68" s="308">
        <v>66</v>
      </c>
      <c r="BS68" s="308">
        <v>174</v>
      </c>
      <c r="BT68" s="308">
        <v>207</v>
      </c>
      <c r="BU68" s="308">
        <v>2009</v>
      </c>
      <c r="BV68" s="308">
        <v>466</v>
      </c>
      <c r="BW68" s="308">
        <v>313</v>
      </c>
      <c r="BX68" s="308">
        <v>44</v>
      </c>
      <c r="BY68" s="308">
        <v>215</v>
      </c>
      <c r="BZ68" s="308">
        <v>203</v>
      </c>
      <c r="CA68" s="310">
        <v>768</v>
      </c>
    </row>
    <row r="69" spans="1:79">
      <c r="A69" s="304"/>
      <c r="B69" s="335" t="s">
        <v>535</v>
      </c>
      <c r="C69" s="305"/>
      <c r="D69" s="306"/>
      <c r="E69" s="336" t="s">
        <v>536</v>
      </c>
      <c r="F69" s="307"/>
      <c r="G69" s="308">
        <v>0</v>
      </c>
      <c r="H69" s="311">
        <v>0</v>
      </c>
      <c r="I69" s="308">
        <v>0</v>
      </c>
      <c r="J69" s="308">
        <v>0</v>
      </c>
      <c r="K69" s="308">
        <v>0</v>
      </c>
      <c r="L69" s="308">
        <v>0</v>
      </c>
      <c r="M69" s="308">
        <v>0</v>
      </c>
      <c r="N69" s="308">
        <v>0</v>
      </c>
      <c r="O69" s="308">
        <v>0</v>
      </c>
      <c r="P69" s="308">
        <v>0</v>
      </c>
      <c r="Q69" s="308">
        <v>0</v>
      </c>
      <c r="R69" s="310">
        <v>0</v>
      </c>
      <c r="S69" s="308">
        <v>0</v>
      </c>
      <c r="T69" s="308">
        <v>0</v>
      </c>
      <c r="U69" s="308">
        <v>0</v>
      </c>
      <c r="V69" s="308">
        <v>0</v>
      </c>
      <c r="W69" s="308">
        <v>0</v>
      </c>
      <c r="X69" s="308">
        <v>0</v>
      </c>
      <c r="Y69" s="308">
        <v>0</v>
      </c>
      <c r="Z69" s="308">
        <v>0</v>
      </c>
      <c r="AA69" s="308">
        <v>0</v>
      </c>
      <c r="AB69" s="310">
        <v>0</v>
      </c>
      <c r="AC69" s="308">
        <v>0</v>
      </c>
      <c r="AD69" s="308">
        <v>0</v>
      </c>
      <c r="AE69" s="308">
        <v>0</v>
      </c>
      <c r="AF69" s="308">
        <v>0</v>
      </c>
      <c r="AG69" s="308">
        <v>0</v>
      </c>
      <c r="AH69" s="308">
        <v>0</v>
      </c>
      <c r="AI69" s="308">
        <v>0</v>
      </c>
      <c r="AJ69" s="308">
        <v>0</v>
      </c>
      <c r="AK69" s="308">
        <v>0</v>
      </c>
      <c r="AL69" s="308">
        <v>0</v>
      </c>
      <c r="AM69" s="310">
        <v>0</v>
      </c>
      <c r="AN69" s="308">
        <v>0</v>
      </c>
      <c r="AO69" s="308">
        <v>0</v>
      </c>
      <c r="AP69" s="308">
        <v>0</v>
      </c>
      <c r="AQ69" s="308">
        <v>0</v>
      </c>
      <c r="AR69" s="308">
        <v>0</v>
      </c>
      <c r="AS69" s="308">
        <v>0</v>
      </c>
      <c r="AT69" s="308">
        <v>0</v>
      </c>
      <c r="AU69" s="308">
        <v>0</v>
      </c>
      <c r="AV69" s="308">
        <v>0</v>
      </c>
      <c r="AW69" s="310">
        <v>0</v>
      </c>
      <c r="AX69" s="308">
        <v>0</v>
      </c>
      <c r="AY69" s="308">
        <v>0</v>
      </c>
      <c r="AZ69" s="308">
        <v>0</v>
      </c>
      <c r="BA69" s="308">
        <v>0</v>
      </c>
      <c r="BB69" s="308">
        <v>0</v>
      </c>
      <c r="BC69" s="308">
        <v>0</v>
      </c>
      <c r="BD69" s="308">
        <v>0</v>
      </c>
      <c r="BE69" s="308">
        <v>0</v>
      </c>
      <c r="BF69" s="308">
        <v>0</v>
      </c>
      <c r="BG69" s="310">
        <v>0</v>
      </c>
      <c r="BH69" s="308">
        <v>0</v>
      </c>
      <c r="BI69" s="308">
        <v>0</v>
      </c>
      <c r="BJ69" s="308">
        <v>0</v>
      </c>
      <c r="BK69" s="308">
        <v>0</v>
      </c>
      <c r="BL69" s="308">
        <v>0</v>
      </c>
      <c r="BM69" s="308">
        <v>0</v>
      </c>
      <c r="BN69" s="308">
        <v>0</v>
      </c>
      <c r="BO69" s="308">
        <v>0</v>
      </c>
      <c r="BP69" s="308">
        <v>0</v>
      </c>
      <c r="BQ69" s="310">
        <v>0</v>
      </c>
      <c r="BR69" s="308">
        <v>0</v>
      </c>
      <c r="BS69" s="308">
        <v>0</v>
      </c>
      <c r="BT69" s="308">
        <v>0</v>
      </c>
      <c r="BU69" s="308">
        <v>0</v>
      </c>
      <c r="BV69" s="308">
        <v>0</v>
      </c>
      <c r="BW69" s="308">
        <v>0</v>
      </c>
      <c r="BX69" s="308">
        <v>0</v>
      </c>
      <c r="BY69" s="308">
        <v>0</v>
      </c>
      <c r="BZ69" s="308">
        <v>0</v>
      </c>
      <c r="CA69" s="310">
        <v>0</v>
      </c>
    </row>
    <row r="70" spans="1:79">
      <c r="A70" s="304"/>
      <c r="B70" s="335" t="s">
        <v>537</v>
      </c>
      <c r="C70" s="305"/>
      <c r="D70" s="306"/>
      <c r="E70" s="336" t="s">
        <v>538</v>
      </c>
      <c r="F70" s="307"/>
      <c r="G70" s="308">
        <v>0</v>
      </c>
      <c r="H70" s="311">
        <v>0</v>
      </c>
      <c r="I70" s="308">
        <v>0</v>
      </c>
      <c r="J70" s="308">
        <v>0</v>
      </c>
      <c r="K70" s="308">
        <v>0</v>
      </c>
      <c r="L70" s="308">
        <v>0</v>
      </c>
      <c r="M70" s="308">
        <v>0</v>
      </c>
      <c r="N70" s="308">
        <v>0</v>
      </c>
      <c r="O70" s="308">
        <v>0</v>
      </c>
      <c r="P70" s="308">
        <v>0</v>
      </c>
      <c r="Q70" s="308">
        <v>0</v>
      </c>
      <c r="R70" s="310">
        <v>0</v>
      </c>
      <c r="S70" s="308">
        <v>0</v>
      </c>
      <c r="T70" s="308">
        <v>0</v>
      </c>
      <c r="U70" s="308">
        <v>0</v>
      </c>
      <c r="V70" s="308">
        <v>0</v>
      </c>
      <c r="W70" s="308">
        <v>0</v>
      </c>
      <c r="X70" s="308">
        <v>0</v>
      </c>
      <c r="Y70" s="308">
        <v>0</v>
      </c>
      <c r="Z70" s="308">
        <v>0</v>
      </c>
      <c r="AA70" s="308">
        <v>0</v>
      </c>
      <c r="AB70" s="310">
        <v>0</v>
      </c>
      <c r="AC70" s="308">
        <v>0</v>
      </c>
      <c r="AD70" s="308">
        <v>0</v>
      </c>
      <c r="AE70" s="308">
        <v>0</v>
      </c>
      <c r="AF70" s="308">
        <v>0</v>
      </c>
      <c r="AG70" s="308">
        <v>0</v>
      </c>
      <c r="AH70" s="308">
        <v>0</v>
      </c>
      <c r="AI70" s="308">
        <v>0</v>
      </c>
      <c r="AJ70" s="308">
        <v>0</v>
      </c>
      <c r="AK70" s="308">
        <v>0</v>
      </c>
      <c r="AL70" s="308">
        <v>0</v>
      </c>
      <c r="AM70" s="310">
        <v>0</v>
      </c>
      <c r="AN70" s="308">
        <v>0</v>
      </c>
      <c r="AO70" s="308">
        <v>0</v>
      </c>
      <c r="AP70" s="308">
        <v>0</v>
      </c>
      <c r="AQ70" s="308">
        <v>0</v>
      </c>
      <c r="AR70" s="308">
        <v>0</v>
      </c>
      <c r="AS70" s="308">
        <v>0</v>
      </c>
      <c r="AT70" s="308">
        <v>0</v>
      </c>
      <c r="AU70" s="308">
        <v>0</v>
      </c>
      <c r="AV70" s="308">
        <v>0</v>
      </c>
      <c r="AW70" s="310">
        <v>0</v>
      </c>
      <c r="AX70" s="308">
        <v>0</v>
      </c>
      <c r="AY70" s="308">
        <v>0</v>
      </c>
      <c r="AZ70" s="308">
        <v>0</v>
      </c>
      <c r="BA70" s="308">
        <v>0</v>
      </c>
      <c r="BB70" s="308">
        <v>0</v>
      </c>
      <c r="BC70" s="308">
        <v>0</v>
      </c>
      <c r="BD70" s="308">
        <v>0</v>
      </c>
      <c r="BE70" s="308">
        <v>0</v>
      </c>
      <c r="BF70" s="308">
        <v>0</v>
      </c>
      <c r="BG70" s="310">
        <v>0</v>
      </c>
      <c r="BH70" s="308">
        <v>0</v>
      </c>
      <c r="BI70" s="308">
        <v>0</v>
      </c>
      <c r="BJ70" s="308">
        <v>0</v>
      </c>
      <c r="BK70" s="308">
        <v>0</v>
      </c>
      <c r="BL70" s="308">
        <v>0</v>
      </c>
      <c r="BM70" s="308">
        <v>0</v>
      </c>
      <c r="BN70" s="308">
        <v>0</v>
      </c>
      <c r="BO70" s="308">
        <v>0</v>
      </c>
      <c r="BP70" s="308">
        <v>0</v>
      </c>
      <c r="BQ70" s="310">
        <v>0</v>
      </c>
      <c r="BR70" s="308">
        <v>0</v>
      </c>
      <c r="BS70" s="308">
        <v>0</v>
      </c>
      <c r="BT70" s="308">
        <v>0</v>
      </c>
      <c r="BU70" s="308">
        <v>0</v>
      </c>
      <c r="BV70" s="308">
        <v>0</v>
      </c>
      <c r="BW70" s="308">
        <v>0</v>
      </c>
      <c r="BX70" s="308">
        <v>0</v>
      </c>
      <c r="BY70" s="308">
        <v>0</v>
      </c>
      <c r="BZ70" s="308">
        <v>0</v>
      </c>
      <c r="CA70" s="310">
        <v>0</v>
      </c>
    </row>
    <row r="71" spans="1:79">
      <c r="A71" s="304"/>
      <c r="B71" s="335" t="s">
        <v>539</v>
      </c>
      <c r="C71" s="305"/>
      <c r="D71" s="306"/>
      <c r="E71" s="336" t="s">
        <v>540</v>
      </c>
      <c r="F71" s="307"/>
      <c r="G71" s="308">
        <v>2979</v>
      </c>
      <c r="H71" s="311">
        <v>3771</v>
      </c>
      <c r="I71" s="308">
        <v>142528</v>
      </c>
      <c r="J71" s="308">
        <v>81610</v>
      </c>
      <c r="K71" s="308">
        <v>70758</v>
      </c>
      <c r="L71" s="308">
        <v>29042</v>
      </c>
      <c r="M71" s="308">
        <v>28046</v>
      </c>
      <c r="N71" s="308">
        <v>996</v>
      </c>
      <c r="O71" s="308">
        <v>41716</v>
      </c>
      <c r="P71" s="308">
        <v>676</v>
      </c>
      <c r="Q71" s="308">
        <v>24319</v>
      </c>
      <c r="R71" s="310">
        <v>23878</v>
      </c>
      <c r="S71" s="308">
        <v>441</v>
      </c>
      <c r="T71" s="308">
        <v>16359</v>
      </c>
      <c r="U71" s="308">
        <v>5884</v>
      </c>
      <c r="V71" s="308">
        <v>10475</v>
      </c>
      <c r="W71" s="308">
        <v>362</v>
      </c>
      <c r="X71" s="308">
        <v>10852</v>
      </c>
      <c r="Y71" s="308">
        <v>740</v>
      </c>
      <c r="Z71" s="308">
        <v>68</v>
      </c>
      <c r="AA71" s="308">
        <v>672</v>
      </c>
      <c r="AB71" s="310">
        <v>10112</v>
      </c>
      <c r="AC71" s="308">
        <v>125</v>
      </c>
      <c r="AD71" s="308">
        <v>491</v>
      </c>
      <c r="AE71" s="308">
        <v>359</v>
      </c>
      <c r="AF71" s="308">
        <v>1189</v>
      </c>
      <c r="AG71" s="308">
        <v>2250</v>
      </c>
      <c r="AH71" s="308">
        <v>1653</v>
      </c>
      <c r="AI71" s="308">
        <v>3840</v>
      </c>
      <c r="AJ71" s="308">
        <v>205</v>
      </c>
      <c r="AK71" s="308">
        <v>11137</v>
      </c>
      <c r="AL71" s="308">
        <v>49781</v>
      </c>
      <c r="AM71" s="310">
        <v>21045</v>
      </c>
      <c r="AN71" s="308">
        <v>10588</v>
      </c>
      <c r="AO71" s="308">
        <v>10545</v>
      </c>
      <c r="AP71" s="308">
        <v>8826</v>
      </c>
      <c r="AQ71" s="308">
        <v>4427</v>
      </c>
      <c r="AR71" s="308">
        <v>187</v>
      </c>
      <c r="AS71" s="308">
        <v>540</v>
      </c>
      <c r="AT71" s="308">
        <v>3296</v>
      </c>
      <c r="AU71" s="308">
        <v>353</v>
      </c>
      <c r="AV71" s="308">
        <v>6</v>
      </c>
      <c r="AW71" s="310">
        <v>17</v>
      </c>
      <c r="AX71" s="308">
        <v>1719</v>
      </c>
      <c r="AY71" s="308">
        <v>1513</v>
      </c>
      <c r="AZ71" s="308">
        <v>1235</v>
      </c>
      <c r="BA71" s="308">
        <v>157</v>
      </c>
      <c r="BB71" s="308">
        <v>83</v>
      </c>
      <c r="BC71" s="308">
        <v>38</v>
      </c>
      <c r="BD71" s="308">
        <v>206</v>
      </c>
      <c r="BE71" s="308">
        <v>157</v>
      </c>
      <c r="BF71" s="308">
        <v>49</v>
      </c>
      <c r="BG71" s="310">
        <v>43</v>
      </c>
      <c r="BH71" s="308">
        <v>7932</v>
      </c>
      <c r="BI71" s="308">
        <v>3111</v>
      </c>
      <c r="BJ71" s="308">
        <v>1805</v>
      </c>
      <c r="BK71" s="308">
        <v>608</v>
      </c>
      <c r="BL71" s="308">
        <v>112</v>
      </c>
      <c r="BM71" s="308">
        <v>586</v>
      </c>
      <c r="BN71" s="308">
        <v>1762</v>
      </c>
      <c r="BO71" s="308">
        <v>1064</v>
      </c>
      <c r="BP71" s="308">
        <v>123</v>
      </c>
      <c r="BQ71" s="310">
        <v>569</v>
      </c>
      <c r="BR71" s="308">
        <v>173</v>
      </c>
      <c r="BS71" s="308">
        <v>1130</v>
      </c>
      <c r="BT71" s="308">
        <v>2525</v>
      </c>
      <c r="BU71" s="308">
        <v>28736</v>
      </c>
      <c r="BV71" s="308">
        <v>5551</v>
      </c>
      <c r="BW71" s="308">
        <v>1942</v>
      </c>
      <c r="BX71" s="308">
        <v>394</v>
      </c>
      <c r="BY71" s="308">
        <v>7046</v>
      </c>
      <c r="BZ71" s="308">
        <v>2402</v>
      </c>
      <c r="CA71" s="310">
        <v>11401</v>
      </c>
    </row>
    <row r="72" spans="1:79">
      <c r="A72" s="304"/>
      <c r="B72" s="335" t="s">
        <v>541</v>
      </c>
      <c r="C72" s="305"/>
      <c r="D72" s="306"/>
      <c r="E72" s="336" t="s">
        <v>542</v>
      </c>
      <c r="F72" s="307"/>
      <c r="G72" s="308">
        <v>2141</v>
      </c>
      <c r="H72" s="311">
        <v>1198</v>
      </c>
      <c r="I72" s="308">
        <v>44912</v>
      </c>
      <c r="J72" s="308">
        <v>26393</v>
      </c>
      <c r="K72" s="308">
        <v>16142</v>
      </c>
      <c r="L72" s="308">
        <v>5807</v>
      </c>
      <c r="M72" s="308">
        <v>5590</v>
      </c>
      <c r="N72" s="308">
        <v>217</v>
      </c>
      <c r="O72" s="308">
        <v>10335</v>
      </c>
      <c r="P72" s="308">
        <v>164</v>
      </c>
      <c r="Q72" s="308">
        <v>6088</v>
      </c>
      <c r="R72" s="310">
        <v>5960</v>
      </c>
      <c r="S72" s="308">
        <v>128</v>
      </c>
      <c r="T72" s="308">
        <v>3985</v>
      </c>
      <c r="U72" s="308">
        <v>1779</v>
      </c>
      <c r="V72" s="308">
        <v>2206</v>
      </c>
      <c r="W72" s="308">
        <v>98</v>
      </c>
      <c r="X72" s="308">
        <v>10251</v>
      </c>
      <c r="Y72" s="308">
        <v>451</v>
      </c>
      <c r="Z72" s="308">
        <v>28</v>
      </c>
      <c r="AA72" s="308">
        <v>423</v>
      </c>
      <c r="AB72" s="310">
        <v>9800</v>
      </c>
      <c r="AC72" s="308">
        <v>141</v>
      </c>
      <c r="AD72" s="308">
        <v>454</v>
      </c>
      <c r="AE72" s="308">
        <v>216</v>
      </c>
      <c r="AF72" s="308">
        <v>901</v>
      </c>
      <c r="AG72" s="308">
        <v>2250</v>
      </c>
      <c r="AH72" s="308">
        <v>1569</v>
      </c>
      <c r="AI72" s="308">
        <v>4121</v>
      </c>
      <c r="AJ72" s="308">
        <v>148</v>
      </c>
      <c r="AK72" s="308">
        <v>8003</v>
      </c>
      <c r="AL72" s="308">
        <v>10516</v>
      </c>
      <c r="AM72" s="310">
        <v>6420</v>
      </c>
      <c r="AN72" s="308">
        <v>3879</v>
      </c>
      <c r="AO72" s="308">
        <v>3864</v>
      </c>
      <c r="AP72" s="308">
        <v>3216</v>
      </c>
      <c r="AQ72" s="308">
        <v>1560</v>
      </c>
      <c r="AR72" s="308">
        <v>74</v>
      </c>
      <c r="AS72" s="308">
        <v>194</v>
      </c>
      <c r="AT72" s="308">
        <v>1266</v>
      </c>
      <c r="AU72" s="308">
        <v>115</v>
      </c>
      <c r="AV72" s="308">
        <v>2</v>
      </c>
      <c r="AW72" s="310">
        <v>5</v>
      </c>
      <c r="AX72" s="308">
        <v>648</v>
      </c>
      <c r="AY72" s="308">
        <v>577</v>
      </c>
      <c r="AZ72" s="308">
        <v>467</v>
      </c>
      <c r="BA72" s="308">
        <v>63</v>
      </c>
      <c r="BB72" s="308">
        <v>36</v>
      </c>
      <c r="BC72" s="308">
        <v>11</v>
      </c>
      <c r="BD72" s="308">
        <v>71</v>
      </c>
      <c r="BE72" s="308">
        <v>57</v>
      </c>
      <c r="BF72" s="308">
        <v>14</v>
      </c>
      <c r="BG72" s="310">
        <v>15</v>
      </c>
      <c r="BH72" s="308">
        <v>2332</v>
      </c>
      <c r="BI72" s="308">
        <v>805</v>
      </c>
      <c r="BJ72" s="308">
        <v>452</v>
      </c>
      <c r="BK72" s="308">
        <v>132</v>
      </c>
      <c r="BL72" s="308">
        <v>37</v>
      </c>
      <c r="BM72" s="308">
        <v>184</v>
      </c>
      <c r="BN72" s="308">
        <v>565</v>
      </c>
      <c r="BO72" s="308">
        <v>350</v>
      </c>
      <c r="BP72" s="308">
        <v>43</v>
      </c>
      <c r="BQ72" s="310">
        <v>46</v>
      </c>
      <c r="BR72" s="308">
        <v>62</v>
      </c>
      <c r="BS72" s="308">
        <v>461</v>
      </c>
      <c r="BT72" s="308">
        <v>209</v>
      </c>
      <c r="BU72" s="308">
        <v>4096</v>
      </c>
      <c r="BV72" s="308">
        <v>1003</v>
      </c>
      <c r="BW72" s="308">
        <v>304</v>
      </c>
      <c r="BX72" s="308">
        <v>613</v>
      </c>
      <c r="BY72" s="308">
        <v>270</v>
      </c>
      <c r="BZ72" s="308">
        <v>409</v>
      </c>
      <c r="CA72" s="310">
        <v>1497</v>
      </c>
    </row>
    <row r="73" spans="1:79">
      <c r="A73" s="304"/>
      <c r="B73" s="335" t="s">
        <v>543</v>
      </c>
      <c r="C73" s="305"/>
      <c r="D73" s="306"/>
      <c r="E73" s="336" t="s">
        <v>1</v>
      </c>
      <c r="F73" s="307"/>
      <c r="G73" s="308">
        <v>2125</v>
      </c>
      <c r="H73" s="311">
        <v>4316</v>
      </c>
      <c r="I73" s="308">
        <v>38440</v>
      </c>
      <c r="J73" s="308">
        <v>19011</v>
      </c>
      <c r="K73" s="308">
        <v>11342</v>
      </c>
      <c r="L73" s="308">
        <v>7193</v>
      </c>
      <c r="M73" s="308">
        <v>6953</v>
      </c>
      <c r="N73" s="308">
        <v>240</v>
      </c>
      <c r="O73" s="308">
        <v>4149</v>
      </c>
      <c r="P73" s="308">
        <v>57</v>
      </c>
      <c r="Q73" s="308">
        <v>2106</v>
      </c>
      <c r="R73" s="310">
        <v>2024</v>
      </c>
      <c r="S73" s="308">
        <v>82</v>
      </c>
      <c r="T73" s="308">
        <v>1955</v>
      </c>
      <c r="U73" s="308">
        <v>510</v>
      </c>
      <c r="V73" s="308">
        <v>1445</v>
      </c>
      <c r="W73" s="308">
        <v>31</v>
      </c>
      <c r="X73" s="308">
        <v>7669</v>
      </c>
      <c r="Y73" s="308">
        <v>1203</v>
      </c>
      <c r="Z73" s="308">
        <v>113</v>
      </c>
      <c r="AA73" s="308">
        <v>1090</v>
      </c>
      <c r="AB73" s="310">
        <v>6466</v>
      </c>
      <c r="AC73" s="308">
        <v>82</v>
      </c>
      <c r="AD73" s="308">
        <v>316</v>
      </c>
      <c r="AE73" s="308">
        <v>202</v>
      </c>
      <c r="AF73" s="308">
        <v>703</v>
      </c>
      <c r="AG73" s="308">
        <v>1454</v>
      </c>
      <c r="AH73" s="308">
        <v>1054</v>
      </c>
      <c r="AI73" s="308">
        <v>2535</v>
      </c>
      <c r="AJ73" s="308">
        <v>120</v>
      </c>
      <c r="AK73" s="308">
        <v>7943</v>
      </c>
      <c r="AL73" s="308">
        <v>11486</v>
      </c>
      <c r="AM73" s="310">
        <v>6026</v>
      </c>
      <c r="AN73" s="308">
        <v>3940</v>
      </c>
      <c r="AO73" s="308">
        <v>3928</v>
      </c>
      <c r="AP73" s="308">
        <v>3322</v>
      </c>
      <c r="AQ73" s="308">
        <v>1444</v>
      </c>
      <c r="AR73" s="308">
        <v>69</v>
      </c>
      <c r="AS73" s="308">
        <v>182</v>
      </c>
      <c r="AT73" s="308">
        <v>1494</v>
      </c>
      <c r="AU73" s="308">
        <v>121</v>
      </c>
      <c r="AV73" s="308">
        <v>2</v>
      </c>
      <c r="AW73" s="310">
        <v>10</v>
      </c>
      <c r="AX73" s="308">
        <v>606</v>
      </c>
      <c r="AY73" s="308">
        <v>536</v>
      </c>
      <c r="AZ73" s="308">
        <v>435</v>
      </c>
      <c r="BA73" s="308">
        <v>57</v>
      </c>
      <c r="BB73" s="308">
        <v>32</v>
      </c>
      <c r="BC73" s="308">
        <v>12</v>
      </c>
      <c r="BD73" s="308">
        <v>70</v>
      </c>
      <c r="BE73" s="308">
        <v>55</v>
      </c>
      <c r="BF73" s="308">
        <v>15</v>
      </c>
      <c r="BG73" s="310">
        <v>12</v>
      </c>
      <c r="BH73" s="308">
        <v>1920</v>
      </c>
      <c r="BI73" s="308">
        <v>635</v>
      </c>
      <c r="BJ73" s="308">
        <v>358</v>
      </c>
      <c r="BK73" s="308">
        <v>107</v>
      </c>
      <c r="BL73" s="308">
        <v>30</v>
      </c>
      <c r="BM73" s="308">
        <v>140</v>
      </c>
      <c r="BN73" s="308">
        <v>499</v>
      </c>
      <c r="BO73" s="308">
        <v>285</v>
      </c>
      <c r="BP73" s="308">
        <v>48</v>
      </c>
      <c r="BQ73" s="310">
        <v>51</v>
      </c>
      <c r="BR73" s="308">
        <v>75</v>
      </c>
      <c r="BS73" s="308">
        <v>327</v>
      </c>
      <c r="BT73" s="308">
        <v>166</v>
      </c>
      <c r="BU73" s="308">
        <v>5460</v>
      </c>
      <c r="BV73" s="308">
        <v>1097</v>
      </c>
      <c r="BW73" s="308">
        <v>445</v>
      </c>
      <c r="BX73" s="308">
        <v>118</v>
      </c>
      <c r="BY73" s="308">
        <v>601</v>
      </c>
      <c r="BZ73" s="308">
        <v>689</v>
      </c>
      <c r="CA73" s="310">
        <v>2510</v>
      </c>
    </row>
    <row r="74" spans="1:79">
      <c r="A74" s="304"/>
      <c r="B74" s="335" t="s">
        <v>544</v>
      </c>
      <c r="C74" s="305"/>
      <c r="D74" s="306"/>
      <c r="E74" s="336" t="s">
        <v>2</v>
      </c>
      <c r="F74" s="307"/>
      <c r="G74" s="308">
        <v>4</v>
      </c>
      <c r="H74" s="311">
        <v>71</v>
      </c>
      <c r="I74" s="308">
        <v>115368</v>
      </c>
      <c r="J74" s="308">
        <v>12528</v>
      </c>
      <c r="K74" s="308">
        <v>7971</v>
      </c>
      <c r="L74" s="308">
        <v>3717</v>
      </c>
      <c r="M74" s="308">
        <v>3574</v>
      </c>
      <c r="N74" s="308">
        <v>143</v>
      </c>
      <c r="O74" s="308">
        <v>4254</v>
      </c>
      <c r="P74" s="308">
        <v>58</v>
      </c>
      <c r="Q74" s="308">
        <v>2274</v>
      </c>
      <c r="R74" s="310">
        <v>2217</v>
      </c>
      <c r="S74" s="308">
        <v>57</v>
      </c>
      <c r="T74" s="308">
        <v>1876</v>
      </c>
      <c r="U74" s="308">
        <v>415</v>
      </c>
      <c r="V74" s="308">
        <v>1461</v>
      </c>
      <c r="W74" s="308">
        <v>46</v>
      </c>
      <c r="X74" s="308">
        <v>4557</v>
      </c>
      <c r="Y74" s="308">
        <v>248</v>
      </c>
      <c r="Z74" s="308">
        <v>32</v>
      </c>
      <c r="AA74" s="308">
        <v>216</v>
      </c>
      <c r="AB74" s="310">
        <v>4309</v>
      </c>
      <c r="AC74" s="308">
        <v>39</v>
      </c>
      <c r="AD74" s="308">
        <v>184</v>
      </c>
      <c r="AE74" s="308">
        <v>218</v>
      </c>
      <c r="AF74" s="308">
        <v>476</v>
      </c>
      <c r="AG74" s="308">
        <v>939</v>
      </c>
      <c r="AH74" s="308">
        <v>711</v>
      </c>
      <c r="AI74" s="308">
        <v>1596</v>
      </c>
      <c r="AJ74" s="308">
        <v>146</v>
      </c>
      <c r="AK74" s="308">
        <v>15</v>
      </c>
      <c r="AL74" s="308">
        <v>102825</v>
      </c>
      <c r="AM74" s="310">
        <v>56808</v>
      </c>
      <c r="AN74" s="308">
        <v>26976</v>
      </c>
      <c r="AO74" s="308">
        <v>25546</v>
      </c>
      <c r="AP74" s="308">
        <v>24232</v>
      </c>
      <c r="AQ74" s="308">
        <v>15588</v>
      </c>
      <c r="AR74" s="308">
        <v>375</v>
      </c>
      <c r="AS74" s="308">
        <v>673</v>
      </c>
      <c r="AT74" s="308">
        <v>4160</v>
      </c>
      <c r="AU74" s="308">
        <v>3324</v>
      </c>
      <c r="AV74" s="308">
        <v>56</v>
      </c>
      <c r="AW74" s="310">
        <v>56</v>
      </c>
      <c r="AX74" s="308">
        <v>1314</v>
      </c>
      <c r="AY74" s="308">
        <v>938</v>
      </c>
      <c r="AZ74" s="308">
        <v>125</v>
      </c>
      <c r="BA74" s="308">
        <v>335</v>
      </c>
      <c r="BB74" s="308">
        <v>286</v>
      </c>
      <c r="BC74" s="308">
        <v>192</v>
      </c>
      <c r="BD74" s="308">
        <v>376</v>
      </c>
      <c r="BE74" s="308">
        <v>305</v>
      </c>
      <c r="BF74" s="308">
        <v>71</v>
      </c>
      <c r="BG74" s="310">
        <v>1430</v>
      </c>
      <c r="BH74" s="308">
        <v>20564</v>
      </c>
      <c r="BI74" s="308">
        <v>9162</v>
      </c>
      <c r="BJ74" s="308">
        <v>7818</v>
      </c>
      <c r="BK74" s="308">
        <v>319</v>
      </c>
      <c r="BL74" s="308">
        <v>101</v>
      </c>
      <c r="BM74" s="308">
        <v>924</v>
      </c>
      <c r="BN74" s="308">
        <v>7652</v>
      </c>
      <c r="BO74" s="308">
        <v>1355</v>
      </c>
      <c r="BP74" s="308">
        <v>333</v>
      </c>
      <c r="BQ74" s="310">
        <v>489</v>
      </c>
      <c r="BR74" s="308">
        <v>479</v>
      </c>
      <c r="BS74" s="308">
        <v>1094</v>
      </c>
      <c r="BT74" s="308">
        <v>9268</v>
      </c>
      <c r="BU74" s="308">
        <v>46017</v>
      </c>
      <c r="BV74" s="308">
        <v>13118</v>
      </c>
      <c r="BW74" s="308">
        <v>3891</v>
      </c>
      <c r="BX74" s="308">
        <v>889</v>
      </c>
      <c r="BY74" s="308">
        <v>3450</v>
      </c>
      <c r="BZ74" s="308">
        <v>4386</v>
      </c>
      <c r="CA74" s="310">
        <v>20283</v>
      </c>
    </row>
    <row r="75" spans="1:79">
      <c r="A75" s="304"/>
      <c r="B75" s="335" t="s">
        <v>545</v>
      </c>
      <c r="C75" s="305"/>
      <c r="D75" s="306"/>
      <c r="E75" s="336" t="s">
        <v>65</v>
      </c>
      <c r="F75" s="307"/>
      <c r="G75" s="308">
        <v>150881</v>
      </c>
      <c r="H75" s="311">
        <v>92835</v>
      </c>
      <c r="I75" s="308">
        <v>3132174</v>
      </c>
      <c r="J75" s="308">
        <v>1749457</v>
      </c>
      <c r="K75" s="308">
        <v>1037487</v>
      </c>
      <c r="L75" s="308">
        <v>575792</v>
      </c>
      <c r="M75" s="308">
        <v>556535</v>
      </c>
      <c r="N75" s="308">
        <v>19257</v>
      </c>
      <c r="O75" s="308">
        <v>461695</v>
      </c>
      <c r="P75" s="308">
        <v>5750</v>
      </c>
      <c r="Q75" s="308">
        <v>229447</v>
      </c>
      <c r="R75" s="310">
        <v>222937</v>
      </c>
      <c r="S75" s="308">
        <v>6510</v>
      </c>
      <c r="T75" s="308">
        <v>221699</v>
      </c>
      <c r="U75" s="308">
        <v>59682</v>
      </c>
      <c r="V75" s="308">
        <v>162017</v>
      </c>
      <c r="W75" s="308">
        <v>4799</v>
      </c>
      <c r="X75" s="308">
        <v>711970</v>
      </c>
      <c r="Y75" s="308">
        <v>47827</v>
      </c>
      <c r="Z75" s="308">
        <v>3555</v>
      </c>
      <c r="AA75" s="308">
        <v>44272</v>
      </c>
      <c r="AB75" s="310">
        <v>664143</v>
      </c>
      <c r="AC75" s="308">
        <v>6472</v>
      </c>
      <c r="AD75" s="308">
        <v>37324</v>
      </c>
      <c r="AE75" s="308">
        <v>17646</v>
      </c>
      <c r="AF75" s="308">
        <v>47549</v>
      </c>
      <c r="AG75" s="308">
        <v>161470</v>
      </c>
      <c r="AH75" s="308">
        <v>110089</v>
      </c>
      <c r="AI75" s="308">
        <v>275699</v>
      </c>
      <c r="AJ75" s="308">
        <v>7894</v>
      </c>
      <c r="AK75" s="308">
        <v>564159</v>
      </c>
      <c r="AL75" s="308">
        <v>818558</v>
      </c>
      <c r="AM75" s="310">
        <v>500010</v>
      </c>
      <c r="AN75" s="308">
        <v>269681</v>
      </c>
      <c r="AO75" s="308">
        <v>261263</v>
      </c>
      <c r="AP75" s="308">
        <v>201401</v>
      </c>
      <c r="AQ75" s="308">
        <v>107308</v>
      </c>
      <c r="AR75" s="308">
        <v>4793</v>
      </c>
      <c r="AS75" s="308">
        <v>14943</v>
      </c>
      <c r="AT75" s="308">
        <v>54455</v>
      </c>
      <c r="AU75" s="308">
        <v>18512</v>
      </c>
      <c r="AV75" s="308">
        <v>515</v>
      </c>
      <c r="AW75" s="310">
        <v>875</v>
      </c>
      <c r="AX75" s="308">
        <v>59862</v>
      </c>
      <c r="AY75" s="308">
        <v>55327</v>
      </c>
      <c r="AZ75" s="308">
        <v>44993</v>
      </c>
      <c r="BA75" s="308">
        <v>5313</v>
      </c>
      <c r="BB75" s="308">
        <v>4199</v>
      </c>
      <c r="BC75" s="308">
        <v>822</v>
      </c>
      <c r="BD75" s="308">
        <v>4535</v>
      </c>
      <c r="BE75" s="308">
        <v>3691</v>
      </c>
      <c r="BF75" s="308">
        <v>844</v>
      </c>
      <c r="BG75" s="310">
        <v>8418</v>
      </c>
      <c r="BH75" s="308">
        <v>189415</v>
      </c>
      <c r="BI75" s="308">
        <v>59227</v>
      </c>
      <c r="BJ75" s="308">
        <v>31222</v>
      </c>
      <c r="BK75" s="308">
        <v>9587</v>
      </c>
      <c r="BL75" s="308">
        <v>2575</v>
      </c>
      <c r="BM75" s="308">
        <v>15843</v>
      </c>
      <c r="BN75" s="308">
        <v>54969</v>
      </c>
      <c r="BO75" s="308">
        <v>22253</v>
      </c>
      <c r="BP75" s="308">
        <v>4563</v>
      </c>
      <c r="BQ75" s="310">
        <v>7049</v>
      </c>
      <c r="BR75" s="308">
        <v>11731</v>
      </c>
      <c r="BS75" s="308">
        <v>29623</v>
      </c>
      <c r="BT75" s="308">
        <v>40914</v>
      </c>
      <c r="BU75" s="308">
        <v>318548</v>
      </c>
      <c r="BV75" s="308">
        <v>64986</v>
      </c>
      <c r="BW75" s="308">
        <v>19203</v>
      </c>
      <c r="BX75" s="308">
        <v>4209</v>
      </c>
      <c r="BY75" s="308">
        <v>52848</v>
      </c>
      <c r="BZ75" s="308">
        <v>44961</v>
      </c>
      <c r="CA75" s="310">
        <v>132341</v>
      </c>
    </row>
    <row r="76" spans="1:79">
      <c r="A76" s="304"/>
      <c r="B76" s="335" t="s">
        <v>546</v>
      </c>
      <c r="C76" s="305"/>
      <c r="D76" s="306"/>
      <c r="E76" s="336" t="s">
        <v>66</v>
      </c>
      <c r="F76" s="307"/>
      <c r="G76" s="308">
        <v>13615</v>
      </c>
      <c r="H76" s="311">
        <v>16482</v>
      </c>
      <c r="I76" s="308">
        <v>732017</v>
      </c>
      <c r="J76" s="308">
        <v>347816</v>
      </c>
      <c r="K76" s="308">
        <v>179307</v>
      </c>
      <c r="L76" s="308">
        <v>107561</v>
      </c>
      <c r="M76" s="308">
        <v>103996</v>
      </c>
      <c r="N76" s="308">
        <v>3565</v>
      </c>
      <c r="O76" s="308">
        <v>71746</v>
      </c>
      <c r="P76" s="308">
        <v>930</v>
      </c>
      <c r="Q76" s="308">
        <v>37779</v>
      </c>
      <c r="R76" s="310">
        <v>37002</v>
      </c>
      <c r="S76" s="308">
        <v>777</v>
      </c>
      <c r="T76" s="308">
        <v>32269</v>
      </c>
      <c r="U76" s="308">
        <v>12488</v>
      </c>
      <c r="V76" s="308">
        <v>19781</v>
      </c>
      <c r="W76" s="308">
        <v>768</v>
      </c>
      <c r="X76" s="308">
        <v>168509</v>
      </c>
      <c r="Y76" s="308">
        <v>10576</v>
      </c>
      <c r="Z76" s="308">
        <v>830</v>
      </c>
      <c r="AA76" s="308">
        <v>9746</v>
      </c>
      <c r="AB76" s="310">
        <v>157933</v>
      </c>
      <c r="AC76" s="308">
        <v>1704</v>
      </c>
      <c r="AD76" s="308">
        <v>7232</v>
      </c>
      <c r="AE76" s="308">
        <v>4021</v>
      </c>
      <c r="AF76" s="308">
        <v>10815</v>
      </c>
      <c r="AG76" s="308">
        <v>34263</v>
      </c>
      <c r="AH76" s="308">
        <v>26891</v>
      </c>
      <c r="AI76" s="308">
        <v>70874</v>
      </c>
      <c r="AJ76" s="308">
        <v>2133</v>
      </c>
      <c r="AK76" s="308">
        <v>50906</v>
      </c>
      <c r="AL76" s="308">
        <v>333295</v>
      </c>
      <c r="AM76" s="310">
        <v>212556</v>
      </c>
      <c r="AN76" s="308">
        <v>105439</v>
      </c>
      <c r="AO76" s="308">
        <v>100490</v>
      </c>
      <c r="AP76" s="308">
        <v>79217</v>
      </c>
      <c r="AQ76" s="308">
        <v>35050</v>
      </c>
      <c r="AR76" s="308">
        <v>2598</v>
      </c>
      <c r="AS76" s="308">
        <v>7544</v>
      </c>
      <c r="AT76" s="308">
        <v>26224</v>
      </c>
      <c r="AU76" s="308">
        <v>7199</v>
      </c>
      <c r="AV76" s="308">
        <v>230</v>
      </c>
      <c r="AW76" s="310">
        <v>372</v>
      </c>
      <c r="AX76" s="308">
        <v>21273</v>
      </c>
      <c r="AY76" s="308">
        <v>19314</v>
      </c>
      <c r="AZ76" s="308">
        <v>14200</v>
      </c>
      <c r="BA76" s="308">
        <v>2981</v>
      </c>
      <c r="BB76" s="308">
        <v>1861</v>
      </c>
      <c r="BC76" s="308">
        <v>272</v>
      </c>
      <c r="BD76" s="308">
        <v>1959</v>
      </c>
      <c r="BE76" s="308">
        <v>1580</v>
      </c>
      <c r="BF76" s="308">
        <v>379</v>
      </c>
      <c r="BG76" s="310">
        <v>4949</v>
      </c>
      <c r="BH76" s="308">
        <v>88986</v>
      </c>
      <c r="BI76" s="308">
        <v>29263</v>
      </c>
      <c r="BJ76" s="308">
        <v>16324</v>
      </c>
      <c r="BK76" s="308">
        <v>4284</v>
      </c>
      <c r="BL76" s="308">
        <v>1286</v>
      </c>
      <c r="BM76" s="308">
        <v>7369</v>
      </c>
      <c r="BN76" s="308">
        <v>24891</v>
      </c>
      <c r="BO76" s="308">
        <v>9497</v>
      </c>
      <c r="BP76" s="308">
        <v>2063</v>
      </c>
      <c r="BQ76" s="310">
        <v>3165</v>
      </c>
      <c r="BR76" s="308">
        <v>8463</v>
      </c>
      <c r="BS76" s="308">
        <v>11644</v>
      </c>
      <c r="BT76" s="308">
        <v>18131</v>
      </c>
      <c r="BU76" s="308">
        <v>120739</v>
      </c>
      <c r="BV76" s="308">
        <v>27215</v>
      </c>
      <c r="BW76" s="308">
        <v>14400</v>
      </c>
      <c r="BX76" s="308">
        <v>7706</v>
      </c>
      <c r="BY76" s="308">
        <v>19127</v>
      </c>
      <c r="BZ76" s="308">
        <v>12603</v>
      </c>
      <c r="CA76" s="310">
        <v>39688</v>
      </c>
    </row>
    <row r="77" spans="1:79">
      <c r="A77" s="304"/>
      <c r="B77" s="335" t="s">
        <v>547</v>
      </c>
      <c r="C77" s="305"/>
      <c r="D77" s="306"/>
      <c r="E77" s="336" t="s">
        <v>548</v>
      </c>
      <c r="F77" s="307"/>
      <c r="G77" s="308">
        <v>5590</v>
      </c>
      <c r="H77" s="311">
        <v>2269</v>
      </c>
      <c r="I77" s="308">
        <v>268375</v>
      </c>
      <c r="J77" s="308">
        <v>206555</v>
      </c>
      <c r="K77" s="308">
        <v>146258</v>
      </c>
      <c r="L77" s="308">
        <v>55311</v>
      </c>
      <c r="M77" s="308">
        <v>52392</v>
      </c>
      <c r="N77" s="308">
        <v>2919</v>
      </c>
      <c r="O77" s="308">
        <v>90947</v>
      </c>
      <c r="P77" s="308">
        <v>1319</v>
      </c>
      <c r="Q77" s="308">
        <v>49927</v>
      </c>
      <c r="R77" s="310">
        <v>48460</v>
      </c>
      <c r="S77" s="308">
        <v>1467</v>
      </c>
      <c r="T77" s="308">
        <v>38678</v>
      </c>
      <c r="U77" s="308">
        <v>14242</v>
      </c>
      <c r="V77" s="308">
        <v>24436</v>
      </c>
      <c r="W77" s="308">
        <v>1023</v>
      </c>
      <c r="X77" s="308">
        <v>60297</v>
      </c>
      <c r="Y77" s="308">
        <v>5327</v>
      </c>
      <c r="Z77" s="308">
        <v>351</v>
      </c>
      <c r="AA77" s="308">
        <v>4976</v>
      </c>
      <c r="AB77" s="310">
        <v>54970</v>
      </c>
      <c r="AC77" s="308">
        <v>765</v>
      </c>
      <c r="AD77" s="308">
        <v>2579</v>
      </c>
      <c r="AE77" s="308">
        <v>1247</v>
      </c>
      <c r="AF77" s="308">
        <v>4815</v>
      </c>
      <c r="AG77" s="308">
        <v>12466</v>
      </c>
      <c r="AH77" s="308">
        <v>8900</v>
      </c>
      <c r="AI77" s="308">
        <v>23098</v>
      </c>
      <c r="AJ77" s="308">
        <v>1100</v>
      </c>
      <c r="AK77" s="308">
        <v>20902</v>
      </c>
      <c r="AL77" s="308">
        <v>40918</v>
      </c>
      <c r="AM77" s="310">
        <v>19854</v>
      </c>
      <c r="AN77" s="308">
        <v>9722</v>
      </c>
      <c r="AO77" s="308">
        <v>9672</v>
      </c>
      <c r="AP77" s="308">
        <v>8132</v>
      </c>
      <c r="AQ77" s="308">
        <v>4086</v>
      </c>
      <c r="AR77" s="308">
        <v>253</v>
      </c>
      <c r="AS77" s="308">
        <v>553</v>
      </c>
      <c r="AT77" s="308">
        <v>3106</v>
      </c>
      <c r="AU77" s="308">
        <v>125</v>
      </c>
      <c r="AV77" s="308">
        <v>3</v>
      </c>
      <c r="AW77" s="310">
        <v>6</v>
      </c>
      <c r="AX77" s="308">
        <v>1540</v>
      </c>
      <c r="AY77" s="308">
        <v>1362</v>
      </c>
      <c r="AZ77" s="308">
        <v>1010</v>
      </c>
      <c r="BA77" s="308">
        <v>193</v>
      </c>
      <c r="BB77" s="308">
        <v>125</v>
      </c>
      <c r="BC77" s="308">
        <v>34</v>
      </c>
      <c r="BD77" s="308">
        <v>178</v>
      </c>
      <c r="BE77" s="308">
        <v>144</v>
      </c>
      <c r="BF77" s="308">
        <v>34</v>
      </c>
      <c r="BG77" s="310">
        <v>50</v>
      </c>
      <c r="BH77" s="308">
        <v>9454</v>
      </c>
      <c r="BI77" s="308">
        <v>6250</v>
      </c>
      <c r="BJ77" s="308">
        <v>1758</v>
      </c>
      <c r="BK77" s="308">
        <v>644</v>
      </c>
      <c r="BL77" s="308">
        <v>34</v>
      </c>
      <c r="BM77" s="308">
        <v>3814</v>
      </c>
      <c r="BN77" s="308">
        <v>682</v>
      </c>
      <c r="BO77" s="308">
        <v>1697</v>
      </c>
      <c r="BP77" s="308">
        <v>118</v>
      </c>
      <c r="BQ77" s="310">
        <v>72</v>
      </c>
      <c r="BR77" s="308">
        <v>274</v>
      </c>
      <c r="BS77" s="308">
        <v>361</v>
      </c>
      <c r="BT77" s="308">
        <v>678</v>
      </c>
      <c r="BU77" s="308">
        <v>21064</v>
      </c>
      <c r="BV77" s="308">
        <v>6384</v>
      </c>
      <c r="BW77" s="308">
        <v>910</v>
      </c>
      <c r="BX77" s="308">
        <v>199</v>
      </c>
      <c r="BY77" s="308">
        <v>1298</v>
      </c>
      <c r="BZ77" s="308">
        <v>4118</v>
      </c>
      <c r="CA77" s="310">
        <v>8155</v>
      </c>
    </row>
    <row r="78" spans="1:79">
      <c r="A78" s="304"/>
      <c r="B78" s="335" t="s">
        <v>549</v>
      </c>
      <c r="C78" s="305"/>
      <c r="D78" s="306"/>
      <c r="E78" s="336" t="s">
        <v>550</v>
      </c>
      <c r="F78" s="307"/>
      <c r="G78" s="308">
        <v>0</v>
      </c>
      <c r="H78" s="311">
        <v>0</v>
      </c>
      <c r="I78" s="308">
        <v>0</v>
      </c>
      <c r="J78" s="308">
        <v>0</v>
      </c>
      <c r="K78" s="308">
        <v>0</v>
      </c>
      <c r="L78" s="308">
        <v>0</v>
      </c>
      <c r="M78" s="308">
        <v>0</v>
      </c>
      <c r="N78" s="308">
        <v>0</v>
      </c>
      <c r="O78" s="308">
        <v>0</v>
      </c>
      <c r="P78" s="308">
        <v>0</v>
      </c>
      <c r="Q78" s="308">
        <v>0</v>
      </c>
      <c r="R78" s="310">
        <v>0</v>
      </c>
      <c r="S78" s="308">
        <v>0</v>
      </c>
      <c r="T78" s="308">
        <v>0</v>
      </c>
      <c r="U78" s="308">
        <v>0</v>
      </c>
      <c r="V78" s="308">
        <v>0</v>
      </c>
      <c r="W78" s="308">
        <v>0</v>
      </c>
      <c r="X78" s="308">
        <v>0</v>
      </c>
      <c r="Y78" s="308">
        <v>0</v>
      </c>
      <c r="Z78" s="308">
        <v>0</v>
      </c>
      <c r="AA78" s="308">
        <v>0</v>
      </c>
      <c r="AB78" s="310">
        <v>0</v>
      </c>
      <c r="AC78" s="308">
        <v>0</v>
      </c>
      <c r="AD78" s="308">
        <v>0</v>
      </c>
      <c r="AE78" s="308">
        <v>0</v>
      </c>
      <c r="AF78" s="308">
        <v>0</v>
      </c>
      <c r="AG78" s="308">
        <v>0</v>
      </c>
      <c r="AH78" s="308">
        <v>0</v>
      </c>
      <c r="AI78" s="308">
        <v>0</v>
      </c>
      <c r="AJ78" s="308">
        <v>0</v>
      </c>
      <c r="AK78" s="308">
        <v>0</v>
      </c>
      <c r="AL78" s="308">
        <v>0</v>
      </c>
      <c r="AM78" s="310">
        <v>0</v>
      </c>
      <c r="AN78" s="308">
        <v>0</v>
      </c>
      <c r="AO78" s="308">
        <v>0</v>
      </c>
      <c r="AP78" s="308">
        <v>0</v>
      </c>
      <c r="AQ78" s="308">
        <v>0</v>
      </c>
      <c r="AR78" s="308">
        <v>0</v>
      </c>
      <c r="AS78" s="308">
        <v>0</v>
      </c>
      <c r="AT78" s="308">
        <v>0</v>
      </c>
      <c r="AU78" s="308">
        <v>0</v>
      </c>
      <c r="AV78" s="308">
        <v>0</v>
      </c>
      <c r="AW78" s="310">
        <v>0</v>
      </c>
      <c r="AX78" s="308">
        <v>0</v>
      </c>
      <c r="AY78" s="308">
        <v>0</v>
      </c>
      <c r="AZ78" s="308">
        <v>0</v>
      </c>
      <c r="BA78" s="308">
        <v>0</v>
      </c>
      <c r="BB78" s="308">
        <v>0</v>
      </c>
      <c r="BC78" s="308">
        <v>0</v>
      </c>
      <c r="BD78" s="308">
        <v>0</v>
      </c>
      <c r="BE78" s="308">
        <v>0</v>
      </c>
      <c r="BF78" s="308">
        <v>0</v>
      </c>
      <c r="BG78" s="310">
        <v>0</v>
      </c>
      <c r="BH78" s="308">
        <v>0</v>
      </c>
      <c r="BI78" s="308">
        <v>0</v>
      </c>
      <c r="BJ78" s="308">
        <v>0</v>
      </c>
      <c r="BK78" s="308">
        <v>0</v>
      </c>
      <c r="BL78" s="308">
        <v>0</v>
      </c>
      <c r="BM78" s="308">
        <v>0</v>
      </c>
      <c r="BN78" s="308">
        <v>0</v>
      </c>
      <c r="BO78" s="308">
        <v>0</v>
      </c>
      <c r="BP78" s="308">
        <v>0</v>
      </c>
      <c r="BQ78" s="310">
        <v>0</v>
      </c>
      <c r="BR78" s="308">
        <v>0</v>
      </c>
      <c r="BS78" s="308">
        <v>0</v>
      </c>
      <c r="BT78" s="308">
        <v>0</v>
      </c>
      <c r="BU78" s="308">
        <v>0</v>
      </c>
      <c r="BV78" s="308">
        <v>0</v>
      </c>
      <c r="BW78" s="308">
        <v>0</v>
      </c>
      <c r="BX78" s="308">
        <v>0</v>
      </c>
      <c r="BY78" s="308">
        <v>0</v>
      </c>
      <c r="BZ78" s="308">
        <v>0</v>
      </c>
      <c r="CA78" s="310">
        <v>0</v>
      </c>
    </row>
    <row r="79" spans="1:79">
      <c r="A79" s="304"/>
      <c r="B79" s="335" t="s">
        <v>551</v>
      </c>
      <c r="C79" s="305"/>
      <c r="D79" s="306"/>
      <c r="E79" s="336" t="s">
        <v>552</v>
      </c>
      <c r="F79" s="307"/>
      <c r="G79" s="308">
        <v>0</v>
      </c>
      <c r="H79" s="311">
        <v>0</v>
      </c>
      <c r="I79" s="308">
        <v>0</v>
      </c>
      <c r="J79" s="308">
        <v>0</v>
      </c>
      <c r="K79" s="308">
        <v>0</v>
      </c>
      <c r="L79" s="308">
        <v>0</v>
      </c>
      <c r="M79" s="308">
        <v>0</v>
      </c>
      <c r="N79" s="308">
        <v>0</v>
      </c>
      <c r="O79" s="308">
        <v>0</v>
      </c>
      <c r="P79" s="308">
        <v>0</v>
      </c>
      <c r="Q79" s="308">
        <v>0</v>
      </c>
      <c r="R79" s="310">
        <v>0</v>
      </c>
      <c r="S79" s="308">
        <v>0</v>
      </c>
      <c r="T79" s="308">
        <v>0</v>
      </c>
      <c r="U79" s="308">
        <v>0</v>
      </c>
      <c r="V79" s="308">
        <v>0</v>
      </c>
      <c r="W79" s="308">
        <v>0</v>
      </c>
      <c r="X79" s="308">
        <v>0</v>
      </c>
      <c r="Y79" s="308">
        <v>0</v>
      </c>
      <c r="Z79" s="308">
        <v>0</v>
      </c>
      <c r="AA79" s="308">
        <v>0</v>
      </c>
      <c r="AB79" s="310">
        <v>0</v>
      </c>
      <c r="AC79" s="308">
        <v>0</v>
      </c>
      <c r="AD79" s="308">
        <v>0</v>
      </c>
      <c r="AE79" s="308">
        <v>0</v>
      </c>
      <c r="AF79" s="308">
        <v>0</v>
      </c>
      <c r="AG79" s="308">
        <v>0</v>
      </c>
      <c r="AH79" s="308">
        <v>0</v>
      </c>
      <c r="AI79" s="308">
        <v>0</v>
      </c>
      <c r="AJ79" s="308">
        <v>0</v>
      </c>
      <c r="AK79" s="308">
        <v>0</v>
      </c>
      <c r="AL79" s="308">
        <v>0</v>
      </c>
      <c r="AM79" s="310">
        <v>0</v>
      </c>
      <c r="AN79" s="308">
        <v>0</v>
      </c>
      <c r="AO79" s="308">
        <v>0</v>
      </c>
      <c r="AP79" s="308">
        <v>0</v>
      </c>
      <c r="AQ79" s="308">
        <v>0</v>
      </c>
      <c r="AR79" s="308">
        <v>0</v>
      </c>
      <c r="AS79" s="308">
        <v>0</v>
      </c>
      <c r="AT79" s="308">
        <v>0</v>
      </c>
      <c r="AU79" s="308">
        <v>0</v>
      </c>
      <c r="AV79" s="308">
        <v>0</v>
      </c>
      <c r="AW79" s="310">
        <v>0</v>
      </c>
      <c r="AX79" s="308">
        <v>0</v>
      </c>
      <c r="AY79" s="308">
        <v>0</v>
      </c>
      <c r="AZ79" s="308">
        <v>0</v>
      </c>
      <c r="BA79" s="308">
        <v>0</v>
      </c>
      <c r="BB79" s="308">
        <v>0</v>
      </c>
      <c r="BC79" s="308">
        <v>0</v>
      </c>
      <c r="BD79" s="308">
        <v>0</v>
      </c>
      <c r="BE79" s="308">
        <v>0</v>
      </c>
      <c r="BF79" s="308">
        <v>0</v>
      </c>
      <c r="BG79" s="310">
        <v>0</v>
      </c>
      <c r="BH79" s="308">
        <v>0</v>
      </c>
      <c r="BI79" s="308">
        <v>0</v>
      </c>
      <c r="BJ79" s="308">
        <v>0</v>
      </c>
      <c r="BK79" s="308">
        <v>0</v>
      </c>
      <c r="BL79" s="308">
        <v>0</v>
      </c>
      <c r="BM79" s="308">
        <v>0</v>
      </c>
      <c r="BN79" s="308">
        <v>0</v>
      </c>
      <c r="BO79" s="308">
        <v>0</v>
      </c>
      <c r="BP79" s="308">
        <v>0</v>
      </c>
      <c r="BQ79" s="310">
        <v>0</v>
      </c>
      <c r="BR79" s="308">
        <v>0</v>
      </c>
      <c r="BS79" s="308">
        <v>0</v>
      </c>
      <c r="BT79" s="308">
        <v>0</v>
      </c>
      <c r="BU79" s="308">
        <v>0</v>
      </c>
      <c r="BV79" s="308">
        <v>0</v>
      </c>
      <c r="BW79" s="308">
        <v>0</v>
      </c>
      <c r="BX79" s="308">
        <v>0</v>
      </c>
      <c r="BY79" s="308">
        <v>0</v>
      </c>
      <c r="BZ79" s="308">
        <v>0</v>
      </c>
      <c r="CA79" s="310">
        <v>0</v>
      </c>
    </row>
    <row r="80" spans="1:79">
      <c r="A80" s="304"/>
      <c r="B80" s="335" t="s">
        <v>553</v>
      </c>
      <c r="C80" s="305"/>
      <c r="D80" s="306"/>
      <c r="E80" s="336" t="s">
        <v>554</v>
      </c>
      <c r="F80" s="307"/>
      <c r="G80" s="308">
        <v>3266</v>
      </c>
      <c r="H80" s="311">
        <v>2060</v>
      </c>
      <c r="I80" s="308">
        <v>76180</v>
      </c>
      <c r="J80" s="308">
        <v>40563</v>
      </c>
      <c r="K80" s="308">
        <v>20557</v>
      </c>
      <c r="L80" s="308">
        <v>12563</v>
      </c>
      <c r="M80" s="308">
        <v>12138</v>
      </c>
      <c r="N80" s="308">
        <v>425</v>
      </c>
      <c r="O80" s="308">
        <v>7994</v>
      </c>
      <c r="P80" s="308">
        <v>99</v>
      </c>
      <c r="Q80" s="308">
        <v>4155</v>
      </c>
      <c r="R80" s="310">
        <v>4067</v>
      </c>
      <c r="S80" s="308">
        <v>88</v>
      </c>
      <c r="T80" s="308">
        <v>3656</v>
      </c>
      <c r="U80" s="308">
        <v>1374</v>
      </c>
      <c r="V80" s="308">
        <v>2282</v>
      </c>
      <c r="W80" s="308">
        <v>84</v>
      </c>
      <c r="X80" s="308">
        <v>20006</v>
      </c>
      <c r="Y80" s="308">
        <v>1225</v>
      </c>
      <c r="Z80" s="308">
        <v>96</v>
      </c>
      <c r="AA80" s="308">
        <v>1129</v>
      </c>
      <c r="AB80" s="310">
        <v>18781</v>
      </c>
      <c r="AC80" s="308">
        <v>200</v>
      </c>
      <c r="AD80" s="308">
        <v>852</v>
      </c>
      <c r="AE80" s="308">
        <v>484</v>
      </c>
      <c r="AF80" s="308">
        <v>1255</v>
      </c>
      <c r="AG80" s="308">
        <v>4070</v>
      </c>
      <c r="AH80" s="308">
        <v>3198</v>
      </c>
      <c r="AI80" s="308">
        <v>8457</v>
      </c>
      <c r="AJ80" s="308">
        <v>265</v>
      </c>
      <c r="AK80" s="308">
        <v>12219</v>
      </c>
      <c r="AL80" s="308">
        <v>23398</v>
      </c>
      <c r="AM80" s="310">
        <v>16390</v>
      </c>
      <c r="AN80" s="308">
        <v>9306</v>
      </c>
      <c r="AO80" s="308">
        <v>9288</v>
      </c>
      <c r="AP80" s="308">
        <v>7730</v>
      </c>
      <c r="AQ80" s="308">
        <v>3737</v>
      </c>
      <c r="AR80" s="308">
        <v>178</v>
      </c>
      <c r="AS80" s="308">
        <v>458</v>
      </c>
      <c r="AT80" s="308">
        <v>2992</v>
      </c>
      <c r="AU80" s="308">
        <v>345</v>
      </c>
      <c r="AV80" s="308">
        <v>7</v>
      </c>
      <c r="AW80" s="310">
        <v>13</v>
      </c>
      <c r="AX80" s="308">
        <v>1558</v>
      </c>
      <c r="AY80" s="308">
        <v>1394</v>
      </c>
      <c r="AZ80" s="308">
        <v>1135</v>
      </c>
      <c r="BA80" s="308">
        <v>147</v>
      </c>
      <c r="BB80" s="308">
        <v>83</v>
      </c>
      <c r="BC80" s="308">
        <v>29</v>
      </c>
      <c r="BD80" s="308">
        <v>164</v>
      </c>
      <c r="BE80" s="308">
        <v>129</v>
      </c>
      <c r="BF80" s="308">
        <v>35</v>
      </c>
      <c r="BG80" s="310">
        <v>18</v>
      </c>
      <c r="BH80" s="308">
        <v>6752</v>
      </c>
      <c r="BI80" s="308">
        <v>2226</v>
      </c>
      <c r="BJ80" s="308">
        <v>1306</v>
      </c>
      <c r="BK80" s="308">
        <v>359</v>
      </c>
      <c r="BL80" s="308">
        <v>70</v>
      </c>
      <c r="BM80" s="308">
        <v>491</v>
      </c>
      <c r="BN80" s="308">
        <v>1851</v>
      </c>
      <c r="BO80" s="308">
        <v>684</v>
      </c>
      <c r="BP80" s="308">
        <v>72</v>
      </c>
      <c r="BQ80" s="310">
        <v>135</v>
      </c>
      <c r="BR80" s="308">
        <v>1644</v>
      </c>
      <c r="BS80" s="308">
        <v>140</v>
      </c>
      <c r="BT80" s="308">
        <v>332</v>
      </c>
      <c r="BU80" s="308">
        <v>7008</v>
      </c>
      <c r="BV80" s="308">
        <v>1586</v>
      </c>
      <c r="BW80" s="308">
        <v>546</v>
      </c>
      <c r="BX80" s="308">
        <v>174</v>
      </c>
      <c r="BY80" s="308">
        <v>1166</v>
      </c>
      <c r="BZ80" s="308">
        <v>1148</v>
      </c>
      <c r="CA80" s="310">
        <v>2388</v>
      </c>
    </row>
    <row r="81" spans="1:79">
      <c r="A81" s="304"/>
      <c r="B81" s="335" t="s">
        <v>555</v>
      </c>
      <c r="C81" s="305"/>
      <c r="D81" s="306"/>
      <c r="E81" s="336" t="s">
        <v>556</v>
      </c>
      <c r="F81" s="307"/>
      <c r="G81" s="308">
        <v>40320</v>
      </c>
      <c r="H81" s="311">
        <v>35195</v>
      </c>
      <c r="I81" s="308">
        <v>1162771</v>
      </c>
      <c r="J81" s="308">
        <v>590433</v>
      </c>
      <c r="K81" s="308">
        <v>330396</v>
      </c>
      <c r="L81" s="308">
        <v>191278</v>
      </c>
      <c r="M81" s="308">
        <v>184626</v>
      </c>
      <c r="N81" s="308">
        <v>6652</v>
      </c>
      <c r="O81" s="308">
        <v>139118</v>
      </c>
      <c r="P81" s="308">
        <v>1767</v>
      </c>
      <c r="Q81" s="308">
        <v>64766</v>
      </c>
      <c r="R81" s="310">
        <v>63237</v>
      </c>
      <c r="S81" s="308">
        <v>1529</v>
      </c>
      <c r="T81" s="308">
        <v>71231</v>
      </c>
      <c r="U81" s="308">
        <v>25574</v>
      </c>
      <c r="V81" s="308">
        <v>45657</v>
      </c>
      <c r="W81" s="308">
        <v>1354</v>
      </c>
      <c r="X81" s="308">
        <v>260037</v>
      </c>
      <c r="Y81" s="308">
        <v>13988</v>
      </c>
      <c r="Z81" s="308">
        <v>1278</v>
      </c>
      <c r="AA81" s="308">
        <v>12710</v>
      </c>
      <c r="AB81" s="310">
        <v>246049</v>
      </c>
      <c r="AC81" s="308">
        <v>2536</v>
      </c>
      <c r="AD81" s="308">
        <v>12507</v>
      </c>
      <c r="AE81" s="308">
        <v>6498</v>
      </c>
      <c r="AF81" s="308">
        <v>14102</v>
      </c>
      <c r="AG81" s="308">
        <v>44516</v>
      </c>
      <c r="AH81" s="308">
        <v>56473</v>
      </c>
      <c r="AI81" s="308">
        <v>106431</v>
      </c>
      <c r="AJ81" s="308">
        <v>2986</v>
      </c>
      <c r="AK81" s="308">
        <v>150766</v>
      </c>
      <c r="AL81" s="308">
        <v>421572</v>
      </c>
      <c r="AM81" s="310">
        <v>242155</v>
      </c>
      <c r="AN81" s="308">
        <v>134727</v>
      </c>
      <c r="AO81" s="308">
        <v>131613</v>
      </c>
      <c r="AP81" s="308">
        <v>103803</v>
      </c>
      <c r="AQ81" s="308">
        <v>50666</v>
      </c>
      <c r="AR81" s="308">
        <v>4515</v>
      </c>
      <c r="AS81" s="308">
        <v>10140</v>
      </c>
      <c r="AT81" s="308">
        <v>30028</v>
      </c>
      <c r="AU81" s="308">
        <v>7794</v>
      </c>
      <c r="AV81" s="308">
        <v>270</v>
      </c>
      <c r="AW81" s="310">
        <v>390</v>
      </c>
      <c r="AX81" s="308">
        <v>27810</v>
      </c>
      <c r="AY81" s="308">
        <v>25136</v>
      </c>
      <c r="AZ81" s="308">
        <v>19126</v>
      </c>
      <c r="BA81" s="308">
        <v>3237</v>
      </c>
      <c r="BB81" s="308">
        <v>2371</v>
      </c>
      <c r="BC81" s="308">
        <v>402</v>
      </c>
      <c r="BD81" s="308">
        <v>2674</v>
      </c>
      <c r="BE81" s="308">
        <v>2167</v>
      </c>
      <c r="BF81" s="308">
        <v>507</v>
      </c>
      <c r="BG81" s="310">
        <v>3114</v>
      </c>
      <c r="BH81" s="308">
        <v>85100</v>
      </c>
      <c r="BI81" s="308">
        <v>25447</v>
      </c>
      <c r="BJ81" s="308">
        <v>15985</v>
      </c>
      <c r="BK81" s="308">
        <v>2899</v>
      </c>
      <c r="BL81" s="308">
        <v>1797</v>
      </c>
      <c r="BM81" s="308">
        <v>4766</v>
      </c>
      <c r="BN81" s="308">
        <v>18906</v>
      </c>
      <c r="BO81" s="308">
        <v>16471</v>
      </c>
      <c r="BP81" s="308">
        <v>5549</v>
      </c>
      <c r="BQ81" s="310">
        <v>3447</v>
      </c>
      <c r="BR81" s="308">
        <v>3790</v>
      </c>
      <c r="BS81" s="308">
        <v>11490</v>
      </c>
      <c r="BT81" s="308">
        <v>22328</v>
      </c>
      <c r="BU81" s="308">
        <v>179417</v>
      </c>
      <c r="BV81" s="308">
        <v>29453</v>
      </c>
      <c r="BW81" s="308">
        <v>12786</v>
      </c>
      <c r="BX81" s="308">
        <v>2314</v>
      </c>
      <c r="BY81" s="308">
        <v>38501</v>
      </c>
      <c r="BZ81" s="308">
        <v>25569</v>
      </c>
      <c r="CA81" s="310">
        <v>70794</v>
      </c>
    </row>
    <row r="82" spans="1:79">
      <c r="A82" s="304"/>
      <c r="B82" s="335" t="s">
        <v>557</v>
      </c>
      <c r="C82" s="305"/>
      <c r="D82" s="306"/>
      <c r="E82" s="336" t="s">
        <v>558</v>
      </c>
      <c r="F82" s="307"/>
      <c r="G82" s="308">
        <v>37511</v>
      </c>
      <c r="H82" s="311">
        <v>33980</v>
      </c>
      <c r="I82" s="308">
        <v>1008464</v>
      </c>
      <c r="J82" s="308">
        <v>502183</v>
      </c>
      <c r="K82" s="308">
        <v>287646</v>
      </c>
      <c r="L82" s="308">
        <v>106456</v>
      </c>
      <c r="M82" s="308">
        <v>101584</v>
      </c>
      <c r="N82" s="308">
        <v>4872</v>
      </c>
      <c r="O82" s="308">
        <v>181190</v>
      </c>
      <c r="P82" s="308">
        <v>2589</v>
      </c>
      <c r="Q82" s="308">
        <v>100372</v>
      </c>
      <c r="R82" s="310">
        <v>98072</v>
      </c>
      <c r="S82" s="308">
        <v>2300</v>
      </c>
      <c r="T82" s="308">
        <v>76367</v>
      </c>
      <c r="U82" s="308">
        <v>30569</v>
      </c>
      <c r="V82" s="308">
        <v>45798</v>
      </c>
      <c r="W82" s="308">
        <v>1862</v>
      </c>
      <c r="X82" s="308">
        <v>214537</v>
      </c>
      <c r="Y82" s="308">
        <v>8880</v>
      </c>
      <c r="Z82" s="308">
        <v>635</v>
      </c>
      <c r="AA82" s="308">
        <v>8245</v>
      </c>
      <c r="AB82" s="310">
        <v>205657</v>
      </c>
      <c r="AC82" s="308">
        <v>2727</v>
      </c>
      <c r="AD82" s="308">
        <v>9809</v>
      </c>
      <c r="AE82" s="308">
        <v>4728</v>
      </c>
      <c r="AF82" s="308">
        <v>17779</v>
      </c>
      <c r="AG82" s="308">
        <v>45711</v>
      </c>
      <c r="AH82" s="308">
        <v>33866</v>
      </c>
      <c r="AI82" s="308">
        <v>87726</v>
      </c>
      <c r="AJ82" s="308">
        <v>3311</v>
      </c>
      <c r="AK82" s="308">
        <v>140260</v>
      </c>
      <c r="AL82" s="308">
        <v>366021</v>
      </c>
      <c r="AM82" s="310">
        <v>258019</v>
      </c>
      <c r="AN82" s="308">
        <v>139636</v>
      </c>
      <c r="AO82" s="308">
        <v>138596</v>
      </c>
      <c r="AP82" s="308">
        <v>128094</v>
      </c>
      <c r="AQ82" s="308">
        <v>22524</v>
      </c>
      <c r="AR82" s="308">
        <v>895</v>
      </c>
      <c r="AS82" s="308">
        <v>28875</v>
      </c>
      <c r="AT82" s="308">
        <v>64578</v>
      </c>
      <c r="AU82" s="308">
        <v>10613</v>
      </c>
      <c r="AV82" s="308">
        <v>160</v>
      </c>
      <c r="AW82" s="310">
        <v>449</v>
      </c>
      <c r="AX82" s="308">
        <v>10502</v>
      </c>
      <c r="AY82" s="308">
        <v>7521</v>
      </c>
      <c r="AZ82" s="308">
        <v>6183</v>
      </c>
      <c r="BA82" s="308">
        <v>780</v>
      </c>
      <c r="BB82" s="308">
        <v>433</v>
      </c>
      <c r="BC82" s="308">
        <v>125</v>
      </c>
      <c r="BD82" s="308">
        <v>2981</v>
      </c>
      <c r="BE82" s="308">
        <v>2423</v>
      </c>
      <c r="BF82" s="308">
        <v>558</v>
      </c>
      <c r="BG82" s="310">
        <v>1040</v>
      </c>
      <c r="BH82" s="308">
        <v>104569</v>
      </c>
      <c r="BI82" s="308">
        <v>48556</v>
      </c>
      <c r="BJ82" s="308">
        <v>21394</v>
      </c>
      <c r="BK82" s="308">
        <v>1218</v>
      </c>
      <c r="BL82" s="308">
        <v>2345</v>
      </c>
      <c r="BM82" s="308">
        <v>23599</v>
      </c>
      <c r="BN82" s="308">
        <v>16724</v>
      </c>
      <c r="BO82" s="308">
        <v>11724</v>
      </c>
      <c r="BP82" s="308">
        <v>2943</v>
      </c>
      <c r="BQ82" s="310">
        <v>1816</v>
      </c>
      <c r="BR82" s="308">
        <v>17172</v>
      </c>
      <c r="BS82" s="308">
        <v>5634</v>
      </c>
      <c r="BT82" s="308">
        <v>13814</v>
      </c>
      <c r="BU82" s="308">
        <v>108002</v>
      </c>
      <c r="BV82" s="308">
        <v>21745</v>
      </c>
      <c r="BW82" s="308">
        <v>9886</v>
      </c>
      <c r="BX82" s="308">
        <v>2694</v>
      </c>
      <c r="BY82" s="308">
        <v>3218</v>
      </c>
      <c r="BZ82" s="308">
        <v>27854</v>
      </c>
      <c r="CA82" s="310">
        <v>42605</v>
      </c>
    </row>
    <row r="83" spans="1:79">
      <c r="A83" s="304"/>
      <c r="B83" s="335" t="s">
        <v>559</v>
      </c>
      <c r="C83" s="305"/>
      <c r="D83" s="306"/>
      <c r="E83" s="336" t="s">
        <v>560</v>
      </c>
      <c r="F83" s="307"/>
      <c r="G83" s="308">
        <v>1384</v>
      </c>
      <c r="H83" s="311">
        <v>1644</v>
      </c>
      <c r="I83" s="308">
        <v>72898</v>
      </c>
      <c r="J83" s="308">
        <v>26000</v>
      </c>
      <c r="K83" s="308">
        <v>16396</v>
      </c>
      <c r="L83" s="308">
        <v>10234</v>
      </c>
      <c r="M83" s="308">
        <v>9905</v>
      </c>
      <c r="N83" s="308">
        <v>329</v>
      </c>
      <c r="O83" s="308">
        <v>6162</v>
      </c>
      <c r="P83" s="308">
        <v>69</v>
      </c>
      <c r="Q83" s="308">
        <v>3264</v>
      </c>
      <c r="R83" s="310">
        <v>3185</v>
      </c>
      <c r="S83" s="308">
        <v>79</v>
      </c>
      <c r="T83" s="308">
        <v>2772</v>
      </c>
      <c r="U83" s="308">
        <v>747</v>
      </c>
      <c r="V83" s="308">
        <v>2025</v>
      </c>
      <c r="W83" s="308">
        <v>57</v>
      </c>
      <c r="X83" s="308">
        <v>9604</v>
      </c>
      <c r="Y83" s="308">
        <v>794</v>
      </c>
      <c r="Z83" s="308">
        <v>70</v>
      </c>
      <c r="AA83" s="308">
        <v>724</v>
      </c>
      <c r="AB83" s="310">
        <v>8810</v>
      </c>
      <c r="AC83" s="308">
        <v>97</v>
      </c>
      <c r="AD83" s="308">
        <v>414</v>
      </c>
      <c r="AE83" s="308">
        <v>300</v>
      </c>
      <c r="AF83" s="308">
        <v>636</v>
      </c>
      <c r="AG83" s="308">
        <v>2062</v>
      </c>
      <c r="AH83" s="308">
        <v>1568</v>
      </c>
      <c r="AI83" s="308">
        <v>3615</v>
      </c>
      <c r="AJ83" s="308">
        <v>118</v>
      </c>
      <c r="AK83" s="308">
        <v>5207</v>
      </c>
      <c r="AL83" s="308">
        <v>41691</v>
      </c>
      <c r="AM83" s="310">
        <v>22191</v>
      </c>
      <c r="AN83" s="308">
        <v>11968</v>
      </c>
      <c r="AO83" s="308">
        <v>11672</v>
      </c>
      <c r="AP83" s="308">
        <v>9553</v>
      </c>
      <c r="AQ83" s="308">
        <v>4212</v>
      </c>
      <c r="AR83" s="308">
        <v>531</v>
      </c>
      <c r="AS83" s="308">
        <v>571</v>
      </c>
      <c r="AT83" s="308">
        <v>3242</v>
      </c>
      <c r="AU83" s="308">
        <v>947</v>
      </c>
      <c r="AV83" s="308">
        <v>36</v>
      </c>
      <c r="AW83" s="310">
        <v>14</v>
      </c>
      <c r="AX83" s="308">
        <v>2119</v>
      </c>
      <c r="AY83" s="308">
        <v>1856</v>
      </c>
      <c r="AZ83" s="308">
        <v>1311</v>
      </c>
      <c r="BA83" s="308">
        <v>152</v>
      </c>
      <c r="BB83" s="308">
        <v>353</v>
      </c>
      <c r="BC83" s="308">
        <v>40</v>
      </c>
      <c r="BD83" s="308">
        <v>263</v>
      </c>
      <c r="BE83" s="308">
        <v>218</v>
      </c>
      <c r="BF83" s="308">
        <v>45</v>
      </c>
      <c r="BG83" s="310">
        <v>296</v>
      </c>
      <c r="BH83" s="308">
        <v>8471</v>
      </c>
      <c r="BI83" s="308">
        <v>1647</v>
      </c>
      <c r="BJ83" s="308">
        <v>1089</v>
      </c>
      <c r="BK83" s="308">
        <v>166</v>
      </c>
      <c r="BL83" s="308">
        <v>231</v>
      </c>
      <c r="BM83" s="308">
        <v>161</v>
      </c>
      <c r="BN83" s="308">
        <v>1374</v>
      </c>
      <c r="BO83" s="308">
        <v>1991</v>
      </c>
      <c r="BP83" s="308">
        <v>409</v>
      </c>
      <c r="BQ83" s="310">
        <v>219</v>
      </c>
      <c r="BR83" s="308">
        <v>214</v>
      </c>
      <c r="BS83" s="308">
        <v>2617</v>
      </c>
      <c r="BT83" s="308">
        <v>1752</v>
      </c>
      <c r="BU83" s="308">
        <v>19500</v>
      </c>
      <c r="BV83" s="308">
        <v>4641</v>
      </c>
      <c r="BW83" s="308">
        <v>846</v>
      </c>
      <c r="BX83" s="308">
        <v>323</v>
      </c>
      <c r="BY83" s="308">
        <v>2983</v>
      </c>
      <c r="BZ83" s="308">
        <v>3628</v>
      </c>
      <c r="CA83" s="310">
        <v>7079</v>
      </c>
    </row>
    <row r="84" spans="1:79">
      <c r="A84" s="304"/>
      <c r="B84" s="335" t="s">
        <v>561</v>
      </c>
      <c r="C84" s="305"/>
      <c r="D84" s="306"/>
      <c r="E84" s="336" t="s">
        <v>562</v>
      </c>
      <c r="F84" s="307"/>
      <c r="G84" s="308">
        <v>671</v>
      </c>
      <c r="H84" s="311">
        <v>1545</v>
      </c>
      <c r="I84" s="308">
        <v>8876</v>
      </c>
      <c r="J84" s="308">
        <v>2772</v>
      </c>
      <c r="K84" s="308">
        <v>1787</v>
      </c>
      <c r="L84" s="308">
        <v>719</v>
      </c>
      <c r="M84" s="308">
        <v>697</v>
      </c>
      <c r="N84" s="308">
        <v>22</v>
      </c>
      <c r="O84" s="308">
        <v>1068</v>
      </c>
      <c r="P84" s="308">
        <v>13</v>
      </c>
      <c r="Q84" s="308">
        <v>565</v>
      </c>
      <c r="R84" s="310">
        <v>554</v>
      </c>
      <c r="S84" s="308">
        <v>11</v>
      </c>
      <c r="T84" s="308">
        <v>479</v>
      </c>
      <c r="U84" s="308">
        <v>182</v>
      </c>
      <c r="V84" s="308">
        <v>297</v>
      </c>
      <c r="W84" s="308">
        <v>11</v>
      </c>
      <c r="X84" s="308">
        <v>985</v>
      </c>
      <c r="Y84" s="308">
        <v>136</v>
      </c>
      <c r="Z84" s="308">
        <v>10</v>
      </c>
      <c r="AA84" s="308">
        <v>126</v>
      </c>
      <c r="AB84" s="310">
        <v>849</v>
      </c>
      <c r="AC84" s="308">
        <v>9</v>
      </c>
      <c r="AD84" s="308">
        <v>37</v>
      </c>
      <c r="AE84" s="308">
        <v>22</v>
      </c>
      <c r="AF84" s="308">
        <v>57</v>
      </c>
      <c r="AG84" s="308">
        <v>179</v>
      </c>
      <c r="AH84" s="308">
        <v>142</v>
      </c>
      <c r="AI84" s="308">
        <v>389</v>
      </c>
      <c r="AJ84" s="308">
        <v>14</v>
      </c>
      <c r="AK84" s="308">
        <v>2507</v>
      </c>
      <c r="AL84" s="308">
        <v>3597</v>
      </c>
      <c r="AM84" s="310">
        <v>1929</v>
      </c>
      <c r="AN84" s="308">
        <v>822</v>
      </c>
      <c r="AO84" s="308">
        <v>802</v>
      </c>
      <c r="AP84" s="308">
        <v>623</v>
      </c>
      <c r="AQ84" s="308">
        <v>301</v>
      </c>
      <c r="AR84" s="308">
        <v>14</v>
      </c>
      <c r="AS84" s="308">
        <v>52</v>
      </c>
      <c r="AT84" s="308">
        <v>182</v>
      </c>
      <c r="AU84" s="308">
        <v>70</v>
      </c>
      <c r="AV84" s="308">
        <v>1</v>
      </c>
      <c r="AW84" s="310">
        <v>3</v>
      </c>
      <c r="AX84" s="308">
        <v>179</v>
      </c>
      <c r="AY84" s="308">
        <v>158</v>
      </c>
      <c r="AZ84" s="308">
        <v>135</v>
      </c>
      <c r="BA84" s="308">
        <v>13</v>
      </c>
      <c r="BB84" s="308">
        <v>2</v>
      </c>
      <c r="BC84" s="308">
        <v>8</v>
      </c>
      <c r="BD84" s="308">
        <v>21</v>
      </c>
      <c r="BE84" s="308">
        <v>11</v>
      </c>
      <c r="BF84" s="308">
        <v>10</v>
      </c>
      <c r="BG84" s="310">
        <v>20</v>
      </c>
      <c r="BH84" s="308">
        <v>983</v>
      </c>
      <c r="BI84" s="308">
        <v>329</v>
      </c>
      <c r="BJ84" s="308">
        <v>178</v>
      </c>
      <c r="BK84" s="308">
        <v>60</v>
      </c>
      <c r="BL84" s="308">
        <v>19</v>
      </c>
      <c r="BM84" s="308">
        <v>72</v>
      </c>
      <c r="BN84" s="308">
        <v>332</v>
      </c>
      <c r="BO84" s="308">
        <v>140</v>
      </c>
      <c r="BP84" s="308">
        <v>15</v>
      </c>
      <c r="BQ84" s="310">
        <v>27</v>
      </c>
      <c r="BR84" s="308">
        <v>44</v>
      </c>
      <c r="BS84" s="308">
        <v>96</v>
      </c>
      <c r="BT84" s="308">
        <v>124</v>
      </c>
      <c r="BU84" s="308">
        <v>1668</v>
      </c>
      <c r="BV84" s="308">
        <v>345</v>
      </c>
      <c r="BW84" s="308">
        <v>250</v>
      </c>
      <c r="BX84" s="308">
        <v>209</v>
      </c>
      <c r="BY84" s="308">
        <v>221</v>
      </c>
      <c r="BZ84" s="308">
        <v>148</v>
      </c>
      <c r="CA84" s="310">
        <v>495</v>
      </c>
    </row>
    <row r="85" spans="1:79">
      <c r="A85" s="304"/>
      <c r="B85" s="335" t="s">
        <v>563</v>
      </c>
      <c r="C85" s="305"/>
      <c r="D85" s="306"/>
      <c r="E85" s="336" t="s">
        <v>564</v>
      </c>
      <c r="F85" s="307"/>
      <c r="G85" s="308">
        <v>2290</v>
      </c>
      <c r="H85" s="311">
        <v>2019</v>
      </c>
      <c r="I85" s="308">
        <v>67685</v>
      </c>
      <c r="J85" s="308">
        <v>34136</v>
      </c>
      <c r="K85" s="308">
        <v>19286</v>
      </c>
      <c r="L85" s="308">
        <v>11570</v>
      </c>
      <c r="M85" s="308">
        <v>11175</v>
      </c>
      <c r="N85" s="308">
        <v>395</v>
      </c>
      <c r="O85" s="308">
        <v>7716</v>
      </c>
      <c r="P85" s="308">
        <v>89</v>
      </c>
      <c r="Q85" s="308">
        <v>3381</v>
      </c>
      <c r="R85" s="310">
        <v>3295</v>
      </c>
      <c r="S85" s="308">
        <v>86</v>
      </c>
      <c r="T85" s="308">
        <v>4178</v>
      </c>
      <c r="U85" s="308">
        <v>1515</v>
      </c>
      <c r="V85" s="308">
        <v>2663</v>
      </c>
      <c r="W85" s="308">
        <v>68</v>
      </c>
      <c r="X85" s="308">
        <v>14850</v>
      </c>
      <c r="Y85" s="308">
        <v>823</v>
      </c>
      <c r="Z85" s="308">
        <v>65</v>
      </c>
      <c r="AA85" s="308">
        <v>758</v>
      </c>
      <c r="AB85" s="310">
        <v>14027</v>
      </c>
      <c r="AC85" s="308">
        <v>144</v>
      </c>
      <c r="AD85" s="308">
        <v>686</v>
      </c>
      <c r="AE85" s="308">
        <v>343</v>
      </c>
      <c r="AF85" s="308">
        <v>800</v>
      </c>
      <c r="AG85" s="308">
        <v>2418</v>
      </c>
      <c r="AH85" s="308">
        <v>3265</v>
      </c>
      <c r="AI85" s="308">
        <v>6193</v>
      </c>
      <c r="AJ85" s="308">
        <v>178</v>
      </c>
      <c r="AK85" s="308">
        <v>8550</v>
      </c>
      <c r="AL85" s="308">
        <v>24999</v>
      </c>
      <c r="AM85" s="310">
        <v>13996</v>
      </c>
      <c r="AN85" s="308">
        <v>7900</v>
      </c>
      <c r="AO85" s="308">
        <v>7697</v>
      </c>
      <c r="AP85" s="308">
        <v>6247</v>
      </c>
      <c r="AQ85" s="308">
        <v>3078</v>
      </c>
      <c r="AR85" s="308">
        <v>293</v>
      </c>
      <c r="AS85" s="308">
        <v>516</v>
      </c>
      <c r="AT85" s="308">
        <v>1800</v>
      </c>
      <c r="AU85" s="308">
        <v>523</v>
      </c>
      <c r="AV85" s="308">
        <v>20</v>
      </c>
      <c r="AW85" s="310">
        <v>17</v>
      </c>
      <c r="AX85" s="308">
        <v>1450</v>
      </c>
      <c r="AY85" s="308">
        <v>1296</v>
      </c>
      <c r="AZ85" s="308">
        <v>947</v>
      </c>
      <c r="BA85" s="308">
        <v>176</v>
      </c>
      <c r="BB85" s="308">
        <v>151</v>
      </c>
      <c r="BC85" s="308">
        <v>22</v>
      </c>
      <c r="BD85" s="308">
        <v>154</v>
      </c>
      <c r="BE85" s="308">
        <v>126</v>
      </c>
      <c r="BF85" s="308">
        <v>28</v>
      </c>
      <c r="BG85" s="310">
        <v>203</v>
      </c>
      <c r="BH85" s="308">
        <v>4743</v>
      </c>
      <c r="BI85" s="308">
        <v>1314</v>
      </c>
      <c r="BJ85" s="308">
        <v>879</v>
      </c>
      <c r="BK85" s="308">
        <v>149</v>
      </c>
      <c r="BL85" s="308">
        <v>97</v>
      </c>
      <c r="BM85" s="308">
        <v>189</v>
      </c>
      <c r="BN85" s="308">
        <v>1107</v>
      </c>
      <c r="BO85" s="308">
        <v>833</v>
      </c>
      <c r="BP85" s="308">
        <v>357</v>
      </c>
      <c r="BQ85" s="310">
        <v>193</v>
      </c>
      <c r="BR85" s="308">
        <v>246</v>
      </c>
      <c r="BS85" s="308">
        <v>693</v>
      </c>
      <c r="BT85" s="308">
        <v>1353</v>
      </c>
      <c r="BU85" s="308">
        <v>11003</v>
      </c>
      <c r="BV85" s="308">
        <v>1710</v>
      </c>
      <c r="BW85" s="308">
        <v>735</v>
      </c>
      <c r="BX85" s="308">
        <v>85</v>
      </c>
      <c r="BY85" s="308">
        <v>2426</v>
      </c>
      <c r="BZ85" s="308">
        <v>1658</v>
      </c>
      <c r="CA85" s="310">
        <v>4389</v>
      </c>
    </row>
    <row r="86" spans="1:79">
      <c r="A86" s="304"/>
      <c r="B86" s="335" t="s">
        <v>565</v>
      </c>
      <c r="C86" s="305"/>
      <c r="D86" s="306"/>
      <c r="E86" s="336" t="s">
        <v>566</v>
      </c>
      <c r="F86" s="307"/>
      <c r="G86" s="308">
        <v>2880</v>
      </c>
      <c r="H86" s="311">
        <v>1432</v>
      </c>
      <c r="I86" s="308">
        <v>79670</v>
      </c>
      <c r="J86" s="308">
        <v>37920</v>
      </c>
      <c r="K86" s="308">
        <v>23237</v>
      </c>
      <c r="L86" s="308">
        <v>14600</v>
      </c>
      <c r="M86" s="308">
        <v>14133</v>
      </c>
      <c r="N86" s="308">
        <v>467</v>
      </c>
      <c r="O86" s="308">
        <v>8637</v>
      </c>
      <c r="P86" s="308">
        <v>103</v>
      </c>
      <c r="Q86" s="308">
        <v>4367</v>
      </c>
      <c r="R86" s="310">
        <v>4286</v>
      </c>
      <c r="S86" s="308">
        <v>81</v>
      </c>
      <c r="T86" s="308">
        <v>4093</v>
      </c>
      <c r="U86" s="308">
        <v>1268</v>
      </c>
      <c r="V86" s="308">
        <v>2825</v>
      </c>
      <c r="W86" s="308">
        <v>74</v>
      </c>
      <c r="X86" s="308">
        <v>14683</v>
      </c>
      <c r="Y86" s="308">
        <v>873</v>
      </c>
      <c r="Z86" s="308">
        <v>75</v>
      </c>
      <c r="AA86" s="308">
        <v>798</v>
      </c>
      <c r="AB86" s="310">
        <v>13810</v>
      </c>
      <c r="AC86" s="308">
        <v>154</v>
      </c>
      <c r="AD86" s="308">
        <v>617</v>
      </c>
      <c r="AE86" s="308">
        <v>374</v>
      </c>
      <c r="AF86" s="308">
        <v>1033</v>
      </c>
      <c r="AG86" s="308">
        <v>3287</v>
      </c>
      <c r="AH86" s="308">
        <v>2331</v>
      </c>
      <c r="AI86" s="308">
        <v>5746</v>
      </c>
      <c r="AJ86" s="308">
        <v>268</v>
      </c>
      <c r="AK86" s="308">
        <v>10779</v>
      </c>
      <c r="AL86" s="308">
        <v>30971</v>
      </c>
      <c r="AM86" s="310">
        <v>17130</v>
      </c>
      <c r="AN86" s="308">
        <v>7782</v>
      </c>
      <c r="AO86" s="308">
        <v>7475</v>
      </c>
      <c r="AP86" s="308">
        <v>6251</v>
      </c>
      <c r="AQ86" s="308">
        <v>4069</v>
      </c>
      <c r="AR86" s="308">
        <v>338</v>
      </c>
      <c r="AS86" s="308">
        <v>269</v>
      </c>
      <c r="AT86" s="308">
        <v>945</v>
      </c>
      <c r="AU86" s="308">
        <v>601</v>
      </c>
      <c r="AV86" s="308">
        <v>15</v>
      </c>
      <c r="AW86" s="310">
        <v>14</v>
      </c>
      <c r="AX86" s="308">
        <v>1224</v>
      </c>
      <c r="AY86" s="308">
        <v>1081</v>
      </c>
      <c r="AZ86" s="308">
        <v>922</v>
      </c>
      <c r="BA86" s="308">
        <v>74</v>
      </c>
      <c r="BB86" s="308">
        <v>76</v>
      </c>
      <c r="BC86" s="308">
        <v>9</v>
      </c>
      <c r="BD86" s="308">
        <v>143</v>
      </c>
      <c r="BE86" s="308">
        <v>118</v>
      </c>
      <c r="BF86" s="308">
        <v>25</v>
      </c>
      <c r="BG86" s="310">
        <v>307</v>
      </c>
      <c r="BH86" s="308">
        <v>7023</v>
      </c>
      <c r="BI86" s="308">
        <v>1748</v>
      </c>
      <c r="BJ86" s="308">
        <v>1219</v>
      </c>
      <c r="BK86" s="308">
        <v>180</v>
      </c>
      <c r="BL86" s="308">
        <v>213</v>
      </c>
      <c r="BM86" s="308">
        <v>136</v>
      </c>
      <c r="BN86" s="308">
        <v>1267</v>
      </c>
      <c r="BO86" s="308">
        <v>1482</v>
      </c>
      <c r="BP86" s="308">
        <v>901</v>
      </c>
      <c r="BQ86" s="310">
        <v>342</v>
      </c>
      <c r="BR86" s="308">
        <v>307</v>
      </c>
      <c r="BS86" s="308">
        <v>976</v>
      </c>
      <c r="BT86" s="308">
        <v>2325</v>
      </c>
      <c r="BU86" s="308">
        <v>13841</v>
      </c>
      <c r="BV86" s="308">
        <v>2685</v>
      </c>
      <c r="BW86" s="308">
        <v>816</v>
      </c>
      <c r="BX86" s="308">
        <v>139</v>
      </c>
      <c r="BY86" s="308">
        <v>2381</v>
      </c>
      <c r="BZ86" s="308">
        <v>2622</v>
      </c>
      <c r="CA86" s="310">
        <v>5198</v>
      </c>
    </row>
    <row r="87" spans="1:79">
      <c r="A87" s="304"/>
      <c r="B87" s="335" t="s">
        <v>567</v>
      </c>
      <c r="C87" s="305"/>
      <c r="D87" s="306"/>
      <c r="E87" s="336" t="s">
        <v>568</v>
      </c>
      <c r="F87" s="307"/>
      <c r="G87" s="308">
        <v>0</v>
      </c>
      <c r="H87" s="311">
        <v>0</v>
      </c>
      <c r="I87" s="308">
        <v>272</v>
      </c>
      <c r="J87" s="308">
        <v>0</v>
      </c>
      <c r="K87" s="308">
        <v>0</v>
      </c>
      <c r="L87" s="308">
        <v>0</v>
      </c>
      <c r="M87" s="308">
        <v>0</v>
      </c>
      <c r="N87" s="308">
        <v>0</v>
      </c>
      <c r="O87" s="308">
        <v>0</v>
      </c>
      <c r="P87" s="308">
        <v>0</v>
      </c>
      <c r="Q87" s="308">
        <v>0</v>
      </c>
      <c r="R87" s="310">
        <v>0</v>
      </c>
      <c r="S87" s="308">
        <v>0</v>
      </c>
      <c r="T87" s="308">
        <v>0</v>
      </c>
      <c r="U87" s="308">
        <v>0</v>
      </c>
      <c r="V87" s="308">
        <v>0</v>
      </c>
      <c r="W87" s="308">
        <v>0</v>
      </c>
      <c r="X87" s="308">
        <v>0</v>
      </c>
      <c r="Y87" s="308">
        <v>0</v>
      </c>
      <c r="Z87" s="308">
        <v>0</v>
      </c>
      <c r="AA87" s="308">
        <v>0</v>
      </c>
      <c r="AB87" s="310">
        <v>0</v>
      </c>
      <c r="AC87" s="308">
        <v>0</v>
      </c>
      <c r="AD87" s="308">
        <v>0</v>
      </c>
      <c r="AE87" s="308">
        <v>0</v>
      </c>
      <c r="AF87" s="308">
        <v>0</v>
      </c>
      <c r="AG87" s="308">
        <v>0</v>
      </c>
      <c r="AH87" s="308">
        <v>0</v>
      </c>
      <c r="AI87" s="308">
        <v>0</v>
      </c>
      <c r="AJ87" s="308">
        <v>0</v>
      </c>
      <c r="AK87" s="308">
        <v>0</v>
      </c>
      <c r="AL87" s="308">
        <v>272</v>
      </c>
      <c r="AM87" s="310">
        <v>272</v>
      </c>
      <c r="AN87" s="308">
        <v>153</v>
      </c>
      <c r="AO87" s="308">
        <v>152</v>
      </c>
      <c r="AP87" s="308">
        <v>118</v>
      </c>
      <c r="AQ87" s="308">
        <v>57</v>
      </c>
      <c r="AR87" s="308">
        <v>3</v>
      </c>
      <c r="AS87" s="308">
        <v>10</v>
      </c>
      <c r="AT87" s="308">
        <v>32</v>
      </c>
      <c r="AU87" s="308">
        <v>15</v>
      </c>
      <c r="AV87" s="308">
        <v>0</v>
      </c>
      <c r="AW87" s="310">
        <v>1</v>
      </c>
      <c r="AX87" s="308">
        <v>34</v>
      </c>
      <c r="AY87" s="308">
        <v>30</v>
      </c>
      <c r="AZ87" s="308">
        <v>26</v>
      </c>
      <c r="BA87" s="308">
        <v>2</v>
      </c>
      <c r="BB87" s="308">
        <v>0</v>
      </c>
      <c r="BC87" s="308">
        <v>2</v>
      </c>
      <c r="BD87" s="308">
        <v>4</v>
      </c>
      <c r="BE87" s="308">
        <v>2</v>
      </c>
      <c r="BF87" s="308">
        <v>2</v>
      </c>
      <c r="BG87" s="310">
        <v>1</v>
      </c>
      <c r="BH87" s="308">
        <v>113</v>
      </c>
      <c r="BI87" s="308">
        <v>73</v>
      </c>
      <c r="BJ87" s="308">
        <v>54</v>
      </c>
      <c r="BK87" s="308">
        <v>11</v>
      </c>
      <c r="BL87" s="308">
        <v>1</v>
      </c>
      <c r="BM87" s="308">
        <v>7</v>
      </c>
      <c r="BN87" s="308">
        <v>2</v>
      </c>
      <c r="BO87" s="308">
        <v>31</v>
      </c>
      <c r="BP87" s="308">
        <v>1</v>
      </c>
      <c r="BQ87" s="310">
        <v>0</v>
      </c>
      <c r="BR87" s="308">
        <v>2</v>
      </c>
      <c r="BS87" s="308">
        <v>4</v>
      </c>
      <c r="BT87" s="308">
        <v>6</v>
      </c>
      <c r="BU87" s="308">
        <v>0</v>
      </c>
      <c r="BV87" s="308">
        <v>0</v>
      </c>
      <c r="BW87" s="308">
        <v>0</v>
      </c>
      <c r="BX87" s="308">
        <v>0</v>
      </c>
      <c r="BY87" s="308">
        <v>0</v>
      </c>
      <c r="BZ87" s="308">
        <v>0</v>
      </c>
      <c r="CA87" s="310">
        <v>0</v>
      </c>
    </row>
    <row r="88" spans="1:79">
      <c r="A88" s="304"/>
      <c r="B88" s="335" t="s">
        <v>569</v>
      </c>
      <c r="C88" s="305"/>
      <c r="D88" s="306"/>
      <c r="E88" s="336" t="s">
        <v>570</v>
      </c>
      <c r="F88" s="307"/>
      <c r="G88" s="308">
        <v>1414</v>
      </c>
      <c r="H88" s="311">
        <v>2740</v>
      </c>
      <c r="I88" s="308">
        <v>22386</v>
      </c>
      <c r="J88" s="308">
        <v>7118</v>
      </c>
      <c r="K88" s="308">
        <v>3905</v>
      </c>
      <c r="L88" s="308">
        <v>2011</v>
      </c>
      <c r="M88" s="308">
        <v>1813</v>
      </c>
      <c r="N88" s="308">
        <v>198</v>
      </c>
      <c r="O88" s="308">
        <v>1894</v>
      </c>
      <c r="P88" s="308">
        <v>24</v>
      </c>
      <c r="Q88" s="308">
        <v>898</v>
      </c>
      <c r="R88" s="310">
        <v>852</v>
      </c>
      <c r="S88" s="308">
        <v>46</v>
      </c>
      <c r="T88" s="308">
        <v>945</v>
      </c>
      <c r="U88" s="308">
        <v>253</v>
      </c>
      <c r="V88" s="308">
        <v>692</v>
      </c>
      <c r="W88" s="308">
        <v>27</v>
      </c>
      <c r="X88" s="308">
        <v>3213</v>
      </c>
      <c r="Y88" s="308">
        <v>206</v>
      </c>
      <c r="Z88" s="308">
        <v>13</v>
      </c>
      <c r="AA88" s="308">
        <v>193</v>
      </c>
      <c r="AB88" s="310">
        <v>3007</v>
      </c>
      <c r="AC88" s="308">
        <v>42</v>
      </c>
      <c r="AD88" s="308">
        <v>139</v>
      </c>
      <c r="AE88" s="308">
        <v>67</v>
      </c>
      <c r="AF88" s="308">
        <v>277</v>
      </c>
      <c r="AG88" s="308">
        <v>678</v>
      </c>
      <c r="AH88" s="308">
        <v>474</v>
      </c>
      <c r="AI88" s="308">
        <v>1235</v>
      </c>
      <c r="AJ88" s="308">
        <v>95</v>
      </c>
      <c r="AK88" s="308">
        <v>5285</v>
      </c>
      <c r="AL88" s="308">
        <v>9983</v>
      </c>
      <c r="AM88" s="310">
        <v>6107</v>
      </c>
      <c r="AN88" s="308">
        <v>3503</v>
      </c>
      <c r="AO88" s="308">
        <v>3458</v>
      </c>
      <c r="AP88" s="308">
        <v>2949</v>
      </c>
      <c r="AQ88" s="308">
        <v>1348</v>
      </c>
      <c r="AR88" s="308">
        <v>63</v>
      </c>
      <c r="AS88" s="308">
        <v>177</v>
      </c>
      <c r="AT88" s="308">
        <v>1077</v>
      </c>
      <c r="AU88" s="308">
        <v>268</v>
      </c>
      <c r="AV88" s="308">
        <v>5</v>
      </c>
      <c r="AW88" s="310">
        <v>11</v>
      </c>
      <c r="AX88" s="308">
        <v>509</v>
      </c>
      <c r="AY88" s="308">
        <v>452</v>
      </c>
      <c r="AZ88" s="308">
        <v>362</v>
      </c>
      <c r="BA88" s="308">
        <v>49</v>
      </c>
      <c r="BB88" s="308">
        <v>32</v>
      </c>
      <c r="BC88" s="308">
        <v>9</v>
      </c>
      <c r="BD88" s="308">
        <v>57</v>
      </c>
      <c r="BE88" s="308">
        <v>46</v>
      </c>
      <c r="BF88" s="308">
        <v>11</v>
      </c>
      <c r="BG88" s="310">
        <v>45</v>
      </c>
      <c r="BH88" s="308">
        <v>2533</v>
      </c>
      <c r="BI88" s="308">
        <v>932</v>
      </c>
      <c r="BJ88" s="308">
        <v>578</v>
      </c>
      <c r="BK88" s="308">
        <v>114</v>
      </c>
      <c r="BL88" s="308">
        <v>47</v>
      </c>
      <c r="BM88" s="308">
        <v>193</v>
      </c>
      <c r="BN88" s="308">
        <v>801</v>
      </c>
      <c r="BO88" s="308">
        <v>337</v>
      </c>
      <c r="BP88" s="308">
        <v>47</v>
      </c>
      <c r="BQ88" s="310">
        <v>68</v>
      </c>
      <c r="BR88" s="308">
        <v>87</v>
      </c>
      <c r="BS88" s="308">
        <v>261</v>
      </c>
      <c r="BT88" s="308">
        <v>71</v>
      </c>
      <c r="BU88" s="308">
        <v>3876</v>
      </c>
      <c r="BV88" s="308">
        <v>816</v>
      </c>
      <c r="BW88" s="308">
        <v>515</v>
      </c>
      <c r="BX88" s="308">
        <v>68</v>
      </c>
      <c r="BY88" s="308">
        <v>447</v>
      </c>
      <c r="BZ88" s="308">
        <v>445</v>
      </c>
      <c r="CA88" s="310">
        <v>1585</v>
      </c>
    </row>
    <row r="89" spans="1:79">
      <c r="A89" s="304"/>
      <c r="B89" s="335" t="s">
        <v>571</v>
      </c>
      <c r="C89" s="305"/>
      <c r="D89" s="306"/>
      <c r="E89" s="336" t="s">
        <v>572</v>
      </c>
      <c r="F89" s="307"/>
      <c r="G89" s="308">
        <v>7862</v>
      </c>
      <c r="H89" s="311">
        <v>124731</v>
      </c>
      <c r="I89" s="308">
        <v>132212</v>
      </c>
      <c r="J89" s="308">
        <v>15063</v>
      </c>
      <c r="K89" s="308">
        <v>8696</v>
      </c>
      <c r="L89" s="308">
        <v>4335</v>
      </c>
      <c r="M89" s="308">
        <v>3859</v>
      </c>
      <c r="N89" s="308">
        <v>476</v>
      </c>
      <c r="O89" s="308">
        <v>4361</v>
      </c>
      <c r="P89" s="308">
        <v>52</v>
      </c>
      <c r="Q89" s="308">
        <v>2034</v>
      </c>
      <c r="R89" s="310">
        <v>1924</v>
      </c>
      <c r="S89" s="308">
        <v>110</v>
      </c>
      <c r="T89" s="308">
        <v>2212</v>
      </c>
      <c r="U89" s="308">
        <v>568</v>
      </c>
      <c r="V89" s="308">
        <v>1644</v>
      </c>
      <c r="W89" s="308">
        <v>63</v>
      </c>
      <c r="X89" s="308">
        <v>6367</v>
      </c>
      <c r="Y89" s="308">
        <v>431</v>
      </c>
      <c r="Z89" s="308">
        <v>28</v>
      </c>
      <c r="AA89" s="308">
        <v>403</v>
      </c>
      <c r="AB89" s="310">
        <v>5936</v>
      </c>
      <c r="AC89" s="308">
        <v>84</v>
      </c>
      <c r="AD89" s="308">
        <v>273</v>
      </c>
      <c r="AE89" s="308">
        <v>131</v>
      </c>
      <c r="AF89" s="308">
        <v>547</v>
      </c>
      <c r="AG89" s="308">
        <v>1335</v>
      </c>
      <c r="AH89" s="308">
        <v>934</v>
      </c>
      <c r="AI89" s="308">
        <v>2435</v>
      </c>
      <c r="AJ89" s="308">
        <v>197</v>
      </c>
      <c r="AK89" s="308">
        <v>29396</v>
      </c>
      <c r="AL89" s="308">
        <v>87753</v>
      </c>
      <c r="AM89" s="310">
        <v>54057</v>
      </c>
      <c r="AN89" s="308">
        <v>29855</v>
      </c>
      <c r="AO89" s="308">
        <v>29496</v>
      </c>
      <c r="AP89" s="308">
        <v>24846</v>
      </c>
      <c r="AQ89" s="308">
        <v>11404</v>
      </c>
      <c r="AR89" s="308">
        <v>534</v>
      </c>
      <c r="AS89" s="308">
        <v>1559</v>
      </c>
      <c r="AT89" s="308">
        <v>8745</v>
      </c>
      <c r="AU89" s="308">
        <v>2456</v>
      </c>
      <c r="AV89" s="308">
        <v>44</v>
      </c>
      <c r="AW89" s="310">
        <v>104</v>
      </c>
      <c r="AX89" s="308">
        <v>4650</v>
      </c>
      <c r="AY89" s="308">
        <v>4122</v>
      </c>
      <c r="AZ89" s="308">
        <v>3346</v>
      </c>
      <c r="BA89" s="308">
        <v>420</v>
      </c>
      <c r="BB89" s="308">
        <v>241</v>
      </c>
      <c r="BC89" s="308">
        <v>115</v>
      </c>
      <c r="BD89" s="308">
        <v>528</v>
      </c>
      <c r="BE89" s="308">
        <v>392</v>
      </c>
      <c r="BF89" s="308">
        <v>136</v>
      </c>
      <c r="BG89" s="310">
        <v>359</v>
      </c>
      <c r="BH89" s="308">
        <v>23820</v>
      </c>
      <c r="BI89" s="308">
        <v>9452</v>
      </c>
      <c r="BJ89" s="308">
        <v>5748</v>
      </c>
      <c r="BK89" s="308">
        <v>1222</v>
      </c>
      <c r="BL89" s="308">
        <v>617</v>
      </c>
      <c r="BM89" s="308">
        <v>1865</v>
      </c>
      <c r="BN89" s="308">
        <v>6518</v>
      </c>
      <c r="BO89" s="308">
        <v>3558</v>
      </c>
      <c r="BP89" s="308">
        <v>461</v>
      </c>
      <c r="BQ89" s="310">
        <v>541</v>
      </c>
      <c r="BR89" s="308">
        <v>763</v>
      </c>
      <c r="BS89" s="308">
        <v>2527</v>
      </c>
      <c r="BT89" s="308">
        <v>382</v>
      </c>
      <c r="BU89" s="308">
        <v>33696</v>
      </c>
      <c r="BV89" s="308">
        <v>7181</v>
      </c>
      <c r="BW89" s="308">
        <v>4333</v>
      </c>
      <c r="BX89" s="308">
        <v>577</v>
      </c>
      <c r="BY89" s="308">
        <v>3897</v>
      </c>
      <c r="BZ89" s="308">
        <v>3901</v>
      </c>
      <c r="CA89" s="310">
        <v>13807</v>
      </c>
    </row>
    <row r="90" spans="1:79">
      <c r="A90" s="304"/>
      <c r="B90" s="335" t="s">
        <v>573</v>
      </c>
      <c r="C90" s="305"/>
      <c r="D90" s="306"/>
      <c r="E90" s="336" t="s">
        <v>574</v>
      </c>
      <c r="F90" s="307"/>
      <c r="G90" s="308">
        <v>163</v>
      </c>
      <c r="H90" s="311">
        <v>157</v>
      </c>
      <c r="I90" s="308">
        <v>4615</v>
      </c>
      <c r="J90" s="308">
        <v>2598</v>
      </c>
      <c r="K90" s="308">
        <v>1267</v>
      </c>
      <c r="L90" s="308">
        <v>681</v>
      </c>
      <c r="M90" s="308">
        <v>658</v>
      </c>
      <c r="N90" s="308">
        <v>23</v>
      </c>
      <c r="O90" s="308">
        <v>586</v>
      </c>
      <c r="P90" s="308">
        <v>7</v>
      </c>
      <c r="Q90" s="308">
        <v>306</v>
      </c>
      <c r="R90" s="310">
        <v>299</v>
      </c>
      <c r="S90" s="308">
        <v>7</v>
      </c>
      <c r="T90" s="308">
        <v>267</v>
      </c>
      <c r="U90" s="308">
        <v>101</v>
      </c>
      <c r="V90" s="308">
        <v>166</v>
      </c>
      <c r="W90" s="308">
        <v>6</v>
      </c>
      <c r="X90" s="308">
        <v>1331</v>
      </c>
      <c r="Y90" s="308">
        <v>67</v>
      </c>
      <c r="Z90" s="308">
        <v>5</v>
      </c>
      <c r="AA90" s="308">
        <v>62</v>
      </c>
      <c r="AB90" s="310">
        <v>1264</v>
      </c>
      <c r="AC90" s="308">
        <v>13</v>
      </c>
      <c r="AD90" s="308">
        <v>57</v>
      </c>
      <c r="AE90" s="308">
        <v>33</v>
      </c>
      <c r="AF90" s="308">
        <v>84</v>
      </c>
      <c r="AG90" s="308">
        <v>275</v>
      </c>
      <c r="AH90" s="308">
        <v>215</v>
      </c>
      <c r="AI90" s="308">
        <v>570</v>
      </c>
      <c r="AJ90" s="308">
        <v>17</v>
      </c>
      <c r="AK90" s="308">
        <v>608</v>
      </c>
      <c r="AL90" s="308">
        <v>1409</v>
      </c>
      <c r="AM90" s="310">
        <v>720</v>
      </c>
      <c r="AN90" s="308">
        <v>383</v>
      </c>
      <c r="AO90" s="308">
        <v>364</v>
      </c>
      <c r="AP90" s="308">
        <v>286</v>
      </c>
      <c r="AQ90" s="308">
        <v>126</v>
      </c>
      <c r="AR90" s="308">
        <v>10</v>
      </c>
      <c r="AS90" s="308">
        <v>28</v>
      </c>
      <c r="AT90" s="308">
        <v>94</v>
      </c>
      <c r="AU90" s="308">
        <v>26</v>
      </c>
      <c r="AV90" s="308">
        <v>1</v>
      </c>
      <c r="AW90" s="310">
        <v>1</v>
      </c>
      <c r="AX90" s="308">
        <v>78</v>
      </c>
      <c r="AY90" s="308">
        <v>71</v>
      </c>
      <c r="AZ90" s="308">
        <v>52</v>
      </c>
      <c r="BA90" s="308">
        <v>11</v>
      </c>
      <c r="BB90" s="308">
        <v>7</v>
      </c>
      <c r="BC90" s="308">
        <v>1</v>
      </c>
      <c r="BD90" s="308">
        <v>7</v>
      </c>
      <c r="BE90" s="308">
        <v>6</v>
      </c>
      <c r="BF90" s="308">
        <v>1</v>
      </c>
      <c r="BG90" s="310">
        <v>19</v>
      </c>
      <c r="BH90" s="308">
        <v>335</v>
      </c>
      <c r="BI90" s="308">
        <v>116</v>
      </c>
      <c r="BJ90" s="308">
        <v>65</v>
      </c>
      <c r="BK90" s="308">
        <v>17</v>
      </c>
      <c r="BL90" s="308">
        <v>5</v>
      </c>
      <c r="BM90" s="308">
        <v>29</v>
      </c>
      <c r="BN90" s="308">
        <v>87</v>
      </c>
      <c r="BO90" s="308">
        <v>37</v>
      </c>
      <c r="BP90" s="308">
        <v>8</v>
      </c>
      <c r="BQ90" s="310">
        <v>12</v>
      </c>
      <c r="BR90" s="308">
        <v>32</v>
      </c>
      <c r="BS90" s="308">
        <v>43</v>
      </c>
      <c r="BT90" s="308">
        <v>2</v>
      </c>
      <c r="BU90" s="308">
        <v>689</v>
      </c>
      <c r="BV90" s="308">
        <v>127</v>
      </c>
      <c r="BW90" s="308">
        <v>58</v>
      </c>
      <c r="BX90" s="308">
        <v>12</v>
      </c>
      <c r="BY90" s="308">
        <v>127</v>
      </c>
      <c r="BZ90" s="308">
        <v>85</v>
      </c>
      <c r="CA90" s="310">
        <v>280</v>
      </c>
    </row>
    <row r="91" spans="1:79">
      <c r="A91" s="304"/>
      <c r="B91" s="335" t="s">
        <v>575</v>
      </c>
      <c r="C91" s="305"/>
      <c r="D91" s="306"/>
      <c r="E91" s="336" t="s">
        <v>576</v>
      </c>
      <c r="F91" s="307"/>
      <c r="G91" s="308">
        <v>2863</v>
      </c>
      <c r="H91" s="311">
        <v>8523</v>
      </c>
      <c r="I91" s="308">
        <v>133557</v>
      </c>
      <c r="J91" s="308">
        <v>52354</v>
      </c>
      <c r="K91" s="308">
        <v>18058</v>
      </c>
      <c r="L91" s="308">
        <v>4531</v>
      </c>
      <c r="M91" s="308">
        <v>4375</v>
      </c>
      <c r="N91" s="308">
        <v>156</v>
      </c>
      <c r="O91" s="308">
        <v>13527</v>
      </c>
      <c r="P91" s="308">
        <v>173</v>
      </c>
      <c r="Q91" s="308">
        <v>7028</v>
      </c>
      <c r="R91" s="310">
        <v>6877</v>
      </c>
      <c r="S91" s="308">
        <v>151</v>
      </c>
      <c r="T91" s="308">
        <v>6177</v>
      </c>
      <c r="U91" s="308">
        <v>2342</v>
      </c>
      <c r="V91" s="308">
        <v>3835</v>
      </c>
      <c r="W91" s="308">
        <v>149</v>
      </c>
      <c r="X91" s="308">
        <v>34296</v>
      </c>
      <c r="Y91" s="308">
        <v>4434</v>
      </c>
      <c r="Z91" s="308">
        <v>350</v>
      </c>
      <c r="AA91" s="308">
        <v>4084</v>
      </c>
      <c r="AB91" s="310">
        <v>29862</v>
      </c>
      <c r="AC91" s="308">
        <v>315</v>
      </c>
      <c r="AD91" s="308">
        <v>1358</v>
      </c>
      <c r="AE91" s="308">
        <v>766</v>
      </c>
      <c r="AF91" s="308">
        <v>1991</v>
      </c>
      <c r="AG91" s="308">
        <v>6471</v>
      </c>
      <c r="AH91" s="308">
        <v>5090</v>
      </c>
      <c r="AI91" s="308">
        <v>13457</v>
      </c>
      <c r="AJ91" s="308">
        <v>414</v>
      </c>
      <c r="AK91" s="308">
        <v>10707</v>
      </c>
      <c r="AL91" s="308">
        <v>70496</v>
      </c>
      <c r="AM91" s="310">
        <v>35105</v>
      </c>
      <c r="AN91" s="308">
        <v>19374</v>
      </c>
      <c r="AO91" s="308">
        <v>19031</v>
      </c>
      <c r="AP91" s="308">
        <v>16360</v>
      </c>
      <c r="AQ91" s="308">
        <v>7413</v>
      </c>
      <c r="AR91" s="308">
        <v>347</v>
      </c>
      <c r="AS91" s="308">
        <v>1012</v>
      </c>
      <c r="AT91" s="308">
        <v>5884</v>
      </c>
      <c r="AU91" s="308">
        <v>1606</v>
      </c>
      <c r="AV91" s="308">
        <v>30</v>
      </c>
      <c r="AW91" s="310">
        <v>68</v>
      </c>
      <c r="AX91" s="308">
        <v>2671</v>
      </c>
      <c r="AY91" s="308">
        <v>2363</v>
      </c>
      <c r="AZ91" s="308">
        <v>1880</v>
      </c>
      <c r="BA91" s="308">
        <v>256</v>
      </c>
      <c r="BB91" s="308">
        <v>181</v>
      </c>
      <c r="BC91" s="308">
        <v>46</v>
      </c>
      <c r="BD91" s="308">
        <v>308</v>
      </c>
      <c r="BE91" s="308">
        <v>250</v>
      </c>
      <c r="BF91" s="308">
        <v>58</v>
      </c>
      <c r="BG91" s="310">
        <v>343</v>
      </c>
      <c r="BH91" s="308">
        <v>15670</v>
      </c>
      <c r="BI91" s="308">
        <v>5108</v>
      </c>
      <c r="BJ91" s="308">
        <v>3214</v>
      </c>
      <c r="BK91" s="308">
        <v>599</v>
      </c>
      <c r="BL91" s="308">
        <v>257</v>
      </c>
      <c r="BM91" s="308">
        <v>1038</v>
      </c>
      <c r="BN91" s="308">
        <v>5474</v>
      </c>
      <c r="BO91" s="308">
        <v>2025</v>
      </c>
      <c r="BP91" s="308">
        <v>269</v>
      </c>
      <c r="BQ91" s="310">
        <v>485</v>
      </c>
      <c r="BR91" s="308">
        <v>642</v>
      </c>
      <c r="BS91" s="308">
        <v>1667</v>
      </c>
      <c r="BT91" s="308">
        <v>61</v>
      </c>
      <c r="BU91" s="308">
        <v>35391</v>
      </c>
      <c r="BV91" s="308">
        <v>4373</v>
      </c>
      <c r="BW91" s="308">
        <v>1988</v>
      </c>
      <c r="BX91" s="308">
        <v>1061</v>
      </c>
      <c r="BY91" s="308">
        <v>5063</v>
      </c>
      <c r="BZ91" s="308">
        <v>4813</v>
      </c>
      <c r="CA91" s="310">
        <v>18093</v>
      </c>
    </row>
    <row r="92" spans="1:79">
      <c r="A92" s="304"/>
      <c r="B92" s="335" t="s">
        <v>577</v>
      </c>
      <c r="C92" s="305"/>
      <c r="D92" s="306"/>
      <c r="E92" s="336" t="s">
        <v>578</v>
      </c>
      <c r="F92" s="307"/>
      <c r="G92" s="308">
        <v>770</v>
      </c>
      <c r="H92" s="311">
        <v>130</v>
      </c>
      <c r="I92" s="308">
        <v>6631</v>
      </c>
      <c r="J92" s="308">
        <v>3348</v>
      </c>
      <c r="K92" s="308">
        <v>2133</v>
      </c>
      <c r="L92" s="308">
        <v>994</v>
      </c>
      <c r="M92" s="308">
        <v>960</v>
      </c>
      <c r="N92" s="308">
        <v>34</v>
      </c>
      <c r="O92" s="308">
        <v>1139</v>
      </c>
      <c r="P92" s="308">
        <v>14</v>
      </c>
      <c r="Q92" s="308">
        <v>593</v>
      </c>
      <c r="R92" s="310">
        <v>580</v>
      </c>
      <c r="S92" s="308">
        <v>13</v>
      </c>
      <c r="T92" s="308">
        <v>520</v>
      </c>
      <c r="U92" s="308">
        <v>197</v>
      </c>
      <c r="V92" s="308">
        <v>323</v>
      </c>
      <c r="W92" s="308">
        <v>12</v>
      </c>
      <c r="X92" s="308">
        <v>1215</v>
      </c>
      <c r="Y92" s="308">
        <v>117</v>
      </c>
      <c r="Z92" s="308">
        <v>9</v>
      </c>
      <c r="AA92" s="308">
        <v>108</v>
      </c>
      <c r="AB92" s="310">
        <v>1098</v>
      </c>
      <c r="AC92" s="308">
        <v>12</v>
      </c>
      <c r="AD92" s="308">
        <v>50</v>
      </c>
      <c r="AE92" s="308">
        <v>28</v>
      </c>
      <c r="AF92" s="308">
        <v>73</v>
      </c>
      <c r="AG92" s="308">
        <v>239</v>
      </c>
      <c r="AH92" s="308">
        <v>187</v>
      </c>
      <c r="AI92" s="308">
        <v>494</v>
      </c>
      <c r="AJ92" s="308">
        <v>15</v>
      </c>
      <c r="AK92" s="308">
        <v>2880</v>
      </c>
      <c r="AL92" s="308">
        <v>403</v>
      </c>
      <c r="AM92" s="310">
        <v>254</v>
      </c>
      <c r="AN92" s="308">
        <v>134</v>
      </c>
      <c r="AO92" s="308">
        <v>132</v>
      </c>
      <c r="AP92" s="308">
        <v>114</v>
      </c>
      <c r="AQ92" s="308">
        <v>53</v>
      </c>
      <c r="AR92" s="308">
        <v>2</v>
      </c>
      <c r="AS92" s="308">
        <v>7</v>
      </c>
      <c r="AT92" s="308">
        <v>41</v>
      </c>
      <c r="AU92" s="308">
        <v>11</v>
      </c>
      <c r="AV92" s="308">
        <v>0</v>
      </c>
      <c r="AW92" s="310">
        <v>0</v>
      </c>
      <c r="AX92" s="308">
        <v>18</v>
      </c>
      <c r="AY92" s="308">
        <v>16</v>
      </c>
      <c r="AZ92" s="308">
        <v>13</v>
      </c>
      <c r="BA92" s="308">
        <v>2</v>
      </c>
      <c r="BB92" s="308">
        <v>1</v>
      </c>
      <c r="BC92" s="308">
        <v>0</v>
      </c>
      <c r="BD92" s="308">
        <v>2</v>
      </c>
      <c r="BE92" s="308">
        <v>2</v>
      </c>
      <c r="BF92" s="308">
        <v>0</v>
      </c>
      <c r="BG92" s="310">
        <v>2</v>
      </c>
      <c r="BH92" s="308">
        <v>114</v>
      </c>
      <c r="BI92" s="308">
        <v>39</v>
      </c>
      <c r="BJ92" s="308">
        <v>24</v>
      </c>
      <c r="BK92" s="308">
        <v>5</v>
      </c>
      <c r="BL92" s="308">
        <v>2</v>
      </c>
      <c r="BM92" s="308">
        <v>8</v>
      </c>
      <c r="BN92" s="308">
        <v>39</v>
      </c>
      <c r="BO92" s="308">
        <v>15</v>
      </c>
      <c r="BP92" s="308">
        <v>2</v>
      </c>
      <c r="BQ92" s="310">
        <v>3</v>
      </c>
      <c r="BR92" s="308">
        <v>4</v>
      </c>
      <c r="BS92" s="308">
        <v>12</v>
      </c>
      <c r="BT92" s="308">
        <v>6</v>
      </c>
      <c r="BU92" s="308">
        <v>149</v>
      </c>
      <c r="BV92" s="308">
        <v>33</v>
      </c>
      <c r="BW92" s="308">
        <v>18</v>
      </c>
      <c r="BX92" s="308">
        <v>3</v>
      </c>
      <c r="BY92" s="308">
        <v>17</v>
      </c>
      <c r="BZ92" s="308">
        <v>17</v>
      </c>
      <c r="CA92" s="310">
        <v>61</v>
      </c>
    </row>
    <row r="93" spans="1:79">
      <c r="A93" s="304"/>
      <c r="B93" s="335" t="s">
        <v>579</v>
      </c>
      <c r="C93" s="305"/>
      <c r="D93" s="306"/>
      <c r="E93" s="336" t="s">
        <v>580</v>
      </c>
      <c r="F93" s="307"/>
      <c r="G93" s="308">
        <v>3498</v>
      </c>
      <c r="H93" s="311">
        <v>3091</v>
      </c>
      <c r="I93" s="308">
        <v>107290</v>
      </c>
      <c r="J93" s="308">
        <v>56733</v>
      </c>
      <c r="K93" s="308">
        <v>29067</v>
      </c>
      <c r="L93" s="308">
        <v>15647</v>
      </c>
      <c r="M93" s="308">
        <v>12850</v>
      </c>
      <c r="N93" s="308">
        <v>2797</v>
      </c>
      <c r="O93" s="308">
        <v>13420</v>
      </c>
      <c r="P93" s="308">
        <v>130</v>
      </c>
      <c r="Q93" s="308">
        <v>5202</v>
      </c>
      <c r="R93" s="310">
        <v>4762</v>
      </c>
      <c r="S93" s="308">
        <v>440</v>
      </c>
      <c r="T93" s="308">
        <v>7851</v>
      </c>
      <c r="U93" s="308">
        <v>1436</v>
      </c>
      <c r="V93" s="308">
        <v>6415</v>
      </c>
      <c r="W93" s="308">
        <v>237</v>
      </c>
      <c r="X93" s="308">
        <v>27666</v>
      </c>
      <c r="Y93" s="308">
        <v>1603</v>
      </c>
      <c r="Z93" s="308">
        <v>107</v>
      </c>
      <c r="AA93" s="308">
        <v>1496</v>
      </c>
      <c r="AB93" s="310">
        <v>26063</v>
      </c>
      <c r="AC93" s="308">
        <v>354</v>
      </c>
      <c r="AD93" s="308">
        <v>1167</v>
      </c>
      <c r="AE93" s="308">
        <v>561</v>
      </c>
      <c r="AF93" s="308">
        <v>2250</v>
      </c>
      <c r="AG93" s="308">
        <v>5701</v>
      </c>
      <c r="AH93" s="308">
        <v>4030</v>
      </c>
      <c r="AI93" s="308">
        <v>10588</v>
      </c>
      <c r="AJ93" s="308">
        <v>1412</v>
      </c>
      <c r="AK93" s="308">
        <v>13082</v>
      </c>
      <c r="AL93" s="308">
        <v>37475</v>
      </c>
      <c r="AM93" s="310">
        <v>23723</v>
      </c>
      <c r="AN93" s="308">
        <v>12945</v>
      </c>
      <c r="AO93" s="308">
        <v>12937</v>
      </c>
      <c r="AP93" s="308">
        <v>10961</v>
      </c>
      <c r="AQ93" s="308">
        <v>4835</v>
      </c>
      <c r="AR93" s="308">
        <v>228</v>
      </c>
      <c r="AS93" s="308">
        <v>571</v>
      </c>
      <c r="AT93" s="308">
        <v>4009</v>
      </c>
      <c r="AU93" s="308">
        <v>1243</v>
      </c>
      <c r="AV93" s="308">
        <v>22</v>
      </c>
      <c r="AW93" s="310">
        <v>53</v>
      </c>
      <c r="AX93" s="308">
        <v>1976</v>
      </c>
      <c r="AY93" s="308">
        <v>1772</v>
      </c>
      <c r="AZ93" s="308">
        <v>1433</v>
      </c>
      <c r="BA93" s="308">
        <v>196</v>
      </c>
      <c r="BB93" s="308">
        <v>110</v>
      </c>
      <c r="BC93" s="308">
        <v>33</v>
      </c>
      <c r="BD93" s="308">
        <v>204</v>
      </c>
      <c r="BE93" s="308">
        <v>165</v>
      </c>
      <c r="BF93" s="308">
        <v>39</v>
      </c>
      <c r="BG93" s="310">
        <v>8</v>
      </c>
      <c r="BH93" s="308">
        <v>8552</v>
      </c>
      <c r="BI93" s="308">
        <v>6172</v>
      </c>
      <c r="BJ93" s="308">
        <v>2904</v>
      </c>
      <c r="BK93" s="308">
        <v>1059</v>
      </c>
      <c r="BL93" s="308">
        <v>18</v>
      </c>
      <c r="BM93" s="308">
        <v>2191</v>
      </c>
      <c r="BN93" s="308">
        <v>10</v>
      </c>
      <c r="BO93" s="308">
        <v>1930</v>
      </c>
      <c r="BP93" s="308">
        <v>71</v>
      </c>
      <c r="BQ93" s="310">
        <v>1</v>
      </c>
      <c r="BR93" s="308">
        <v>87</v>
      </c>
      <c r="BS93" s="308">
        <v>281</v>
      </c>
      <c r="BT93" s="308">
        <v>2226</v>
      </c>
      <c r="BU93" s="308">
        <v>13752</v>
      </c>
      <c r="BV93" s="308">
        <v>3023</v>
      </c>
      <c r="BW93" s="308">
        <v>963</v>
      </c>
      <c r="BX93" s="308">
        <v>183</v>
      </c>
      <c r="BY93" s="308">
        <v>31</v>
      </c>
      <c r="BZ93" s="308">
        <v>3141</v>
      </c>
      <c r="CA93" s="310">
        <v>6411</v>
      </c>
    </row>
    <row r="94" spans="1:79">
      <c r="A94" s="304"/>
      <c r="B94" s="335" t="s">
        <v>581</v>
      </c>
      <c r="C94" s="305"/>
      <c r="D94" s="306"/>
      <c r="E94" s="336" t="s">
        <v>67</v>
      </c>
      <c r="F94" s="307"/>
      <c r="G94" s="308">
        <v>0</v>
      </c>
      <c r="H94" s="311">
        <v>0</v>
      </c>
      <c r="I94" s="308">
        <v>0</v>
      </c>
      <c r="J94" s="308">
        <v>0</v>
      </c>
      <c r="K94" s="308">
        <v>0</v>
      </c>
      <c r="L94" s="308">
        <v>0</v>
      </c>
      <c r="M94" s="308">
        <v>0</v>
      </c>
      <c r="N94" s="308">
        <v>0</v>
      </c>
      <c r="O94" s="308">
        <v>0</v>
      </c>
      <c r="P94" s="308">
        <v>0</v>
      </c>
      <c r="Q94" s="308">
        <v>0</v>
      </c>
      <c r="R94" s="310">
        <v>0</v>
      </c>
      <c r="S94" s="308">
        <v>0</v>
      </c>
      <c r="T94" s="308">
        <v>0</v>
      </c>
      <c r="U94" s="308">
        <v>0</v>
      </c>
      <c r="V94" s="308">
        <v>0</v>
      </c>
      <c r="W94" s="308">
        <v>0</v>
      </c>
      <c r="X94" s="308">
        <v>0</v>
      </c>
      <c r="Y94" s="308">
        <v>0</v>
      </c>
      <c r="Z94" s="308">
        <v>0</v>
      </c>
      <c r="AA94" s="308">
        <v>0</v>
      </c>
      <c r="AB94" s="310">
        <v>0</v>
      </c>
      <c r="AC94" s="308">
        <v>0</v>
      </c>
      <c r="AD94" s="308">
        <v>0</v>
      </c>
      <c r="AE94" s="308">
        <v>0</v>
      </c>
      <c r="AF94" s="308">
        <v>0</v>
      </c>
      <c r="AG94" s="308">
        <v>0</v>
      </c>
      <c r="AH94" s="308">
        <v>0</v>
      </c>
      <c r="AI94" s="308">
        <v>0</v>
      </c>
      <c r="AJ94" s="308">
        <v>0</v>
      </c>
      <c r="AK94" s="308">
        <v>0</v>
      </c>
      <c r="AL94" s="308">
        <v>0</v>
      </c>
      <c r="AM94" s="310">
        <v>0</v>
      </c>
      <c r="AN94" s="308">
        <v>0</v>
      </c>
      <c r="AO94" s="308">
        <v>0</v>
      </c>
      <c r="AP94" s="308">
        <v>0</v>
      </c>
      <c r="AQ94" s="308">
        <v>0</v>
      </c>
      <c r="AR94" s="308">
        <v>0</v>
      </c>
      <c r="AS94" s="308">
        <v>0</v>
      </c>
      <c r="AT94" s="308">
        <v>0</v>
      </c>
      <c r="AU94" s="308">
        <v>0</v>
      </c>
      <c r="AV94" s="308">
        <v>0</v>
      </c>
      <c r="AW94" s="310">
        <v>0</v>
      </c>
      <c r="AX94" s="308">
        <v>0</v>
      </c>
      <c r="AY94" s="308">
        <v>0</v>
      </c>
      <c r="AZ94" s="308">
        <v>0</v>
      </c>
      <c r="BA94" s="308">
        <v>0</v>
      </c>
      <c r="BB94" s="308">
        <v>0</v>
      </c>
      <c r="BC94" s="308">
        <v>0</v>
      </c>
      <c r="BD94" s="308">
        <v>0</v>
      </c>
      <c r="BE94" s="308">
        <v>0</v>
      </c>
      <c r="BF94" s="308">
        <v>0</v>
      </c>
      <c r="BG94" s="310">
        <v>0</v>
      </c>
      <c r="BH94" s="308">
        <v>0</v>
      </c>
      <c r="BI94" s="308">
        <v>0</v>
      </c>
      <c r="BJ94" s="308">
        <v>0</v>
      </c>
      <c r="BK94" s="308">
        <v>0</v>
      </c>
      <c r="BL94" s="308">
        <v>0</v>
      </c>
      <c r="BM94" s="308">
        <v>0</v>
      </c>
      <c r="BN94" s="308">
        <v>0</v>
      </c>
      <c r="BO94" s="308">
        <v>0</v>
      </c>
      <c r="BP94" s="308">
        <v>0</v>
      </c>
      <c r="BQ94" s="310">
        <v>0</v>
      </c>
      <c r="BR94" s="308">
        <v>0</v>
      </c>
      <c r="BS94" s="308">
        <v>0</v>
      </c>
      <c r="BT94" s="308">
        <v>0</v>
      </c>
      <c r="BU94" s="308">
        <v>0</v>
      </c>
      <c r="BV94" s="308">
        <v>0</v>
      </c>
      <c r="BW94" s="308">
        <v>0</v>
      </c>
      <c r="BX94" s="308">
        <v>0</v>
      </c>
      <c r="BY94" s="308">
        <v>0</v>
      </c>
      <c r="BZ94" s="308">
        <v>0</v>
      </c>
      <c r="CA94" s="310">
        <v>0</v>
      </c>
    </row>
    <row r="95" spans="1:79">
      <c r="A95" s="304"/>
      <c r="B95" s="335" t="s">
        <v>582</v>
      </c>
      <c r="C95" s="305"/>
      <c r="D95" s="306"/>
      <c r="E95" s="336" t="s">
        <v>583</v>
      </c>
      <c r="F95" s="307"/>
      <c r="G95" s="308">
        <v>53</v>
      </c>
      <c r="H95" s="311">
        <v>41</v>
      </c>
      <c r="I95" s="308">
        <v>9396</v>
      </c>
      <c r="J95" s="308">
        <v>6300</v>
      </c>
      <c r="K95" s="308">
        <v>3236</v>
      </c>
      <c r="L95" s="308">
        <v>1790</v>
      </c>
      <c r="M95" s="308">
        <v>1726</v>
      </c>
      <c r="N95" s="308">
        <v>64</v>
      </c>
      <c r="O95" s="308">
        <v>1446</v>
      </c>
      <c r="P95" s="308">
        <v>24</v>
      </c>
      <c r="Q95" s="308">
        <v>861</v>
      </c>
      <c r="R95" s="310">
        <v>844</v>
      </c>
      <c r="S95" s="308">
        <v>17</v>
      </c>
      <c r="T95" s="308">
        <v>548</v>
      </c>
      <c r="U95" s="308">
        <v>253</v>
      </c>
      <c r="V95" s="308">
        <v>295</v>
      </c>
      <c r="W95" s="308">
        <v>13</v>
      </c>
      <c r="X95" s="308">
        <v>3064</v>
      </c>
      <c r="Y95" s="308">
        <v>77</v>
      </c>
      <c r="Z95" s="308">
        <v>5</v>
      </c>
      <c r="AA95" s="308">
        <v>72</v>
      </c>
      <c r="AB95" s="310">
        <v>2987</v>
      </c>
      <c r="AC95" s="308">
        <v>44</v>
      </c>
      <c r="AD95" s="308">
        <v>140</v>
      </c>
      <c r="AE95" s="308">
        <v>66</v>
      </c>
      <c r="AF95" s="308">
        <v>282</v>
      </c>
      <c r="AG95" s="308">
        <v>686</v>
      </c>
      <c r="AH95" s="308">
        <v>475</v>
      </c>
      <c r="AI95" s="308">
        <v>1250</v>
      </c>
      <c r="AJ95" s="308">
        <v>44</v>
      </c>
      <c r="AK95" s="308">
        <v>197</v>
      </c>
      <c r="AL95" s="308">
        <v>2899</v>
      </c>
      <c r="AM95" s="310">
        <v>1578</v>
      </c>
      <c r="AN95" s="308">
        <v>1142</v>
      </c>
      <c r="AO95" s="308">
        <v>1086</v>
      </c>
      <c r="AP95" s="308">
        <v>853</v>
      </c>
      <c r="AQ95" s="308">
        <v>376</v>
      </c>
      <c r="AR95" s="308">
        <v>29</v>
      </c>
      <c r="AS95" s="308">
        <v>84</v>
      </c>
      <c r="AT95" s="308">
        <v>279</v>
      </c>
      <c r="AU95" s="308">
        <v>78</v>
      </c>
      <c r="AV95" s="308">
        <v>3</v>
      </c>
      <c r="AW95" s="310">
        <v>4</v>
      </c>
      <c r="AX95" s="308">
        <v>233</v>
      </c>
      <c r="AY95" s="308">
        <v>212</v>
      </c>
      <c r="AZ95" s="308">
        <v>156</v>
      </c>
      <c r="BA95" s="308">
        <v>32</v>
      </c>
      <c r="BB95" s="308">
        <v>21</v>
      </c>
      <c r="BC95" s="308">
        <v>3</v>
      </c>
      <c r="BD95" s="308">
        <v>21</v>
      </c>
      <c r="BE95" s="308">
        <v>17</v>
      </c>
      <c r="BF95" s="308">
        <v>4</v>
      </c>
      <c r="BG95" s="310">
        <v>56</v>
      </c>
      <c r="BH95" s="308">
        <v>375</v>
      </c>
      <c r="BI95" s="308">
        <v>130</v>
      </c>
      <c r="BJ95" s="308">
        <v>73</v>
      </c>
      <c r="BK95" s="308">
        <v>19</v>
      </c>
      <c r="BL95" s="308">
        <v>6</v>
      </c>
      <c r="BM95" s="308">
        <v>32</v>
      </c>
      <c r="BN95" s="308">
        <v>97</v>
      </c>
      <c r="BO95" s="308">
        <v>42</v>
      </c>
      <c r="BP95" s="308">
        <v>9</v>
      </c>
      <c r="BQ95" s="310">
        <v>13</v>
      </c>
      <c r="BR95" s="308">
        <v>36</v>
      </c>
      <c r="BS95" s="308">
        <v>48</v>
      </c>
      <c r="BT95" s="308">
        <v>61</v>
      </c>
      <c r="BU95" s="308">
        <v>1321</v>
      </c>
      <c r="BV95" s="308">
        <v>187</v>
      </c>
      <c r="BW95" s="308">
        <v>124</v>
      </c>
      <c r="BX95" s="308">
        <v>28</v>
      </c>
      <c r="BY95" s="308">
        <v>254</v>
      </c>
      <c r="BZ95" s="308">
        <v>169</v>
      </c>
      <c r="CA95" s="310">
        <v>559</v>
      </c>
    </row>
    <row r="96" spans="1:79">
      <c r="A96" s="304"/>
      <c r="B96" s="335" t="s">
        <v>584</v>
      </c>
      <c r="C96" s="305"/>
      <c r="D96" s="306"/>
      <c r="E96" s="336" t="s">
        <v>585</v>
      </c>
      <c r="F96" s="307"/>
      <c r="G96" s="308">
        <v>0</v>
      </c>
      <c r="H96" s="311">
        <v>0</v>
      </c>
      <c r="I96" s="308">
        <v>0</v>
      </c>
      <c r="J96" s="308">
        <v>0</v>
      </c>
      <c r="K96" s="308">
        <v>0</v>
      </c>
      <c r="L96" s="308">
        <v>0</v>
      </c>
      <c r="M96" s="308">
        <v>0</v>
      </c>
      <c r="N96" s="308">
        <v>0</v>
      </c>
      <c r="O96" s="308">
        <v>0</v>
      </c>
      <c r="P96" s="308">
        <v>0</v>
      </c>
      <c r="Q96" s="308">
        <v>0</v>
      </c>
      <c r="R96" s="310">
        <v>0</v>
      </c>
      <c r="S96" s="308">
        <v>0</v>
      </c>
      <c r="T96" s="308">
        <v>0</v>
      </c>
      <c r="U96" s="308">
        <v>0</v>
      </c>
      <c r="V96" s="308">
        <v>0</v>
      </c>
      <c r="W96" s="308">
        <v>0</v>
      </c>
      <c r="X96" s="308">
        <v>0</v>
      </c>
      <c r="Y96" s="308">
        <v>0</v>
      </c>
      <c r="Z96" s="308">
        <v>0</v>
      </c>
      <c r="AA96" s="308">
        <v>0</v>
      </c>
      <c r="AB96" s="310">
        <v>0</v>
      </c>
      <c r="AC96" s="308">
        <v>0</v>
      </c>
      <c r="AD96" s="308">
        <v>0</v>
      </c>
      <c r="AE96" s="308">
        <v>0</v>
      </c>
      <c r="AF96" s="308">
        <v>0</v>
      </c>
      <c r="AG96" s="308">
        <v>0</v>
      </c>
      <c r="AH96" s="308">
        <v>0</v>
      </c>
      <c r="AI96" s="308">
        <v>0</v>
      </c>
      <c r="AJ96" s="308">
        <v>0</v>
      </c>
      <c r="AK96" s="308">
        <v>0</v>
      </c>
      <c r="AL96" s="308">
        <v>0</v>
      </c>
      <c r="AM96" s="310">
        <v>0</v>
      </c>
      <c r="AN96" s="308">
        <v>0</v>
      </c>
      <c r="AO96" s="308">
        <v>0</v>
      </c>
      <c r="AP96" s="308">
        <v>0</v>
      </c>
      <c r="AQ96" s="308">
        <v>0</v>
      </c>
      <c r="AR96" s="308">
        <v>0</v>
      </c>
      <c r="AS96" s="308">
        <v>0</v>
      </c>
      <c r="AT96" s="308">
        <v>0</v>
      </c>
      <c r="AU96" s="308">
        <v>0</v>
      </c>
      <c r="AV96" s="308">
        <v>0</v>
      </c>
      <c r="AW96" s="310">
        <v>0</v>
      </c>
      <c r="AX96" s="308">
        <v>0</v>
      </c>
      <c r="AY96" s="308">
        <v>0</v>
      </c>
      <c r="AZ96" s="308">
        <v>0</v>
      </c>
      <c r="BA96" s="308">
        <v>0</v>
      </c>
      <c r="BB96" s="308">
        <v>0</v>
      </c>
      <c r="BC96" s="308">
        <v>0</v>
      </c>
      <c r="BD96" s="308">
        <v>0</v>
      </c>
      <c r="BE96" s="308">
        <v>0</v>
      </c>
      <c r="BF96" s="308">
        <v>0</v>
      </c>
      <c r="BG96" s="310">
        <v>0</v>
      </c>
      <c r="BH96" s="308">
        <v>0</v>
      </c>
      <c r="BI96" s="308">
        <v>0</v>
      </c>
      <c r="BJ96" s="308">
        <v>0</v>
      </c>
      <c r="BK96" s="308">
        <v>0</v>
      </c>
      <c r="BL96" s="308">
        <v>0</v>
      </c>
      <c r="BM96" s="308">
        <v>0</v>
      </c>
      <c r="BN96" s="308">
        <v>0</v>
      </c>
      <c r="BO96" s="308">
        <v>0</v>
      </c>
      <c r="BP96" s="308">
        <v>0</v>
      </c>
      <c r="BQ96" s="310">
        <v>0</v>
      </c>
      <c r="BR96" s="308">
        <v>0</v>
      </c>
      <c r="BS96" s="308">
        <v>0</v>
      </c>
      <c r="BT96" s="308">
        <v>0</v>
      </c>
      <c r="BU96" s="308">
        <v>0</v>
      </c>
      <c r="BV96" s="308">
        <v>0</v>
      </c>
      <c r="BW96" s="308">
        <v>0</v>
      </c>
      <c r="BX96" s="308">
        <v>0</v>
      </c>
      <c r="BY96" s="308">
        <v>0</v>
      </c>
      <c r="BZ96" s="308">
        <v>0</v>
      </c>
      <c r="CA96" s="310">
        <v>0</v>
      </c>
    </row>
    <row r="97" spans="1:79">
      <c r="A97" s="304"/>
      <c r="B97" s="335" t="s">
        <v>586</v>
      </c>
      <c r="C97" s="305"/>
      <c r="D97" s="306"/>
      <c r="E97" s="336" t="s">
        <v>587</v>
      </c>
      <c r="F97" s="307"/>
      <c r="G97" s="308">
        <v>0</v>
      </c>
      <c r="H97" s="311">
        <v>0</v>
      </c>
      <c r="I97" s="308">
        <v>0</v>
      </c>
      <c r="J97" s="308">
        <v>0</v>
      </c>
      <c r="K97" s="308">
        <v>0</v>
      </c>
      <c r="L97" s="308">
        <v>0</v>
      </c>
      <c r="M97" s="308">
        <v>0</v>
      </c>
      <c r="N97" s="308">
        <v>0</v>
      </c>
      <c r="O97" s="308">
        <v>0</v>
      </c>
      <c r="P97" s="308">
        <v>0</v>
      </c>
      <c r="Q97" s="308">
        <v>0</v>
      </c>
      <c r="R97" s="310">
        <v>0</v>
      </c>
      <c r="S97" s="308">
        <v>0</v>
      </c>
      <c r="T97" s="308">
        <v>0</v>
      </c>
      <c r="U97" s="308">
        <v>0</v>
      </c>
      <c r="V97" s="308">
        <v>0</v>
      </c>
      <c r="W97" s="308">
        <v>0</v>
      </c>
      <c r="X97" s="308">
        <v>0</v>
      </c>
      <c r="Y97" s="308">
        <v>0</v>
      </c>
      <c r="Z97" s="308">
        <v>0</v>
      </c>
      <c r="AA97" s="308">
        <v>0</v>
      </c>
      <c r="AB97" s="310">
        <v>0</v>
      </c>
      <c r="AC97" s="308">
        <v>0</v>
      </c>
      <c r="AD97" s="308">
        <v>0</v>
      </c>
      <c r="AE97" s="308">
        <v>0</v>
      </c>
      <c r="AF97" s="308">
        <v>0</v>
      </c>
      <c r="AG97" s="308">
        <v>0</v>
      </c>
      <c r="AH97" s="308">
        <v>0</v>
      </c>
      <c r="AI97" s="308">
        <v>0</v>
      </c>
      <c r="AJ97" s="308">
        <v>0</v>
      </c>
      <c r="AK97" s="308">
        <v>0</v>
      </c>
      <c r="AL97" s="308">
        <v>0</v>
      </c>
      <c r="AM97" s="310">
        <v>0</v>
      </c>
      <c r="AN97" s="308">
        <v>0</v>
      </c>
      <c r="AO97" s="308">
        <v>0</v>
      </c>
      <c r="AP97" s="308">
        <v>0</v>
      </c>
      <c r="AQ97" s="308">
        <v>0</v>
      </c>
      <c r="AR97" s="308">
        <v>0</v>
      </c>
      <c r="AS97" s="308">
        <v>0</v>
      </c>
      <c r="AT97" s="308">
        <v>0</v>
      </c>
      <c r="AU97" s="308">
        <v>0</v>
      </c>
      <c r="AV97" s="308">
        <v>0</v>
      </c>
      <c r="AW97" s="310">
        <v>0</v>
      </c>
      <c r="AX97" s="308">
        <v>0</v>
      </c>
      <c r="AY97" s="308">
        <v>0</v>
      </c>
      <c r="AZ97" s="308">
        <v>0</v>
      </c>
      <c r="BA97" s="308">
        <v>0</v>
      </c>
      <c r="BB97" s="308">
        <v>0</v>
      </c>
      <c r="BC97" s="308">
        <v>0</v>
      </c>
      <c r="BD97" s="308">
        <v>0</v>
      </c>
      <c r="BE97" s="308">
        <v>0</v>
      </c>
      <c r="BF97" s="308">
        <v>0</v>
      </c>
      <c r="BG97" s="310">
        <v>0</v>
      </c>
      <c r="BH97" s="308">
        <v>0</v>
      </c>
      <c r="BI97" s="308">
        <v>0</v>
      </c>
      <c r="BJ97" s="308">
        <v>0</v>
      </c>
      <c r="BK97" s="308">
        <v>0</v>
      </c>
      <c r="BL97" s="308">
        <v>0</v>
      </c>
      <c r="BM97" s="308">
        <v>0</v>
      </c>
      <c r="BN97" s="308">
        <v>0</v>
      </c>
      <c r="BO97" s="308">
        <v>0</v>
      </c>
      <c r="BP97" s="308">
        <v>0</v>
      </c>
      <c r="BQ97" s="310">
        <v>0</v>
      </c>
      <c r="BR97" s="308">
        <v>0</v>
      </c>
      <c r="BS97" s="308">
        <v>0</v>
      </c>
      <c r="BT97" s="308">
        <v>0</v>
      </c>
      <c r="BU97" s="308">
        <v>0</v>
      </c>
      <c r="BV97" s="308">
        <v>0</v>
      </c>
      <c r="BW97" s="308">
        <v>0</v>
      </c>
      <c r="BX97" s="308">
        <v>0</v>
      </c>
      <c r="BY97" s="308">
        <v>0</v>
      </c>
      <c r="BZ97" s="308">
        <v>0</v>
      </c>
      <c r="CA97" s="310">
        <v>0</v>
      </c>
    </row>
    <row r="98" spans="1:79">
      <c r="A98" s="304"/>
      <c r="B98" s="335" t="s">
        <v>588</v>
      </c>
      <c r="C98" s="305"/>
      <c r="D98" s="306"/>
      <c r="E98" s="336" t="s">
        <v>589</v>
      </c>
      <c r="F98" s="307"/>
      <c r="G98" s="308">
        <v>2</v>
      </c>
      <c r="H98" s="311">
        <v>6</v>
      </c>
      <c r="I98" s="308">
        <v>69</v>
      </c>
      <c r="J98" s="308">
        <v>22</v>
      </c>
      <c r="K98" s="308">
        <v>9</v>
      </c>
      <c r="L98" s="308">
        <v>4</v>
      </c>
      <c r="M98" s="308">
        <v>4</v>
      </c>
      <c r="N98" s="308">
        <v>0</v>
      </c>
      <c r="O98" s="308">
        <v>5</v>
      </c>
      <c r="P98" s="308">
        <v>0</v>
      </c>
      <c r="Q98" s="308">
        <v>3</v>
      </c>
      <c r="R98" s="310">
        <v>3</v>
      </c>
      <c r="S98" s="308">
        <v>0</v>
      </c>
      <c r="T98" s="308">
        <v>2</v>
      </c>
      <c r="U98" s="308">
        <v>1</v>
      </c>
      <c r="V98" s="308">
        <v>1</v>
      </c>
      <c r="W98" s="308">
        <v>0</v>
      </c>
      <c r="X98" s="308">
        <v>13</v>
      </c>
      <c r="Y98" s="308">
        <v>7</v>
      </c>
      <c r="Z98" s="308">
        <v>1</v>
      </c>
      <c r="AA98" s="308">
        <v>6</v>
      </c>
      <c r="AB98" s="310">
        <v>6</v>
      </c>
      <c r="AC98" s="308">
        <v>0</v>
      </c>
      <c r="AD98" s="308">
        <v>0</v>
      </c>
      <c r="AE98" s="308">
        <v>0</v>
      </c>
      <c r="AF98" s="308">
        <v>0</v>
      </c>
      <c r="AG98" s="308">
        <v>1</v>
      </c>
      <c r="AH98" s="308">
        <v>1</v>
      </c>
      <c r="AI98" s="308">
        <v>4</v>
      </c>
      <c r="AJ98" s="308">
        <v>0</v>
      </c>
      <c r="AK98" s="308">
        <v>9</v>
      </c>
      <c r="AL98" s="308">
        <v>38</v>
      </c>
      <c r="AM98" s="310">
        <v>22</v>
      </c>
      <c r="AN98" s="308">
        <v>4</v>
      </c>
      <c r="AO98" s="308">
        <v>4</v>
      </c>
      <c r="AP98" s="308">
        <v>3</v>
      </c>
      <c r="AQ98" s="308">
        <v>2</v>
      </c>
      <c r="AR98" s="308">
        <v>0</v>
      </c>
      <c r="AS98" s="308">
        <v>0</v>
      </c>
      <c r="AT98" s="308">
        <v>1</v>
      </c>
      <c r="AU98" s="308">
        <v>0</v>
      </c>
      <c r="AV98" s="308">
        <v>0</v>
      </c>
      <c r="AW98" s="310">
        <v>0</v>
      </c>
      <c r="AX98" s="308">
        <v>1</v>
      </c>
      <c r="AY98" s="308">
        <v>1</v>
      </c>
      <c r="AZ98" s="308">
        <v>1</v>
      </c>
      <c r="BA98" s="308">
        <v>0</v>
      </c>
      <c r="BB98" s="308">
        <v>0</v>
      </c>
      <c r="BC98" s="308">
        <v>0</v>
      </c>
      <c r="BD98" s="308">
        <v>0</v>
      </c>
      <c r="BE98" s="308">
        <v>0</v>
      </c>
      <c r="BF98" s="308">
        <v>0</v>
      </c>
      <c r="BG98" s="310">
        <v>0</v>
      </c>
      <c r="BH98" s="308">
        <v>4</v>
      </c>
      <c r="BI98" s="308">
        <v>1</v>
      </c>
      <c r="BJ98" s="308">
        <v>1</v>
      </c>
      <c r="BK98" s="308">
        <v>0</v>
      </c>
      <c r="BL98" s="308">
        <v>0</v>
      </c>
      <c r="BM98" s="308">
        <v>0</v>
      </c>
      <c r="BN98" s="308">
        <v>2</v>
      </c>
      <c r="BO98" s="308">
        <v>0</v>
      </c>
      <c r="BP98" s="308">
        <v>0</v>
      </c>
      <c r="BQ98" s="310">
        <v>0</v>
      </c>
      <c r="BR98" s="308">
        <v>0</v>
      </c>
      <c r="BS98" s="308">
        <v>1</v>
      </c>
      <c r="BT98" s="308">
        <v>14</v>
      </c>
      <c r="BU98" s="308">
        <v>16</v>
      </c>
      <c r="BV98" s="308">
        <v>5</v>
      </c>
      <c r="BW98" s="308">
        <v>3</v>
      </c>
      <c r="BX98" s="308">
        <v>3</v>
      </c>
      <c r="BY98" s="308">
        <v>1</v>
      </c>
      <c r="BZ98" s="308">
        <v>1</v>
      </c>
      <c r="CA98" s="310">
        <v>3</v>
      </c>
    </row>
    <row r="99" spans="1:79">
      <c r="A99" s="304"/>
      <c r="B99" s="335" t="s">
        <v>590</v>
      </c>
      <c r="C99" s="305"/>
      <c r="D99" s="306"/>
      <c r="E99" s="336" t="s">
        <v>591</v>
      </c>
      <c r="F99" s="307"/>
      <c r="G99" s="308">
        <v>0</v>
      </c>
      <c r="H99" s="311">
        <v>0</v>
      </c>
      <c r="I99" s="308">
        <v>0</v>
      </c>
      <c r="J99" s="308">
        <v>0</v>
      </c>
      <c r="K99" s="308">
        <v>0</v>
      </c>
      <c r="L99" s="308">
        <v>0</v>
      </c>
      <c r="M99" s="308">
        <v>0</v>
      </c>
      <c r="N99" s="308">
        <v>0</v>
      </c>
      <c r="O99" s="308">
        <v>0</v>
      </c>
      <c r="P99" s="308">
        <v>0</v>
      </c>
      <c r="Q99" s="308">
        <v>0</v>
      </c>
      <c r="R99" s="310">
        <v>0</v>
      </c>
      <c r="S99" s="308">
        <v>0</v>
      </c>
      <c r="T99" s="308">
        <v>0</v>
      </c>
      <c r="U99" s="308">
        <v>0</v>
      </c>
      <c r="V99" s="308">
        <v>0</v>
      </c>
      <c r="W99" s="308">
        <v>0</v>
      </c>
      <c r="X99" s="308">
        <v>0</v>
      </c>
      <c r="Y99" s="308">
        <v>0</v>
      </c>
      <c r="Z99" s="308">
        <v>0</v>
      </c>
      <c r="AA99" s="308">
        <v>0</v>
      </c>
      <c r="AB99" s="310">
        <v>0</v>
      </c>
      <c r="AC99" s="308">
        <v>0</v>
      </c>
      <c r="AD99" s="308">
        <v>0</v>
      </c>
      <c r="AE99" s="308">
        <v>0</v>
      </c>
      <c r="AF99" s="308">
        <v>0</v>
      </c>
      <c r="AG99" s="308">
        <v>0</v>
      </c>
      <c r="AH99" s="308">
        <v>0</v>
      </c>
      <c r="AI99" s="308">
        <v>0</v>
      </c>
      <c r="AJ99" s="308">
        <v>0</v>
      </c>
      <c r="AK99" s="308">
        <v>0</v>
      </c>
      <c r="AL99" s="308">
        <v>0</v>
      </c>
      <c r="AM99" s="310">
        <v>0</v>
      </c>
      <c r="AN99" s="308">
        <v>0</v>
      </c>
      <c r="AO99" s="308">
        <v>0</v>
      </c>
      <c r="AP99" s="308">
        <v>0</v>
      </c>
      <c r="AQ99" s="308">
        <v>0</v>
      </c>
      <c r="AR99" s="308">
        <v>0</v>
      </c>
      <c r="AS99" s="308">
        <v>0</v>
      </c>
      <c r="AT99" s="308">
        <v>0</v>
      </c>
      <c r="AU99" s="308">
        <v>0</v>
      </c>
      <c r="AV99" s="308">
        <v>0</v>
      </c>
      <c r="AW99" s="310">
        <v>0</v>
      </c>
      <c r="AX99" s="308">
        <v>0</v>
      </c>
      <c r="AY99" s="308">
        <v>0</v>
      </c>
      <c r="AZ99" s="308">
        <v>0</v>
      </c>
      <c r="BA99" s="308">
        <v>0</v>
      </c>
      <c r="BB99" s="308">
        <v>0</v>
      </c>
      <c r="BC99" s="308">
        <v>0</v>
      </c>
      <c r="BD99" s="308">
        <v>0</v>
      </c>
      <c r="BE99" s="308">
        <v>0</v>
      </c>
      <c r="BF99" s="308">
        <v>0</v>
      </c>
      <c r="BG99" s="310">
        <v>0</v>
      </c>
      <c r="BH99" s="308">
        <v>0</v>
      </c>
      <c r="BI99" s="308">
        <v>0</v>
      </c>
      <c r="BJ99" s="308">
        <v>0</v>
      </c>
      <c r="BK99" s="308">
        <v>0</v>
      </c>
      <c r="BL99" s="308">
        <v>0</v>
      </c>
      <c r="BM99" s="308">
        <v>0</v>
      </c>
      <c r="BN99" s="308">
        <v>0</v>
      </c>
      <c r="BO99" s="308">
        <v>0</v>
      </c>
      <c r="BP99" s="308">
        <v>0</v>
      </c>
      <c r="BQ99" s="310">
        <v>0</v>
      </c>
      <c r="BR99" s="308">
        <v>0</v>
      </c>
      <c r="BS99" s="308">
        <v>0</v>
      </c>
      <c r="BT99" s="308">
        <v>0</v>
      </c>
      <c r="BU99" s="308">
        <v>0</v>
      </c>
      <c r="BV99" s="308">
        <v>0</v>
      </c>
      <c r="BW99" s="308">
        <v>0</v>
      </c>
      <c r="BX99" s="308">
        <v>0</v>
      </c>
      <c r="BY99" s="308">
        <v>0</v>
      </c>
      <c r="BZ99" s="308">
        <v>0</v>
      </c>
      <c r="CA99" s="310">
        <v>0</v>
      </c>
    </row>
    <row r="100" spans="1:79">
      <c r="A100" s="304"/>
      <c r="B100" s="335" t="s">
        <v>592</v>
      </c>
      <c r="C100" s="305"/>
      <c r="D100" s="306"/>
      <c r="E100" s="336" t="s">
        <v>593</v>
      </c>
      <c r="F100" s="307"/>
      <c r="G100" s="308">
        <v>0</v>
      </c>
      <c r="H100" s="311">
        <v>0</v>
      </c>
      <c r="I100" s="308">
        <v>0</v>
      </c>
      <c r="J100" s="308">
        <v>0</v>
      </c>
      <c r="K100" s="308">
        <v>0</v>
      </c>
      <c r="L100" s="308">
        <v>0</v>
      </c>
      <c r="M100" s="308">
        <v>0</v>
      </c>
      <c r="N100" s="308">
        <v>0</v>
      </c>
      <c r="O100" s="308">
        <v>0</v>
      </c>
      <c r="P100" s="308">
        <v>0</v>
      </c>
      <c r="Q100" s="308">
        <v>0</v>
      </c>
      <c r="R100" s="310">
        <v>0</v>
      </c>
      <c r="S100" s="308">
        <v>0</v>
      </c>
      <c r="T100" s="308">
        <v>0</v>
      </c>
      <c r="U100" s="308">
        <v>0</v>
      </c>
      <c r="V100" s="308">
        <v>0</v>
      </c>
      <c r="W100" s="308">
        <v>0</v>
      </c>
      <c r="X100" s="308">
        <v>0</v>
      </c>
      <c r="Y100" s="308">
        <v>0</v>
      </c>
      <c r="Z100" s="308">
        <v>0</v>
      </c>
      <c r="AA100" s="308">
        <v>0</v>
      </c>
      <c r="AB100" s="310">
        <v>0</v>
      </c>
      <c r="AC100" s="308">
        <v>0</v>
      </c>
      <c r="AD100" s="308">
        <v>0</v>
      </c>
      <c r="AE100" s="308">
        <v>0</v>
      </c>
      <c r="AF100" s="308">
        <v>0</v>
      </c>
      <c r="AG100" s="308">
        <v>0</v>
      </c>
      <c r="AH100" s="308">
        <v>0</v>
      </c>
      <c r="AI100" s="308">
        <v>0</v>
      </c>
      <c r="AJ100" s="308">
        <v>0</v>
      </c>
      <c r="AK100" s="308">
        <v>0</v>
      </c>
      <c r="AL100" s="308">
        <v>0</v>
      </c>
      <c r="AM100" s="310">
        <v>0</v>
      </c>
      <c r="AN100" s="308">
        <v>0</v>
      </c>
      <c r="AO100" s="308">
        <v>0</v>
      </c>
      <c r="AP100" s="308">
        <v>0</v>
      </c>
      <c r="AQ100" s="308">
        <v>0</v>
      </c>
      <c r="AR100" s="308">
        <v>0</v>
      </c>
      <c r="AS100" s="308">
        <v>0</v>
      </c>
      <c r="AT100" s="308">
        <v>0</v>
      </c>
      <c r="AU100" s="308">
        <v>0</v>
      </c>
      <c r="AV100" s="308">
        <v>0</v>
      </c>
      <c r="AW100" s="310">
        <v>0</v>
      </c>
      <c r="AX100" s="308">
        <v>0</v>
      </c>
      <c r="AY100" s="308">
        <v>0</v>
      </c>
      <c r="AZ100" s="308">
        <v>0</v>
      </c>
      <c r="BA100" s="308">
        <v>0</v>
      </c>
      <c r="BB100" s="308">
        <v>0</v>
      </c>
      <c r="BC100" s="308">
        <v>0</v>
      </c>
      <c r="BD100" s="308">
        <v>0</v>
      </c>
      <c r="BE100" s="308">
        <v>0</v>
      </c>
      <c r="BF100" s="308">
        <v>0</v>
      </c>
      <c r="BG100" s="310">
        <v>0</v>
      </c>
      <c r="BH100" s="308">
        <v>0</v>
      </c>
      <c r="BI100" s="308">
        <v>0</v>
      </c>
      <c r="BJ100" s="308">
        <v>0</v>
      </c>
      <c r="BK100" s="308">
        <v>0</v>
      </c>
      <c r="BL100" s="308">
        <v>0</v>
      </c>
      <c r="BM100" s="308">
        <v>0</v>
      </c>
      <c r="BN100" s="308">
        <v>0</v>
      </c>
      <c r="BO100" s="308">
        <v>0</v>
      </c>
      <c r="BP100" s="308">
        <v>0</v>
      </c>
      <c r="BQ100" s="310">
        <v>0</v>
      </c>
      <c r="BR100" s="308">
        <v>0</v>
      </c>
      <c r="BS100" s="308">
        <v>0</v>
      </c>
      <c r="BT100" s="308">
        <v>0</v>
      </c>
      <c r="BU100" s="308">
        <v>0</v>
      </c>
      <c r="BV100" s="308">
        <v>0</v>
      </c>
      <c r="BW100" s="308">
        <v>0</v>
      </c>
      <c r="BX100" s="308">
        <v>0</v>
      </c>
      <c r="BY100" s="308">
        <v>0</v>
      </c>
      <c r="BZ100" s="308">
        <v>0</v>
      </c>
      <c r="CA100" s="310">
        <v>0</v>
      </c>
    </row>
    <row r="101" spans="1:79">
      <c r="A101" s="304"/>
      <c r="B101" s="335" t="s">
        <v>594</v>
      </c>
      <c r="C101" s="305"/>
      <c r="D101" s="306"/>
      <c r="E101" s="336" t="s">
        <v>595</v>
      </c>
      <c r="F101" s="307"/>
      <c r="G101" s="308">
        <v>3828</v>
      </c>
      <c r="H101" s="311">
        <v>6666</v>
      </c>
      <c r="I101" s="308">
        <v>56218</v>
      </c>
      <c r="J101" s="308">
        <v>19570</v>
      </c>
      <c r="K101" s="308">
        <v>3650</v>
      </c>
      <c r="L101" s="308">
        <v>793</v>
      </c>
      <c r="M101" s="308">
        <v>766</v>
      </c>
      <c r="N101" s="308">
        <v>27</v>
      </c>
      <c r="O101" s="308">
        <v>2857</v>
      </c>
      <c r="P101" s="308">
        <v>36</v>
      </c>
      <c r="Q101" s="308">
        <v>1485</v>
      </c>
      <c r="R101" s="310">
        <v>1453</v>
      </c>
      <c r="S101" s="308">
        <v>32</v>
      </c>
      <c r="T101" s="308">
        <v>1305</v>
      </c>
      <c r="U101" s="308">
        <v>495</v>
      </c>
      <c r="V101" s="308">
        <v>810</v>
      </c>
      <c r="W101" s="308">
        <v>31</v>
      </c>
      <c r="X101" s="308">
        <v>15920</v>
      </c>
      <c r="Y101" s="308">
        <v>2227</v>
      </c>
      <c r="Z101" s="308">
        <v>176</v>
      </c>
      <c r="AA101" s="308">
        <v>2051</v>
      </c>
      <c r="AB101" s="310">
        <v>13693</v>
      </c>
      <c r="AC101" s="308">
        <v>145</v>
      </c>
      <c r="AD101" s="308">
        <v>621</v>
      </c>
      <c r="AE101" s="308">
        <v>352</v>
      </c>
      <c r="AF101" s="308">
        <v>913</v>
      </c>
      <c r="AG101" s="308">
        <v>2973</v>
      </c>
      <c r="AH101" s="308">
        <v>2330</v>
      </c>
      <c r="AI101" s="308">
        <v>6169</v>
      </c>
      <c r="AJ101" s="308">
        <v>190</v>
      </c>
      <c r="AK101" s="308">
        <v>14312</v>
      </c>
      <c r="AL101" s="308">
        <v>22336</v>
      </c>
      <c r="AM101" s="310">
        <v>12750</v>
      </c>
      <c r="AN101" s="308">
        <v>4360</v>
      </c>
      <c r="AO101" s="308">
        <v>4283</v>
      </c>
      <c r="AP101" s="308">
        <v>3683</v>
      </c>
      <c r="AQ101" s="308">
        <v>1670</v>
      </c>
      <c r="AR101" s="308">
        <v>78</v>
      </c>
      <c r="AS101" s="308">
        <v>228</v>
      </c>
      <c r="AT101" s="308">
        <v>1323</v>
      </c>
      <c r="AU101" s="308">
        <v>362</v>
      </c>
      <c r="AV101" s="308">
        <v>7</v>
      </c>
      <c r="AW101" s="310">
        <v>15</v>
      </c>
      <c r="AX101" s="308">
        <v>600</v>
      </c>
      <c r="AY101" s="308">
        <v>531</v>
      </c>
      <c r="AZ101" s="308">
        <v>423</v>
      </c>
      <c r="BA101" s="308">
        <v>57</v>
      </c>
      <c r="BB101" s="308">
        <v>41</v>
      </c>
      <c r="BC101" s="308">
        <v>10</v>
      </c>
      <c r="BD101" s="308">
        <v>69</v>
      </c>
      <c r="BE101" s="308">
        <v>56</v>
      </c>
      <c r="BF101" s="308">
        <v>13</v>
      </c>
      <c r="BG101" s="310">
        <v>77</v>
      </c>
      <c r="BH101" s="308">
        <v>3149</v>
      </c>
      <c r="BI101" s="308">
        <v>1028</v>
      </c>
      <c r="BJ101" s="308">
        <v>647</v>
      </c>
      <c r="BK101" s="308">
        <v>120</v>
      </c>
      <c r="BL101" s="308">
        <v>52</v>
      </c>
      <c r="BM101" s="308">
        <v>209</v>
      </c>
      <c r="BN101" s="308">
        <v>1102</v>
      </c>
      <c r="BO101" s="308">
        <v>407</v>
      </c>
      <c r="BP101" s="308">
        <v>54</v>
      </c>
      <c r="BQ101" s="310">
        <v>97</v>
      </c>
      <c r="BR101" s="308">
        <v>128</v>
      </c>
      <c r="BS101" s="308">
        <v>333</v>
      </c>
      <c r="BT101" s="308">
        <v>5241</v>
      </c>
      <c r="BU101" s="308">
        <v>9586</v>
      </c>
      <c r="BV101" s="308">
        <v>868</v>
      </c>
      <c r="BW101" s="308">
        <v>518</v>
      </c>
      <c r="BX101" s="308">
        <v>89</v>
      </c>
      <c r="BY101" s="308">
        <v>1471</v>
      </c>
      <c r="BZ101" s="308">
        <v>1389</v>
      </c>
      <c r="CA101" s="310">
        <v>5251</v>
      </c>
    </row>
    <row r="102" spans="1:79">
      <c r="A102" s="304"/>
      <c r="B102" s="335" t="s">
        <v>596</v>
      </c>
      <c r="C102" s="305"/>
      <c r="D102" s="306"/>
      <c r="E102" s="336" t="s">
        <v>597</v>
      </c>
      <c r="F102" s="307"/>
      <c r="G102" s="308">
        <v>14170</v>
      </c>
      <c r="H102" s="311">
        <v>45873</v>
      </c>
      <c r="I102" s="308">
        <v>1528175</v>
      </c>
      <c r="J102" s="308">
        <v>549723</v>
      </c>
      <c r="K102" s="308">
        <v>218408</v>
      </c>
      <c r="L102" s="308">
        <v>99819</v>
      </c>
      <c r="M102" s="308">
        <v>97055</v>
      </c>
      <c r="N102" s="308">
        <v>2764</v>
      </c>
      <c r="O102" s="308">
        <v>118589</v>
      </c>
      <c r="P102" s="308">
        <v>2210</v>
      </c>
      <c r="Q102" s="308">
        <v>76486</v>
      </c>
      <c r="R102" s="310">
        <v>75551</v>
      </c>
      <c r="S102" s="308">
        <v>935</v>
      </c>
      <c r="T102" s="308">
        <v>38697</v>
      </c>
      <c r="U102" s="308">
        <v>19000</v>
      </c>
      <c r="V102" s="308">
        <v>19697</v>
      </c>
      <c r="W102" s="308">
        <v>1196</v>
      </c>
      <c r="X102" s="308">
        <v>331315</v>
      </c>
      <c r="Y102" s="308">
        <v>6184</v>
      </c>
      <c r="Z102" s="308">
        <v>912</v>
      </c>
      <c r="AA102" s="308">
        <v>5272</v>
      </c>
      <c r="AB102" s="310">
        <v>325131</v>
      </c>
      <c r="AC102" s="308">
        <v>3716</v>
      </c>
      <c r="AD102" s="308">
        <v>16952</v>
      </c>
      <c r="AE102" s="308">
        <v>10238</v>
      </c>
      <c r="AF102" s="308">
        <v>23192</v>
      </c>
      <c r="AG102" s="308">
        <v>65438</v>
      </c>
      <c r="AH102" s="308">
        <v>65054</v>
      </c>
      <c r="AI102" s="308">
        <v>135719</v>
      </c>
      <c r="AJ102" s="308">
        <v>4822</v>
      </c>
      <c r="AK102" s="308">
        <v>52987</v>
      </c>
      <c r="AL102" s="308">
        <v>925465</v>
      </c>
      <c r="AM102" s="310">
        <v>451346</v>
      </c>
      <c r="AN102" s="308">
        <v>161552</v>
      </c>
      <c r="AO102" s="308">
        <v>159201</v>
      </c>
      <c r="AP102" s="308">
        <v>128708</v>
      </c>
      <c r="AQ102" s="308">
        <v>52423</v>
      </c>
      <c r="AR102" s="308">
        <v>1819</v>
      </c>
      <c r="AS102" s="308">
        <v>13542</v>
      </c>
      <c r="AT102" s="308">
        <v>41973</v>
      </c>
      <c r="AU102" s="308">
        <v>17998</v>
      </c>
      <c r="AV102" s="308">
        <v>246</v>
      </c>
      <c r="AW102" s="310">
        <v>707</v>
      </c>
      <c r="AX102" s="308">
        <v>30493</v>
      </c>
      <c r="AY102" s="308">
        <v>27859</v>
      </c>
      <c r="AZ102" s="308">
        <v>24888</v>
      </c>
      <c r="BA102" s="308">
        <v>1885</v>
      </c>
      <c r="BB102" s="308">
        <v>813</v>
      </c>
      <c r="BC102" s="308">
        <v>273</v>
      </c>
      <c r="BD102" s="308">
        <v>2634</v>
      </c>
      <c r="BE102" s="308">
        <v>2114</v>
      </c>
      <c r="BF102" s="308">
        <v>520</v>
      </c>
      <c r="BG102" s="310">
        <v>2351</v>
      </c>
      <c r="BH102" s="308">
        <v>264738</v>
      </c>
      <c r="BI102" s="308">
        <v>64846</v>
      </c>
      <c r="BJ102" s="308">
        <v>37549</v>
      </c>
      <c r="BK102" s="308">
        <v>9394</v>
      </c>
      <c r="BL102" s="308">
        <v>3442</v>
      </c>
      <c r="BM102" s="308">
        <v>14461</v>
      </c>
      <c r="BN102" s="308">
        <v>75380</v>
      </c>
      <c r="BO102" s="308">
        <v>31409</v>
      </c>
      <c r="BP102" s="308">
        <v>2857</v>
      </c>
      <c r="BQ102" s="310">
        <v>21285</v>
      </c>
      <c r="BR102" s="308">
        <v>39914</v>
      </c>
      <c r="BS102" s="308">
        <v>29047</v>
      </c>
      <c r="BT102" s="308">
        <v>25056</v>
      </c>
      <c r="BU102" s="308">
        <v>474119</v>
      </c>
      <c r="BV102" s="308">
        <v>124562</v>
      </c>
      <c r="BW102" s="308">
        <v>40357</v>
      </c>
      <c r="BX102" s="308">
        <v>5029</v>
      </c>
      <c r="BY102" s="308">
        <v>57630</v>
      </c>
      <c r="BZ102" s="308">
        <v>48610</v>
      </c>
      <c r="CA102" s="310">
        <v>197931</v>
      </c>
    </row>
    <row r="103" spans="1:79">
      <c r="A103" s="304"/>
      <c r="B103" s="335" t="s">
        <v>598</v>
      </c>
      <c r="C103" s="305"/>
      <c r="D103" s="306"/>
      <c r="E103" s="336" t="s">
        <v>599</v>
      </c>
      <c r="F103" s="307"/>
      <c r="G103" s="308">
        <v>1019</v>
      </c>
      <c r="H103" s="311">
        <v>259</v>
      </c>
      <c r="I103" s="308">
        <v>107686</v>
      </c>
      <c r="J103" s="308">
        <v>85607</v>
      </c>
      <c r="K103" s="308">
        <v>64021</v>
      </c>
      <c r="L103" s="308">
        <v>11624</v>
      </c>
      <c r="M103" s="308">
        <v>5467</v>
      </c>
      <c r="N103" s="308">
        <v>6157</v>
      </c>
      <c r="O103" s="308">
        <v>52397</v>
      </c>
      <c r="P103" s="308">
        <v>329</v>
      </c>
      <c r="Q103" s="308">
        <v>13892</v>
      </c>
      <c r="R103" s="310">
        <v>11458</v>
      </c>
      <c r="S103" s="308">
        <v>2434</v>
      </c>
      <c r="T103" s="308">
        <v>37018</v>
      </c>
      <c r="U103" s="308">
        <v>3541</v>
      </c>
      <c r="V103" s="308">
        <v>33477</v>
      </c>
      <c r="W103" s="308">
        <v>1158</v>
      </c>
      <c r="X103" s="308">
        <v>21586</v>
      </c>
      <c r="Y103" s="308">
        <v>2095</v>
      </c>
      <c r="Z103" s="308">
        <v>111</v>
      </c>
      <c r="AA103" s="308">
        <v>1984</v>
      </c>
      <c r="AB103" s="310">
        <v>19491</v>
      </c>
      <c r="AC103" s="308">
        <v>287</v>
      </c>
      <c r="AD103" s="308">
        <v>827</v>
      </c>
      <c r="AE103" s="308">
        <v>344</v>
      </c>
      <c r="AF103" s="308">
        <v>1917</v>
      </c>
      <c r="AG103" s="308">
        <v>4067</v>
      </c>
      <c r="AH103" s="308">
        <v>2703</v>
      </c>
      <c r="AI103" s="308">
        <v>7326</v>
      </c>
      <c r="AJ103" s="308">
        <v>2020</v>
      </c>
      <c r="AK103" s="308">
        <v>3809</v>
      </c>
      <c r="AL103" s="308">
        <v>18270</v>
      </c>
      <c r="AM103" s="310">
        <v>10679</v>
      </c>
      <c r="AN103" s="308">
        <v>6469</v>
      </c>
      <c r="AO103" s="308">
        <v>6282</v>
      </c>
      <c r="AP103" s="308">
        <v>5166</v>
      </c>
      <c r="AQ103" s="308">
        <v>2361</v>
      </c>
      <c r="AR103" s="308">
        <v>135</v>
      </c>
      <c r="AS103" s="308">
        <v>401</v>
      </c>
      <c r="AT103" s="308">
        <v>1777</v>
      </c>
      <c r="AU103" s="308">
        <v>460</v>
      </c>
      <c r="AV103" s="308">
        <v>11</v>
      </c>
      <c r="AW103" s="310">
        <v>21</v>
      </c>
      <c r="AX103" s="308">
        <v>1116</v>
      </c>
      <c r="AY103" s="308">
        <v>1000</v>
      </c>
      <c r="AZ103" s="308">
        <v>773</v>
      </c>
      <c r="BA103" s="308">
        <v>126</v>
      </c>
      <c r="BB103" s="308">
        <v>80</v>
      </c>
      <c r="BC103" s="308">
        <v>21</v>
      </c>
      <c r="BD103" s="308">
        <v>116</v>
      </c>
      <c r="BE103" s="308">
        <v>90</v>
      </c>
      <c r="BF103" s="308">
        <v>26</v>
      </c>
      <c r="BG103" s="310">
        <v>187</v>
      </c>
      <c r="BH103" s="308">
        <v>4203</v>
      </c>
      <c r="BI103" s="308">
        <v>1538</v>
      </c>
      <c r="BJ103" s="308">
        <v>930</v>
      </c>
      <c r="BK103" s="308">
        <v>180</v>
      </c>
      <c r="BL103" s="308">
        <v>67</v>
      </c>
      <c r="BM103" s="308">
        <v>361</v>
      </c>
      <c r="BN103" s="308">
        <v>1215</v>
      </c>
      <c r="BO103" s="308">
        <v>510</v>
      </c>
      <c r="BP103" s="308">
        <v>84</v>
      </c>
      <c r="BQ103" s="310">
        <v>128</v>
      </c>
      <c r="BR103" s="308">
        <v>264</v>
      </c>
      <c r="BS103" s="308">
        <v>464</v>
      </c>
      <c r="BT103" s="308">
        <v>7</v>
      </c>
      <c r="BU103" s="308">
        <v>7591</v>
      </c>
      <c r="BV103" s="308">
        <v>1356</v>
      </c>
      <c r="BW103" s="308">
        <v>882</v>
      </c>
      <c r="BX103" s="308">
        <v>275</v>
      </c>
      <c r="BY103" s="308">
        <v>1054</v>
      </c>
      <c r="BZ103" s="308">
        <v>869</v>
      </c>
      <c r="CA103" s="310">
        <v>3155</v>
      </c>
    </row>
    <row r="104" spans="1:79">
      <c r="A104" s="304"/>
      <c r="B104" s="335" t="s">
        <v>600</v>
      </c>
      <c r="C104" s="305"/>
      <c r="D104" s="306"/>
      <c r="E104" s="336" t="s">
        <v>601</v>
      </c>
      <c r="F104" s="307"/>
      <c r="G104" s="308">
        <v>12150</v>
      </c>
      <c r="H104" s="311">
        <v>40083</v>
      </c>
      <c r="I104" s="308">
        <v>285151</v>
      </c>
      <c r="J104" s="308">
        <v>91633</v>
      </c>
      <c r="K104" s="308">
        <v>35929</v>
      </c>
      <c r="L104" s="308">
        <v>15429</v>
      </c>
      <c r="M104" s="308">
        <v>15121</v>
      </c>
      <c r="N104" s="308">
        <v>308</v>
      </c>
      <c r="O104" s="308">
        <v>20500</v>
      </c>
      <c r="P104" s="308">
        <v>407</v>
      </c>
      <c r="Q104" s="308">
        <v>13597</v>
      </c>
      <c r="R104" s="310">
        <v>13467</v>
      </c>
      <c r="S104" s="308">
        <v>130</v>
      </c>
      <c r="T104" s="308">
        <v>6309</v>
      </c>
      <c r="U104" s="308">
        <v>3650</v>
      </c>
      <c r="V104" s="308">
        <v>2659</v>
      </c>
      <c r="W104" s="308">
        <v>187</v>
      </c>
      <c r="X104" s="308">
        <v>55704</v>
      </c>
      <c r="Y104" s="308">
        <v>1536</v>
      </c>
      <c r="Z104" s="308">
        <v>149</v>
      </c>
      <c r="AA104" s="308">
        <v>1387</v>
      </c>
      <c r="AB104" s="310">
        <v>54168</v>
      </c>
      <c r="AC104" s="308">
        <v>731</v>
      </c>
      <c r="AD104" s="308">
        <v>2777</v>
      </c>
      <c r="AE104" s="308">
        <v>1568</v>
      </c>
      <c r="AF104" s="308">
        <v>4874</v>
      </c>
      <c r="AG104" s="308">
        <v>11530</v>
      </c>
      <c r="AH104" s="308">
        <v>9885</v>
      </c>
      <c r="AI104" s="308">
        <v>22063</v>
      </c>
      <c r="AJ104" s="308">
        <v>740</v>
      </c>
      <c r="AK104" s="308">
        <v>45428</v>
      </c>
      <c r="AL104" s="308">
        <v>148090</v>
      </c>
      <c r="AM104" s="310">
        <v>92692</v>
      </c>
      <c r="AN104" s="308">
        <v>17017</v>
      </c>
      <c r="AO104" s="308">
        <v>16960</v>
      </c>
      <c r="AP104" s="308">
        <v>15454</v>
      </c>
      <c r="AQ104" s="308">
        <v>7316</v>
      </c>
      <c r="AR104" s="308">
        <v>339</v>
      </c>
      <c r="AS104" s="308">
        <v>1128</v>
      </c>
      <c r="AT104" s="308">
        <v>4809</v>
      </c>
      <c r="AU104" s="308">
        <v>1758</v>
      </c>
      <c r="AV104" s="308">
        <v>31</v>
      </c>
      <c r="AW104" s="310">
        <v>73</v>
      </c>
      <c r="AX104" s="308">
        <v>1506</v>
      </c>
      <c r="AY104" s="308">
        <v>1323</v>
      </c>
      <c r="AZ104" s="308">
        <v>1107</v>
      </c>
      <c r="BA104" s="308">
        <v>114</v>
      </c>
      <c r="BB104" s="308">
        <v>30</v>
      </c>
      <c r="BC104" s="308">
        <v>72</v>
      </c>
      <c r="BD104" s="308">
        <v>183</v>
      </c>
      <c r="BE104" s="308">
        <v>103</v>
      </c>
      <c r="BF104" s="308">
        <v>80</v>
      </c>
      <c r="BG104" s="310">
        <v>57</v>
      </c>
      <c r="BH104" s="308">
        <v>75169</v>
      </c>
      <c r="BI104" s="308">
        <v>23091</v>
      </c>
      <c r="BJ104" s="308">
        <v>15225</v>
      </c>
      <c r="BK104" s="308">
        <v>3746</v>
      </c>
      <c r="BL104" s="308">
        <v>875</v>
      </c>
      <c r="BM104" s="308">
        <v>3245</v>
      </c>
      <c r="BN104" s="308">
        <v>211</v>
      </c>
      <c r="BO104" s="308">
        <v>5471</v>
      </c>
      <c r="BP104" s="308">
        <v>104</v>
      </c>
      <c r="BQ104" s="310">
        <v>20</v>
      </c>
      <c r="BR104" s="308">
        <v>42619</v>
      </c>
      <c r="BS104" s="308">
        <v>3653</v>
      </c>
      <c r="BT104" s="308">
        <v>506</v>
      </c>
      <c r="BU104" s="308">
        <v>55398</v>
      </c>
      <c r="BV104" s="308">
        <v>8471</v>
      </c>
      <c r="BW104" s="308">
        <v>3132</v>
      </c>
      <c r="BX104" s="308">
        <v>307</v>
      </c>
      <c r="BY104" s="308">
        <v>1863</v>
      </c>
      <c r="BZ104" s="308">
        <v>16113</v>
      </c>
      <c r="CA104" s="310">
        <v>25512</v>
      </c>
    </row>
    <row r="105" spans="1:79">
      <c r="A105" s="304"/>
      <c r="B105" s="335" t="s">
        <v>602</v>
      </c>
      <c r="C105" s="305"/>
      <c r="D105" s="306"/>
      <c r="E105" s="336" t="s">
        <v>603</v>
      </c>
      <c r="F105" s="307"/>
      <c r="G105" s="308">
        <v>41491</v>
      </c>
      <c r="H105" s="311">
        <v>18270</v>
      </c>
      <c r="I105" s="308">
        <v>3545738</v>
      </c>
      <c r="J105" s="308">
        <v>1772582</v>
      </c>
      <c r="K105" s="308">
        <v>895036</v>
      </c>
      <c r="L105" s="308">
        <v>372300</v>
      </c>
      <c r="M105" s="308">
        <v>369640</v>
      </c>
      <c r="N105" s="308">
        <v>2660</v>
      </c>
      <c r="O105" s="308">
        <v>522736</v>
      </c>
      <c r="P105" s="308">
        <v>4233</v>
      </c>
      <c r="Q105" s="308">
        <v>351779</v>
      </c>
      <c r="R105" s="310">
        <v>351005</v>
      </c>
      <c r="S105" s="308">
        <v>774</v>
      </c>
      <c r="T105" s="308">
        <v>158900</v>
      </c>
      <c r="U105" s="308">
        <v>143979</v>
      </c>
      <c r="V105" s="308">
        <v>14921</v>
      </c>
      <c r="W105" s="308">
        <v>7824</v>
      </c>
      <c r="X105" s="308">
        <v>877546</v>
      </c>
      <c r="Y105" s="308">
        <v>45503</v>
      </c>
      <c r="Z105" s="308">
        <v>3586</v>
      </c>
      <c r="AA105" s="308">
        <v>41917</v>
      </c>
      <c r="AB105" s="310">
        <v>832043</v>
      </c>
      <c r="AC105" s="308">
        <v>4417</v>
      </c>
      <c r="AD105" s="308">
        <v>22518</v>
      </c>
      <c r="AE105" s="308">
        <v>17518</v>
      </c>
      <c r="AF105" s="308">
        <v>55564</v>
      </c>
      <c r="AG105" s="308">
        <v>161378</v>
      </c>
      <c r="AH105" s="308">
        <v>89521</v>
      </c>
      <c r="AI105" s="308">
        <v>468647</v>
      </c>
      <c r="AJ105" s="308">
        <v>12480</v>
      </c>
      <c r="AK105" s="308">
        <v>155135</v>
      </c>
      <c r="AL105" s="308">
        <v>1618021</v>
      </c>
      <c r="AM105" s="310">
        <v>1376769</v>
      </c>
      <c r="AN105" s="308">
        <v>705969</v>
      </c>
      <c r="AO105" s="308">
        <v>685544</v>
      </c>
      <c r="AP105" s="308">
        <v>606560</v>
      </c>
      <c r="AQ105" s="308">
        <v>276229</v>
      </c>
      <c r="AR105" s="308">
        <v>12335</v>
      </c>
      <c r="AS105" s="308">
        <v>44103</v>
      </c>
      <c r="AT105" s="308">
        <v>219290</v>
      </c>
      <c r="AU105" s="308">
        <v>51498</v>
      </c>
      <c r="AV105" s="308">
        <v>941</v>
      </c>
      <c r="AW105" s="310">
        <v>2164</v>
      </c>
      <c r="AX105" s="308">
        <v>78984</v>
      </c>
      <c r="AY105" s="308">
        <v>73253</v>
      </c>
      <c r="AZ105" s="308">
        <v>61548</v>
      </c>
      <c r="BA105" s="308">
        <v>7314</v>
      </c>
      <c r="BB105" s="308">
        <v>3191</v>
      </c>
      <c r="BC105" s="308">
        <v>1200</v>
      </c>
      <c r="BD105" s="308">
        <v>5731</v>
      </c>
      <c r="BE105" s="308">
        <v>4469</v>
      </c>
      <c r="BF105" s="308">
        <v>1262</v>
      </c>
      <c r="BG105" s="310">
        <v>20425</v>
      </c>
      <c r="BH105" s="308">
        <v>573175</v>
      </c>
      <c r="BI105" s="308">
        <v>280772</v>
      </c>
      <c r="BJ105" s="308">
        <v>164787</v>
      </c>
      <c r="BK105" s="308">
        <v>46458</v>
      </c>
      <c r="BL105" s="308">
        <v>8316</v>
      </c>
      <c r="BM105" s="308">
        <v>61211</v>
      </c>
      <c r="BN105" s="308">
        <v>180702</v>
      </c>
      <c r="BO105" s="308">
        <v>31024</v>
      </c>
      <c r="BP105" s="308">
        <v>2081</v>
      </c>
      <c r="BQ105" s="310">
        <v>18650</v>
      </c>
      <c r="BR105" s="308">
        <v>17795</v>
      </c>
      <c r="BS105" s="308">
        <v>42151</v>
      </c>
      <c r="BT105" s="308">
        <v>97625</v>
      </c>
      <c r="BU105" s="308">
        <v>241252</v>
      </c>
      <c r="BV105" s="308">
        <v>36852</v>
      </c>
      <c r="BW105" s="308">
        <v>24775</v>
      </c>
      <c r="BX105" s="308">
        <v>9528</v>
      </c>
      <c r="BY105" s="308">
        <v>41096</v>
      </c>
      <c r="BZ105" s="308">
        <v>33809</v>
      </c>
      <c r="CA105" s="310">
        <v>95192</v>
      </c>
    </row>
    <row r="106" spans="1:79">
      <c r="A106" s="304"/>
      <c r="B106" s="335" t="s">
        <v>604</v>
      </c>
      <c r="C106" s="305"/>
      <c r="D106" s="306"/>
      <c r="E106" s="336" t="s">
        <v>605</v>
      </c>
      <c r="F106" s="307"/>
      <c r="G106" s="308">
        <v>0</v>
      </c>
      <c r="H106" s="311">
        <v>0</v>
      </c>
      <c r="I106" s="308">
        <v>0</v>
      </c>
      <c r="J106" s="308">
        <v>0</v>
      </c>
      <c r="K106" s="308">
        <v>0</v>
      </c>
      <c r="L106" s="308">
        <v>0</v>
      </c>
      <c r="M106" s="308">
        <v>0</v>
      </c>
      <c r="N106" s="308">
        <v>0</v>
      </c>
      <c r="O106" s="308">
        <v>0</v>
      </c>
      <c r="P106" s="308">
        <v>0</v>
      </c>
      <c r="Q106" s="308">
        <v>0</v>
      </c>
      <c r="R106" s="310">
        <v>0</v>
      </c>
      <c r="S106" s="308">
        <v>0</v>
      </c>
      <c r="T106" s="308">
        <v>0</v>
      </c>
      <c r="U106" s="308">
        <v>0</v>
      </c>
      <c r="V106" s="308">
        <v>0</v>
      </c>
      <c r="W106" s="308">
        <v>0</v>
      </c>
      <c r="X106" s="308">
        <v>0</v>
      </c>
      <c r="Y106" s="308">
        <v>0</v>
      </c>
      <c r="Z106" s="308">
        <v>0</v>
      </c>
      <c r="AA106" s="308">
        <v>0</v>
      </c>
      <c r="AB106" s="310">
        <v>0</v>
      </c>
      <c r="AC106" s="308">
        <v>0</v>
      </c>
      <c r="AD106" s="308">
        <v>0</v>
      </c>
      <c r="AE106" s="308">
        <v>0</v>
      </c>
      <c r="AF106" s="308">
        <v>0</v>
      </c>
      <c r="AG106" s="308">
        <v>0</v>
      </c>
      <c r="AH106" s="308">
        <v>0</v>
      </c>
      <c r="AI106" s="308">
        <v>0</v>
      </c>
      <c r="AJ106" s="308">
        <v>0</v>
      </c>
      <c r="AK106" s="308">
        <v>0</v>
      </c>
      <c r="AL106" s="308">
        <v>0</v>
      </c>
      <c r="AM106" s="310">
        <v>0</v>
      </c>
      <c r="AN106" s="308">
        <v>0</v>
      </c>
      <c r="AO106" s="308">
        <v>0</v>
      </c>
      <c r="AP106" s="308">
        <v>0</v>
      </c>
      <c r="AQ106" s="308">
        <v>0</v>
      </c>
      <c r="AR106" s="308">
        <v>0</v>
      </c>
      <c r="AS106" s="308">
        <v>0</v>
      </c>
      <c r="AT106" s="308">
        <v>0</v>
      </c>
      <c r="AU106" s="308">
        <v>0</v>
      </c>
      <c r="AV106" s="308">
        <v>0</v>
      </c>
      <c r="AW106" s="310">
        <v>0</v>
      </c>
      <c r="AX106" s="308">
        <v>0</v>
      </c>
      <c r="AY106" s="308">
        <v>0</v>
      </c>
      <c r="AZ106" s="308">
        <v>0</v>
      </c>
      <c r="BA106" s="308">
        <v>0</v>
      </c>
      <c r="BB106" s="308">
        <v>0</v>
      </c>
      <c r="BC106" s="308">
        <v>0</v>
      </c>
      <c r="BD106" s="308">
        <v>0</v>
      </c>
      <c r="BE106" s="308">
        <v>0</v>
      </c>
      <c r="BF106" s="308">
        <v>0</v>
      </c>
      <c r="BG106" s="310">
        <v>0</v>
      </c>
      <c r="BH106" s="308">
        <v>0</v>
      </c>
      <c r="BI106" s="308">
        <v>0</v>
      </c>
      <c r="BJ106" s="308">
        <v>0</v>
      </c>
      <c r="BK106" s="308">
        <v>0</v>
      </c>
      <c r="BL106" s="308">
        <v>0</v>
      </c>
      <c r="BM106" s="308">
        <v>0</v>
      </c>
      <c r="BN106" s="308">
        <v>0</v>
      </c>
      <c r="BO106" s="308">
        <v>0</v>
      </c>
      <c r="BP106" s="308">
        <v>0</v>
      </c>
      <c r="BQ106" s="310">
        <v>0</v>
      </c>
      <c r="BR106" s="308">
        <v>0</v>
      </c>
      <c r="BS106" s="308">
        <v>0</v>
      </c>
      <c r="BT106" s="308">
        <v>0</v>
      </c>
      <c r="BU106" s="308">
        <v>0</v>
      </c>
      <c r="BV106" s="308">
        <v>0</v>
      </c>
      <c r="BW106" s="308">
        <v>0</v>
      </c>
      <c r="BX106" s="308">
        <v>0</v>
      </c>
      <c r="BY106" s="308">
        <v>0</v>
      </c>
      <c r="BZ106" s="308">
        <v>0</v>
      </c>
      <c r="CA106" s="310">
        <v>0</v>
      </c>
    </row>
    <row r="107" spans="1:79">
      <c r="A107" s="304"/>
      <c r="B107" s="335" t="s">
        <v>606</v>
      </c>
      <c r="C107" s="305"/>
      <c r="D107" s="306"/>
      <c r="E107" s="336" t="s">
        <v>607</v>
      </c>
      <c r="F107" s="307"/>
      <c r="G107" s="308">
        <v>0</v>
      </c>
      <c r="H107" s="311">
        <v>0</v>
      </c>
      <c r="I107" s="308">
        <v>0</v>
      </c>
      <c r="J107" s="308">
        <v>0</v>
      </c>
      <c r="K107" s="308">
        <v>0</v>
      </c>
      <c r="L107" s="308">
        <v>0</v>
      </c>
      <c r="M107" s="308">
        <v>0</v>
      </c>
      <c r="N107" s="308">
        <v>0</v>
      </c>
      <c r="O107" s="308">
        <v>0</v>
      </c>
      <c r="P107" s="308">
        <v>0</v>
      </c>
      <c r="Q107" s="308">
        <v>0</v>
      </c>
      <c r="R107" s="310">
        <v>0</v>
      </c>
      <c r="S107" s="308">
        <v>0</v>
      </c>
      <c r="T107" s="308">
        <v>0</v>
      </c>
      <c r="U107" s="308">
        <v>0</v>
      </c>
      <c r="V107" s="308">
        <v>0</v>
      </c>
      <c r="W107" s="308">
        <v>0</v>
      </c>
      <c r="X107" s="308">
        <v>0</v>
      </c>
      <c r="Y107" s="308">
        <v>0</v>
      </c>
      <c r="Z107" s="308">
        <v>0</v>
      </c>
      <c r="AA107" s="308">
        <v>0</v>
      </c>
      <c r="AB107" s="310">
        <v>0</v>
      </c>
      <c r="AC107" s="308">
        <v>0</v>
      </c>
      <c r="AD107" s="308">
        <v>0</v>
      </c>
      <c r="AE107" s="308">
        <v>0</v>
      </c>
      <c r="AF107" s="308">
        <v>0</v>
      </c>
      <c r="AG107" s="308">
        <v>0</v>
      </c>
      <c r="AH107" s="308">
        <v>0</v>
      </c>
      <c r="AI107" s="308">
        <v>0</v>
      </c>
      <c r="AJ107" s="308">
        <v>0</v>
      </c>
      <c r="AK107" s="308">
        <v>0</v>
      </c>
      <c r="AL107" s="308">
        <v>0</v>
      </c>
      <c r="AM107" s="310">
        <v>0</v>
      </c>
      <c r="AN107" s="308">
        <v>0</v>
      </c>
      <c r="AO107" s="308">
        <v>0</v>
      </c>
      <c r="AP107" s="308">
        <v>0</v>
      </c>
      <c r="AQ107" s="308">
        <v>0</v>
      </c>
      <c r="AR107" s="308">
        <v>0</v>
      </c>
      <c r="AS107" s="308">
        <v>0</v>
      </c>
      <c r="AT107" s="308">
        <v>0</v>
      </c>
      <c r="AU107" s="308">
        <v>0</v>
      </c>
      <c r="AV107" s="308">
        <v>0</v>
      </c>
      <c r="AW107" s="310">
        <v>0</v>
      </c>
      <c r="AX107" s="308">
        <v>0</v>
      </c>
      <c r="AY107" s="308">
        <v>0</v>
      </c>
      <c r="AZ107" s="308">
        <v>0</v>
      </c>
      <c r="BA107" s="308">
        <v>0</v>
      </c>
      <c r="BB107" s="308">
        <v>0</v>
      </c>
      <c r="BC107" s="308">
        <v>0</v>
      </c>
      <c r="BD107" s="308">
        <v>0</v>
      </c>
      <c r="BE107" s="308">
        <v>0</v>
      </c>
      <c r="BF107" s="308">
        <v>0</v>
      </c>
      <c r="BG107" s="310">
        <v>0</v>
      </c>
      <c r="BH107" s="308">
        <v>0</v>
      </c>
      <c r="BI107" s="308">
        <v>0</v>
      </c>
      <c r="BJ107" s="308">
        <v>0</v>
      </c>
      <c r="BK107" s="308">
        <v>0</v>
      </c>
      <c r="BL107" s="308">
        <v>0</v>
      </c>
      <c r="BM107" s="308">
        <v>0</v>
      </c>
      <c r="BN107" s="308">
        <v>0</v>
      </c>
      <c r="BO107" s="308">
        <v>0</v>
      </c>
      <c r="BP107" s="308">
        <v>0</v>
      </c>
      <c r="BQ107" s="310">
        <v>0</v>
      </c>
      <c r="BR107" s="308">
        <v>0</v>
      </c>
      <c r="BS107" s="308">
        <v>0</v>
      </c>
      <c r="BT107" s="308">
        <v>0</v>
      </c>
      <c r="BU107" s="308">
        <v>0</v>
      </c>
      <c r="BV107" s="308">
        <v>0</v>
      </c>
      <c r="BW107" s="308">
        <v>0</v>
      </c>
      <c r="BX107" s="308">
        <v>0</v>
      </c>
      <c r="BY107" s="308">
        <v>0</v>
      </c>
      <c r="BZ107" s="308">
        <v>0</v>
      </c>
      <c r="CA107" s="310">
        <v>0</v>
      </c>
    </row>
    <row r="108" spans="1:79">
      <c r="A108" s="304"/>
      <c r="B108" s="335" t="s">
        <v>608</v>
      </c>
      <c r="C108" s="305"/>
      <c r="D108" s="306"/>
      <c r="E108" s="336" t="s">
        <v>609</v>
      </c>
      <c r="F108" s="307"/>
      <c r="G108" s="308">
        <v>24</v>
      </c>
      <c r="H108" s="311">
        <v>87</v>
      </c>
      <c r="I108" s="308">
        <v>1656</v>
      </c>
      <c r="J108" s="308">
        <v>304</v>
      </c>
      <c r="K108" s="308">
        <v>105</v>
      </c>
      <c r="L108" s="308">
        <v>33</v>
      </c>
      <c r="M108" s="308">
        <v>32</v>
      </c>
      <c r="N108" s="308">
        <v>1</v>
      </c>
      <c r="O108" s="308">
        <v>72</v>
      </c>
      <c r="P108" s="308">
        <v>1</v>
      </c>
      <c r="Q108" s="308">
        <v>38</v>
      </c>
      <c r="R108" s="310">
        <v>37</v>
      </c>
      <c r="S108" s="308">
        <v>1</v>
      </c>
      <c r="T108" s="308">
        <v>32</v>
      </c>
      <c r="U108" s="308">
        <v>12</v>
      </c>
      <c r="V108" s="308">
        <v>20</v>
      </c>
      <c r="W108" s="308">
        <v>1</v>
      </c>
      <c r="X108" s="308">
        <v>199</v>
      </c>
      <c r="Y108" s="308">
        <v>23</v>
      </c>
      <c r="Z108" s="308">
        <v>2</v>
      </c>
      <c r="AA108" s="308">
        <v>21</v>
      </c>
      <c r="AB108" s="310">
        <v>176</v>
      </c>
      <c r="AC108" s="308">
        <v>2</v>
      </c>
      <c r="AD108" s="308">
        <v>8</v>
      </c>
      <c r="AE108" s="308">
        <v>5</v>
      </c>
      <c r="AF108" s="308">
        <v>12</v>
      </c>
      <c r="AG108" s="308">
        <v>38</v>
      </c>
      <c r="AH108" s="308">
        <v>30</v>
      </c>
      <c r="AI108" s="308">
        <v>79</v>
      </c>
      <c r="AJ108" s="308">
        <v>2</v>
      </c>
      <c r="AK108" s="308">
        <v>91</v>
      </c>
      <c r="AL108" s="308">
        <v>1261</v>
      </c>
      <c r="AM108" s="310">
        <v>959</v>
      </c>
      <c r="AN108" s="308">
        <v>461</v>
      </c>
      <c r="AO108" s="308">
        <v>439</v>
      </c>
      <c r="AP108" s="308">
        <v>345</v>
      </c>
      <c r="AQ108" s="308">
        <v>152</v>
      </c>
      <c r="AR108" s="308">
        <v>12</v>
      </c>
      <c r="AS108" s="308">
        <v>34</v>
      </c>
      <c r="AT108" s="308">
        <v>113</v>
      </c>
      <c r="AU108" s="308">
        <v>31</v>
      </c>
      <c r="AV108" s="308">
        <v>1</v>
      </c>
      <c r="AW108" s="310">
        <v>2</v>
      </c>
      <c r="AX108" s="308">
        <v>94</v>
      </c>
      <c r="AY108" s="308">
        <v>85</v>
      </c>
      <c r="AZ108" s="308">
        <v>63</v>
      </c>
      <c r="BA108" s="308">
        <v>13</v>
      </c>
      <c r="BB108" s="308">
        <v>8</v>
      </c>
      <c r="BC108" s="308">
        <v>1</v>
      </c>
      <c r="BD108" s="308">
        <v>9</v>
      </c>
      <c r="BE108" s="308">
        <v>7</v>
      </c>
      <c r="BF108" s="308">
        <v>2</v>
      </c>
      <c r="BG108" s="310">
        <v>22</v>
      </c>
      <c r="BH108" s="308">
        <v>458</v>
      </c>
      <c r="BI108" s="308">
        <v>159</v>
      </c>
      <c r="BJ108" s="308">
        <v>89</v>
      </c>
      <c r="BK108" s="308">
        <v>23</v>
      </c>
      <c r="BL108" s="308">
        <v>7</v>
      </c>
      <c r="BM108" s="308">
        <v>40</v>
      </c>
      <c r="BN108" s="308">
        <v>119</v>
      </c>
      <c r="BO108" s="308">
        <v>51</v>
      </c>
      <c r="BP108" s="308">
        <v>11</v>
      </c>
      <c r="BQ108" s="310">
        <v>16</v>
      </c>
      <c r="BR108" s="308">
        <v>44</v>
      </c>
      <c r="BS108" s="308">
        <v>58</v>
      </c>
      <c r="BT108" s="308">
        <v>40</v>
      </c>
      <c r="BU108" s="308">
        <v>302</v>
      </c>
      <c r="BV108" s="308">
        <v>85</v>
      </c>
      <c r="BW108" s="308">
        <v>34</v>
      </c>
      <c r="BX108" s="308">
        <v>3</v>
      </c>
      <c r="BY108" s="308">
        <v>47</v>
      </c>
      <c r="BZ108" s="308">
        <v>31</v>
      </c>
      <c r="CA108" s="310">
        <v>102</v>
      </c>
    </row>
    <row r="109" spans="1:79">
      <c r="A109" s="304"/>
      <c r="B109" s="335" t="s">
        <v>610</v>
      </c>
      <c r="C109" s="305"/>
      <c r="D109" s="306"/>
      <c r="E109" s="336" t="s">
        <v>611</v>
      </c>
      <c r="F109" s="307"/>
      <c r="G109" s="308">
        <v>0</v>
      </c>
      <c r="H109" s="311">
        <v>0</v>
      </c>
      <c r="I109" s="308">
        <v>0</v>
      </c>
      <c r="J109" s="308">
        <v>0</v>
      </c>
      <c r="K109" s="308">
        <v>0</v>
      </c>
      <c r="L109" s="308">
        <v>0</v>
      </c>
      <c r="M109" s="308">
        <v>0</v>
      </c>
      <c r="N109" s="308">
        <v>0</v>
      </c>
      <c r="O109" s="308">
        <v>0</v>
      </c>
      <c r="P109" s="308">
        <v>0</v>
      </c>
      <c r="Q109" s="308">
        <v>0</v>
      </c>
      <c r="R109" s="310">
        <v>0</v>
      </c>
      <c r="S109" s="308">
        <v>0</v>
      </c>
      <c r="T109" s="308">
        <v>0</v>
      </c>
      <c r="U109" s="308">
        <v>0</v>
      </c>
      <c r="V109" s="308">
        <v>0</v>
      </c>
      <c r="W109" s="308">
        <v>0</v>
      </c>
      <c r="X109" s="308">
        <v>0</v>
      </c>
      <c r="Y109" s="308">
        <v>0</v>
      </c>
      <c r="Z109" s="308">
        <v>0</v>
      </c>
      <c r="AA109" s="308">
        <v>0</v>
      </c>
      <c r="AB109" s="310">
        <v>0</v>
      </c>
      <c r="AC109" s="308">
        <v>0</v>
      </c>
      <c r="AD109" s="308">
        <v>0</v>
      </c>
      <c r="AE109" s="308">
        <v>0</v>
      </c>
      <c r="AF109" s="308">
        <v>0</v>
      </c>
      <c r="AG109" s="308">
        <v>0</v>
      </c>
      <c r="AH109" s="308">
        <v>0</v>
      </c>
      <c r="AI109" s="308">
        <v>0</v>
      </c>
      <c r="AJ109" s="308">
        <v>0</v>
      </c>
      <c r="AK109" s="308">
        <v>0</v>
      </c>
      <c r="AL109" s="308">
        <v>0</v>
      </c>
      <c r="AM109" s="310">
        <v>0</v>
      </c>
      <c r="AN109" s="308">
        <v>0</v>
      </c>
      <c r="AO109" s="308">
        <v>0</v>
      </c>
      <c r="AP109" s="308">
        <v>0</v>
      </c>
      <c r="AQ109" s="308">
        <v>0</v>
      </c>
      <c r="AR109" s="308">
        <v>0</v>
      </c>
      <c r="AS109" s="308">
        <v>0</v>
      </c>
      <c r="AT109" s="308">
        <v>0</v>
      </c>
      <c r="AU109" s="308">
        <v>0</v>
      </c>
      <c r="AV109" s="308">
        <v>0</v>
      </c>
      <c r="AW109" s="310">
        <v>0</v>
      </c>
      <c r="AX109" s="308">
        <v>0</v>
      </c>
      <c r="AY109" s="308">
        <v>0</v>
      </c>
      <c r="AZ109" s="308">
        <v>0</v>
      </c>
      <c r="BA109" s="308">
        <v>0</v>
      </c>
      <c r="BB109" s="308">
        <v>0</v>
      </c>
      <c r="BC109" s="308">
        <v>0</v>
      </c>
      <c r="BD109" s="308">
        <v>0</v>
      </c>
      <c r="BE109" s="308">
        <v>0</v>
      </c>
      <c r="BF109" s="308">
        <v>0</v>
      </c>
      <c r="BG109" s="310">
        <v>0</v>
      </c>
      <c r="BH109" s="308">
        <v>0</v>
      </c>
      <c r="BI109" s="308">
        <v>0</v>
      </c>
      <c r="BJ109" s="308">
        <v>0</v>
      </c>
      <c r="BK109" s="308">
        <v>0</v>
      </c>
      <c r="BL109" s="308">
        <v>0</v>
      </c>
      <c r="BM109" s="308">
        <v>0</v>
      </c>
      <c r="BN109" s="308">
        <v>0</v>
      </c>
      <c r="BO109" s="308">
        <v>0</v>
      </c>
      <c r="BP109" s="308">
        <v>0</v>
      </c>
      <c r="BQ109" s="310">
        <v>0</v>
      </c>
      <c r="BR109" s="308">
        <v>0</v>
      </c>
      <c r="BS109" s="308">
        <v>0</v>
      </c>
      <c r="BT109" s="308">
        <v>0</v>
      </c>
      <c r="BU109" s="308">
        <v>0</v>
      </c>
      <c r="BV109" s="308">
        <v>0</v>
      </c>
      <c r="BW109" s="308">
        <v>0</v>
      </c>
      <c r="BX109" s="308">
        <v>0</v>
      </c>
      <c r="BY109" s="308">
        <v>0</v>
      </c>
      <c r="BZ109" s="308">
        <v>0</v>
      </c>
      <c r="CA109" s="310">
        <v>0</v>
      </c>
    </row>
    <row r="110" spans="1:79">
      <c r="A110" s="304"/>
      <c r="B110" s="335" t="s">
        <v>612</v>
      </c>
      <c r="C110" s="305"/>
      <c r="D110" s="306"/>
      <c r="E110" s="336" t="s">
        <v>613</v>
      </c>
      <c r="F110" s="307"/>
      <c r="G110" s="308">
        <v>200</v>
      </c>
      <c r="H110" s="311">
        <v>385</v>
      </c>
      <c r="I110" s="308">
        <v>13243</v>
      </c>
      <c r="J110" s="308">
        <v>5495</v>
      </c>
      <c r="K110" s="308">
        <v>2474</v>
      </c>
      <c r="L110" s="308">
        <v>1097</v>
      </c>
      <c r="M110" s="308">
        <v>1059</v>
      </c>
      <c r="N110" s="308">
        <v>38</v>
      </c>
      <c r="O110" s="308">
        <v>1377</v>
      </c>
      <c r="P110" s="308">
        <v>18</v>
      </c>
      <c r="Q110" s="308">
        <v>716</v>
      </c>
      <c r="R110" s="310">
        <v>702</v>
      </c>
      <c r="S110" s="308">
        <v>14</v>
      </c>
      <c r="T110" s="308">
        <v>629</v>
      </c>
      <c r="U110" s="308">
        <v>239</v>
      </c>
      <c r="V110" s="308">
        <v>390</v>
      </c>
      <c r="W110" s="308">
        <v>14</v>
      </c>
      <c r="X110" s="308">
        <v>3021</v>
      </c>
      <c r="Y110" s="308">
        <v>133</v>
      </c>
      <c r="Z110" s="308">
        <v>11</v>
      </c>
      <c r="AA110" s="308">
        <v>122</v>
      </c>
      <c r="AB110" s="310">
        <v>2888</v>
      </c>
      <c r="AC110" s="308">
        <v>31</v>
      </c>
      <c r="AD110" s="308">
        <v>131</v>
      </c>
      <c r="AE110" s="308">
        <v>74</v>
      </c>
      <c r="AF110" s="308">
        <v>193</v>
      </c>
      <c r="AG110" s="308">
        <v>627</v>
      </c>
      <c r="AH110" s="308">
        <v>491</v>
      </c>
      <c r="AI110" s="308">
        <v>1300</v>
      </c>
      <c r="AJ110" s="308">
        <v>41</v>
      </c>
      <c r="AK110" s="308">
        <v>750</v>
      </c>
      <c r="AL110" s="308">
        <v>6998</v>
      </c>
      <c r="AM110" s="310">
        <v>4020</v>
      </c>
      <c r="AN110" s="308">
        <v>2181</v>
      </c>
      <c r="AO110" s="308">
        <v>2078</v>
      </c>
      <c r="AP110" s="308">
        <v>1651</v>
      </c>
      <c r="AQ110" s="308">
        <v>746</v>
      </c>
      <c r="AR110" s="308">
        <v>55</v>
      </c>
      <c r="AS110" s="308">
        <v>152</v>
      </c>
      <c r="AT110" s="308">
        <v>554</v>
      </c>
      <c r="AU110" s="308">
        <v>133</v>
      </c>
      <c r="AV110" s="308">
        <v>4</v>
      </c>
      <c r="AW110" s="310">
        <v>7</v>
      </c>
      <c r="AX110" s="308">
        <v>427</v>
      </c>
      <c r="AY110" s="308">
        <v>386</v>
      </c>
      <c r="AZ110" s="308">
        <v>285</v>
      </c>
      <c r="BA110" s="308">
        <v>59</v>
      </c>
      <c r="BB110" s="308">
        <v>37</v>
      </c>
      <c r="BC110" s="308">
        <v>5</v>
      </c>
      <c r="BD110" s="308">
        <v>41</v>
      </c>
      <c r="BE110" s="308">
        <v>33</v>
      </c>
      <c r="BF110" s="308">
        <v>8</v>
      </c>
      <c r="BG110" s="310">
        <v>103</v>
      </c>
      <c r="BH110" s="308">
        <v>1802</v>
      </c>
      <c r="BI110" s="308">
        <v>360</v>
      </c>
      <c r="BJ110" s="308">
        <v>206</v>
      </c>
      <c r="BK110" s="308">
        <v>47</v>
      </c>
      <c r="BL110" s="308">
        <v>24</v>
      </c>
      <c r="BM110" s="308">
        <v>83</v>
      </c>
      <c r="BN110" s="308">
        <v>962</v>
      </c>
      <c r="BO110" s="308">
        <v>108</v>
      </c>
      <c r="BP110" s="308">
        <v>35</v>
      </c>
      <c r="BQ110" s="310">
        <v>117</v>
      </c>
      <c r="BR110" s="308">
        <v>99</v>
      </c>
      <c r="BS110" s="308">
        <v>121</v>
      </c>
      <c r="BT110" s="308">
        <v>37</v>
      </c>
      <c r="BU110" s="308">
        <v>2978</v>
      </c>
      <c r="BV110" s="308">
        <v>348</v>
      </c>
      <c r="BW110" s="308">
        <v>286</v>
      </c>
      <c r="BX110" s="308">
        <v>27</v>
      </c>
      <c r="BY110" s="308">
        <v>781</v>
      </c>
      <c r="BZ110" s="308">
        <v>406</v>
      </c>
      <c r="CA110" s="310">
        <v>1130</v>
      </c>
    </row>
    <row r="111" spans="1:79">
      <c r="A111" s="304"/>
      <c r="B111" s="335" t="s">
        <v>614</v>
      </c>
      <c r="C111" s="305"/>
      <c r="D111" s="306"/>
      <c r="E111" s="336" t="s">
        <v>332</v>
      </c>
      <c r="F111" s="307"/>
      <c r="G111" s="308">
        <v>52</v>
      </c>
      <c r="H111" s="311">
        <v>39</v>
      </c>
      <c r="I111" s="308">
        <v>53549</v>
      </c>
      <c r="J111" s="308">
        <v>18705</v>
      </c>
      <c r="K111" s="308">
        <v>13349</v>
      </c>
      <c r="L111" s="308">
        <v>11288</v>
      </c>
      <c r="M111" s="308">
        <v>10567</v>
      </c>
      <c r="N111" s="308">
        <v>721</v>
      </c>
      <c r="O111" s="308">
        <v>2061</v>
      </c>
      <c r="P111" s="308">
        <v>30</v>
      </c>
      <c r="Q111" s="308">
        <v>1110</v>
      </c>
      <c r="R111" s="310">
        <v>1074</v>
      </c>
      <c r="S111" s="308">
        <v>36</v>
      </c>
      <c r="T111" s="308">
        <v>897</v>
      </c>
      <c r="U111" s="308">
        <v>319</v>
      </c>
      <c r="V111" s="308">
        <v>578</v>
      </c>
      <c r="W111" s="308">
        <v>24</v>
      </c>
      <c r="X111" s="308">
        <v>5356</v>
      </c>
      <c r="Y111" s="308">
        <v>1737</v>
      </c>
      <c r="Z111" s="308">
        <v>112</v>
      </c>
      <c r="AA111" s="308">
        <v>1625</v>
      </c>
      <c r="AB111" s="310">
        <v>3619</v>
      </c>
      <c r="AC111" s="308">
        <v>52</v>
      </c>
      <c r="AD111" s="308">
        <v>169</v>
      </c>
      <c r="AE111" s="308">
        <v>80</v>
      </c>
      <c r="AF111" s="308">
        <v>346</v>
      </c>
      <c r="AG111" s="308">
        <v>824</v>
      </c>
      <c r="AH111" s="308">
        <v>574</v>
      </c>
      <c r="AI111" s="308">
        <v>1497</v>
      </c>
      <c r="AJ111" s="308">
        <v>77</v>
      </c>
      <c r="AK111" s="308">
        <v>193</v>
      </c>
      <c r="AL111" s="308">
        <v>34651</v>
      </c>
      <c r="AM111" s="310">
        <v>30861</v>
      </c>
      <c r="AN111" s="308">
        <v>19209</v>
      </c>
      <c r="AO111" s="308">
        <v>19038</v>
      </c>
      <c r="AP111" s="308">
        <v>16256</v>
      </c>
      <c r="AQ111" s="308">
        <v>7027</v>
      </c>
      <c r="AR111" s="308">
        <v>330</v>
      </c>
      <c r="AS111" s="308">
        <v>931</v>
      </c>
      <c r="AT111" s="308">
        <v>5458</v>
      </c>
      <c r="AU111" s="308">
        <v>2370</v>
      </c>
      <c r="AV111" s="308">
        <v>43</v>
      </c>
      <c r="AW111" s="310">
        <v>97</v>
      </c>
      <c r="AX111" s="308">
        <v>2782</v>
      </c>
      <c r="AY111" s="308">
        <v>2479</v>
      </c>
      <c r="AZ111" s="308">
        <v>2009</v>
      </c>
      <c r="BA111" s="308">
        <v>263</v>
      </c>
      <c r="BB111" s="308">
        <v>145</v>
      </c>
      <c r="BC111" s="308">
        <v>62</v>
      </c>
      <c r="BD111" s="308">
        <v>303</v>
      </c>
      <c r="BE111" s="308">
        <v>230</v>
      </c>
      <c r="BF111" s="308">
        <v>73</v>
      </c>
      <c r="BG111" s="310">
        <v>171</v>
      </c>
      <c r="BH111" s="308">
        <v>11385</v>
      </c>
      <c r="BI111" s="308">
        <v>3845</v>
      </c>
      <c r="BJ111" s="308">
        <v>2330</v>
      </c>
      <c r="BK111" s="308">
        <v>734</v>
      </c>
      <c r="BL111" s="308">
        <v>225</v>
      </c>
      <c r="BM111" s="308">
        <v>556</v>
      </c>
      <c r="BN111" s="308">
        <v>3141</v>
      </c>
      <c r="BO111" s="308">
        <v>1516</v>
      </c>
      <c r="BP111" s="308">
        <v>206</v>
      </c>
      <c r="BQ111" s="310">
        <v>286</v>
      </c>
      <c r="BR111" s="308">
        <v>311</v>
      </c>
      <c r="BS111" s="308">
        <v>2080</v>
      </c>
      <c r="BT111" s="308">
        <v>267</v>
      </c>
      <c r="BU111" s="308">
        <v>3790</v>
      </c>
      <c r="BV111" s="308">
        <v>2339</v>
      </c>
      <c r="BW111" s="308">
        <v>328</v>
      </c>
      <c r="BX111" s="308">
        <v>74</v>
      </c>
      <c r="BY111" s="308">
        <v>234</v>
      </c>
      <c r="BZ111" s="308">
        <v>221</v>
      </c>
      <c r="CA111" s="310">
        <v>594</v>
      </c>
    </row>
    <row r="112" spans="1:79">
      <c r="A112" s="304"/>
      <c r="B112" s="335" t="s">
        <v>615</v>
      </c>
      <c r="C112" s="305"/>
      <c r="D112" s="306"/>
      <c r="E112" s="336" t="s">
        <v>333</v>
      </c>
      <c r="F112" s="307"/>
      <c r="G112" s="308">
        <v>40448</v>
      </c>
      <c r="H112" s="311">
        <v>22249</v>
      </c>
      <c r="I112" s="308">
        <v>786015</v>
      </c>
      <c r="J112" s="308">
        <v>497138</v>
      </c>
      <c r="K112" s="308">
        <v>254237</v>
      </c>
      <c r="L112" s="308">
        <v>169827</v>
      </c>
      <c r="M112" s="308">
        <v>166239</v>
      </c>
      <c r="N112" s="308">
        <v>3588</v>
      </c>
      <c r="O112" s="308">
        <v>84410</v>
      </c>
      <c r="P112" s="308">
        <v>1203</v>
      </c>
      <c r="Q112" s="308">
        <v>51889</v>
      </c>
      <c r="R112" s="310">
        <v>51024</v>
      </c>
      <c r="S112" s="308">
        <v>865</v>
      </c>
      <c r="T112" s="308">
        <v>30663</v>
      </c>
      <c r="U112" s="308">
        <v>19308</v>
      </c>
      <c r="V112" s="308">
        <v>11355</v>
      </c>
      <c r="W112" s="308">
        <v>655</v>
      </c>
      <c r="X112" s="308">
        <v>242901</v>
      </c>
      <c r="Y112" s="308">
        <v>3506</v>
      </c>
      <c r="Z112" s="308">
        <v>227</v>
      </c>
      <c r="AA112" s="308">
        <v>3279</v>
      </c>
      <c r="AB112" s="310">
        <v>239395</v>
      </c>
      <c r="AC112" s="308">
        <v>4877</v>
      </c>
      <c r="AD112" s="308">
        <v>10697</v>
      </c>
      <c r="AE112" s="308">
        <v>9426</v>
      </c>
      <c r="AF112" s="308">
        <v>19800</v>
      </c>
      <c r="AG112" s="308">
        <v>46734</v>
      </c>
      <c r="AH112" s="308">
        <v>43745</v>
      </c>
      <c r="AI112" s="308">
        <v>95790</v>
      </c>
      <c r="AJ112" s="308">
        <v>8326</v>
      </c>
      <c r="AK112" s="308">
        <v>151229</v>
      </c>
      <c r="AL112" s="308">
        <v>137648</v>
      </c>
      <c r="AM112" s="310">
        <v>62514</v>
      </c>
      <c r="AN112" s="308">
        <v>37824</v>
      </c>
      <c r="AO112" s="308">
        <v>37749</v>
      </c>
      <c r="AP112" s="308">
        <v>27023</v>
      </c>
      <c r="AQ112" s="308">
        <v>12892</v>
      </c>
      <c r="AR112" s="308">
        <v>458</v>
      </c>
      <c r="AS112" s="308">
        <v>2237</v>
      </c>
      <c r="AT112" s="308">
        <v>11003</v>
      </c>
      <c r="AU112" s="308">
        <v>372</v>
      </c>
      <c r="AV112" s="308">
        <v>2</v>
      </c>
      <c r="AW112" s="310">
        <v>59</v>
      </c>
      <c r="AX112" s="308">
        <v>10726</v>
      </c>
      <c r="AY112" s="308">
        <v>10173</v>
      </c>
      <c r="AZ112" s="308">
        <v>9451</v>
      </c>
      <c r="BA112" s="308">
        <v>415</v>
      </c>
      <c r="BB112" s="308">
        <v>214</v>
      </c>
      <c r="BC112" s="308">
        <v>93</v>
      </c>
      <c r="BD112" s="308">
        <v>553</v>
      </c>
      <c r="BE112" s="308">
        <v>441</v>
      </c>
      <c r="BF112" s="308">
        <v>112</v>
      </c>
      <c r="BG112" s="310">
        <v>75</v>
      </c>
      <c r="BH112" s="308">
        <v>24634</v>
      </c>
      <c r="BI112" s="308">
        <v>5586</v>
      </c>
      <c r="BJ112" s="308">
        <v>2454</v>
      </c>
      <c r="BK112" s="308">
        <v>1588</v>
      </c>
      <c r="BL112" s="308">
        <v>329</v>
      </c>
      <c r="BM112" s="308">
        <v>1215</v>
      </c>
      <c r="BN112" s="308">
        <v>8089</v>
      </c>
      <c r="BO112" s="308">
        <v>6478</v>
      </c>
      <c r="BP112" s="308">
        <v>616</v>
      </c>
      <c r="BQ112" s="310">
        <v>488</v>
      </c>
      <c r="BR112" s="308">
        <v>234</v>
      </c>
      <c r="BS112" s="308">
        <v>3143</v>
      </c>
      <c r="BT112" s="308">
        <v>56</v>
      </c>
      <c r="BU112" s="308">
        <v>75134</v>
      </c>
      <c r="BV112" s="308">
        <v>17542</v>
      </c>
      <c r="BW112" s="308">
        <v>10616</v>
      </c>
      <c r="BX112" s="308">
        <v>2358</v>
      </c>
      <c r="BY112" s="308">
        <v>10822</v>
      </c>
      <c r="BZ112" s="308">
        <v>11427</v>
      </c>
      <c r="CA112" s="310">
        <v>22369</v>
      </c>
    </row>
    <row r="113" spans="1:79">
      <c r="A113" s="304"/>
      <c r="B113" s="335" t="s">
        <v>616</v>
      </c>
      <c r="C113" s="305"/>
      <c r="D113" s="306"/>
      <c r="E113" s="336" t="s">
        <v>6</v>
      </c>
      <c r="F113" s="307"/>
      <c r="G113" s="308">
        <v>1101286</v>
      </c>
      <c r="H113" s="311">
        <v>998019</v>
      </c>
      <c r="I113" s="308">
        <v>30232212</v>
      </c>
      <c r="J113" s="308">
        <v>15877275</v>
      </c>
      <c r="K113" s="308">
        <v>8759477</v>
      </c>
      <c r="L113" s="308">
        <v>4591585</v>
      </c>
      <c r="M113" s="308">
        <v>4436651</v>
      </c>
      <c r="N113" s="308">
        <v>154934</v>
      </c>
      <c r="O113" s="308">
        <v>4167892</v>
      </c>
      <c r="P113" s="308">
        <v>52777</v>
      </c>
      <c r="Q113" s="308">
        <v>2169846</v>
      </c>
      <c r="R113" s="310">
        <v>2123942</v>
      </c>
      <c r="S113" s="308">
        <v>45904</v>
      </c>
      <c r="T113" s="308">
        <v>1900947</v>
      </c>
      <c r="U113" s="308">
        <v>718624</v>
      </c>
      <c r="V113" s="308">
        <v>1182323</v>
      </c>
      <c r="W113" s="308">
        <v>44322</v>
      </c>
      <c r="X113" s="308">
        <v>7117798</v>
      </c>
      <c r="Y113" s="308">
        <v>385109</v>
      </c>
      <c r="Z113" s="308">
        <v>30201</v>
      </c>
      <c r="AA113" s="308">
        <v>354908</v>
      </c>
      <c r="AB113" s="310">
        <v>6732689</v>
      </c>
      <c r="AC113" s="308">
        <v>68468</v>
      </c>
      <c r="AD113" s="308">
        <v>331841</v>
      </c>
      <c r="AE113" s="308">
        <v>169689</v>
      </c>
      <c r="AF113" s="308">
        <v>447726</v>
      </c>
      <c r="AG113" s="308">
        <v>1435299</v>
      </c>
      <c r="AH113" s="308">
        <v>1205083</v>
      </c>
      <c r="AI113" s="308">
        <v>2980789</v>
      </c>
      <c r="AJ113" s="308">
        <v>93794</v>
      </c>
      <c r="AK113" s="308">
        <v>4117820</v>
      </c>
      <c r="AL113" s="308">
        <v>10237117</v>
      </c>
      <c r="AM113" s="310">
        <v>6242161</v>
      </c>
      <c r="AN113" s="308">
        <v>3234867</v>
      </c>
      <c r="AO113" s="308">
        <v>3141147</v>
      </c>
      <c r="AP113" s="308">
        <v>2504192</v>
      </c>
      <c r="AQ113" s="308">
        <v>1115388</v>
      </c>
      <c r="AR113" s="308">
        <v>72147</v>
      </c>
      <c r="AS113" s="308">
        <v>244365</v>
      </c>
      <c r="AT113" s="308">
        <v>835205</v>
      </c>
      <c r="AU113" s="308">
        <v>220020</v>
      </c>
      <c r="AV113" s="308">
        <v>6100</v>
      </c>
      <c r="AW113" s="310">
        <v>10967</v>
      </c>
      <c r="AX113" s="308">
        <v>636955</v>
      </c>
      <c r="AY113" s="308">
        <v>583655</v>
      </c>
      <c r="AZ113" s="308">
        <v>464381</v>
      </c>
      <c r="BA113" s="308">
        <v>61863</v>
      </c>
      <c r="BB113" s="308">
        <v>48794</v>
      </c>
      <c r="BC113" s="308">
        <v>8617</v>
      </c>
      <c r="BD113" s="308">
        <v>53300</v>
      </c>
      <c r="BE113" s="308">
        <v>42915</v>
      </c>
      <c r="BF113" s="308">
        <v>10385</v>
      </c>
      <c r="BG113" s="310">
        <v>93720</v>
      </c>
      <c r="BH113" s="308">
        <v>2533410</v>
      </c>
      <c r="BI113" s="308">
        <v>874334</v>
      </c>
      <c r="BJ113" s="308">
        <v>492905</v>
      </c>
      <c r="BK113" s="308">
        <v>134117</v>
      </c>
      <c r="BL113" s="308">
        <v>37658</v>
      </c>
      <c r="BM113" s="308">
        <v>209654</v>
      </c>
      <c r="BN113" s="308">
        <v>737185</v>
      </c>
      <c r="BO113" s="308">
        <v>284102</v>
      </c>
      <c r="BP113" s="308">
        <v>60269</v>
      </c>
      <c r="BQ113" s="310">
        <v>94519</v>
      </c>
      <c r="BR113" s="308">
        <v>200847</v>
      </c>
      <c r="BS113" s="308">
        <v>282154</v>
      </c>
      <c r="BT113" s="308">
        <v>473884</v>
      </c>
      <c r="BU113" s="308">
        <v>3994956</v>
      </c>
      <c r="BV113" s="308">
        <v>831432</v>
      </c>
      <c r="BW113" s="308">
        <v>334713</v>
      </c>
      <c r="BX113" s="308">
        <v>71410</v>
      </c>
      <c r="BY113" s="308">
        <v>724278</v>
      </c>
      <c r="BZ113" s="308">
        <v>479839</v>
      </c>
      <c r="CA113" s="310">
        <v>1553284</v>
      </c>
    </row>
    <row r="114" spans="1:79">
      <c r="A114" s="304"/>
      <c r="B114" s="335" t="s">
        <v>617</v>
      </c>
      <c r="C114" s="305"/>
      <c r="D114" s="306"/>
      <c r="E114" s="336" t="s">
        <v>28</v>
      </c>
      <c r="F114" s="307"/>
      <c r="G114" s="308">
        <v>31420</v>
      </c>
      <c r="H114" s="311">
        <v>17451</v>
      </c>
      <c r="I114" s="308">
        <v>1196129</v>
      </c>
      <c r="J114" s="308">
        <v>719800</v>
      </c>
      <c r="K114" s="308">
        <v>425616</v>
      </c>
      <c r="L114" s="308">
        <v>240330</v>
      </c>
      <c r="M114" s="308">
        <v>234224</v>
      </c>
      <c r="N114" s="308">
        <v>6106</v>
      </c>
      <c r="O114" s="308">
        <v>185286</v>
      </c>
      <c r="P114" s="308">
        <v>3096</v>
      </c>
      <c r="Q114" s="308">
        <v>114958</v>
      </c>
      <c r="R114" s="310">
        <v>113289</v>
      </c>
      <c r="S114" s="308">
        <v>1669</v>
      </c>
      <c r="T114" s="308">
        <v>65732</v>
      </c>
      <c r="U114" s="308">
        <v>33457</v>
      </c>
      <c r="V114" s="308">
        <v>32275</v>
      </c>
      <c r="W114" s="308">
        <v>1500</v>
      </c>
      <c r="X114" s="308">
        <v>294184</v>
      </c>
      <c r="Y114" s="308">
        <v>17063</v>
      </c>
      <c r="Z114" s="308">
        <v>1106</v>
      </c>
      <c r="AA114" s="308">
        <v>15957</v>
      </c>
      <c r="AB114" s="310">
        <v>277121</v>
      </c>
      <c r="AC114" s="308">
        <v>3940</v>
      </c>
      <c r="AD114" s="308">
        <v>13361</v>
      </c>
      <c r="AE114" s="308">
        <v>6230</v>
      </c>
      <c r="AF114" s="308">
        <v>26051</v>
      </c>
      <c r="AG114" s="308">
        <v>62772</v>
      </c>
      <c r="AH114" s="308">
        <v>45117</v>
      </c>
      <c r="AI114" s="308">
        <v>116356</v>
      </c>
      <c r="AJ114" s="308">
        <v>3294</v>
      </c>
      <c r="AK114" s="308">
        <v>117482</v>
      </c>
      <c r="AL114" s="308">
        <v>358847</v>
      </c>
      <c r="AM114" s="310">
        <v>253113</v>
      </c>
      <c r="AN114" s="308">
        <v>138830</v>
      </c>
      <c r="AO114" s="308">
        <v>135108</v>
      </c>
      <c r="AP114" s="308">
        <v>114157</v>
      </c>
      <c r="AQ114" s="308">
        <v>52790</v>
      </c>
      <c r="AR114" s="308">
        <v>2519</v>
      </c>
      <c r="AS114" s="308">
        <v>6767</v>
      </c>
      <c r="AT114" s="308">
        <v>42882</v>
      </c>
      <c r="AU114" s="308">
        <v>8677</v>
      </c>
      <c r="AV114" s="308">
        <v>158</v>
      </c>
      <c r="AW114" s="310">
        <v>364</v>
      </c>
      <c r="AX114" s="308">
        <v>20951</v>
      </c>
      <c r="AY114" s="308">
        <v>18685</v>
      </c>
      <c r="AZ114" s="308">
        <v>14987</v>
      </c>
      <c r="BA114" s="308">
        <v>2082</v>
      </c>
      <c r="BB114" s="308">
        <v>1251</v>
      </c>
      <c r="BC114" s="308">
        <v>365</v>
      </c>
      <c r="BD114" s="308">
        <v>2266</v>
      </c>
      <c r="BE114" s="308">
        <v>1823</v>
      </c>
      <c r="BF114" s="308">
        <v>443</v>
      </c>
      <c r="BG114" s="310">
        <v>3722</v>
      </c>
      <c r="BH114" s="308">
        <v>104279</v>
      </c>
      <c r="BI114" s="308">
        <v>36369</v>
      </c>
      <c r="BJ114" s="308">
        <v>22904</v>
      </c>
      <c r="BK114" s="308">
        <v>4576</v>
      </c>
      <c r="BL114" s="308">
        <v>1716</v>
      </c>
      <c r="BM114" s="308">
        <v>7173</v>
      </c>
      <c r="BN114" s="308">
        <v>29670</v>
      </c>
      <c r="BO114" s="308">
        <v>13847</v>
      </c>
      <c r="BP114" s="308">
        <v>1836</v>
      </c>
      <c r="BQ114" s="310">
        <v>2551</v>
      </c>
      <c r="BR114" s="308">
        <v>10177</v>
      </c>
      <c r="BS114" s="308">
        <v>9829</v>
      </c>
      <c r="BT114" s="308">
        <v>10004</v>
      </c>
      <c r="BU114" s="308">
        <v>105734</v>
      </c>
      <c r="BV114" s="308">
        <v>25883</v>
      </c>
      <c r="BW114" s="308">
        <v>9151</v>
      </c>
      <c r="BX114" s="308">
        <v>3137</v>
      </c>
      <c r="BY114" s="308">
        <v>11557</v>
      </c>
      <c r="BZ114" s="308">
        <v>14169</v>
      </c>
      <c r="CA114" s="310">
        <v>41837</v>
      </c>
    </row>
    <row r="115" spans="1:79">
      <c r="A115" s="304"/>
      <c r="B115" s="335" t="s">
        <v>618</v>
      </c>
      <c r="C115" s="305"/>
      <c r="D115" s="306"/>
      <c r="E115" s="336" t="s">
        <v>69</v>
      </c>
      <c r="F115" s="307"/>
      <c r="G115" s="308">
        <v>679318</v>
      </c>
      <c r="H115" s="311">
        <v>516793</v>
      </c>
      <c r="I115" s="308">
        <v>20065431</v>
      </c>
      <c r="J115" s="308">
        <v>9822294</v>
      </c>
      <c r="K115" s="308">
        <v>5560777</v>
      </c>
      <c r="L115" s="308">
        <v>3176458</v>
      </c>
      <c r="M115" s="308">
        <v>3108325</v>
      </c>
      <c r="N115" s="308">
        <v>68133</v>
      </c>
      <c r="O115" s="308">
        <v>2384319</v>
      </c>
      <c r="P115" s="308">
        <v>34528</v>
      </c>
      <c r="Q115" s="308">
        <v>1508883</v>
      </c>
      <c r="R115" s="310">
        <v>1487936</v>
      </c>
      <c r="S115" s="308">
        <v>20947</v>
      </c>
      <c r="T115" s="308">
        <v>820914</v>
      </c>
      <c r="U115" s="308">
        <v>353979</v>
      </c>
      <c r="V115" s="308">
        <v>466935</v>
      </c>
      <c r="W115" s="308">
        <v>19994</v>
      </c>
      <c r="X115" s="308">
        <v>4261517</v>
      </c>
      <c r="Y115" s="308">
        <v>302289</v>
      </c>
      <c r="Z115" s="308">
        <v>21991</v>
      </c>
      <c r="AA115" s="308">
        <v>280298</v>
      </c>
      <c r="AB115" s="310">
        <v>3959228</v>
      </c>
      <c r="AC115" s="308">
        <v>32450</v>
      </c>
      <c r="AD115" s="308">
        <v>307303</v>
      </c>
      <c r="AE115" s="308">
        <v>85759</v>
      </c>
      <c r="AF115" s="308">
        <v>274942</v>
      </c>
      <c r="AG115" s="308">
        <v>546242</v>
      </c>
      <c r="AH115" s="308">
        <v>925635</v>
      </c>
      <c r="AI115" s="308">
        <v>1737668</v>
      </c>
      <c r="AJ115" s="308">
        <v>49229</v>
      </c>
      <c r="AK115" s="308">
        <v>2540093</v>
      </c>
      <c r="AL115" s="308">
        <v>7703044</v>
      </c>
      <c r="AM115" s="310">
        <v>4160754</v>
      </c>
      <c r="AN115" s="308">
        <v>2166251</v>
      </c>
      <c r="AO115" s="308">
        <v>2095354</v>
      </c>
      <c r="AP115" s="308">
        <v>1696539</v>
      </c>
      <c r="AQ115" s="308">
        <v>708072</v>
      </c>
      <c r="AR115" s="308">
        <v>26400</v>
      </c>
      <c r="AS115" s="308">
        <v>134503</v>
      </c>
      <c r="AT115" s="308">
        <v>667089</v>
      </c>
      <c r="AU115" s="308">
        <v>152041</v>
      </c>
      <c r="AV115" s="308">
        <v>2540</v>
      </c>
      <c r="AW115" s="310">
        <v>5894</v>
      </c>
      <c r="AX115" s="308">
        <v>398815</v>
      </c>
      <c r="AY115" s="308">
        <v>360071</v>
      </c>
      <c r="AZ115" s="308">
        <v>298226</v>
      </c>
      <c r="BA115" s="308">
        <v>36444</v>
      </c>
      <c r="BB115" s="308">
        <v>15783</v>
      </c>
      <c r="BC115" s="308">
        <v>9618</v>
      </c>
      <c r="BD115" s="308">
        <v>38744</v>
      </c>
      <c r="BE115" s="308">
        <v>30127</v>
      </c>
      <c r="BF115" s="308">
        <v>8617</v>
      </c>
      <c r="BG115" s="310">
        <v>70897</v>
      </c>
      <c r="BH115" s="308">
        <v>1624119</v>
      </c>
      <c r="BI115" s="308">
        <v>484473</v>
      </c>
      <c r="BJ115" s="308">
        <v>297137</v>
      </c>
      <c r="BK115" s="308">
        <v>81599</v>
      </c>
      <c r="BL115" s="308">
        <v>20790</v>
      </c>
      <c r="BM115" s="308">
        <v>84947</v>
      </c>
      <c r="BN115" s="308">
        <v>471130</v>
      </c>
      <c r="BO115" s="308">
        <v>173227</v>
      </c>
      <c r="BP115" s="308">
        <v>38718</v>
      </c>
      <c r="BQ115" s="310">
        <v>103524</v>
      </c>
      <c r="BR115" s="308">
        <v>89427</v>
      </c>
      <c r="BS115" s="308">
        <v>263620</v>
      </c>
      <c r="BT115" s="308">
        <v>370384</v>
      </c>
      <c r="BU115" s="308">
        <v>3542290</v>
      </c>
      <c r="BV115" s="308">
        <v>790626</v>
      </c>
      <c r="BW115" s="308">
        <v>390379</v>
      </c>
      <c r="BX115" s="308">
        <v>83198</v>
      </c>
      <c r="BY115" s="308">
        <v>414893</v>
      </c>
      <c r="BZ115" s="308">
        <v>697927</v>
      </c>
      <c r="CA115" s="310">
        <v>1165267</v>
      </c>
    </row>
    <row r="116" spans="1:79">
      <c r="A116" s="304"/>
      <c r="B116" s="335" t="s">
        <v>619</v>
      </c>
      <c r="C116" s="305"/>
      <c r="D116" s="306"/>
      <c r="E116" s="336" t="s">
        <v>29</v>
      </c>
      <c r="F116" s="307"/>
      <c r="G116" s="308">
        <v>72783</v>
      </c>
      <c r="H116" s="311">
        <v>47816</v>
      </c>
      <c r="I116" s="308">
        <v>1586091</v>
      </c>
      <c r="J116" s="308">
        <v>935407</v>
      </c>
      <c r="K116" s="308">
        <v>490314</v>
      </c>
      <c r="L116" s="308">
        <v>304843</v>
      </c>
      <c r="M116" s="308">
        <v>294779</v>
      </c>
      <c r="N116" s="308">
        <v>10064</v>
      </c>
      <c r="O116" s="308">
        <v>185471</v>
      </c>
      <c r="P116" s="308">
        <v>4302</v>
      </c>
      <c r="Q116" s="308">
        <v>40450</v>
      </c>
      <c r="R116" s="310">
        <v>37549</v>
      </c>
      <c r="S116" s="308">
        <v>2901</v>
      </c>
      <c r="T116" s="308">
        <v>140292</v>
      </c>
      <c r="U116" s="308">
        <v>10076</v>
      </c>
      <c r="V116" s="308">
        <v>130216</v>
      </c>
      <c r="W116" s="308">
        <v>427</v>
      </c>
      <c r="X116" s="308">
        <v>445093</v>
      </c>
      <c r="Y116" s="308">
        <v>15621</v>
      </c>
      <c r="Z116" s="308">
        <v>52</v>
      </c>
      <c r="AA116" s="308">
        <v>15569</v>
      </c>
      <c r="AB116" s="310">
        <v>429472</v>
      </c>
      <c r="AC116" s="308">
        <v>1512</v>
      </c>
      <c r="AD116" s="308">
        <v>40335</v>
      </c>
      <c r="AE116" s="308">
        <v>22612</v>
      </c>
      <c r="AF116" s="308">
        <v>17901</v>
      </c>
      <c r="AG116" s="308">
        <v>172133</v>
      </c>
      <c r="AH116" s="308">
        <v>39804</v>
      </c>
      <c r="AI116" s="308">
        <v>119605</v>
      </c>
      <c r="AJ116" s="308">
        <v>15570</v>
      </c>
      <c r="AK116" s="308">
        <v>272144</v>
      </c>
      <c r="AL116" s="308">
        <v>378540</v>
      </c>
      <c r="AM116" s="310">
        <v>205454</v>
      </c>
      <c r="AN116" s="308">
        <v>67919</v>
      </c>
      <c r="AO116" s="308">
        <v>66698</v>
      </c>
      <c r="AP116" s="308">
        <v>57304</v>
      </c>
      <c r="AQ116" s="308">
        <v>25919</v>
      </c>
      <c r="AR116" s="308">
        <v>1209</v>
      </c>
      <c r="AS116" s="308">
        <v>3557</v>
      </c>
      <c r="AT116" s="308">
        <v>20677</v>
      </c>
      <c r="AU116" s="308">
        <v>5606</v>
      </c>
      <c r="AV116" s="308">
        <v>104</v>
      </c>
      <c r="AW116" s="310">
        <v>232</v>
      </c>
      <c r="AX116" s="308">
        <v>9394</v>
      </c>
      <c r="AY116" s="308">
        <v>8314</v>
      </c>
      <c r="AZ116" s="308">
        <v>6596</v>
      </c>
      <c r="BA116" s="308">
        <v>919</v>
      </c>
      <c r="BB116" s="308">
        <v>637</v>
      </c>
      <c r="BC116" s="308">
        <v>162</v>
      </c>
      <c r="BD116" s="308">
        <v>1080</v>
      </c>
      <c r="BE116" s="308">
        <v>878</v>
      </c>
      <c r="BF116" s="308">
        <v>202</v>
      </c>
      <c r="BG116" s="310">
        <v>1221</v>
      </c>
      <c r="BH116" s="308">
        <v>133792</v>
      </c>
      <c r="BI116" s="308">
        <v>42719</v>
      </c>
      <c r="BJ116" s="308">
        <v>26759</v>
      </c>
      <c r="BK116" s="308">
        <v>5149</v>
      </c>
      <c r="BL116" s="308">
        <v>2157</v>
      </c>
      <c r="BM116" s="308">
        <v>8654</v>
      </c>
      <c r="BN116" s="308">
        <v>46431</v>
      </c>
      <c r="BO116" s="308">
        <v>17114</v>
      </c>
      <c r="BP116" s="308">
        <v>2403</v>
      </c>
      <c r="BQ116" s="310">
        <v>4161</v>
      </c>
      <c r="BR116" s="308">
        <v>5885</v>
      </c>
      <c r="BS116" s="308">
        <v>15079</v>
      </c>
      <c r="BT116" s="308">
        <v>3743</v>
      </c>
      <c r="BU116" s="308">
        <v>173086</v>
      </c>
      <c r="BV116" s="308">
        <v>16346</v>
      </c>
      <c r="BW116" s="308">
        <v>2445</v>
      </c>
      <c r="BX116" s="308">
        <v>1130</v>
      </c>
      <c r="BY116" s="308">
        <v>27363</v>
      </c>
      <c r="BZ116" s="308">
        <v>27361</v>
      </c>
      <c r="CA116" s="310">
        <v>98441</v>
      </c>
    </row>
    <row r="117" spans="1:79">
      <c r="A117" s="304"/>
      <c r="B117" s="335" t="s">
        <v>620</v>
      </c>
      <c r="C117" s="305"/>
      <c r="D117" s="306"/>
      <c r="E117" s="336" t="s">
        <v>30</v>
      </c>
      <c r="F117" s="307"/>
      <c r="G117" s="308">
        <v>45834</v>
      </c>
      <c r="H117" s="311">
        <v>63979</v>
      </c>
      <c r="I117" s="308">
        <v>2227175</v>
      </c>
      <c r="J117" s="308">
        <v>809789</v>
      </c>
      <c r="K117" s="308">
        <v>422464</v>
      </c>
      <c r="L117" s="308">
        <v>226432</v>
      </c>
      <c r="M117" s="308">
        <v>221608</v>
      </c>
      <c r="N117" s="308">
        <v>4824</v>
      </c>
      <c r="O117" s="308">
        <v>196032</v>
      </c>
      <c r="P117" s="308">
        <v>3354</v>
      </c>
      <c r="Q117" s="308">
        <v>125651</v>
      </c>
      <c r="R117" s="310">
        <v>124257</v>
      </c>
      <c r="S117" s="308">
        <v>1394</v>
      </c>
      <c r="T117" s="308">
        <v>64988</v>
      </c>
      <c r="U117" s="308">
        <v>31449</v>
      </c>
      <c r="V117" s="308">
        <v>33539</v>
      </c>
      <c r="W117" s="308">
        <v>2039</v>
      </c>
      <c r="X117" s="308">
        <v>387325</v>
      </c>
      <c r="Y117" s="308">
        <v>21172</v>
      </c>
      <c r="Z117" s="308">
        <v>2008</v>
      </c>
      <c r="AA117" s="308">
        <v>19164</v>
      </c>
      <c r="AB117" s="310">
        <v>366153</v>
      </c>
      <c r="AC117" s="308">
        <v>4400</v>
      </c>
      <c r="AD117" s="308">
        <v>18835</v>
      </c>
      <c r="AE117" s="308">
        <v>12956</v>
      </c>
      <c r="AF117" s="308">
        <v>28858</v>
      </c>
      <c r="AG117" s="308">
        <v>75977</v>
      </c>
      <c r="AH117" s="308">
        <v>73505</v>
      </c>
      <c r="AI117" s="308">
        <v>146833</v>
      </c>
      <c r="AJ117" s="308">
        <v>4789</v>
      </c>
      <c r="AK117" s="308">
        <v>171377</v>
      </c>
      <c r="AL117" s="308">
        <v>1246009</v>
      </c>
      <c r="AM117" s="310">
        <v>914649</v>
      </c>
      <c r="AN117" s="308">
        <v>450527</v>
      </c>
      <c r="AO117" s="308">
        <v>444081</v>
      </c>
      <c r="AP117" s="308">
        <v>356904</v>
      </c>
      <c r="AQ117" s="308">
        <v>236125</v>
      </c>
      <c r="AR117" s="308">
        <v>3870</v>
      </c>
      <c r="AS117" s="308">
        <v>18476</v>
      </c>
      <c r="AT117" s="308">
        <v>64806</v>
      </c>
      <c r="AU117" s="308">
        <v>32493</v>
      </c>
      <c r="AV117" s="308">
        <v>295</v>
      </c>
      <c r="AW117" s="310">
        <v>839</v>
      </c>
      <c r="AX117" s="308">
        <v>87177</v>
      </c>
      <c r="AY117" s="308">
        <v>80458</v>
      </c>
      <c r="AZ117" s="308">
        <v>76643</v>
      </c>
      <c r="BA117" s="308">
        <v>950</v>
      </c>
      <c r="BB117" s="308">
        <v>2287</v>
      </c>
      <c r="BC117" s="308">
        <v>578</v>
      </c>
      <c r="BD117" s="308">
        <v>6719</v>
      </c>
      <c r="BE117" s="308">
        <v>5470</v>
      </c>
      <c r="BF117" s="308">
        <v>1249</v>
      </c>
      <c r="BG117" s="310">
        <v>6446</v>
      </c>
      <c r="BH117" s="308">
        <v>398974</v>
      </c>
      <c r="BI117" s="308">
        <v>116662</v>
      </c>
      <c r="BJ117" s="308">
        <v>85405</v>
      </c>
      <c r="BK117" s="308">
        <v>15778</v>
      </c>
      <c r="BL117" s="308">
        <v>4854</v>
      </c>
      <c r="BM117" s="308">
        <v>10625</v>
      </c>
      <c r="BN117" s="308">
        <v>80633</v>
      </c>
      <c r="BO117" s="308">
        <v>111781</v>
      </c>
      <c r="BP117" s="308">
        <v>10052</v>
      </c>
      <c r="BQ117" s="310">
        <v>22626</v>
      </c>
      <c r="BR117" s="308">
        <v>3978</v>
      </c>
      <c r="BS117" s="308">
        <v>53242</v>
      </c>
      <c r="BT117" s="308">
        <v>65148</v>
      </c>
      <c r="BU117" s="308">
        <v>331360</v>
      </c>
      <c r="BV117" s="308">
        <v>116840</v>
      </c>
      <c r="BW117" s="308">
        <v>59322</v>
      </c>
      <c r="BX117" s="308">
        <v>6614</v>
      </c>
      <c r="BY117" s="308">
        <v>35883</v>
      </c>
      <c r="BZ117" s="308">
        <v>37256</v>
      </c>
      <c r="CA117" s="310">
        <v>75445</v>
      </c>
    </row>
    <row r="118" spans="1:79">
      <c r="A118" s="304"/>
      <c r="B118" s="335" t="s">
        <v>621</v>
      </c>
      <c r="C118" s="305"/>
      <c r="D118" s="306"/>
      <c r="E118" s="336" t="s">
        <v>622</v>
      </c>
      <c r="F118" s="307"/>
      <c r="G118" s="308">
        <v>0</v>
      </c>
      <c r="H118" s="311">
        <v>0</v>
      </c>
      <c r="I118" s="308">
        <v>0</v>
      </c>
      <c r="J118" s="308">
        <v>0</v>
      </c>
      <c r="K118" s="308">
        <v>0</v>
      </c>
      <c r="L118" s="308">
        <v>0</v>
      </c>
      <c r="M118" s="308">
        <v>0</v>
      </c>
      <c r="N118" s="308">
        <v>0</v>
      </c>
      <c r="O118" s="308">
        <v>0</v>
      </c>
      <c r="P118" s="308">
        <v>0</v>
      </c>
      <c r="Q118" s="308">
        <v>0</v>
      </c>
      <c r="R118" s="310">
        <v>0</v>
      </c>
      <c r="S118" s="308">
        <v>0</v>
      </c>
      <c r="T118" s="308">
        <v>0</v>
      </c>
      <c r="U118" s="308">
        <v>0</v>
      </c>
      <c r="V118" s="308">
        <v>0</v>
      </c>
      <c r="W118" s="308">
        <v>0</v>
      </c>
      <c r="X118" s="308">
        <v>0</v>
      </c>
      <c r="Y118" s="308">
        <v>0</v>
      </c>
      <c r="Z118" s="308">
        <v>0</v>
      </c>
      <c r="AA118" s="308">
        <v>0</v>
      </c>
      <c r="AB118" s="310">
        <v>0</v>
      </c>
      <c r="AC118" s="308">
        <v>0</v>
      </c>
      <c r="AD118" s="308">
        <v>0</v>
      </c>
      <c r="AE118" s="308">
        <v>0</v>
      </c>
      <c r="AF118" s="308">
        <v>0</v>
      </c>
      <c r="AG118" s="308">
        <v>0</v>
      </c>
      <c r="AH118" s="308">
        <v>0</v>
      </c>
      <c r="AI118" s="308">
        <v>0</v>
      </c>
      <c r="AJ118" s="308">
        <v>0</v>
      </c>
      <c r="AK118" s="308">
        <v>0</v>
      </c>
      <c r="AL118" s="308">
        <v>0</v>
      </c>
      <c r="AM118" s="310">
        <v>0</v>
      </c>
      <c r="AN118" s="308">
        <v>0</v>
      </c>
      <c r="AO118" s="308">
        <v>0</v>
      </c>
      <c r="AP118" s="308">
        <v>0</v>
      </c>
      <c r="AQ118" s="308">
        <v>0</v>
      </c>
      <c r="AR118" s="308">
        <v>0</v>
      </c>
      <c r="AS118" s="308">
        <v>0</v>
      </c>
      <c r="AT118" s="308">
        <v>0</v>
      </c>
      <c r="AU118" s="308">
        <v>0</v>
      </c>
      <c r="AV118" s="308">
        <v>0</v>
      </c>
      <c r="AW118" s="310">
        <v>0</v>
      </c>
      <c r="AX118" s="308">
        <v>0</v>
      </c>
      <c r="AY118" s="308">
        <v>0</v>
      </c>
      <c r="AZ118" s="308">
        <v>0</v>
      </c>
      <c r="BA118" s="308">
        <v>0</v>
      </c>
      <c r="BB118" s="308">
        <v>0</v>
      </c>
      <c r="BC118" s="308">
        <v>0</v>
      </c>
      <c r="BD118" s="308">
        <v>0</v>
      </c>
      <c r="BE118" s="308">
        <v>0</v>
      </c>
      <c r="BF118" s="308">
        <v>0</v>
      </c>
      <c r="BG118" s="310">
        <v>0</v>
      </c>
      <c r="BH118" s="308">
        <v>0</v>
      </c>
      <c r="BI118" s="308">
        <v>0</v>
      </c>
      <c r="BJ118" s="308">
        <v>0</v>
      </c>
      <c r="BK118" s="308">
        <v>0</v>
      </c>
      <c r="BL118" s="308">
        <v>0</v>
      </c>
      <c r="BM118" s="308">
        <v>0</v>
      </c>
      <c r="BN118" s="308">
        <v>0</v>
      </c>
      <c r="BO118" s="308">
        <v>0</v>
      </c>
      <c r="BP118" s="308">
        <v>0</v>
      </c>
      <c r="BQ118" s="310">
        <v>0</v>
      </c>
      <c r="BR118" s="308">
        <v>0</v>
      </c>
      <c r="BS118" s="308">
        <v>0</v>
      </c>
      <c r="BT118" s="308">
        <v>0</v>
      </c>
      <c r="BU118" s="308">
        <v>0</v>
      </c>
      <c r="BV118" s="308">
        <v>0</v>
      </c>
      <c r="BW118" s="308">
        <v>0</v>
      </c>
      <c r="BX118" s="308">
        <v>0</v>
      </c>
      <c r="BY118" s="308">
        <v>0</v>
      </c>
      <c r="BZ118" s="308">
        <v>0</v>
      </c>
      <c r="CA118" s="310">
        <v>0</v>
      </c>
    </row>
    <row r="119" spans="1:79">
      <c r="A119" s="304"/>
      <c r="B119" s="335" t="s">
        <v>623</v>
      </c>
      <c r="C119" s="305"/>
      <c r="D119" s="306"/>
      <c r="E119" s="336" t="s">
        <v>624</v>
      </c>
      <c r="F119" s="307"/>
      <c r="G119" s="308">
        <v>71050</v>
      </c>
      <c r="H119" s="311">
        <v>54041</v>
      </c>
      <c r="I119" s="308">
        <v>2121738</v>
      </c>
      <c r="J119" s="308">
        <v>1111847</v>
      </c>
      <c r="K119" s="308">
        <v>602700</v>
      </c>
      <c r="L119" s="308">
        <v>342645</v>
      </c>
      <c r="M119" s="308">
        <v>333445</v>
      </c>
      <c r="N119" s="308">
        <v>9200</v>
      </c>
      <c r="O119" s="308">
        <v>260055</v>
      </c>
      <c r="P119" s="308">
        <v>3545</v>
      </c>
      <c r="Q119" s="308">
        <v>148118</v>
      </c>
      <c r="R119" s="310">
        <v>145547</v>
      </c>
      <c r="S119" s="308">
        <v>2571</v>
      </c>
      <c r="T119" s="308">
        <v>105763</v>
      </c>
      <c r="U119" s="308">
        <v>41697</v>
      </c>
      <c r="V119" s="308">
        <v>64066</v>
      </c>
      <c r="W119" s="308">
        <v>2629</v>
      </c>
      <c r="X119" s="308">
        <v>509147</v>
      </c>
      <c r="Y119" s="308">
        <v>28081</v>
      </c>
      <c r="Z119" s="308">
        <v>2156</v>
      </c>
      <c r="AA119" s="308">
        <v>25925</v>
      </c>
      <c r="AB119" s="310">
        <v>481066</v>
      </c>
      <c r="AC119" s="308">
        <v>5579</v>
      </c>
      <c r="AD119" s="308">
        <v>24165</v>
      </c>
      <c r="AE119" s="308">
        <v>12308</v>
      </c>
      <c r="AF119" s="308">
        <v>35922</v>
      </c>
      <c r="AG119" s="308">
        <v>102604</v>
      </c>
      <c r="AH119" s="308">
        <v>85020</v>
      </c>
      <c r="AI119" s="308">
        <v>208689</v>
      </c>
      <c r="AJ119" s="308">
        <v>6779</v>
      </c>
      <c r="AK119" s="308">
        <v>265667</v>
      </c>
      <c r="AL119" s="308">
        <v>744224</v>
      </c>
      <c r="AM119" s="310">
        <v>503592</v>
      </c>
      <c r="AN119" s="308">
        <v>267766</v>
      </c>
      <c r="AO119" s="308">
        <v>262269</v>
      </c>
      <c r="AP119" s="308">
        <v>214275</v>
      </c>
      <c r="AQ119" s="308">
        <v>97376</v>
      </c>
      <c r="AR119" s="308">
        <v>4777</v>
      </c>
      <c r="AS119" s="308">
        <v>16700</v>
      </c>
      <c r="AT119" s="308">
        <v>73313</v>
      </c>
      <c r="AU119" s="308">
        <v>20801</v>
      </c>
      <c r="AV119" s="308">
        <v>387</v>
      </c>
      <c r="AW119" s="310">
        <v>921</v>
      </c>
      <c r="AX119" s="308">
        <v>47994</v>
      </c>
      <c r="AY119" s="308">
        <v>44010</v>
      </c>
      <c r="AZ119" s="308">
        <v>37047</v>
      </c>
      <c r="BA119" s="308">
        <v>3704</v>
      </c>
      <c r="BB119" s="308">
        <v>2457</v>
      </c>
      <c r="BC119" s="308">
        <v>802</v>
      </c>
      <c r="BD119" s="308">
        <v>3984</v>
      </c>
      <c r="BE119" s="308">
        <v>3223</v>
      </c>
      <c r="BF119" s="308">
        <v>761</v>
      </c>
      <c r="BG119" s="310">
        <v>5497</v>
      </c>
      <c r="BH119" s="308">
        <v>193396</v>
      </c>
      <c r="BI119" s="308">
        <v>59815</v>
      </c>
      <c r="BJ119" s="308">
        <v>35150</v>
      </c>
      <c r="BK119" s="308">
        <v>9570</v>
      </c>
      <c r="BL119" s="308">
        <v>2743</v>
      </c>
      <c r="BM119" s="308">
        <v>12352</v>
      </c>
      <c r="BN119" s="308">
        <v>69697</v>
      </c>
      <c r="BO119" s="308">
        <v>20800</v>
      </c>
      <c r="BP119" s="308">
        <v>3537</v>
      </c>
      <c r="BQ119" s="310">
        <v>8774</v>
      </c>
      <c r="BR119" s="308">
        <v>10767</v>
      </c>
      <c r="BS119" s="308">
        <v>20006</v>
      </c>
      <c r="BT119" s="308">
        <v>42430</v>
      </c>
      <c r="BU119" s="308">
        <v>240632</v>
      </c>
      <c r="BV119" s="308">
        <v>40589</v>
      </c>
      <c r="BW119" s="308">
        <v>26249</v>
      </c>
      <c r="BX119" s="308">
        <v>7408</v>
      </c>
      <c r="BY119" s="308">
        <v>34294</v>
      </c>
      <c r="BZ119" s="308">
        <v>28386</v>
      </c>
      <c r="CA119" s="310">
        <v>103706</v>
      </c>
    </row>
    <row r="120" spans="1:79">
      <c r="A120" s="304"/>
      <c r="B120" s="335" t="s">
        <v>625</v>
      </c>
      <c r="C120" s="305"/>
      <c r="D120" s="306"/>
      <c r="E120" s="336" t="s">
        <v>32</v>
      </c>
      <c r="F120" s="307"/>
      <c r="G120" s="308">
        <v>0</v>
      </c>
      <c r="H120" s="311">
        <v>-410</v>
      </c>
      <c r="I120" s="308">
        <v>-291587</v>
      </c>
      <c r="J120" s="308">
        <v>-371</v>
      </c>
      <c r="K120" s="308">
        <v>-231</v>
      </c>
      <c r="L120" s="308">
        <v>-110</v>
      </c>
      <c r="M120" s="308">
        <v>-107</v>
      </c>
      <c r="N120" s="308">
        <v>-3</v>
      </c>
      <c r="O120" s="308">
        <v>-121</v>
      </c>
      <c r="P120" s="308">
        <v>-2</v>
      </c>
      <c r="Q120" s="308">
        <v>-72</v>
      </c>
      <c r="R120" s="310">
        <v>-71</v>
      </c>
      <c r="S120" s="308">
        <v>-1</v>
      </c>
      <c r="T120" s="308">
        <v>-46</v>
      </c>
      <c r="U120" s="308">
        <v>-18</v>
      </c>
      <c r="V120" s="308">
        <v>-28</v>
      </c>
      <c r="W120" s="308">
        <v>-1</v>
      </c>
      <c r="X120" s="308">
        <v>-140</v>
      </c>
      <c r="Y120" s="308">
        <v>-7</v>
      </c>
      <c r="Z120" s="308">
        <v>-1</v>
      </c>
      <c r="AA120" s="308">
        <v>-6</v>
      </c>
      <c r="AB120" s="310">
        <v>-133</v>
      </c>
      <c r="AC120" s="308">
        <v>-2</v>
      </c>
      <c r="AD120" s="308">
        <v>-7</v>
      </c>
      <c r="AE120" s="308">
        <v>-4</v>
      </c>
      <c r="AF120" s="308">
        <v>-10</v>
      </c>
      <c r="AG120" s="308">
        <v>-33</v>
      </c>
      <c r="AH120" s="308">
        <v>-22</v>
      </c>
      <c r="AI120" s="308">
        <v>-53</v>
      </c>
      <c r="AJ120" s="308">
        <v>-2</v>
      </c>
      <c r="AK120" s="308">
        <v>-1</v>
      </c>
      <c r="AL120" s="308">
        <v>-291215</v>
      </c>
      <c r="AM120" s="310">
        <v>-33509</v>
      </c>
      <c r="AN120" s="308">
        <v>-18046</v>
      </c>
      <c r="AO120" s="308">
        <v>-17716</v>
      </c>
      <c r="AP120" s="308">
        <v>-14628</v>
      </c>
      <c r="AQ120" s="308">
        <v>-7036</v>
      </c>
      <c r="AR120" s="308">
        <v>-253</v>
      </c>
      <c r="AS120" s="308">
        <v>-982</v>
      </c>
      <c r="AT120" s="308">
        <v>-4835</v>
      </c>
      <c r="AU120" s="308">
        <v>-1440</v>
      </c>
      <c r="AV120" s="308">
        <v>-22</v>
      </c>
      <c r="AW120" s="310">
        <v>-60</v>
      </c>
      <c r="AX120" s="308">
        <v>-3088</v>
      </c>
      <c r="AY120" s="308">
        <v>-2803</v>
      </c>
      <c r="AZ120" s="308">
        <v>-2438</v>
      </c>
      <c r="BA120" s="308">
        <v>-177</v>
      </c>
      <c r="BB120" s="308">
        <v>-124</v>
      </c>
      <c r="BC120" s="308">
        <v>-64</v>
      </c>
      <c r="BD120" s="308">
        <v>-285</v>
      </c>
      <c r="BE120" s="308">
        <v>-224</v>
      </c>
      <c r="BF120" s="308">
        <v>-61</v>
      </c>
      <c r="BG120" s="310">
        <v>-330</v>
      </c>
      <c r="BH120" s="308">
        <v>-14912</v>
      </c>
      <c r="BI120" s="308">
        <v>-5183</v>
      </c>
      <c r="BJ120" s="308">
        <v>-3382</v>
      </c>
      <c r="BK120" s="308">
        <v>-675</v>
      </c>
      <c r="BL120" s="308">
        <v>-221</v>
      </c>
      <c r="BM120" s="308">
        <v>-905</v>
      </c>
      <c r="BN120" s="308">
        <v>-4516</v>
      </c>
      <c r="BO120" s="308">
        <v>-2192</v>
      </c>
      <c r="BP120" s="308">
        <v>-253</v>
      </c>
      <c r="BQ120" s="310">
        <v>-784</v>
      </c>
      <c r="BR120" s="308">
        <v>-500</v>
      </c>
      <c r="BS120" s="308">
        <v>-1484</v>
      </c>
      <c r="BT120" s="308">
        <v>-551</v>
      </c>
      <c r="BU120" s="308">
        <v>-257706</v>
      </c>
      <c r="BV120" s="308">
        <v>-88218</v>
      </c>
      <c r="BW120" s="308">
        <v>-1518</v>
      </c>
      <c r="BX120" s="308">
        <v>-768</v>
      </c>
      <c r="BY120" s="308">
        <v>-39337</v>
      </c>
      <c r="BZ120" s="308">
        <v>-30960</v>
      </c>
      <c r="CA120" s="310">
        <v>-96905</v>
      </c>
    </row>
    <row r="121" spans="1:79">
      <c r="A121" s="304"/>
      <c r="B121" s="335" t="s">
        <v>626</v>
      </c>
      <c r="C121" s="305"/>
      <c r="D121" s="306"/>
      <c r="E121" s="336" t="s">
        <v>33</v>
      </c>
      <c r="F121" s="307"/>
      <c r="G121" s="308">
        <v>900405</v>
      </c>
      <c r="H121" s="311">
        <v>699670</v>
      </c>
      <c r="I121" s="308">
        <v>26904977</v>
      </c>
      <c r="J121" s="308">
        <v>13398766</v>
      </c>
      <c r="K121" s="308">
        <v>7501640</v>
      </c>
      <c r="L121" s="308">
        <v>4290598</v>
      </c>
      <c r="M121" s="308">
        <v>4192274</v>
      </c>
      <c r="N121" s="308">
        <v>98324</v>
      </c>
      <c r="O121" s="308">
        <v>3211042</v>
      </c>
      <c r="P121" s="308">
        <v>48823</v>
      </c>
      <c r="Q121" s="308">
        <v>1937988</v>
      </c>
      <c r="R121" s="310">
        <v>1908507</v>
      </c>
      <c r="S121" s="308">
        <v>29481</v>
      </c>
      <c r="T121" s="308">
        <v>1197643</v>
      </c>
      <c r="U121" s="308">
        <v>470640</v>
      </c>
      <c r="V121" s="308">
        <v>727003</v>
      </c>
      <c r="W121" s="308">
        <v>26588</v>
      </c>
      <c r="X121" s="308">
        <v>5897126</v>
      </c>
      <c r="Y121" s="308">
        <v>384219</v>
      </c>
      <c r="Z121" s="308">
        <v>27312</v>
      </c>
      <c r="AA121" s="308">
        <v>356907</v>
      </c>
      <c r="AB121" s="310">
        <v>5512907</v>
      </c>
      <c r="AC121" s="308">
        <v>47879</v>
      </c>
      <c r="AD121" s="308">
        <v>403992</v>
      </c>
      <c r="AE121" s="308">
        <v>139861</v>
      </c>
      <c r="AF121" s="308">
        <v>383664</v>
      </c>
      <c r="AG121" s="308">
        <v>959695</v>
      </c>
      <c r="AH121" s="308">
        <v>1169059</v>
      </c>
      <c r="AI121" s="308">
        <v>2329098</v>
      </c>
      <c r="AJ121" s="308">
        <v>79659</v>
      </c>
      <c r="AK121" s="308">
        <v>3366762</v>
      </c>
      <c r="AL121" s="308">
        <v>10139449</v>
      </c>
      <c r="AM121" s="310">
        <v>6004053</v>
      </c>
      <c r="AN121" s="308">
        <v>3073247</v>
      </c>
      <c r="AO121" s="308">
        <v>2985794</v>
      </c>
      <c r="AP121" s="308">
        <v>2424551</v>
      </c>
      <c r="AQ121" s="308">
        <v>1113246</v>
      </c>
      <c r="AR121" s="308">
        <v>38522</v>
      </c>
      <c r="AS121" s="308">
        <v>179021</v>
      </c>
      <c r="AT121" s="308">
        <v>863932</v>
      </c>
      <c r="AU121" s="308">
        <v>218178</v>
      </c>
      <c r="AV121" s="308">
        <v>3462</v>
      </c>
      <c r="AW121" s="310">
        <v>8190</v>
      </c>
      <c r="AX121" s="308">
        <v>561243</v>
      </c>
      <c r="AY121" s="308">
        <v>508735</v>
      </c>
      <c r="AZ121" s="308">
        <v>431061</v>
      </c>
      <c r="BA121" s="308">
        <v>43922</v>
      </c>
      <c r="BB121" s="308">
        <v>22291</v>
      </c>
      <c r="BC121" s="308">
        <v>11461</v>
      </c>
      <c r="BD121" s="308">
        <v>52508</v>
      </c>
      <c r="BE121" s="308">
        <v>41297</v>
      </c>
      <c r="BF121" s="308">
        <v>11211</v>
      </c>
      <c r="BG121" s="310">
        <v>87453</v>
      </c>
      <c r="BH121" s="308">
        <v>2439648</v>
      </c>
      <c r="BI121" s="308">
        <v>734855</v>
      </c>
      <c r="BJ121" s="308">
        <v>463973</v>
      </c>
      <c r="BK121" s="308">
        <v>115997</v>
      </c>
      <c r="BL121" s="308">
        <v>32039</v>
      </c>
      <c r="BM121" s="308">
        <v>122846</v>
      </c>
      <c r="BN121" s="308">
        <v>693045</v>
      </c>
      <c r="BO121" s="308">
        <v>334577</v>
      </c>
      <c r="BP121" s="308">
        <v>56293</v>
      </c>
      <c r="BQ121" s="310">
        <v>140852</v>
      </c>
      <c r="BR121" s="308">
        <v>119734</v>
      </c>
      <c r="BS121" s="308">
        <v>360292</v>
      </c>
      <c r="BT121" s="308">
        <v>491158</v>
      </c>
      <c r="BU121" s="308">
        <v>4135396</v>
      </c>
      <c r="BV121" s="308">
        <v>902066</v>
      </c>
      <c r="BW121" s="308">
        <v>486028</v>
      </c>
      <c r="BX121" s="308">
        <v>100719</v>
      </c>
      <c r="BY121" s="308">
        <v>484653</v>
      </c>
      <c r="BZ121" s="308">
        <v>774139</v>
      </c>
      <c r="CA121" s="310">
        <v>1387791</v>
      </c>
    </row>
    <row r="122" spans="1:79" ht="12.5" thickBot="1">
      <c r="A122" s="312"/>
      <c r="B122" s="338" t="s">
        <v>627</v>
      </c>
      <c r="C122" s="313"/>
      <c r="D122" s="314"/>
      <c r="E122" s="339" t="s">
        <v>628</v>
      </c>
      <c r="F122" s="315"/>
      <c r="G122" s="316">
        <v>2001691</v>
      </c>
      <c r="H122" s="317">
        <v>1697689</v>
      </c>
      <c r="I122" s="316">
        <v>57137189</v>
      </c>
      <c r="J122" s="316">
        <v>29276041</v>
      </c>
      <c r="K122" s="316">
        <v>16261117</v>
      </c>
      <c r="L122" s="316">
        <v>8882183</v>
      </c>
      <c r="M122" s="316">
        <v>8628925</v>
      </c>
      <c r="N122" s="316">
        <v>253258</v>
      </c>
      <c r="O122" s="316">
        <v>7378934</v>
      </c>
      <c r="P122" s="316">
        <v>101600</v>
      </c>
      <c r="Q122" s="316">
        <v>4107834</v>
      </c>
      <c r="R122" s="318">
        <v>4032449</v>
      </c>
      <c r="S122" s="316">
        <v>75385</v>
      </c>
      <c r="T122" s="316">
        <v>3098590</v>
      </c>
      <c r="U122" s="316">
        <v>1189264</v>
      </c>
      <c r="V122" s="316">
        <v>1909326</v>
      </c>
      <c r="W122" s="316">
        <v>70910</v>
      </c>
      <c r="X122" s="316">
        <v>13014924</v>
      </c>
      <c r="Y122" s="316">
        <v>769328</v>
      </c>
      <c r="Z122" s="316">
        <v>57513</v>
      </c>
      <c r="AA122" s="316">
        <v>711815</v>
      </c>
      <c r="AB122" s="318">
        <v>12245596</v>
      </c>
      <c r="AC122" s="316">
        <v>116347</v>
      </c>
      <c r="AD122" s="316">
        <v>735833</v>
      </c>
      <c r="AE122" s="316">
        <v>309550</v>
      </c>
      <c r="AF122" s="316">
        <v>831390</v>
      </c>
      <c r="AG122" s="316">
        <v>2394994</v>
      </c>
      <c r="AH122" s="316">
        <v>2374142</v>
      </c>
      <c r="AI122" s="316">
        <v>5309887</v>
      </c>
      <c r="AJ122" s="316">
        <v>173453</v>
      </c>
      <c r="AK122" s="316">
        <v>7484582</v>
      </c>
      <c r="AL122" s="316">
        <v>20376566</v>
      </c>
      <c r="AM122" s="318">
        <v>12246214</v>
      </c>
      <c r="AN122" s="316">
        <v>6308114</v>
      </c>
      <c r="AO122" s="316">
        <v>6126941</v>
      </c>
      <c r="AP122" s="316">
        <v>4928743</v>
      </c>
      <c r="AQ122" s="316">
        <v>2228634</v>
      </c>
      <c r="AR122" s="316">
        <v>110669</v>
      </c>
      <c r="AS122" s="316">
        <v>423386</v>
      </c>
      <c r="AT122" s="316">
        <v>1699137</v>
      </c>
      <c r="AU122" s="316">
        <v>438198</v>
      </c>
      <c r="AV122" s="316">
        <v>9562</v>
      </c>
      <c r="AW122" s="318">
        <v>19157</v>
      </c>
      <c r="AX122" s="316">
        <v>1198198</v>
      </c>
      <c r="AY122" s="316">
        <v>1092390</v>
      </c>
      <c r="AZ122" s="316">
        <v>895442</v>
      </c>
      <c r="BA122" s="316">
        <v>105785</v>
      </c>
      <c r="BB122" s="316">
        <v>71085</v>
      </c>
      <c r="BC122" s="316">
        <v>20078</v>
      </c>
      <c r="BD122" s="316">
        <v>105808</v>
      </c>
      <c r="BE122" s="316">
        <v>84212</v>
      </c>
      <c r="BF122" s="316">
        <v>21596</v>
      </c>
      <c r="BG122" s="318">
        <v>181173</v>
      </c>
      <c r="BH122" s="316">
        <v>4973058</v>
      </c>
      <c r="BI122" s="316">
        <v>1609189</v>
      </c>
      <c r="BJ122" s="316">
        <v>956878</v>
      </c>
      <c r="BK122" s="316">
        <v>250114</v>
      </c>
      <c r="BL122" s="316">
        <v>69697</v>
      </c>
      <c r="BM122" s="316">
        <v>332500</v>
      </c>
      <c r="BN122" s="316">
        <v>1430230</v>
      </c>
      <c r="BO122" s="316">
        <v>618679</v>
      </c>
      <c r="BP122" s="316">
        <v>116562</v>
      </c>
      <c r="BQ122" s="318">
        <v>235371</v>
      </c>
      <c r="BR122" s="316">
        <v>320581</v>
      </c>
      <c r="BS122" s="316">
        <v>642446</v>
      </c>
      <c r="BT122" s="316">
        <v>965042</v>
      </c>
      <c r="BU122" s="316">
        <v>8130352</v>
      </c>
      <c r="BV122" s="316">
        <v>1733498</v>
      </c>
      <c r="BW122" s="316">
        <v>820741</v>
      </c>
      <c r="BX122" s="316">
        <v>172129</v>
      </c>
      <c r="BY122" s="316">
        <v>1208931</v>
      </c>
      <c r="BZ122" s="316">
        <v>1253978</v>
      </c>
      <c r="CA122" s="318">
        <v>2941075</v>
      </c>
    </row>
  </sheetData>
  <mergeCells count="8">
    <mergeCell ref="BH3:BQ3"/>
    <mergeCell ref="BR3:CA3"/>
    <mergeCell ref="G3:H3"/>
    <mergeCell ref="I3:R3"/>
    <mergeCell ref="S3:AB3"/>
    <mergeCell ref="AC3:AM3"/>
    <mergeCell ref="AN3:AW3"/>
    <mergeCell ref="AX3:BG3"/>
  </mergeCells>
  <phoneticPr fontId="3"/>
  <pageMargins left="0.62992125984251968" right="0.51181102362204722" top="0.51181102362204722" bottom="0.19685039370078741" header="0.51181102362204722" footer="0.31496062992125984"/>
  <pageSetup paperSize="9" scale="38" orientation="portrait" useFirstPageNumber="1" r:id="rId1"/>
  <headerFooter alignWithMargins="0"/>
  <colBreaks count="6" manualBreakCount="6">
    <brk id="18" max="120" man="1"/>
    <brk id="28" max="120" man="1"/>
    <brk id="39" max="120" man="1"/>
    <brk id="49" max="120" man="1"/>
    <brk id="59" max="120" man="1"/>
    <brk id="69" max="120"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FE3E34-01A9-491C-B480-B3687EDE839E}">
  <dimension ref="A1:BU51"/>
  <sheetViews>
    <sheetView workbookViewId="0"/>
  </sheetViews>
  <sheetFormatPr defaultRowHeight="13"/>
  <cols>
    <col min="1" max="1" width="3.5" style="52" bestFit="1" customWidth="1"/>
    <col min="2" max="2" width="33.08203125" style="52" bestFit="1" customWidth="1"/>
    <col min="3" max="73" width="9.08203125" style="52" customWidth="1"/>
    <col min="74" max="16384" width="8.6640625" style="52"/>
  </cols>
  <sheetData>
    <row r="1" spans="1:73">
      <c r="A1" s="52" t="s">
        <v>689</v>
      </c>
    </row>
    <row r="2" spans="1:73">
      <c r="A2" s="68"/>
      <c r="B2" s="70"/>
      <c r="C2" s="254">
        <v>1</v>
      </c>
      <c r="D2" s="254">
        <v>2</v>
      </c>
      <c r="E2" s="254">
        <v>3</v>
      </c>
      <c r="F2" s="254">
        <v>4</v>
      </c>
      <c r="G2" s="254">
        <v>5</v>
      </c>
      <c r="H2" s="254">
        <v>6</v>
      </c>
      <c r="I2" s="254">
        <v>7</v>
      </c>
      <c r="J2" s="254">
        <v>8</v>
      </c>
      <c r="K2" s="254">
        <v>9</v>
      </c>
      <c r="L2" s="254">
        <v>10</v>
      </c>
      <c r="M2" s="254">
        <v>11</v>
      </c>
      <c r="N2" s="254">
        <v>12</v>
      </c>
      <c r="O2" s="254">
        <v>13</v>
      </c>
      <c r="P2" s="254">
        <v>14</v>
      </c>
      <c r="Q2" s="254">
        <v>15</v>
      </c>
      <c r="R2" s="254">
        <v>16</v>
      </c>
      <c r="S2" s="254">
        <v>17</v>
      </c>
      <c r="T2" s="254">
        <v>18</v>
      </c>
      <c r="U2" s="254">
        <v>19</v>
      </c>
      <c r="V2" s="254">
        <v>20</v>
      </c>
      <c r="W2" s="254">
        <v>21</v>
      </c>
      <c r="X2" s="254">
        <v>22</v>
      </c>
      <c r="Y2" s="254">
        <v>23</v>
      </c>
      <c r="Z2" s="254">
        <v>24</v>
      </c>
      <c r="AA2" s="254">
        <v>25</v>
      </c>
      <c r="AB2" s="254">
        <v>26</v>
      </c>
      <c r="AC2" s="254">
        <v>27</v>
      </c>
      <c r="AD2" s="254">
        <v>28</v>
      </c>
      <c r="AE2" s="413">
        <v>71</v>
      </c>
      <c r="AF2" s="254">
        <v>29</v>
      </c>
      <c r="AG2" s="254">
        <v>30</v>
      </c>
      <c r="AH2" s="254">
        <v>31</v>
      </c>
      <c r="AI2" s="254">
        <v>32</v>
      </c>
      <c r="AJ2" s="254">
        <v>33</v>
      </c>
      <c r="AK2" s="254">
        <v>34</v>
      </c>
      <c r="AL2" s="254">
        <v>35</v>
      </c>
      <c r="AM2" s="254">
        <v>36</v>
      </c>
      <c r="AN2" s="254">
        <v>37</v>
      </c>
      <c r="AO2" s="254">
        <v>38</v>
      </c>
      <c r="AP2" s="254">
        <v>39</v>
      </c>
      <c r="AQ2" s="254">
        <v>40</v>
      </c>
      <c r="AR2" s="254">
        <v>41</v>
      </c>
      <c r="AS2" s="254">
        <v>42</v>
      </c>
      <c r="AT2" s="254">
        <v>43</v>
      </c>
      <c r="AU2" s="254">
        <v>44</v>
      </c>
      <c r="AV2" s="254">
        <v>45</v>
      </c>
      <c r="AW2" s="254">
        <v>46</v>
      </c>
      <c r="AX2" s="254">
        <v>47</v>
      </c>
      <c r="AY2" s="254">
        <v>48</v>
      </c>
      <c r="AZ2" s="254">
        <v>49</v>
      </c>
      <c r="BA2" s="254">
        <v>50</v>
      </c>
      <c r="BB2" s="254">
        <v>51</v>
      </c>
      <c r="BC2" s="254">
        <v>52</v>
      </c>
      <c r="BD2" s="254">
        <v>53</v>
      </c>
      <c r="BE2" s="254">
        <v>54</v>
      </c>
      <c r="BF2" s="254">
        <v>55</v>
      </c>
      <c r="BG2" s="254">
        <v>56</v>
      </c>
      <c r="BH2" s="254">
        <v>57</v>
      </c>
      <c r="BI2" s="254">
        <v>58</v>
      </c>
      <c r="BJ2" s="254">
        <v>59</v>
      </c>
      <c r="BK2" s="254">
        <v>60</v>
      </c>
      <c r="BL2" s="254">
        <v>61</v>
      </c>
      <c r="BM2" s="254">
        <v>62</v>
      </c>
      <c r="BN2" s="254">
        <v>63</v>
      </c>
      <c r="BO2" s="254">
        <v>64</v>
      </c>
      <c r="BP2" s="254">
        <v>65</v>
      </c>
      <c r="BQ2" s="254">
        <v>66</v>
      </c>
      <c r="BR2" s="254">
        <v>67</v>
      </c>
      <c r="BS2" s="254">
        <v>68</v>
      </c>
      <c r="BT2" s="254">
        <v>69</v>
      </c>
      <c r="BU2" s="70">
        <v>70</v>
      </c>
    </row>
    <row r="3" spans="1:73" ht="104">
      <c r="A3" s="74"/>
      <c r="B3" s="102"/>
      <c r="C3" s="345" t="s">
        <v>91</v>
      </c>
      <c r="D3" s="345" t="s">
        <v>532</v>
      </c>
      <c r="E3" s="345" t="s">
        <v>346</v>
      </c>
      <c r="F3" s="345" t="s">
        <v>630</v>
      </c>
      <c r="G3" s="345" t="s">
        <v>631</v>
      </c>
      <c r="H3" s="345" t="s">
        <v>632</v>
      </c>
      <c r="I3" s="345" t="s">
        <v>633</v>
      </c>
      <c r="J3" s="345" t="s">
        <v>351</v>
      </c>
      <c r="K3" s="345" t="s">
        <v>634</v>
      </c>
      <c r="L3" s="345" t="s">
        <v>635</v>
      </c>
      <c r="M3" s="345" t="s">
        <v>636</v>
      </c>
      <c r="N3" s="345" t="s">
        <v>637</v>
      </c>
      <c r="O3" s="345" t="s">
        <v>356</v>
      </c>
      <c r="P3" s="345" t="s">
        <v>357</v>
      </c>
      <c r="Q3" s="345" t="s">
        <v>638</v>
      </c>
      <c r="R3" s="345" t="s">
        <v>359</v>
      </c>
      <c r="S3" s="345" t="s">
        <v>639</v>
      </c>
      <c r="T3" s="345" t="s">
        <v>640</v>
      </c>
      <c r="U3" s="345" t="s">
        <v>362</v>
      </c>
      <c r="V3" s="345" t="s">
        <v>641</v>
      </c>
      <c r="W3" s="345" t="s">
        <v>364</v>
      </c>
      <c r="X3" s="345" t="s">
        <v>642</v>
      </c>
      <c r="Y3" s="345" t="s">
        <v>643</v>
      </c>
      <c r="Z3" s="345" t="s">
        <v>644</v>
      </c>
      <c r="AA3" s="345" t="s">
        <v>368</v>
      </c>
      <c r="AB3" s="345" t="s">
        <v>645</v>
      </c>
      <c r="AC3" s="345" t="s">
        <v>646</v>
      </c>
      <c r="AD3" s="345" t="s">
        <v>371</v>
      </c>
      <c r="AE3" s="345" t="s">
        <v>629</v>
      </c>
      <c r="AF3" s="345" t="s">
        <v>647</v>
      </c>
      <c r="AG3" s="345" t="s">
        <v>536</v>
      </c>
      <c r="AH3" s="345" t="s">
        <v>648</v>
      </c>
      <c r="AI3" s="345" t="s">
        <v>649</v>
      </c>
      <c r="AJ3" s="345" t="s">
        <v>650</v>
      </c>
      <c r="AK3" s="345" t="s">
        <v>651</v>
      </c>
      <c r="AL3" s="345" t="s">
        <v>652</v>
      </c>
      <c r="AM3" s="345" t="s">
        <v>653</v>
      </c>
      <c r="AN3" s="345" t="s">
        <v>654</v>
      </c>
      <c r="AO3" s="345" t="s">
        <v>655</v>
      </c>
      <c r="AP3" s="345" t="s">
        <v>656</v>
      </c>
      <c r="AQ3" s="345" t="s">
        <v>657</v>
      </c>
      <c r="AR3" s="345" t="s">
        <v>658</v>
      </c>
      <c r="AS3" s="345" t="s">
        <v>659</v>
      </c>
      <c r="AT3" s="345" t="s">
        <v>660</v>
      </c>
      <c r="AU3" s="345" t="s">
        <v>661</v>
      </c>
      <c r="AV3" s="345" t="s">
        <v>662</v>
      </c>
      <c r="AW3" s="345" t="s">
        <v>663</v>
      </c>
      <c r="AX3" s="345" t="s">
        <v>664</v>
      </c>
      <c r="AY3" s="345" t="s">
        <v>660</v>
      </c>
      <c r="AZ3" s="345" t="s">
        <v>665</v>
      </c>
      <c r="BA3" s="345" t="s">
        <v>666</v>
      </c>
      <c r="BB3" s="345" t="s">
        <v>667</v>
      </c>
      <c r="BC3" s="345" t="s">
        <v>668</v>
      </c>
      <c r="BD3" s="345" t="s">
        <v>669</v>
      </c>
      <c r="BE3" s="345" t="s">
        <v>670</v>
      </c>
      <c r="BF3" s="345" t="s">
        <v>671</v>
      </c>
      <c r="BG3" s="345" t="s">
        <v>672</v>
      </c>
      <c r="BH3" s="345" t="s">
        <v>673</v>
      </c>
      <c r="BI3" s="345" t="s">
        <v>400</v>
      </c>
      <c r="BJ3" s="345" t="s">
        <v>674</v>
      </c>
      <c r="BK3" s="345" t="s">
        <v>675</v>
      </c>
      <c r="BL3" s="345" t="s">
        <v>676</v>
      </c>
      <c r="BM3" s="345" t="s">
        <v>677</v>
      </c>
      <c r="BN3" s="345" t="s">
        <v>678</v>
      </c>
      <c r="BO3" s="345" t="s">
        <v>538</v>
      </c>
      <c r="BP3" s="345" t="s">
        <v>679</v>
      </c>
      <c r="BQ3" s="345" t="s">
        <v>680</v>
      </c>
      <c r="BR3" s="345" t="s">
        <v>681</v>
      </c>
      <c r="BS3" s="345" t="s">
        <v>682</v>
      </c>
      <c r="BT3" s="345" t="s">
        <v>683</v>
      </c>
      <c r="BU3" s="346" t="s">
        <v>684</v>
      </c>
    </row>
    <row r="4" spans="1:73">
      <c r="A4" s="340">
        <v>1</v>
      </c>
      <c r="B4" s="90" t="s">
        <v>73</v>
      </c>
      <c r="C4" s="341">
        <v>61038</v>
      </c>
      <c r="D4" s="341">
        <v>20642</v>
      </c>
      <c r="E4" s="341">
        <v>9109</v>
      </c>
      <c r="F4" s="341">
        <v>1901</v>
      </c>
      <c r="G4" s="341">
        <v>1833</v>
      </c>
      <c r="H4" s="341">
        <v>68</v>
      </c>
      <c r="I4" s="341">
        <v>7208</v>
      </c>
      <c r="J4" s="341">
        <v>116</v>
      </c>
      <c r="K4" s="341">
        <v>4669</v>
      </c>
      <c r="L4" s="341">
        <v>4619</v>
      </c>
      <c r="M4" s="341">
        <v>50</v>
      </c>
      <c r="N4" s="341">
        <v>2396</v>
      </c>
      <c r="O4" s="341">
        <v>952</v>
      </c>
      <c r="P4" s="341">
        <v>1444</v>
      </c>
      <c r="Q4" s="341">
        <v>27</v>
      </c>
      <c r="R4" s="341">
        <v>11533</v>
      </c>
      <c r="S4" s="341">
        <v>430</v>
      </c>
      <c r="T4" s="341">
        <v>15</v>
      </c>
      <c r="U4" s="341">
        <v>415</v>
      </c>
      <c r="V4" s="341">
        <v>11103</v>
      </c>
      <c r="W4" s="341">
        <v>102</v>
      </c>
      <c r="X4" s="341">
        <v>178</v>
      </c>
      <c r="Y4" s="341">
        <v>640</v>
      </c>
      <c r="Z4" s="341">
        <v>1037</v>
      </c>
      <c r="AA4" s="341">
        <v>3142</v>
      </c>
      <c r="AB4" s="341">
        <v>1714</v>
      </c>
      <c r="AC4" s="341">
        <v>4146</v>
      </c>
      <c r="AD4" s="341">
        <v>144</v>
      </c>
      <c r="AE4" s="341">
        <v>59</v>
      </c>
      <c r="AF4" s="341">
        <v>40337</v>
      </c>
      <c r="AG4" s="341">
        <v>28293</v>
      </c>
      <c r="AH4" s="341">
        <v>19086</v>
      </c>
      <c r="AI4" s="341">
        <v>18130</v>
      </c>
      <c r="AJ4" s="341">
        <v>17797</v>
      </c>
      <c r="AK4" s="341">
        <v>14396</v>
      </c>
      <c r="AL4" s="341">
        <v>42</v>
      </c>
      <c r="AM4" s="341">
        <v>12</v>
      </c>
      <c r="AN4" s="341">
        <v>1491</v>
      </c>
      <c r="AO4" s="341">
        <v>1855</v>
      </c>
      <c r="AP4" s="341">
        <v>1</v>
      </c>
      <c r="AQ4" s="341">
        <v>0</v>
      </c>
      <c r="AR4" s="341">
        <v>333</v>
      </c>
      <c r="AS4" s="341">
        <v>129</v>
      </c>
      <c r="AT4" s="341">
        <v>30</v>
      </c>
      <c r="AU4" s="341">
        <v>75</v>
      </c>
      <c r="AV4" s="341">
        <v>2</v>
      </c>
      <c r="AW4" s="341">
        <v>22</v>
      </c>
      <c r="AX4" s="341">
        <v>204</v>
      </c>
      <c r="AY4" s="341">
        <v>165</v>
      </c>
      <c r="AZ4" s="341">
        <v>39</v>
      </c>
      <c r="BA4" s="341">
        <v>956</v>
      </c>
      <c r="BB4" s="341">
        <v>8546</v>
      </c>
      <c r="BC4" s="341">
        <v>4623</v>
      </c>
      <c r="BD4" s="341">
        <v>2794</v>
      </c>
      <c r="BE4" s="341">
        <v>560</v>
      </c>
      <c r="BF4" s="341">
        <v>31</v>
      </c>
      <c r="BG4" s="341">
        <v>1238</v>
      </c>
      <c r="BH4" s="341">
        <v>36</v>
      </c>
      <c r="BI4" s="341">
        <v>76</v>
      </c>
      <c r="BJ4" s="341">
        <v>70</v>
      </c>
      <c r="BK4" s="341">
        <v>179</v>
      </c>
      <c r="BL4" s="341">
        <v>2011</v>
      </c>
      <c r="BM4" s="341">
        <v>1551</v>
      </c>
      <c r="BN4" s="341">
        <v>661</v>
      </c>
      <c r="BO4" s="341">
        <v>12044</v>
      </c>
      <c r="BP4" s="341">
        <v>507</v>
      </c>
      <c r="BQ4" s="341">
        <v>227</v>
      </c>
      <c r="BR4" s="341">
        <v>7</v>
      </c>
      <c r="BS4" s="341">
        <v>90</v>
      </c>
      <c r="BT4" s="341">
        <v>2186</v>
      </c>
      <c r="BU4" s="342">
        <v>9027</v>
      </c>
    </row>
    <row r="5" spans="1:73">
      <c r="A5" s="340">
        <v>2</v>
      </c>
      <c r="B5" s="90" t="s">
        <v>420</v>
      </c>
      <c r="C5" s="341">
        <v>2234</v>
      </c>
      <c r="D5" s="341">
        <v>345</v>
      </c>
      <c r="E5" s="341">
        <v>195</v>
      </c>
      <c r="F5" s="341">
        <v>163</v>
      </c>
      <c r="G5" s="341">
        <v>158</v>
      </c>
      <c r="H5" s="341">
        <v>5</v>
      </c>
      <c r="I5" s="341">
        <v>32</v>
      </c>
      <c r="J5" s="341">
        <v>1</v>
      </c>
      <c r="K5" s="341">
        <v>16</v>
      </c>
      <c r="L5" s="341">
        <v>15</v>
      </c>
      <c r="M5" s="341">
        <v>1</v>
      </c>
      <c r="N5" s="341">
        <v>14</v>
      </c>
      <c r="O5" s="341">
        <v>5</v>
      </c>
      <c r="P5" s="341">
        <v>9</v>
      </c>
      <c r="Q5" s="341">
        <v>1</v>
      </c>
      <c r="R5" s="341">
        <v>150</v>
      </c>
      <c r="S5" s="341">
        <v>15</v>
      </c>
      <c r="T5" s="341">
        <v>2</v>
      </c>
      <c r="U5" s="341">
        <v>13</v>
      </c>
      <c r="V5" s="341">
        <v>135</v>
      </c>
      <c r="W5" s="341">
        <v>1</v>
      </c>
      <c r="X5" s="341">
        <v>6</v>
      </c>
      <c r="Y5" s="341">
        <v>3</v>
      </c>
      <c r="Z5" s="341">
        <v>9</v>
      </c>
      <c r="AA5" s="341">
        <v>30</v>
      </c>
      <c r="AB5" s="341">
        <v>24</v>
      </c>
      <c r="AC5" s="341">
        <v>60</v>
      </c>
      <c r="AD5" s="341">
        <v>2</v>
      </c>
      <c r="AE5" s="341">
        <v>319</v>
      </c>
      <c r="AF5" s="341">
        <v>1570</v>
      </c>
      <c r="AG5" s="341">
        <v>1323</v>
      </c>
      <c r="AH5" s="341">
        <v>216</v>
      </c>
      <c r="AI5" s="341">
        <v>216</v>
      </c>
      <c r="AJ5" s="341">
        <v>210</v>
      </c>
      <c r="AK5" s="341">
        <v>201</v>
      </c>
      <c r="AL5" s="341">
        <v>0</v>
      </c>
      <c r="AM5" s="341">
        <v>1</v>
      </c>
      <c r="AN5" s="341">
        <v>5</v>
      </c>
      <c r="AO5" s="341">
        <v>3</v>
      </c>
      <c r="AP5" s="341">
        <v>0</v>
      </c>
      <c r="AQ5" s="341">
        <v>0</v>
      </c>
      <c r="AR5" s="341">
        <v>6</v>
      </c>
      <c r="AS5" s="341">
        <v>3</v>
      </c>
      <c r="AT5" s="341">
        <v>3</v>
      </c>
      <c r="AU5" s="341">
        <v>0</v>
      </c>
      <c r="AV5" s="341">
        <v>0</v>
      </c>
      <c r="AW5" s="341">
        <v>0</v>
      </c>
      <c r="AX5" s="341">
        <v>3</v>
      </c>
      <c r="AY5" s="341">
        <v>2</v>
      </c>
      <c r="AZ5" s="341">
        <v>1</v>
      </c>
      <c r="BA5" s="341">
        <v>0</v>
      </c>
      <c r="BB5" s="341">
        <v>106</v>
      </c>
      <c r="BC5" s="341">
        <v>14</v>
      </c>
      <c r="BD5" s="341">
        <v>2</v>
      </c>
      <c r="BE5" s="341">
        <v>0</v>
      </c>
      <c r="BF5" s="341">
        <v>0</v>
      </c>
      <c r="BG5" s="341">
        <v>12</v>
      </c>
      <c r="BH5" s="341">
        <v>3</v>
      </c>
      <c r="BI5" s="341">
        <v>48</v>
      </c>
      <c r="BJ5" s="341">
        <v>0</v>
      </c>
      <c r="BK5" s="341">
        <v>0</v>
      </c>
      <c r="BL5" s="341">
        <v>39</v>
      </c>
      <c r="BM5" s="341">
        <v>2</v>
      </c>
      <c r="BN5" s="341">
        <v>1001</v>
      </c>
      <c r="BO5" s="341">
        <v>247</v>
      </c>
      <c r="BP5" s="341">
        <v>24</v>
      </c>
      <c r="BQ5" s="341">
        <v>7</v>
      </c>
      <c r="BR5" s="341">
        <v>5</v>
      </c>
      <c r="BS5" s="341">
        <v>9</v>
      </c>
      <c r="BT5" s="341">
        <v>74</v>
      </c>
      <c r="BU5" s="342">
        <v>128</v>
      </c>
    </row>
    <row r="6" spans="1:73">
      <c r="A6" s="340">
        <v>3</v>
      </c>
      <c r="B6" s="90" t="s">
        <v>422</v>
      </c>
      <c r="C6" s="341">
        <v>0</v>
      </c>
      <c r="D6" s="341">
        <v>0</v>
      </c>
      <c r="E6" s="341">
        <v>0</v>
      </c>
      <c r="F6" s="341">
        <v>0</v>
      </c>
      <c r="G6" s="341">
        <v>0</v>
      </c>
      <c r="H6" s="341">
        <v>0</v>
      </c>
      <c r="I6" s="341">
        <v>0</v>
      </c>
      <c r="J6" s="341">
        <v>0</v>
      </c>
      <c r="K6" s="341">
        <v>0</v>
      </c>
      <c r="L6" s="341">
        <v>0</v>
      </c>
      <c r="M6" s="341">
        <v>0</v>
      </c>
      <c r="N6" s="341">
        <v>0</v>
      </c>
      <c r="O6" s="341">
        <v>0</v>
      </c>
      <c r="P6" s="341">
        <v>0</v>
      </c>
      <c r="Q6" s="341">
        <v>0</v>
      </c>
      <c r="R6" s="341">
        <v>0</v>
      </c>
      <c r="S6" s="341">
        <v>0</v>
      </c>
      <c r="T6" s="341">
        <v>0</v>
      </c>
      <c r="U6" s="341">
        <v>0</v>
      </c>
      <c r="V6" s="341">
        <v>0</v>
      </c>
      <c r="W6" s="341">
        <v>0</v>
      </c>
      <c r="X6" s="341">
        <v>0</v>
      </c>
      <c r="Y6" s="341">
        <v>0</v>
      </c>
      <c r="Z6" s="341">
        <v>0</v>
      </c>
      <c r="AA6" s="341">
        <v>0</v>
      </c>
      <c r="AB6" s="341">
        <v>0</v>
      </c>
      <c r="AC6" s="341">
        <v>0</v>
      </c>
      <c r="AD6" s="341">
        <v>0</v>
      </c>
      <c r="AE6" s="341">
        <v>0</v>
      </c>
      <c r="AF6" s="341">
        <v>0</v>
      </c>
      <c r="AG6" s="341">
        <v>0</v>
      </c>
      <c r="AH6" s="341">
        <v>0</v>
      </c>
      <c r="AI6" s="341">
        <v>0</v>
      </c>
      <c r="AJ6" s="341">
        <v>0</v>
      </c>
      <c r="AK6" s="341">
        <v>0</v>
      </c>
      <c r="AL6" s="341">
        <v>0</v>
      </c>
      <c r="AM6" s="341">
        <v>0</v>
      </c>
      <c r="AN6" s="341">
        <v>0</v>
      </c>
      <c r="AO6" s="341">
        <v>0</v>
      </c>
      <c r="AP6" s="341">
        <v>0</v>
      </c>
      <c r="AQ6" s="341">
        <v>0</v>
      </c>
      <c r="AR6" s="341">
        <v>0</v>
      </c>
      <c r="AS6" s="341">
        <v>0</v>
      </c>
      <c r="AT6" s="341">
        <v>0</v>
      </c>
      <c r="AU6" s="341">
        <v>0</v>
      </c>
      <c r="AV6" s="341">
        <v>0</v>
      </c>
      <c r="AW6" s="341">
        <v>0</v>
      </c>
      <c r="AX6" s="341">
        <v>0</v>
      </c>
      <c r="AY6" s="341">
        <v>0</v>
      </c>
      <c r="AZ6" s="341">
        <v>0</v>
      </c>
      <c r="BA6" s="341">
        <v>0</v>
      </c>
      <c r="BB6" s="341">
        <v>0</v>
      </c>
      <c r="BC6" s="341">
        <v>0</v>
      </c>
      <c r="BD6" s="341">
        <v>0</v>
      </c>
      <c r="BE6" s="341">
        <v>0</v>
      </c>
      <c r="BF6" s="341">
        <v>0</v>
      </c>
      <c r="BG6" s="341">
        <v>0</v>
      </c>
      <c r="BH6" s="341">
        <v>0</v>
      </c>
      <c r="BI6" s="341">
        <v>0</v>
      </c>
      <c r="BJ6" s="341">
        <v>0</v>
      </c>
      <c r="BK6" s="341">
        <v>0</v>
      </c>
      <c r="BL6" s="341">
        <v>0</v>
      </c>
      <c r="BM6" s="341">
        <v>0</v>
      </c>
      <c r="BN6" s="341">
        <v>0</v>
      </c>
      <c r="BO6" s="341">
        <v>0</v>
      </c>
      <c r="BP6" s="341">
        <v>0</v>
      </c>
      <c r="BQ6" s="341">
        <v>0</v>
      </c>
      <c r="BR6" s="341">
        <v>0</v>
      </c>
      <c r="BS6" s="341">
        <v>0</v>
      </c>
      <c r="BT6" s="341">
        <v>0</v>
      </c>
      <c r="BU6" s="342">
        <v>0</v>
      </c>
    </row>
    <row r="7" spans="1:73">
      <c r="A7" s="340">
        <v>4</v>
      </c>
      <c r="B7" s="90" t="s">
        <v>108</v>
      </c>
      <c r="C7" s="341">
        <v>378409</v>
      </c>
      <c r="D7" s="341">
        <v>63757</v>
      </c>
      <c r="E7" s="341">
        <v>30742</v>
      </c>
      <c r="F7" s="341">
        <v>17325</v>
      </c>
      <c r="G7" s="341">
        <v>16967</v>
      </c>
      <c r="H7" s="341">
        <v>358</v>
      </c>
      <c r="I7" s="341">
        <v>13417</v>
      </c>
      <c r="J7" s="341">
        <v>139</v>
      </c>
      <c r="K7" s="341">
        <v>7561</v>
      </c>
      <c r="L7" s="341">
        <v>7417</v>
      </c>
      <c r="M7" s="341">
        <v>144</v>
      </c>
      <c r="N7" s="341">
        <v>5605</v>
      </c>
      <c r="O7" s="341">
        <v>1640</v>
      </c>
      <c r="P7" s="341">
        <v>3965</v>
      </c>
      <c r="Q7" s="341">
        <v>112</v>
      </c>
      <c r="R7" s="341">
        <v>33015</v>
      </c>
      <c r="S7" s="341">
        <v>2490</v>
      </c>
      <c r="T7" s="341">
        <v>511</v>
      </c>
      <c r="U7" s="341">
        <v>1979</v>
      </c>
      <c r="V7" s="341">
        <v>30525</v>
      </c>
      <c r="W7" s="341">
        <v>320</v>
      </c>
      <c r="X7" s="341">
        <v>837</v>
      </c>
      <c r="Y7" s="341">
        <v>1512</v>
      </c>
      <c r="Z7" s="341">
        <v>2006</v>
      </c>
      <c r="AA7" s="341">
        <v>6404</v>
      </c>
      <c r="AB7" s="341">
        <v>7930</v>
      </c>
      <c r="AC7" s="341">
        <v>10913</v>
      </c>
      <c r="AD7" s="341">
        <v>603</v>
      </c>
      <c r="AE7" s="341">
        <v>954</v>
      </c>
      <c r="AF7" s="341">
        <v>313698</v>
      </c>
      <c r="AG7" s="341">
        <v>191909</v>
      </c>
      <c r="AH7" s="341">
        <v>85381</v>
      </c>
      <c r="AI7" s="341">
        <v>82021</v>
      </c>
      <c r="AJ7" s="341">
        <v>73035</v>
      </c>
      <c r="AK7" s="341">
        <v>51858</v>
      </c>
      <c r="AL7" s="341">
        <v>4830</v>
      </c>
      <c r="AM7" s="341">
        <v>1542</v>
      </c>
      <c r="AN7" s="341">
        <v>6421</v>
      </c>
      <c r="AO7" s="341">
        <v>8102</v>
      </c>
      <c r="AP7" s="341">
        <v>182</v>
      </c>
      <c r="AQ7" s="341">
        <v>100</v>
      </c>
      <c r="AR7" s="341">
        <v>8986</v>
      </c>
      <c r="AS7" s="341">
        <v>7280</v>
      </c>
      <c r="AT7" s="341">
        <v>6375</v>
      </c>
      <c r="AU7" s="341">
        <v>546</v>
      </c>
      <c r="AV7" s="341">
        <v>313</v>
      </c>
      <c r="AW7" s="341">
        <v>46</v>
      </c>
      <c r="AX7" s="341">
        <v>1706</v>
      </c>
      <c r="AY7" s="341">
        <v>1387</v>
      </c>
      <c r="AZ7" s="341">
        <v>319</v>
      </c>
      <c r="BA7" s="341">
        <v>3360</v>
      </c>
      <c r="BB7" s="341">
        <v>76643</v>
      </c>
      <c r="BC7" s="341">
        <v>18573</v>
      </c>
      <c r="BD7" s="341">
        <v>13421</v>
      </c>
      <c r="BE7" s="341">
        <v>1530</v>
      </c>
      <c r="BF7" s="341">
        <v>2838</v>
      </c>
      <c r="BG7" s="341">
        <v>784</v>
      </c>
      <c r="BH7" s="341">
        <v>6760</v>
      </c>
      <c r="BI7" s="341">
        <v>17719</v>
      </c>
      <c r="BJ7" s="341">
        <v>13650</v>
      </c>
      <c r="BK7" s="341">
        <v>4195</v>
      </c>
      <c r="BL7" s="341">
        <v>3274</v>
      </c>
      <c r="BM7" s="341">
        <v>12472</v>
      </c>
      <c r="BN7" s="341">
        <v>29885</v>
      </c>
      <c r="BO7" s="341">
        <v>121789</v>
      </c>
      <c r="BP7" s="341">
        <v>16466</v>
      </c>
      <c r="BQ7" s="341">
        <v>2951</v>
      </c>
      <c r="BR7" s="341">
        <v>212</v>
      </c>
      <c r="BS7" s="341">
        <v>18611</v>
      </c>
      <c r="BT7" s="341">
        <v>31463</v>
      </c>
      <c r="BU7" s="342">
        <v>52086</v>
      </c>
    </row>
    <row r="8" spans="1:73">
      <c r="A8" s="340">
        <v>5</v>
      </c>
      <c r="B8" s="90" t="s">
        <v>327</v>
      </c>
      <c r="C8" s="341">
        <v>1513</v>
      </c>
      <c r="D8" s="341">
        <v>0</v>
      </c>
      <c r="E8" s="341">
        <v>0</v>
      </c>
      <c r="F8" s="341">
        <v>0</v>
      </c>
      <c r="G8" s="341">
        <v>0</v>
      </c>
      <c r="H8" s="341">
        <v>0</v>
      </c>
      <c r="I8" s="341">
        <v>0</v>
      </c>
      <c r="J8" s="341">
        <v>0</v>
      </c>
      <c r="K8" s="341">
        <v>0</v>
      </c>
      <c r="L8" s="341">
        <v>0</v>
      </c>
      <c r="M8" s="341">
        <v>0</v>
      </c>
      <c r="N8" s="341">
        <v>0</v>
      </c>
      <c r="O8" s="341">
        <v>0</v>
      </c>
      <c r="P8" s="341">
        <v>0</v>
      </c>
      <c r="Q8" s="341">
        <v>0</v>
      </c>
      <c r="R8" s="341">
        <v>0</v>
      </c>
      <c r="S8" s="341">
        <v>0</v>
      </c>
      <c r="T8" s="341">
        <v>0</v>
      </c>
      <c r="U8" s="341">
        <v>0</v>
      </c>
      <c r="V8" s="341">
        <v>0</v>
      </c>
      <c r="W8" s="341">
        <v>0</v>
      </c>
      <c r="X8" s="341">
        <v>0</v>
      </c>
      <c r="Y8" s="341">
        <v>0</v>
      </c>
      <c r="Z8" s="341">
        <v>0</v>
      </c>
      <c r="AA8" s="341">
        <v>0</v>
      </c>
      <c r="AB8" s="341">
        <v>0</v>
      </c>
      <c r="AC8" s="341">
        <v>0</v>
      </c>
      <c r="AD8" s="341">
        <v>0</v>
      </c>
      <c r="AE8" s="341">
        <v>0</v>
      </c>
      <c r="AF8" s="341">
        <v>1513</v>
      </c>
      <c r="AG8" s="341">
        <v>1513</v>
      </c>
      <c r="AH8" s="341">
        <v>0</v>
      </c>
      <c r="AI8" s="341">
        <v>0</v>
      </c>
      <c r="AJ8" s="341">
        <v>0</v>
      </c>
      <c r="AK8" s="341">
        <v>0</v>
      </c>
      <c r="AL8" s="341">
        <v>0</v>
      </c>
      <c r="AM8" s="341">
        <v>0</v>
      </c>
      <c r="AN8" s="341">
        <v>0</v>
      </c>
      <c r="AO8" s="341">
        <v>0</v>
      </c>
      <c r="AP8" s="341">
        <v>0</v>
      </c>
      <c r="AQ8" s="341">
        <v>0</v>
      </c>
      <c r="AR8" s="341">
        <v>0</v>
      </c>
      <c r="AS8" s="341">
        <v>0</v>
      </c>
      <c r="AT8" s="341">
        <v>0</v>
      </c>
      <c r="AU8" s="341">
        <v>0</v>
      </c>
      <c r="AV8" s="341">
        <v>0</v>
      </c>
      <c r="AW8" s="341">
        <v>0</v>
      </c>
      <c r="AX8" s="341">
        <v>0</v>
      </c>
      <c r="AY8" s="341">
        <v>0</v>
      </c>
      <c r="AZ8" s="341">
        <v>0</v>
      </c>
      <c r="BA8" s="341">
        <v>0</v>
      </c>
      <c r="BB8" s="341">
        <v>0</v>
      </c>
      <c r="BC8" s="341">
        <v>0</v>
      </c>
      <c r="BD8" s="341">
        <v>0</v>
      </c>
      <c r="BE8" s="341">
        <v>0</v>
      </c>
      <c r="BF8" s="341">
        <v>0</v>
      </c>
      <c r="BG8" s="341">
        <v>0</v>
      </c>
      <c r="BH8" s="341">
        <v>0</v>
      </c>
      <c r="BI8" s="341">
        <v>0</v>
      </c>
      <c r="BJ8" s="341">
        <v>0</v>
      </c>
      <c r="BK8" s="341">
        <v>0</v>
      </c>
      <c r="BL8" s="341">
        <v>0</v>
      </c>
      <c r="BM8" s="341">
        <v>0</v>
      </c>
      <c r="BN8" s="341">
        <v>1513</v>
      </c>
      <c r="BO8" s="341">
        <v>0</v>
      </c>
      <c r="BP8" s="341">
        <v>0</v>
      </c>
      <c r="BQ8" s="341">
        <v>0</v>
      </c>
      <c r="BR8" s="341">
        <v>0</v>
      </c>
      <c r="BS8" s="341">
        <v>0</v>
      </c>
      <c r="BT8" s="341">
        <v>0</v>
      </c>
      <c r="BU8" s="342">
        <v>0</v>
      </c>
    </row>
    <row r="9" spans="1:73">
      <c r="A9" s="340">
        <v>6</v>
      </c>
      <c r="B9" s="90" t="s">
        <v>78</v>
      </c>
      <c r="C9" s="341">
        <v>178277</v>
      </c>
      <c r="D9" s="341">
        <v>111416</v>
      </c>
      <c r="E9" s="341">
        <v>51574</v>
      </c>
      <c r="F9" s="341">
        <v>25379</v>
      </c>
      <c r="G9" s="341">
        <v>24606</v>
      </c>
      <c r="H9" s="341">
        <v>773</v>
      </c>
      <c r="I9" s="341">
        <v>26195</v>
      </c>
      <c r="J9" s="341">
        <v>495</v>
      </c>
      <c r="K9" s="341">
        <v>14663</v>
      </c>
      <c r="L9" s="341">
        <v>14504</v>
      </c>
      <c r="M9" s="341">
        <v>159</v>
      </c>
      <c r="N9" s="341">
        <v>10658</v>
      </c>
      <c r="O9" s="341">
        <v>4557</v>
      </c>
      <c r="P9" s="341">
        <v>6101</v>
      </c>
      <c r="Q9" s="341">
        <v>379</v>
      </c>
      <c r="R9" s="341">
        <v>59842</v>
      </c>
      <c r="S9" s="341">
        <v>2791</v>
      </c>
      <c r="T9" s="341">
        <v>124</v>
      </c>
      <c r="U9" s="341">
        <v>2667</v>
      </c>
      <c r="V9" s="341">
        <v>57051</v>
      </c>
      <c r="W9" s="341">
        <v>328</v>
      </c>
      <c r="X9" s="341">
        <v>3575</v>
      </c>
      <c r="Y9" s="341">
        <v>590</v>
      </c>
      <c r="Z9" s="341">
        <v>4089</v>
      </c>
      <c r="AA9" s="341">
        <v>17207</v>
      </c>
      <c r="AB9" s="341">
        <v>4350</v>
      </c>
      <c r="AC9" s="341">
        <v>26223</v>
      </c>
      <c r="AD9" s="341">
        <v>689</v>
      </c>
      <c r="AE9" s="341">
        <v>37982</v>
      </c>
      <c r="AF9" s="341">
        <v>28879</v>
      </c>
      <c r="AG9" s="341">
        <v>16485</v>
      </c>
      <c r="AH9" s="341">
        <v>8085</v>
      </c>
      <c r="AI9" s="341">
        <v>7752</v>
      </c>
      <c r="AJ9" s="341">
        <v>6312</v>
      </c>
      <c r="AK9" s="341">
        <v>2515</v>
      </c>
      <c r="AL9" s="341">
        <v>176</v>
      </c>
      <c r="AM9" s="341">
        <v>497</v>
      </c>
      <c r="AN9" s="341">
        <v>1965</v>
      </c>
      <c r="AO9" s="341">
        <v>1085</v>
      </c>
      <c r="AP9" s="341">
        <v>26</v>
      </c>
      <c r="AQ9" s="341">
        <v>48</v>
      </c>
      <c r="AR9" s="341">
        <v>1440</v>
      </c>
      <c r="AS9" s="341">
        <v>1299</v>
      </c>
      <c r="AT9" s="341">
        <v>966</v>
      </c>
      <c r="AU9" s="341">
        <v>191</v>
      </c>
      <c r="AV9" s="341">
        <v>122</v>
      </c>
      <c r="AW9" s="341">
        <v>20</v>
      </c>
      <c r="AX9" s="341">
        <v>141</v>
      </c>
      <c r="AY9" s="341">
        <v>113</v>
      </c>
      <c r="AZ9" s="341">
        <v>28</v>
      </c>
      <c r="BA9" s="341">
        <v>333</v>
      </c>
      <c r="BB9" s="341">
        <v>7920</v>
      </c>
      <c r="BC9" s="341">
        <v>2555</v>
      </c>
      <c r="BD9" s="341">
        <v>1556</v>
      </c>
      <c r="BE9" s="341">
        <v>287</v>
      </c>
      <c r="BF9" s="341">
        <v>118</v>
      </c>
      <c r="BG9" s="341">
        <v>594</v>
      </c>
      <c r="BH9" s="341">
        <v>2857</v>
      </c>
      <c r="BI9" s="341">
        <v>728</v>
      </c>
      <c r="BJ9" s="341">
        <v>158</v>
      </c>
      <c r="BK9" s="341">
        <v>301</v>
      </c>
      <c r="BL9" s="341">
        <v>442</v>
      </c>
      <c r="BM9" s="341">
        <v>879</v>
      </c>
      <c r="BN9" s="341">
        <v>480</v>
      </c>
      <c r="BO9" s="341">
        <v>12394</v>
      </c>
      <c r="BP9" s="341">
        <v>2066</v>
      </c>
      <c r="BQ9" s="341">
        <v>1272</v>
      </c>
      <c r="BR9" s="341">
        <v>316</v>
      </c>
      <c r="BS9" s="341">
        <v>2167</v>
      </c>
      <c r="BT9" s="341">
        <v>1700</v>
      </c>
      <c r="BU9" s="342">
        <v>4873</v>
      </c>
    </row>
    <row r="10" spans="1:73">
      <c r="A10" s="340">
        <v>7</v>
      </c>
      <c r="B10" s="90" t="s">
        <v>79</v>
      </c>
      <c r="C10" s="341">
        <v>2756170</v>
      </c>
      <c r="D10" s="341">
        <v>2303156</v>
      </c>
      <c r="E10" s="341">
        <v>1999545</v>
      </c>
      <c r="F10" s="341">
        <v>1479967</v>
      </c>
      <c r="G10" s="341">
        <v>1428265</v>
      </c>
      <c r="H10" s="341">
        <v>51702</v>
      </c>
      <c r="I10" s="341">
        <v>519578</v>
      </c>
      <c r="J10" s="341">
        <v>5203</v>
      </c>
      <c r="K10" s="341">
        <v>222338</v>
      </c>
      <c r="L10" s="341">
        <v>217147</v>
      </c>
      <c r="M10" s="341">
        <v>5191</v>
      </c>
      <c r="N10" s="341">
        <v>286230</v>
      </c>
      <c r="O10" s="341">
        <v>53436</v>
      </c>
      <c r="P10" s="341">
        <v>232794</v>
      </c>
      <c r="Q10" s="341">
        <v>5807</v>
      </c>
      <c r="R10" s="341">
        <v>303611</v>
      </c>
      <c r="S10" s="341">
        <v>68335</v>
      </c>
      <c r="T10" s="341">
        <v>4567</v>
      </c>
      <c r="U10" s="341">
        <v>63768</v>
      </c>
      <c r="V10" s="341">
        <v>235276</v>
      </c>
      <c r="W10" s="341">
        <v>903</v>
      </c>
      <c r="X10" s="341">
        <v>11225</v>
      </c>
      <c r="Y10" s="341">
        <v>4060</v>
      </c>
      <c r="Z10" s="341">
        <v>37177</v>
      </c>
      <c r="AA10" s="341">
        <v>80305</v>
      </c>
      <c r="AB10" s="341">
        <v>16201</v>
      </c>
      <c r="AC10" s="341">
        <v>83189</v>
      </c>
      <c r="AD10" s="341">
        <v>2216</v>
      </c>
      <c r="AE10" s="341">
        <v>392026</v>
      </c>
      <c r="AF10" s="341">
        <v>60988</v>
      </c>
      <c r="AG10" s="341">
        <v>23152</v>
      </c>
      <c r="AH10" s="341">
        <v>13459</v>
      </c>
      <c r="AI10" s="341">
        <v>12128</v>
      </c>
      <c r="AJ10" s="341">
        <v>6053</v>
      </c>
      <c r="AK10" s="341">
        <v>2269</v>
      </c>
      <c r="AL10" s="341">
        <v>74</v>
      </c>
      <c r="AM10" s="341">
        <v>361</v>
      </c>
      <c r="AN10" s="341">
        <v>2170</v>
      </c>
      <c r="AO10" s="341">
        <v>1123</v>
      </c>
      <c r="AP10" s="341">
        <v>17</v>
      </c>
      <c r="AQ10" s="341">
        <v>39</v>
      </c>
      <c r="AR10" s="341">
        <v>6075</v>
      </c>
      <c r="AS10" s="341">
        <v>5982</v>
      </c>
      <c r="AT10" s="341">
        <v>5863</v>
      </c>
      <c r="AU10" s="341">
        <v>65</v>
      </c>
      <c r="AV10" s="341">
        <v>44</v>
      </c>
      <c r="AW10" s="341">
        <v>10</v>
      </c>
      <c r="AX10" s="341">
        <v>93</v>
      </c>
      <c r="AY10" s="341">
        <v>73</v>
      </c>
      <c r="AZ10" s="341">
        <v>20</v>
      </c>
      <c r="BA10" s="341">
        <v>1331</v>
      </c>
      <c r="BB10" s="341">
        <v>6612</v>
      </c>
      <c r="BC10" s="341">
        <v>951</v>
      </c>
      <c r="BD10" s="341">
        <v>417</v>
      </c>
      <c r="BE10" s="341">
        <v>67</v>
      </c>
      <c r="BF10" s="341">
        <v>27</v>
      </c>
      <c r="BG10" s="341">
        <v>440</v>
      </c>
      <c r="BH10" s="341">
        <v>2121</v>
      </c>
      <c r="BI10" s="341">
        <v>610</v>
      </c>
      <c r="BJ10" s="341">
        <v>656</v>
      </c>
      <c r="BK10" s="341">
        <v>91</v>
      </c>
      <c r="BL10" s="341">
        <v>2066</v>
      </c>
      <c r="BM10" s="341">
        <v>117</v>
      </c>
      <c r="BN10" s="341">
        <v>3081</v>
      </c>
      <c r="BO10" s="341">
        <v>37836</v>
      </c>
      <c r="BP10" s="341">
        <v>12404</v>
      </c>
      <c r="BQ10" s="341">
        <v>2026</v>
      </c>
      <c r="BR10" s="341">
        <v>371</v>
      </c>
      <c r="BS10" s="341">
        <v>4122</v>
      </c>
      <c r="BT10" s="341">
        <v>6761</v>
      </c>
      <c r="BU10" s="342">
        <v>12152</v>
      </c>
    </row>
    <row r="11" spans="1:73">
      <c r="A11" s="340">
        <v>8</v>
      </c>
      <c r="B11" s="90" t="s">
        <v>80</v>
      </c>
      <c r="C11" s="341">
        <v>307089</v>
      </c>
      <c r="D11" s="341">
        <v>179552</v>
      </c>
      <c r="E11" s="341">
        <v>114283</v>
      </c>
      <c r="F11" s="341">
        <v>63597</v>
      </c>
      <c r="G11" s="341">
        <v>60753</v>
      </c>
      <c r="H11" s="341">
        <v>2844</v>
      </c>
      <c r="I11" s="341">
        <v>50686</v>
      </c>
      <c r="J11" s="341">
        <v>808</v>
      </c>
      <c r="K11" s="341">
        <v>31207</v>
      </c>
      <c r="L11" s="341">
        <v>29605</v>
      </c>
      <c r="M11" s="341">
        <v>1602</v>
      </c>
      <c r="N11" s="341">
        <v>17408</v>
      </c>
      <c r="O11" s="341">
        <v>9056</v>
      </c>
      <c r="P11" s="341">
        <v>8352</v>
      </c>
      <c r="Q11" s="341">
        <v>1263</v>
      </c>
      <c r="R11" s="341">
        <v>65269</v>
      </c>
      <c r="S11" s="341">
        <v>3727</v>
      </c>
      <c r="T11" s="341">
        <v>219</v>
      </c>
      <c r="U11" s="341">
        <v>3508</v>
      </c>
      <c r="V11" s="341">
        <v>61542</v>
      </c>
      <c r="W11" s="341">
        <v>878</v>
      </c>
      <c r="X11" s="341">
        <v>2411</v>
      </c>
      <c r="Y11" s="341">
        <v>1483</v>
      </c>
      <c r="Z11" s="341">
        <v>6740</v>
      </c>
      <c r="AA11" s="341">
        <v>13733</v>
      </c>
      <c r="AB11" s="341">
        <v>14043</v>
      </c>
      <c r="AC11" s="341">
        <v>21708</v>
      </c>
      <c r="AD11" s="341">
        <v>546</v>
      </c>
      <c r="AE11" s="341">
        <v>65372</v>
      </c>
      <c r="AF11" s="341">
        <v>62165</v>
      </c>
      <c r="AG11" s="341">
        <v>34553</v>
      </c>
      <c r="AH11" s="341">
        <v>22396</v>
      </c>
      <c r="AI11" s="341">
        <v>22197</v>
      </c>
      <c r="AJ11" s="341">
        <v>18078</v>
      </c>
      <c r="AK11" s="341">
        <v>3662</v>
      </c>
      <c r="AL11" s="341">
        <v>253</v>
      </c>
      <c r="AM11" s="341">
        <v>2647</v>
      </c>
      <c r="AN11" s="341">
        <v>10844</v>
      </c>
      <c r="AO11" s="341">
        <v>551</v>
      </c>
      <c r="AP11" s="341">
        <v>27</v>
      </c>
      <c r="AQ11" s="341">
        <v>94</v>
      </c>
      <c r="AR11" s="341">
        <v>4119</v>
      </c>
      <c r="AS11" s="341">
        <v>3679</v>
      </c>
      <c r="AT11" s="341">
        <v>2625</v>
      </c>
      <c r="AU11" s="341">
        <v>285</v>
      </c>
      <c r="AV11" s="341">
        <v>584</v>
      </c>
      <c r="AW11" s="341">
        <v>185</v>
      </c>
      <c r="AX11" s="341">
        <v>440</v>
      </c>
      <c r="AY11" s="341">
        <v>356</v>
      </c>
      <c r="AZ11" s="341">
        <v>84</v>
      </c>
      <c r="BA11" s="341">
        <v>199</v>
      </c>
      <c r="BB11" s="341">
        <v>7698</v>
      </c>
      <c r="BC11" s="341">
        <v>2992</v>
      </c>
      <c r="BD11" s="341">
        <v>2286</v>
      </c>
      <c r="BE11" s="341">
        <v>346</v>
      </c>
      <c r="BF11" s="341">
        <v>80</v>
      </c>
      <c r="BG11" s="341">
        <v>280</v>
      </c>
      <c r="BH11" s="341">
        <v>1830</v>
      </c>
      <c r="BI11" s="341">
        <v>1051</v>
      </c>
      <c r="BJ11" s="341">
        <v>390</v>
      </c>
      <c r="BK11" s="341">
        <v>64</v>
      </c>
      <c r="BL11" s="341">
        <v>1109</v>
      </c>
      <c r="BM11" s="341">
        <v>262</v>
      </c>
      <c r="BN11" s="341">
        <v>4459</v>
      </c>
      <c r="BO11" s="341">
        <v>27612</v>
      </c>
      <c r="BP11" s="341">
        <v>7545</v>
      </c>
      <c r="BQ11" s="341">
        <v>1144</v>
      </c>
      <c r="BR11" s="341">
        <v>328</v>
      </c>
      <c r="BS11" s="341">
        <v>7153</v>
      </c>
      <c r="BT11" s="341">
        <v>3940</v>
      </c>
      <c r="BU11" s="342">
        <v>7502</v>
      </c>
    </row>
    <row r="12" spans="1:73">
      <c r="A12" s="340">
        <v>9</v>
      </c>
      <c r="B12" s="90" t="s">
        <v>81</v>
      </c>
      <c r="C12" s="341">
        <v>724702</v>
      </c>
      <c r="D12" s="341">
        <v>90436</v>
      </c>
      <c r="E12" s="341">
        <v>30379</v>
      </c>
      <c r="F12" s="341">
        <v>4170</v>
      </c>
      <c r="G12" s="341">
        <v>4042</v>
      </c>
      <c r="H12" s="341">
        <v>128</v>
      </c>
      <c r="I12" s="341">
        <v>26209</v>
      </c>
      <c r="J12" s="341">
        <v>445</v>
      </c>
      <c r="K12" s="341">
        <v>18405</v>
      </c>
      <c r="L12" s="341">
        <v>18293</v>
      </c>
      <c r="M12" s="341">
        <v>112</v>
      </c>
      <c r="N12" s="341">
        <v>6814</v>
      </c>
      <c r="O12" s="341">
        <v>4124</v>
      </c>
      <c r="P12" s="341">
        <v>2690</v>
      </c>
      <c r="Q12" s="341">
        <v>545</v>
      </c>
      <c r="R12" s="341">
        <v>60057</v>
      </c>
      <c r="S12" s="341">
        <v>885</v>
      </c>
      <c r="T12" s="341">
        <v>181</v>
      </c>
      <c r="U12" s="341">
        <v>704</v>
      </c>
      <c r="V12" s="341">
        <v>59172</v>
      </c>
      <c r="W12" s="341">
        <v>989</v>
      </c>
      <c r="X12" s="341">
        <v>2116</v>
      </c>
      <c r="Y12" s="341">
        <v>4618</v>
      </c>
      <c r="Z12" s="341">
        <v>3339</v>
      </c>
      <c r="AA12" s="341">
        <v>14876</v>
      </c>
      <c r="AB12" s="341">
        <v>14425</v>
      </c>
      <c r="AC12" s="341">
        <v>18187</v>
      </c>
      <c r="AD12" s="341">
        <v>622</v>
      </c>
      <c r="AE12" s="341">
        <v>19704</v>
      </c>
      <c r="AF12" s="341">
        <v>614562</v>
      </c>
      <c r="AG12" s="341">
        <v>470427</v>
      </c>
      <c r="AH12" s="341">
        <v>346693</v>
      </c>
      <c r="AI12" s="341">
        <v>340106</v>
      </c>
      <c r="AJ12" s="341">
        <v>275009</v>
      </c>
      <c r="AK12" s="341">
        <v>82185</v>
      </c>
      <c r="AL12" s="341">
        <v>23639</v>
      </c>
      <c r="AM12" s="341">
        <v>2430</v>
      </c>
      <c r="AN12" s="341">
        <v>147449</v>
      </c>
      <c r="AO12" s="341">
        <v>18102</v>
      </c>
      <c r="AP12" s="341">
        <v>1025</v>
      </c>
      <c r="AQ12" s="341">
        <v>179</v>
      </c>
      <c r="AR12" s="341">
        <v>65097</v>
      </c>
      <c r="AS12" s="341">
        <v>57349</v>
      </c>
      <c r="AT12" s="341">
        <v>28824</v>
      </c>
      <c r="AU12" s="341">
        <v>3279</v>
      </c>
      <c r="AV12" s="341">
        <v>22947</v>
      </c>
      <c r="AW12" s="341">
        <v>2299</v>
      </c>
      <c r="AX12" s="341">
        <v>7748</v>
      </c>
      <c r="AY12" s="341">
        <v>6297</v>
      </c>
      <c r="AZ12" s="341">
        <v>1451</v>
      </c>
      <c r="BA12" s="341">
        <v>6587</v>
      </c>
      <c r="BB12" s="341">
        <v>96303</v>
      </c>
      <c r="BC12" s="341">
        <v>26836</v>
      </c>
      <c r="BD12" s="341">
        <v>19891</v>
      </c>
      <c r="BE12" s="341">
        <v>3942</v>
      </c>
      <c r="BF12" s="341">
        <v>1007</v>
      </c>
      <c r="BG12" s="341">
        <v>1996</v>
      </c>
      <c r="BH12" s="341">
        <v>28150</v>
      </c>
      <c r="BI12" s="341">
        <v>15496</v>
      </c>
      <c r="BJ12" s="341">
        <v>8654</v>
      </c>
      <c r="BK12" s="341">
        <v>3272</v>
      </c>
      <c r="BL12" s="341">
        <v>3472</v>
      </c>
      <c r="BM12" s="341">
        <v>10423</v>
      </c>
      <c r="BN12" s="341">
        <v>27431</v>
      </c>
      <c r="BO12" s="341">
        <v>144135</v>
      </c>
      <c r="BP12" s="341">
        <v>8912</v>
      </c>
      <c r="BQ12" s="341">
        <v>6402</v>
      </c>
      <c r="BR12" s="341">
        <v>562</v>
      </c>
      <c r="BS12" s="341">
        <v>27745</v>
      </c>
      <c r="BT12" s="341">
        <v>27272</v>
      </c>
      <c r="BU12" s="342">
        <v>73242</v>
      </c>
    </row>
    <row r="13" spans="1:73">
      <c r="A13" s="340">
        <v>10</v>
      </c>
      <c r="B13" s="90" t="s">
        <v>685</v>
      </c>
      <c r="C13" s="341">
        <v>747333</v>
      </c>
      <c r="D13" s="341">
        <v>347069</v>
      </c>
      <c r="E13" s="341">
        <v>187753</v>
      </c>
      <c r="F13" s="341">
        <v>98346</v>
      </c>
      <c r="G13" s="341">
        <v>95975</v>
      </c>
      <c r="H13" s="341">
        <v>2371</v>
      </c>
      <c r="I13" s="341">
        <v>89407</v>
      </c>
      <c r="J13" s="341">
        <v>1181</v>
      </c>
      <c r="K13" s="341">
        <v>49825</v>
      </c>
      <c r="L13" s="341">
        <v>48795</v>
      </c>
      <c r="M13" s="341">
        <v>1030</v>
      </c>
      <c r="N13" s="341">
        <v>37405</v>
      </c>
      <c r="O13" s="341">
        <v>15193</v>
      </c>
      <c r="P13" s="341">
        <v>22212</v>
      </c>
      <c r="Q13" s="341">
        <v>996</v>
      </c>
      <c r="R13" s="341">
        <v>159316</v>
      </c>
      <c r="S13" s="341">
        <v>7170</v>
      </c>
      <c r="T13" s="341">
        <v>480</v>
      </c>
      <c r="U13" s="341">
        <v>6690</v>
      </c>
      <c r="V13" s="341">
        <v>152146</v>
      </c>
      <c r="W13" s="341">
        <v>1376</v>
      </c>
      <c r="X13" s="341">
        <v>6600</v>
      </c>
      <c r="Y13" s="341">
        <v>1796</v>
      </c>
      <c r="Z13" s="341">
        <v>11770</v>
      </c>
      <c r="AA13" s="341">
        <v>42018</v>
      </c>
      <c r="AB13" s="341">
        <v>22250</v>
      </c>
      <c r="AC13" s="341">
        <v>64886</v>
      </c>
      <c r="AD13" s="341">
        <v>1450</v>
      </c>
      <c r="AE13" s="341">
        <v>118332</v>
      </c>
      <c r="AF13" s="341">
        <v>281932</v>
      </c>
      <c r="AG13" s="341">
        <v>152373</v>
      </c>
      <c r="AH13" s="341">
        <v>73558</v>
      </c>
      <c r="AI13" s="341">
        <v>71043</v>
      </c>
      <c r="AJ13" s="341">
        <v>49444</v>
      </c>
      <c r="AK13" s="341">
        <v>21817</v>
      </c>
      <c r="AL13" s="341">
        <v>339</v>
      </c>
      <c r="AM13" s="341">
        <v>8148</v>
      </c>
      <c r="AN13" s="341">
        <v>14515</v>
      </c>
      <c r="AO13" s="341">
        <v>3669</v>
      </c>
      <c r="AP13" s="341">
        <v>156</v>
      </c>
      <c r="AQ13" s="341">
        <v>800</v>
      </c>
      <c r="AR13" s="341">
        <v>21599</v>
      </c>
      <c r="AS13" s="341">
        <v>20271</v>
      </c>
      <c r="AT13" s="341">
        <v>17902</v>
      </c>
      <c r="AU13" s="341">
        <v>1321</v>
      </c>
      <c r="AV13" s="341">
        <v>819</v>
      </c>
      <c r="AW13" s="341">
        <v>229</v>
      </c>
      <c r="AX13" s="341">
        <v>1328</v>
      </c>
      <c r="AY13" s="341">
        <v>1080</v>
      </c>
      <c r="AZ13" s="341">
        <v>248</v>
      </c>
      <c r="BA13" s="341">
        <v>2515</v>
      </c>
      <c r="BB13" s="341">
        <v>64483</v>
      </c>
      <c r="BC13" s="341">
        <v>11180</v>
      </c>
      <c r="BD13" s="341">
        <v>5408</v>
      </c>
      <c r="BE13" s="341">
        <v>1172</v>
      </c>
      <c r="BF13" s="341">
        <v>305</v>
      </c>
      <c r="BG13" s="341">
        <v>4295</v>
      </c>
      <c r="BH13" s="341">
        <v>35196</v>
      </c>
      <c r="BI13" s="341">
        <v>7656</v>
      </c>
      <c r="BJ13" s="341">
        <v>1059</v>
      </c>
      <c r="BK13" s="341">
        <v>3501</v>
      </c>
      <c r="BL13" s="341">
        <v>3069</v>
      </c>
      <c r="BM13" s="341">
        <v>2822</v>
      </c>
      <c r="BN13" s="341">
        <v>14332</v>
      </c>
      <c r="BO13" s="341">
        <v>129559</v>
      </c>
      <c r="BP13" s="341">
        <v>24961</v>
      </c>
      <c r="BQ13" s="341">
        <v>6231</v>
      </c>
      <c r="BR13" s="341">
        <v>3768</v>
      </c>
      <c r="BS13" s="341">
        <v>28751</v>
      </c>
      <c r="BT13" s="341">
        <v>20353</v>
      </c>
      <c r="BU13" s="342">
        <v>45495</v>
      </c>
    </row>
    <row r="14" spans="1:73">
      <c r="A14" s="340">
        <v>11</v>
      </c>
      <c r="B14" s="90" t="s">
        <v>83</v>
      </c>
      <c r="C14" s="341">
        <v>2981153</v>
      </c>
      <c r="D14" s="341">
        <v>1433059</v>
      </c>
      <c r="E14" s="341">
        <v>714814</v>
      </c>
      <c r="F14" s="341">
        <v>344994</v>
      </c>
      <c r="G14" s="341">
        <v>334856</v>
      </c>
      <c r="H14" s="341">
        <v>10138</v>
      </c>
      <c r="I14" s="341">
        <v>369820</v>
      </c>
      <c r="J14" s="341">
        <v>4925</v>
      </c>
      <c r="K14" s="341">
        <v>242269</v>
      </c>
      <c r="L14" s="341">
        <v>233723</v>
      </c>
      <c r="M14" s="341">
        <v>8546</v>
      </c>
      <c r="N14" s="341">
        <v>118267</v>
      </c>
      <c r="O14" s="341">
        <v>44924</v>
      </c>
      <c r="P14" s="341">
        <v>73343</v>
      </c>
      <c r="Q14" s="341">
        <v>4359</v>
      </c>
      <c r="R14" s="341">
        <v>718245</v>
      </c>
      <c r="S14" s="341">
        <v>40678</v>
      </c>
      <c r="T14" s="341">
        <v>4145</v>
      </c>
      <c r="U14" s="341">
        <v>36533</v>
      </c>
      <c r="V14" s="341">
        <v>677567</v>
      </c>
      <c r="W14" s="341">
        <v>6434</v>
      </c>
      <c r="X14" s="341">
        <v>39785</v>
      </c>
      <c r="Y14" s="341">
        <v>25437</v>
      </c>
      <c r="Z14" s="341">
        <v>42655</v>
      </c>
      <c r="AA14" s="341">
        <v>164287</v>
      </c>
      <c r="AB14" s="341">
        <v>119822</v>
      </c>
      <c r="AC14" s="341">
        <v>271201</v>
      </c>
      <c r="AD14" s="341">
        <v>7946</v>
      </c>
      <c r="AE14" s="341">
        <v>336169</v>
      </c>
      <c r="AF14" s="341">
        <v>1211925</v>
      </c>
      <c r="AG14" s="341">
        <v>800923</v>
      </c>
      <c r="AH14" s="341">
        <v>383116</v>
      </c>
      <c r="AI14" s="341">
        <v>370966</v>
      </c>
      <c r="AJ14" s="341">
        <v>283394</v>
      </c>
      <c r="AK14" s="341">
        <v>180243</v>
      </c>
      <c r="AL14" s="341">
        <v>4639</v>
      </c>
      <c r="AM14" s="341">
        <v>20502</v>
      </c>
      <c r="AN14" s="341">
        <v>41394</v>
      </c>
      <c r="AO14" s="341">
        <v>34906</v>
      </c>
      <c r="AP14" s="341">
        <v>619</v>
      </c>
      <c r="AQ14" s="341">
        <v>1091</v>
      </c>
      <c r="AR14" s="341">
        <v>87572</v>
      </c>
      <c r="AS14" s="341">
        <v>81634</v>
      </c>
      <c r="AT14" s="341">
        <v>73606</v>
      </c>
      <c r="AU14" s="341">
        <v>6620</v>
      </c>
      <c r="AV14" s="341">
        <v>1328</v>
      </c>
      <c r="AW14" s="341">
        <v>80</v>
      </c>
      <c r="AX14" s="341">
        <v>5938</v>
      </c>
      <c r="AY14" s="341">
        <v>4829</v>
      </c>
      <c r="AZ14" s="341">
        <v>1109</v>
      </c>
      <c r="BA14" s="341">
        <v>12150</v>
      </c>
      <c r="BB14" s="341">
        <v>341843</v>
      </c>
      <c r="BC14" s="341">
        <v>110597</v>
      </c>
      <c r="BD14" s="341">
        <v>52170</v>
      </c>
      <c r="BE14" s="341">
        <v>17615</v>
      </c>
      <c r="BF14" s="341">
        <v>4900</v>
      </c>
      <c r="BG14" s="341">
        <v>35912</v>
      </c>
      <c r="BH14" s="341">
        <v>74074</v>
      </c>
      <c r="BI14" s="341">
        <v>40795</v>
      </c>
      <c r="BJ14" s="341">
        <v>7194</v>
      </c>
      <c r="BK14" s="341">
        <v>13151</v>
      </c>
      <c r="BL14" s="341">
        <v>10771</v>
      </c>
      <c r="BM14" s="341">
        <v>85261</v>
      </c>
      <c r="BN14" s="341">
        <v>75964</v>
      </c>
      <c r="BO14" s="341">
        <v>411002</v>
      </c>
      <c r="BP14" s="341">
        <v>69576</v>
      </c>
      <c r="BQ14" s="341">
        <v>17392</v>
      </c>
      <c r="BR14" s="341">
        <v>2654</v>
      </c>
      <c r="BS14" s="341">
        <v>66054</v>
      </c>
      <c r="BT14" s="341">
        <v>78231</v>
      </c>
      <c r="BU14" s="342">
        <v>177095</v>
      </c>
    </row>
    <row r="15" spans="1:73">
      <c r="A15" s="340">
        <v>12</v>
      </c>
      <c r="B15" s="90" t="s">
        <v>84</v>
      </c>
      <c r="C15" s="341">
        <v>1359008</v>
      </c>
      <c r="D15" s="341">
        <v>628107</v>
      </c>
      <c r="E15" s="341">
        <v>351792</v>
      </c>
      <c r="F15" s="341">
        <v>73531</v>
      </c>
      <c r="G15" s="341">
        <v>67721</v>
      </c>
      <c r="H15" s="341">
        <v>5810</v>
      </c>
      <c r="I15" s="341">
        <v>278261</v>
      </c>
      <c r="J15" s="341">
        <v>3265</v>
      </c>
      <c r="K15" s="341">
        <v>168950</v>
      </c>
      <c r="L15" s="341">
        <v>167622</v>
      </c>
      <c r="M15" s="341">
        <v>1328</v>
      </c>
      <c r="N15" s="341">
        <v>103818</v>
      </c>
      <c r="O15" s="341">
        <v>19619</v>
      </c>
      <c r="P15" s="341">
        <v>84199</v>
      </c>
      <c r="Q15" s="341">
        <v>2228</v>
      </c>
      <c r="R15" s="341">
        <v>276315</v>
      </c>
      <c r="S15" s="341">
        <v>7203</v>
      </c>
      <c r="T15" s="341">
        <v>962</v>
      </c>
      <c r="U15" s="341">
        <v>6241</v>
      </c>
      <c r="V15" s="341">
        <v>269112</v>
      </c>
      <c r="W15" s="341">
        <v>3281</v>
      </c>
      <c r="X15" s="341">
        <v>15761</v>
      </c>
      <c r="Y15" s="341">
        <v>11839</v>
      </c>
      <c r="Z15" s="341">
        <v>19434</v>
      </c>
      <c r="AA15" s="341">
        <v>81656</v>
      </c>
      <c r="AB15" s="341">
        <v>41105</v>
      </c>
      <c r="AC15" s="341">
        <v>92810</v>
      </c>
      <c r="AD15" s="341">
        <v>3226</v>
      </c>
      <c r="AE15" s="341">
        <v>103509</v>
      </c>
      <c r="AF15" s="341">
        <v>627392</v>
      </c>
      <c r="AG15" s="341">
        <v>271373</v>
      </c>
      <c r="AH15" s="341">
        <v>147784</v>
      </c>
      <c r="AI15" s="341">
        <v>145353</v>
      </c>
      <c r="AJ15" s="341">
        <v>62990</v>
      </c>
      <c r="AK15" s="341">
        <v>25194</v>
      </c>
      <c r="AL15" s="341">
        <v>266</v>
      </c>
      <c r="AM15" s="341">
        <v>20560</v>
      </c>
      <c r="AN15" s="341">
        <v>10326</v>
      </c>
      <c r="AO15" s="341">
        <v>5678</v>
      </c>
      <c r="AP15" s="341">
        <v>44</v>
      </c>
      <c r="AQ15" s="341">
        <v>922</v>
      </c>
      <c r="AR15" s="341">
        <v>82363</v>
      </c>
      <c r="AS15" s="341">
        <v>79687</v>
      </c>
      <c r="AT15" s="341">
        <v>72154</v>
      </c>
      <c r="AU15" s="341">
        <v>5374</v>
      </c>
      <c r="AV15" s="341">
        <v>2003</v>
      </c>
      <c r="AW15" s="341">
        <v>156</v>
      </c>
      <c r="AX15" s="341">
        <v>2676</v>
      </c>
      <c r="AY15" s="341">
        <v>2168</v>
      </c>
      <c r="AZ15" s="341">
        <v>508</v>
      </c>
      <c r="BA15" s="341">
        <v>2431</v>
      </c>
      <c r="BB15" s="341">
        <v>95252</v>
      </c>
      <c r="BC15" s="341">
        <v>32742</v>
      </c>
      <c r="BD15" s="341">
        <v>24455</v>
      </c>
      <c r="BE15" s="341">
        <v>3568</v>
      </c>
      <c r="BF15" s="341">
        <v>2802</v>
      </c>
      <c r="BG15" s="341">
        <v>1917</v>
      </c>
      <c r="BH15" s="341">
        <v>36268</v>
      </c>
      <c r="BI15" s="341">
        <v>12953</v>
      </c>
      <c r="BJ15" s="341">
        <v>1424</v>
      </c>
      <c r="BK15" s="341">
        <v>3667</v>
      </c>
      <c r="BL15" s="341">
        <v>346</v>
      </c>
      <c r="BM15" s="341">
        <v>7852</v>
      </c>
      <c r="BN15" s="341">
        <v>28337</v>
      </c>
      <c r="BO15" s="341">
        <v>356019</v>
      </c>
      <c r="BP15" s="341">
        <v>104133</v>
      </c>
      <c r="BQ15" s="341">
        <v>14247</v>
      </c>
      <c r="BR15" s="341">
        <v>1224</v>
      </c>
      <c r="BS15" s="341">
        <v>141302</v>
      </c>
      <c r="BT15" s="341">
        <v>9533</v>
      </c>
      <c r="BU15" s="342">
        <v>85580</v>
      </c>
    </row>
    <row r="16" spans="1:73">
      <c r="A16" s="340">
        <v>13</v>
      </c>
      <c r="B16" s="90" t="s">
        <v>85</v>
      </c>
      <c r="C16" s="341">
        <v>494932</v>
      </c>
      <c r="D16" s="341">
        <v>208248</v>
      </c>
      <c r="E16" s="341">
        <v>99388</v>
      </c>
      <c r="F16" s="341">
        <v>38998</v>
      </c>
      <c r="G16" s="341">
        <v>38376</v>
      </c>
      <c r="H16" s="341">
        <v>622</v>
      </c>
      <c r="I16" s="341">
        <v>60390</v>
      </c>
      <c r="J16" s="341">
        <v>1250</v>
      </c>
      <c r="K16" s="341">
        <v>33853</v>
      </c>
      <c r="L16" s="341">
        <v>33472</v>
      </c>
      <c r="M16" s="341">
        <v>381</v>
      </c>
      <c r="N16" s="341">
        <v>24778</v>
      </c>
      <c r="O16" s="341">
        <v>14389</v>
      </c>
      <c r="P16" s="341">
        <v>10389</v>
      </c>
      <c r="Q16" s="341">
        <v>509</v>
      </c>
      <c r="R16" s="341">
        <v>108860</v>
      </c>
      <c r="S16" s="341">
        <v>4613</v>
      </c>
      <c r="T16" s="341">
        <v>290</v>
      </c>
      <c r="U16" s="341">
        <v>4323</v>
      </c>
      <c r="V16" s="341">
        <v>104247</v>
      </c>
      <c r="W16" s="341">
        <v>1230</v>
      </c>
      <c r="X16" s="341">
        <v>4188</v>
      </c>
      <c r="Y16" s="341">
        <v>1815</v>
      </c>
      <c r="Z16" s="341">
        <v>5816</v>
      </c>
      <c r="AA16" s="341">
        <v>26085</v>
      </c>
      <c r="AB16" s="341">
        <v>17558</v>
      </c>
      <c r="AC16" s="341">
        <v>45641</v>
      </c>
      <c r="AD16" s="341">
        <v>1914</v>
      </c>
      <c r="AE16" s="341">
        <v>50556</v>
      </c>
      <c r="AF16" s="341">
        <v>236128</v>
      </c>
      <c r="AG16" s="341">
        <v>48142</v>
      </c>
      <c r="AH16" s="341">
        <v>25246</v>
      </c>
      <c r="AI16" s="341">
        <v>10979</v>
      </c>
      <c r="AJ16" s="341">
        <v>5740</v>
      </c>
      <c r="AK16" s="341">
        <v>2571</v>
      </c>
      <c r="AL16" s="341">
        <v>56</v>
      </c>
      <c r="AM16" s="341">
        <v>800</v>
      </c>
      <c r="AN16" s="341">
        <v>1148</v>
      </c>
      <c r="AO16" s="341">
        <v>764</v>
      </c>
      <c r="AP16" s="341">
        <v>316</v>
      </c>
      <c r="AQ16" s="341">
        <v>85</v>
      </c>
      <c r="AR16" s="341">
        <v>5239</v>
      </c>
      <c r="AS16" s="341">
        <v>4608</v>
      </c>
      <c r="AT16" s="341">
        <v>778</v>
      </c>
      <c r="AU16" s="341">
        <v>641</v>
      </c>
      <c r="AV16" s="341">
        <v>3185</v>
      </c>
      <c r="AW16" s="341">
        <v>4</v>
      </c>
      <c r="AX16" s="341">
        <v>631</v>
      </c>
      <c r="AY16" s="341">
        <v>512</v>
      </c>
      <c r="AZ16" s="341">
        <v>119</v>
      </c>
      <c r="BA16" s="341">
        <v>14267</v>
      </c>
      <c r="BB16" s="341">
        <v>22012</v>
      </c>
      <c r="BC16" s="341">
        <v>2747</v>
      </c>
      <c r="BD16" s="341">
        <v>1541</v>
      </c>
      <c r="BE16" s="341">
        <v>745</v>
      </c>
      <c r="BF16" s="341">
        <v>418</v>
      </c>
      <c r="BG16" s="341">
        <v>43</v>
      </c>
      <c r="BH16" s="341">
        <v>14237</v>
      </c>
      <c r="BI16" s="341">
        <v>1585</v>
      </c>
      <c r="BJ16" s="341">
        <v>136</v>
      </c>
      <c r="BK16" s="341">
        <v>1002</v>
      </c>
      <c r="BL16" s="341">
        <v>2239</v>
      </c>
      <c r="BM16" s="341">
        <v>66</v>
      </c>
      <c r="BN16" s="341">
        <v>884</v>
      </c>
      <c r="BO16" s="341">
        <v>187986</v>
      </c>
      <c r="BP16" s="341">
        <v>96827</v>
      </c>
      <c r="BQ16" s="341">
        <v>51777</v>
      </c>
      <c r="BR16" s="341">
        <v>10929</v>
      </c>
      <c r="BS16" s="341">
        <v>1365</v>
      </c>
      <c r="BT16" s="341">
        <v>1281</v>
      </c>
      <c r="BU16" s="342">
        <v>25807</v>
      </c>
    </row>
    <row r="17" spans="1:73">
      <c r="A17" s="340">
        <v>14</v>
      </c>
      <c r="B17" s="90" t="s">
        <v>86</v>
      </c>
      <c r="C17" s="341">
        <v>5288760</v>
      </c>
      <c r="D17" s="341">
        <v>2900182</v>
      </c>
      <c r="E17" s="341">
        <v>1148819</v>
      </c>
      <c r="F17" s="341">
        <v>455701</v>
      </c>
      <c r="G17" s="341">
        <v>438330</v>
      </c>
      <c r="H17" s="341">
        <v>17371</v>
      </c>
      <c r="I17" s="341">
        <v>693118</v>
      </c>
      <c r="J17" s="341">
        <v>8572</v>
      </c>
      <c r="K17" s="341">
        <v>231240</v>
      </c>
      <c r="L17" s="341">
        <v>225704</v>
      </c>
      <c r="M17" s="341">
        <v>5536</v>
      </c>
      <c r="N17" s="341">
        <v>448453</v>
      </c>
      <c r="O17" s="341">
        <v>161629</v>
      </c>
      <c r="P17" s="341">
        <v>286824</v>
      </c>
      <c r="Q17" s="341">
        <v>4853</v>
      </c>
      <c r="R17" s="341">
        <v>1751363</v>
      </c>
      <c r="S17" s="341">
        <v>58615</v>
      </c>
      <c r="T17" s="341">
        <v>4750</v>
      </c>
      <c r="U17" s="341">
        <v>53865</v>
      </c>
      <c r="V17" s="341">
        <v>1692748</v>
      </c>
      <c r="W17" s="341">
        <v>16497</v>
      </c>
      <c r="X17" s="341">
        <v>98077</v>
      </c>
      <c r="Y17" s="341">
        <v>31534</v>
      </c>
      <c r="Z17" s="341">
        <v>76958</v>
      </c>
      <c r="AA17" s="341">
        <v>262642</v>
      </c>
      <c r="AB17" s="341">
        <v>403617</v>
      </c>
      <c r="AC17" s="341">
        <v>785404</v>
      </c>
      <c r="AD17" s="341">
        <v>18019</v>
      </c>
      <c r="AE17" s="341">
        <v>1387533</v>
      </c>
      <c r="AF17" s="341">
        <v>1001045</v>
      </c>
      <c r="AG17" s="341">
        <v>460708</v>
      </c>
      <c r="AH17" s="341">
        <v>288158</v>
      </c>
      <c r="AI17" s="341">
        <v>284025</v>
      </c>
      <c r="AJ17" s="341">
        <v>208998</v>
      </c>
      <c r="AK17" s="341">
        <v>68879</v>
      </c>
      <c r="AL17" s="341">
        <v>5288</v>
      </c>
      <c r="AM17" s="341">
        <v>52711</v>
      </c>
      <c r="AN17" s="341">
        <v>71502</v>
      </c>
      <c r="AO17" s="341">
        <v>8197</v>
      </c>
      <c r="AP17" s="341">
        <v>650</v>
      </c>
      <c r="AQ17" s="341">
        <v>1771</v>
      </c>
      <c r="AR17" s="341">
        <v>75027</v>
      </c>
      <c r="AS17" s="341">
        <v>68752</v>
      </c>
      <c r="AT17" s="341">
        <v>48565</v>
      </c>
      <c r="AU17" s="341">
        <v>17476</v>
      </c>
      <c r="AV17" s="341">
        <v>1522</v>
      </c>
      <c r="AW17" s="341">
        <v>1189</v>
      </c>
      <c r="AX17" s="341">
        <v>6275</v>
      </c>
      <c r="AY17" s="341">
        <v>5103</v>
      </c>
      <c r="AZ17" s="341">
        <v>1172</v>
      </c>
      <c r="BA17" s="341">
        <v>4133</v>
      </c>
      <c r="BB17" s="341">
        <v>136031</v>
      </c>
      <c r="BC17" s="341">
        <v>41406</v>
      </c>
      <c r="BD17" s="341">
        <v>17983</v>
      </c>
      <c r="BE17" s="341">
        <v>6278</v>
      </c>
      <c r="BF17" s="341">
        <v>1138</v>
      </c>
      <c r="BG17" s="341">
        <v>16007</v>
      </c>
      <c r="BH17" s="341">
        <v>41075</v>
      </c>
      <c r="BI17" s="341">
        <v>25068</v>
      </c>
      <c r="BJ17" s="341">
        <v>2076</v>
      </c>
      <c r="BK17" s="341">
        <v>2175</v>
      </c>
      <c r="BL17" s="341">
        <v>17348</v>
      </c>
      <c r="BM17" s="341">
        <v>6883</v>
      </c>
      <c r="BN17" s="341">
        <v>36519</v>
      </c>
      <c r="BO17" s="341">
        <v>540337</v>
      </c>
      <c r="BP17" s="341">
        <v>72503</v>
      </c>
      <c r="BQ17" s="341">
        <v>60072</v>
      </c>
      <c r="BR17" s="341">
        <v>6384</v>
      </c>
      <c r="BS17" s="341">
        <v>159512</v>
      </c>
      <c r="BT17" s="341">
        <v>22361</v>
      </c>
      <c r="BU17" s="342">
        <v>219505</v>
      </c>
    </row>
    <row r="18" spans="1:73">
      <c r="A18" s="340">
        <v>15</v>
      </c>
      <c r="B18" s="90" t="s">
        <v>109</v>
      </c>
      <c r="C18" s="341">
        <v>389561</v>
      </c>
      <c r="D18" s="341">
        <v>271544</v>
      </c>
      <c r="E18" s="341">
        <v>66065</v>
      </c>
      <c r="F18" s="341">
        <v>24619</v>
      </c>
      <c r="G18" s="341">
        <v>24443</v>
      </c>
      <c r="H18" s="341">
        <v>176</v>
      </c>
      <c r="I18" s="341">
        <v>41446</v>
      </c>
      <c r="J18" s="341">
        <v>1525</v>
      </c>
      <c r="K18" s="341">
        <v>27458</v>
      </c>
      <c r="L18" s="341">
        <v>26817</v>
      </c>
      <c r="M18" s="341">
        <v>641</v>
      </c>
      <c r="N18" s="341">
        <v>12271</v>
      </c>
      <c r="O18" s="341">
        <v>9326</v>
      </c>
      <c r="P18" s="341">
        <v>2945</v>
      </c>
      <c r="Q18" s="341">
        <v>192</v>
      </c>
      <c r="R18" s="341">
        <v>205479</v>
      </c>
      <c r="S18" s="341">
        <v>8900</v>
      </c>
      <c r="T18" s="341">
        <v>105</v>
      </c>
      <c r="U18" s="341">
        <v>8795</v>
      </c>
      <c r="V18" s="341">
        <v>196579</v>
      </c>
      <c r="W18" s="341">
        <v>3824</v>
      </c>
      <c r="X18" s="341">
        <v>8471</v>
      </c>
      <c r="Y18" s="341">
        <v>3063</v>
      </c>
      <c r="Z18" s="341">
        <v>10716</v>
      </c>
      <c r="AA18" s="341">
        <v>43611</v>
      </c>
      <c r="AB18" s="341">
        <v>33013</v>
      </c>
      <c r="AC18" s="341">
        <v>91374</v>
      </c>
      <c r="AD18" s="341">
        <v>2507</v>
      </c>
      <c r="AE18" s="341">
        <v>6544</v>
      </c>
      <c r="AF18" s="341">
        <v>111473</v>
      </c>
      <c r="AG18" s="341">
        <v>55452</v>
      </c>
      <c r="AH18" s="341">
        <v>3180</v>
      </c>
      <c r="AI18" s="341">
        <v>3128</v>
      </c>
      <c r="AJ18" s="341">
        <v>2579</v>
      </c>
      <c r="AK18" s="341">
        <v>1143</v>
      </c>
      <c r="AL18" s="341">
        <v>66</v>
      </c>
      <c r="AM18" s="341">
        <v>221</v>
      </c>
      <c r="AN18" s="341">
        <v>926</v>
      </c>
      <c r="AO18" s="341">
        <v>202</v>
      </c>
      <c r="AP18" s="341">
        <v>6</v>
      </c>
      <c r="AQ18" s="341">
        <v>15</v>
      </c>
      <c r="AR18" s="341">
        <v>549</v>
      </c>
      <c r="AS18" s="341">
        <v>248</v>
      </c>
      <c r="AT18" s="341">
        <v>198</v>
      </c>
      <c r="AU18" s="341">
        <v>29</v>
      </c>
      <c r="AV18" s="341">
        <v>18</v>
      </c>
      <c r="AW18" s="341">
        <v>3</v>
      </c>
      <c r="AX18" s="341">
        <v>301</v>
      </c>
      <c r="AY18" s="341">
        <v>244</v>
      </c>
      <c r="AZ18" s="341">
        <v>57</v>
      </c>
      <c r="BA18" s="341">
        <v>52</v>
      </c>
      <c r="BB18" s="341">
        <v>51674</v>
      </c>
      <c r="BC18" s="341">
        <v>9087</v>
      </c>
      <c r="BD18" s="341">
        <v>6863</v>
      </c>
      <c r="BE18" s="341">
        <v>2071</v>
      </c>
      <c r="BF18" s="341">
        <v>112</v>
      </c>
      <c r="BG18" s="341">
        <v>41</v>
      </c>
      <c r="BH18" s="341">
        <v>37065</v>
      </c>
      <c r="BI18" s="341">
        <v>1101</v>
      </c>
      <c r="BJ18" s="341">
        <v>9</v>
      </c>
      <c r="BK18" s="341">
        <v>1208</v>
      </c>
      <c r="BL18" s="341">
        <v>3123</v>
      </c>
      <c r="BM18" s="341">
        <v>81</v>
      </c>
      <c r="BN18" s="341">
        <v>598</v>
      </c>
      <c r="BO18" s="341">
        <v>56021</v>
      </c>
      <c r="BP18" s="341">
        <v>7488</v>
      </c>
      <c r="BQ18" s="341">
        <v>2950</v>
      </c>
      <c r="BR18" s="341">
        <v>357</v>
      </c>
      <c r="BS18" s="341">
        <v>314</v>
      </c>
      <c r="BT18" s="341">
        <v>5729</v>
      </c>
      <c r="BU18" s="342">
        <v>39183</v>
      </c>
    </row>
    <row r="19" spans="1:73">
      <c r="A19" s="340">
        <v>16</v>
      </c>
      <c r="B19" s="90" t="s">
        <v>110</v>
      </c>
      <c r="C19" s="341">
        <v>3890</v>
      </c>
      <c r="D19" s="341">
        <v>762</v>
      </c>
      <c r="E19" s="341">
        <v>304</v>
      </c>
      <c r="F19" s="341">
        <v>140</v>
      </c>
      <c r="G19" s="341">
        <v>135</v>
      </c>
      <c r="H19" s="341">
        <v>5</v>
      </c>
      <c r="I19" s="341">
        <v>164</v>
      </c>
      <c r="J19" s="341">
        <v>2</v>
      </c>
      <c r="K19" s="341">
        <v>85</v>
      </c>
      <c r="L19" s="341">
        <v>83</v>
      </c>
      <c r="M19" s="341">
        <v>2</v>
      </c>
      <c r="N19" s="341">
        <v>75</v>
      </c>
      <c r="O19" s="341">
        <v>29</v>
      </c>
      <c r="P19" s="341">
        <v>46</v>
      </c>
      <c r="Q19" s="341">
        <v>2</v>
      </c>
      <c r="R19" s="341">
        <v>458</v>
      </c>
      <c r="S19" s="341">
        <v>20</v>
      </c>
      <c r="T19" s="341">
        <v>2</v>
      </c>
      <c r="U19" s="341">
        <v>18</v>
      </c>
      <c r="V19" s="341">
        <v>438</v>
      </c>
      <c r="W19" s="341">
        <v>4</v>
      </c>
      <c r="X19" s="341">
        <v>20</v>
      </c>
      <c r="Y19" s="341">
        <v>11</v>
      </c>
      <c r="Z19" s="341">
        <v>30</v>
      </c>
      <c r="AA19" s="341">
        <v>96</v>
      </c>
      <c r="AB19" s="341">
        <v>74</v>
      </c>
      <c r="AC19" s="341">
        <v>197</v>
      </c>
      <c r="AD19" s="341">
        <v>6</v>
      </c>
      <c r="AE19" s="341">
        <v>954</v>
      </c>
      <c r="AF19" s="341">
        <v>2174</v>
      </c>
      <c r="AG19" s="341">
        <v>2070</v>
      </c>
      <c r="AH19" s="341">
        <v>1777</v>
      </c>
      <c r="AI19" s="341">
        <v>1690</v>
      </c>
      <c r="AJ19" s="341">
        <v>1326</v>
      </c>
      <c r="AK19" s="341">
        <v>581</v>
      </c>
      <c r="AL19" s="341">
        <v>46</v>
      </c>
      <c r="AM19" s="341">
        <v>131</v>
      </c>
      <c r="AN19" s="341">
        <v>436</v>
      </c>
      <c r="AO19" s="341">
        <v>122</v>
      </c>
      <c r="AP19" s="341">
        <v>4</v>
      </c>
      <c r="AQ19" s="341">
        <v>6</v>
      </c>
      <c r="AR19" s="341">
        <v>364</v>
      </c>
      <c r="AS19" s="341">
        <v>331</v>
      </c>
      <c r="AT19" s="341">
        <v>244</v>
      </c>
      <c r="AU19" s="341">
        <v>51</v>
      </c>
      <c r="AV19" s="341">
        <v>32</v>
      </c>
      <c r="AW19" s="341">
        <v>4</v>
      </c>
      <c r="AX19" s="341">
        <v>33</v>
      </c>
      <c r="AY19" s="341">
        <v>27</v>
      </c>
      <c r="AZ19" s="341">
        <v>6</v>
      </c>
      <c r="BA19" s="341">
        <v>87</v>
      </c>
      <c r="BB19" s="341">
        <v>79</v>
      </c>
      <c r="BC19" s="341">
        <v>28</v>
      </c>
      <c r="BD19" s="341">
        <v>16</v>
      </c>
      <c r="BE19" s="341">
        <v>4</v>
      </c>
      <c r="BF19" s="341">
        <v>1</v>
      </c>
      <c r="BG19" s="341">
        <v>7</v>
      </c>
      <c r="BH19" s="341">
        <v>18</v>
      </c>
      <c r="BI19" s="341">
        <v>9</v>
      </c>
      <c r="BJ19" s="341">
        <v>2</v>
      </c>
      <c r="BK19" s="341">
        <v>3</v>
      </c>
      <c r="BL19" s="341">
        <v>8</v>
      </c>
      <c r="BM19" s="341">
        <v>11</v>
      </c>
      <c r="BN19" s="341">
        <v>214</v>
      </c>
      <c r="BO19" s="341">
        <v>104</v>
      </c>
      <c r="BP19" s="341">
        <v>11</v>
      </c>
      <c r="BQ19" s="341">
        <v>7</v>
      </c>
      <c r="BR19" s="341">
        <v>4</v>
      </c>
      <c r="BS19" s="341">
        <v>22</v>
      </c>
      <c r="BT19" s="341">
        <v>14</v>
      </c>
      <c r="BU19" s="342">
        <v>46</v>
      </c>
    </row>
    <row r="20" spans="1:73">
      <c r="A20" s="340">
        <v>17</v>
      </c>
      <c r="B20" s="90" t="s">
        <v>111</v>
      </c>
      <c r="C20" s="341">
        <v>11956</v>
      </c>
      <c r="D20" s="341">
        <v>11352</v>
      </c>
      <c r="E20" s="341">
        <v>2267</v>
      </c>
      <c r="F20" s="341">
        <v>1186</v>
      </c>
      <c r="G20" s="341">
        <v>1165</v>
      </c>
      <c r="H20" s="341">
        <v>21</v>
      </c>
      <c r="I20" s="341">
        <v>1081</v>
      </c>
      <c r="J20" s="341">
        <v>55</v>
      </c>
      <c r="K20" s="341">
        <v>466</v>
      </c>
      <c r="L20" s="341">
        <v>458</v>
      </c>
      <c r="M20" s="341">
        <v>8</v>
      </c>
      <c r="N20" s="341">
        <v>556</v>
      </c>
      <c r="O20" s="341">
        <v>422</v>
      </c>
      <c r="P20" s="341">
        <v>134</v>
      </c>
      <c r="Q20" s="341">
        <v>4</v>
      </c>
      <c r="R20" s="341">
        <v>9085</v>
      </c>
      <c r="S20" s="341">
        <v>116</v>
      </c>
      <c r="T20" s="341">
        <v>2</v>
      </c>
      <c r="U20" s="341">
        <v>114</v>
      </c>
      <c r="V20" s="341">
        <v>8969</v>
      </c>
      <c r="W20" s="341">
        <v>238</v>
      </c>
      <c r="X20" s="341">
        <v>319</v>
      </c>
      <c r="Y20" s="341">
        <v>13</v>
      </c>
      <c r="Z20" s="341">
        <v>393</v>
      </c>
      <c r="AA20" s="341">
        <v>1832</v>
      </c>
      <c r="AB20" s="341">
        <v>1268</v>
      </c>
      <c r="AC20" s="341">
        <v>4857</v>
      </c>
      <c r="AD20" s="341">
        <v>49</v>
      </c>
      <c r="AE20" s="341">
        <v>0</v>
      </c>
      <c r="AF20" s="341">
        <v>604</v>
      </c>
      <c r="AG20" s="341">
        <v>604</v>
      </c>
      <c r="AH20" s="341">
        <v>285</v>
      </c>
      <c r="AI20" s="341">
        <v>285</v>
      </c>
      <c r="AJ20" s="341">
        <v>258</v>
      </c>
      <c r="AK20" s="341">
        <v>130</v>
      </c>
      <c r="AL20" s="341">
        <v>6</v>
      </c>
      <c r="AM20" s="341">
        <v>21</v>
      </c>
      <c r="AN20" s="341">
        <v>101</v>
      </c>
      <c r="AO20" s="341">
        <v>0</v>
      </c>
      <c r="AP20" s="341">
        <v>0</v>
      </c>
      <c r="AQ20" s="341">
        <v>0</v>
      </c>
      <c r="AR20" s="341">
        <v>27</v>
      </c>
      <c r="AS20" s="341">
        <v>24</v>
      </c>
      <c r="AT20" s="341">
        <v>20</v>
      </c>
      <c r="AU20" s="341">
        <v>2</v>
      </c>
      <c r="AV20" s="341">
        <v>1</v>
      </c>
      <c r="AW20" s="341">
        <v>1</v>
      </c>
      <c r="AX20" s="341">
        <v>3</v>
      </c>
      <c r="AY20" s="341">
        <v>2</v>
      </c>
      <c r="AZ20" s="341">
        <v>1</v>
      </c>
      <c r="BA20" s="341">
        <v>0</v>
      </c>
      <c r="BB20" s="341">
        <v>201</v>
      </c>
      <c r="BC20" s="341">
        <v>201</v>
      </c>
      <c r="BD20" s="341">
        <v>201</v>
      </c>
      <c r="BE20" s="341">
        <v>0</v>
      </c>
      <c r="BF20" s="341">
        <v>0</v>
      </c>
      <c r="BG20" s="341">
        <v>0</v>
      </c>
      <c r="BH20" s="341">
        <v>0</v>
      </c>
      <c r="BI20" s="341">
        <v>0</v>
      </c>
      <c r="BJ20" s="341">
        <v>0</v>
      </c>
      <c r="BK20" s="341">
        <v>0</v>
      </c>
      <c r="BL20" s="341">
        <v>0</v>
      </c>
      <c r="BM20" s="341">
        <v>0</v>
      </c>
      <c r="BN20" s="341">
        <v>118</v>
      </c>
      <c r="BO20" s="341">
        <v>0</v>
      </c>
      <c r="BP20" s="341">
        <v>0</v>
      </c>
      <c r="BQ20" s="341">
        <v>0</v>
      </c>
      <c r="BR20" s="341">
        <v>0</v>
      </c>
      <c r="BS20" s="341">
        <v>0</v>
      </c>
      <c r="BT20" s="341">
        <v>0</v>
      </c>
      <c r="BU20" s="342">
        <v>0</v>
      </c>
    </row>
    <row r="21" spans="1:73">
      <c r="A21" s="340">
        <v>18</v>
      </c>
      <c r="B21" s="90" t="s">
        <v>328</v>
      </c>
      <c r="C21" s="341">
        <v>18515</v>
      </c>
      <c r="D21" s="341">
        <v>16272</v>
      </c>
      <c r="E21" s="341">
        <v>10923</v>
      </c>
      <c r="F21" s="341">
        <v>3984</v>
      </c>
      <c r="G21" s="341">
        <v>3910</v>
      </c>
      <c r="H21" s="341">
        <v>74</v>
      </c>
      <c r="I21" s="341">
        <v>6939</v>
      </c>
      <c r="J21" s="341">
        <v>91</v>
      </c>
      <c r="K21" s="341">
        <v>4719</v>
      </c>
      <c r="L21" s="341">
        <v>4668</v>
      </c>
      <c r="M21" s="341">
        <v>51</v>
      </c>
      <c r="N21" s="341">
        <v>2046</v>
      </c>
      <c r="O21" s="341">
        <v>588</v>
      </c>
      <c r="P21" s="341">
        <v>1458</v>
      </c>
      <c r="Q21" s="341">
        <v>83</v>
      </c>
      <c r="R21" s="341">
        <v>5349</v>
      </c>
      <c r="S21" s="341">
        <v>313</v>
      </c>
      <c r="T21" s="341">
        <v>24</v>
      </c>
      <c r="U21" s="341">
        <v>289</v>
      </c>
      <c r="V21" s="341">
        <v>5036</v>
      </c>
      <c r="W21" s="341">
        <v>19</v>
      </c>
      <c r="X21" s="341">
        <v>131</v>
      </c>
      <c r="Y21" s="341">
        <v>35</v>
      </c>
      <c r="Z21" s="341">
        <v>428</v>
      </c>
      <c r="AA21" s="341">
        <v>1728</v>
      </c>
      <c r="AB21" s="341">
        <v>395</v>
      </c>
      <c r="AC21" s="341">
        <v>2191</v>
      </c>
      <c r="AD21" s="341">
        <v>109</v>
      </c>
      <c r="AE21" s="341">
        <v>1539</v>
      </c>
      <c r="AF21" s="341">
        <v>704</v>
      </c>
      <c r="AG21" s="341">
        <v>625</v>
      </c>
      <c r="AH21" s="341">
        <v>245</v>
      </c>
      <c r="AI21" s="341">
        <v>233</v>
      </c>
      <c r="AJ21" s="341">
        <v>181</v>
      </c>
      <c r="AK21" s="341">
        <v>77</v>
      </c>
      <c r="AL21" s="341">
        <v>6</v>
      </c>
      <c r="AM21" s="341">
        <v>18</v>
      </c>
      <c r="AN21" s="341">
        <v>61</v>
      </c>
      <c r="AO21" s="341">
        <v>17</v>
      </c>
      <c r="AP21" s="341">
        <v>1</v>
      </c>
      <c r="AQ21" s="341">
        <v>1</v>
      </c>
      <c r="AR21" s="341">
        <v>52</v>
      </c>
      <c r="AS21" s="341">
        <v>47</v>
      </c>
      <c r="AT21" s="341">
        <v>34</v>
      </c>
      <c r="AU21" s="341">
        <v>7</v>
      </c>
      <c r="AV21" s="341">
        <v>5</v>
      </c>
      <c r="AW21" s="341">
        <v>1</v>
      </c>
      <c r="AX21" s="341">
        <v>5</v>
      </c>
      <c r="AY21" s="341">
        <v>4</v>
      </c>
      <c r="AZ21" s="341">
        <v>1</v>
      </c>
      <c r="BA21" s="341">
        <v>12</v>
      </c>
      <c r="BB21" s="341">
        <v>271</v>
      </c>
      <c r="BC21" s="341">
        <v>93</v>
      </c>
      <c r="BD21" s="341">
        <v>52</v>
      </c>
      <c r="BE21" s="341">
        <v>13</v>
      </c>
      <c r="BF21" s="341">
        <v>4</v>
      </c>
      <c r="BG21" s="341">
        <v>24</v>
      </c>
      <c r="BH21" s="341">
        <v>71</v>
      </c>
      <c r="BI21" s="341">
        <v>30</v>
      </c>
      <c r="BJ21" s="341">
        <v>7</v>
      </c>
      <c r="BK21" s="341">
        <v>9</v>
      </c>
      <c r="BL21" s="341">
        <v>26</v>
      </c>
      <c r="BM21" s="341">
        <v>35</v>
      </c>
      <c r="BN21" s="341">
        <v>109</v>
      </c>
      <c r="BO21" s="341">
        <v>79</v>
      </c>
      <c r="BP21" s="341">
        <v>39</v>
      </c>
      <c r="BQ21" s="341">
        <v>29</v>
      </c>
      <c r="BR21" s="341">
        <v>5</v>
      </c>
      <c r="BS21" s="341">
        <v>1</v>
      </c>
      <c r="BT21" s="341">
        <v>1</v>
      </c>
      <c r="BU21" s="342">
        <v>4</v>
      </c>
    </row>
    <row r="22" spans="1:73">
      <c r="A22" s="340">
        <v>19</v>
      </c>
      <c r="B22" s="90" t="s">
        <v>88</v>
      </c>
      <c r="C22" s="341">
        <v>460261</v>
      </c>
      <c r="D22" s="341">
        <v>309880</v>
      </c>
      <c r="E22" s="341">
        <v>154856</v>
      </c>
      <c r="F22" s="341">
        <v>80625</v>
      </c>
      <c r="G22" s="341">
        <v>79435</v>
      </c>
      <c r="H22" s="341">
        <v>1190</v>
      </c>
      <c r="I22" s="341">
        <v>74231</v>
      </c>
      <c r="J22" s="341">
        <v>1638</v>
      </c>
      <c r="K22" s="341">
        <v>32569</v>
      </c>
      <c r="L22" s="341">
        <v>31323</v>
      </c>
      <c r="M22" s="341">
        <v>1246</v>
      </c>
      <c r="N22" s="341">
        <v>39560</v>
      </c>
      <c r="O22" s="341">
        <v>21259</v>
      </c>
      <c r="P22" s="341">
        <v>18301</v>
      </c>
      <c r="Q22" s="341">
        <v>464</v>
      </c>
      <c r="R22" s="341">
        <v>155024</v>
      </c>
      <c r="S22" s="341">
        <v>13862</v>
      </c>
      <c r="T22" s="341">
        <v>727</v>
      </c>
      <c r="U22" s="341">
        <v>13135</v>
      </c>
      <c r="V22" s="341">
        <v>141162</v>
      </c>
      <c r="W22" s="341">
        <v>1141</v>
      </c>
      <c r="X22" s="341">
        <v>4598</v>
      </c>
      <c r="Y22" s="341">
        <v>2001</v>
      </c>
      <c r="Z22" s="341">
        <v>7345</v>
      </c>
      <c r="AA22" s="341">
        <v>36222</v>
      </c>
      <c r="AB22" s="341">
        <v>21144</v>
      </c>
      <c r="AC22" s="341">
        <v>65497</v>
      </c>
      <c r="AD22" s="341">
        <v>3214</v>
      </c>
      <c r="AE22" s="341">
        <v>56797</v>
      </c>
      <c r="AF22" s="341">
        <v>93584</v>
      </c>
      <c r="AG22" s="341">
        <v>38005</v>
      </c>
      <c r="AH22" s="341">
        <v>8709</v>
      </c>
      <c r="AI22" s="341">
        <v>8489</v>
      </c>
      <c r="AJ22" s="341">
        <v>7677</v>
      </c>
      <c r="AK22" s="341">
        <v>1471</v>
      </c>
      <c r="AL22" s="341">
        <v>79</v>
      </c>
      <c r="AM22" s="341">
        <v>478</v>
      </c>
      <c r="AN22" s="341">
        <v>3228</v>
      </c>
      <c r="AO22" s="341">
        <v>2289</v>
      </c>
      <c r="AP22" s="341">
        <v>32</v>
      </c>
      <c r="AQ22" s="341">
        <v>100</v>
      </c>
      <c r="AR22" s="341">
        <v>812</v>
      </c>
      <c r="AS22" s="341">
        <v>464</v>
      </c>
      <c r="AT22" s="341">
        <v>266</v>
      </c>
      <c r="AU22" s="341">
        <v>65</v>
      </c>
      <c r="AV22" s="341">
        <v>125</v>
      </c>
      <c r="AW22" s="341">
        <v>8</v>
      </c>
      <c r="AX22" s="341">
        <v>348</v>
      </c>
      <c r="AY22" s="341">
        <v>275</v>
      </c>
      <c r="AZ22" s="341">
        <v>73</v>
      </c>
      <c r="BA22" s="341">
        <v>220</v>
      </c>
      <c r="BB22" s="341">
        <v>28346</v>
      </c>
      <c r="BC22" s="341">
        <v>5075</v>
      </c>
      <c r="BD22" s="341">
        <v>2433</v>
      </c>
      <c r="BE22" s="341">
        <v>2269</v>
      </c>
      <c r="BF22" s="341">
        <v>153</v>
      </c>
      <c r="BG22" s="341">
        <v>220</v>
      </c>
      <c r="BH22" s="341">
        <v>17496</v>
      </c>
      <c r="BI22" s="341">
        <v>2287</v>
      </c>
      <c r="BJ22" s="341">
        <v>88</v>
      </c>
      <c r="BK22" s="341">
        <v>528</v>
      </c>
      <c r="BL22" s="341">
        <v>2579</v>
      </c>
      <c r="BM22" s="341">
        <v>293</v>
      </c>
      <c r="BN22" s="341">
        <v>950</v>
      </c>
      <c r="BO22" s="341">
        <v>55579</v>
      </c>
      <c r="BP22" s="341">
        <v>5889</v>
      </c>
      <c r="BQ22" s="341">
        <v>7440</v>
      </c>
      <c r="BR22" s="341">
        <v>953</v>
      </c>
      <c r="BS22" s="341">
        <v>2472</v>
      </c>
      <c r="BT22" s="341">
        <v>2828</v>
      </c>
      <c r="BU22" s="342">
        <v>35997</v>
      </c>
    </row>
    <row r="23" spans="1:73">
      <c r="A23" s="340">
        <v>20</v>
      </c>
      <c r="B23" s="90" t="s">
        <v>329</v>
      </c>
      <c r="C23" s="341">
        <v>99815</v>
      </c>
      <c r="D23" s="341">
        <v>41550</v>
      </c>
      <c r="E23" s="341">
        <v>15501</v>
      </c>
      <c r="F23" s="341">
        <v>4500</v>
      </c>
      <c r="G23" s="341">
        <v>4415</v>
      </c>
      <c r="H23" s="341">
        <v>85</v>
      </c>
      <c r="I23" s="341">
        <v>11001</v>
      </c>
      <c r="J23" s="341">
        <v>207</v>
      </c>
      <c r="K23" s="341">
        <v>7760</v>
      </c>
      <c r="L23" s="341">
        <v>7727</v>
      </c>
      <c r="M23" s="341">
        <v>33</v>
      </c>
      <c r="N23" s="341">
        <v>2986</v>
      </c>
      <c r="O23" s="341">
        <v>1972</v>
      </c>
      <c r="P23" s="341">
        <v>1014</v>
      </c>
      <c r="Q23" s="341">
        <v>48</v>
      </c>
      <c r="R23" s="341">
        <v>26049</v>
      </c>
      <c r="S23" s="341">
        <v>653</v>
      </c>
      <c r="T23" s="341">
        <v>15</v>
      </c>
      <c r="U23" s="341">
        <v>638</v>
      </c>
      <c r="V23" s="341">
        <v>25396</v>
      </c>
      <c r="W23" s="341">
        <v>263</v>
      </c>
      <c r="X23" s="341">
        <v>873</v>
      </c>
      <c r="Y23" s="341">
        <v>654</v>
      </c>
      <c r="Z23" s="341">
        <v>1257</v>
      </c>
      <c r="AA23" s="341">
        <v>6721</v>
      </c>
      <c r="AB23" s="341">
        <v>4169</v>
      </c>
      <c r="AC23" s="341">
        <v>11071</v>
      </c>
      <c r="AD23" s="341">
        <v>388</v>
      </c>
      <c r="AE23" s="341">
        <v>2760</v>
      </c>
      <c r="AF23" s="341">
        <v>55505</v>
      </c>
      <c r="AG23" s="341">
        <v>32066</v>
      </c>
      <c r="AH23" s="341">
        <v>4905</v>
      </c>
      <c r="AI23" s="341">
        <v>4686</v>
      </c>
      <c r="AJ23" s="341">
        <v>3715</v>
      </c>
      <c r="AK23" s="341">
        <v>1871</v>
      </c>
      <c r="AL23" s="341">
        <v>95</v>
      </c>
      <c r="AM23" s="341">
        <v>288</v>
      </c>
      <c r="AN23" s="341">
        <v>924</v>
      </c>
      <c r="AO23" s="341">
        <v>335</v>
      </c>
      <c r="AP23" s="341">
        <v>188</v>
      </c>
      <c r="AQ23" s="341">
        <v>14</v>
      </c>
      <c r="AR23" s="341">
        <v>971</v>
      </c>
      <c r="AS23" s="341">
        <v>702</v>
      </c>
      <c r="AT23" s="341">
        <v>516</v>
      </c>
      <c r="AU23" s="341">
        <v>107</v>
      </c>
      <c r="AV23" s="341">
        <v>68</v>
      </c>
      <c r="AW23" s="341">
        <v>11</v>
      </c>
      <c r="AX23" s="341">
        <v>269</v>
      </c>
      <c r="AY23" s="341">
        <v>217</v>
      </c>
      <c r="AZ23" s="341">
        <v>52</v>
      </c>
      <c r="BA23" s="341">
        <v>219</v>
      </c>
      <c r="BB23" s="341">
        <v>27113</v>
      </c>
      <c r="BC23" s="341">
        <v>8759</v>
      </c>
      <c r="BD23" s="341">
        <v>1430</v>
      </c>
      <c r="BE23" s="341">
        <v>7044</v>
      </c>
      <c r="BF23" s="341">
        <v>42</v>
      </c>
      <c r="BG23" s="341">
        <v>243</v>
      </c>
      <c r="BH23" s="341">
        <v>15830</v>
      </c>
      <c r="BI23" s="341">
        <v>540</v>
      </c>
      <c r="BJ23" s="341">
        <v>162</v>
      </c>
      <c r="BK23" s="341">
        <v>736</v>
      </c>
      <c r="BL23" s="341">
        <v>723</v>
      </c>
      <c r="BM23" s="341">
        <v>363</v>
      </c>
      <c r="BN23" s="341">
        <v>48</v>
      </c>
      <c r="BO23" s="341">
        <v>23439</v>
      </c>
      <c r="BP23" s="341">
        <v>5783</v>
      </c>
      <c r="BQ23" s="341">
        <v>2054</v>
      </c>
      <c r="BR23" s="341">
        <v>3105</v>
      </c>
      <c r="BS23" s="341">
        <v>399</v>
      </c>
      <c r="BT23" s="341">
        <v>511</v>
      </c>
      <c r="BU23" s="342">
        <v>11587</v>
      </c>
    </row>
    <row r="24" spans="1:73">
      <c r="A24" s="340">
        <v>21</v>
      </c>
      <c r="B24" s="90" t="s">
        <v>90</v>
      </c>
      <c r="C24" s="341">
        <v>0</v>
      </c>
      <c r="D24" s="341">
        <v>0</v>
      </c>
      <c r="E24" s="341">
        <v>0</v>
      </c>
      <c r="F24" s="341">
        <v>0</v>
      </c>
      <c r="G24" s="341">
        <v>0</v>
      </c>
      <c r="H24" s="341">
        <v>0</v>
      </c>
      <c r="I24" s="341">
        <v>0</v>
      </c>
      <c r="J24" s="341">
        <v>0</v>
      </c>
      <c r="K24" s="341">
        <v>0</v>
      </c>
      <c r="L24" s="341">
        <v>0</v>
      </c>
      <c r="M24" s="341">
        <v>0</v>
      </c>
      <c r="N24" s="341">
        <v>0</v>
      </c>
      <c r="O24" s="341">
        <v>0</v>
      </c>
      <c r="P24" s="341">
        <v>0</v>
      </c>
      <c r="Q24" s="341">
        <v>0</v>
      </c>
      <c r="R24" s="341">
        <v>0</v>
      </c>
      <c r="S24" s="341">
        <v>0</v>
      </c>
      <c r="T24" s="341">
        <v>0</v>
      </c>
      <c r="U24" s="341">
        <v>0</v>
      </c>
      <c r="V24" s="341">
        <v>0</v>
      </c>
      <c r="W24" s="341">
        <v>0</v>
      </c>
      <c r="X24" s="341">
        <v>0</v>
      </c>
      <c r="Y24" s="341">
        <v>0</v>
      </c>
      <c r="Z24" s="341">
        <v>0</v>
      </c>
      <c r="AA24" s="341">
        <v>0</v>
      </c>
      <c r="AB24" s="341">
        <v>0</v>
      </c>
      <c r="AC24" s="341">
        <v>0</v>
      </c>
      <c r="AD24" s="341">
        <v>0</v>
      </c>
      <c r="AE24" s="341">
        <v>0</v>
      </c>
      <c r="AF24" s="341">
        <v>0</v>
      </c>
      <c r="AG24" s="341">
        <v>0</v>
      </c>
      <c r="AH24" s="341">
        <v>0</v>
      </c>
      <c r="AI24" s="341">
        <v>0</v>
      </c>
      <c r="AJ24" s="341">
        <v>0</v>
      </c>
      <c r="AK24" s="341">
        <v>0</v>
      </c>
      <c r="AL24" s="341">
        <v>0</v>
      </c>
      <c r="AM24" s="341">
        <v>0</v>
      </c>
      <c r="AN24" s="341">
        <v>0</v>
      </c>
      <c r="AO24" s="341">
        <v>0</v>
      </c>
      <c r="AP24" s="341">
        <v>0</v>
      </c>
      <c r="AQ24" s="341">
        <v>0</v>
      </c>
      <c r="AR24" s="341">
        <v>0</v>
      </c>
      <c r="AS24" s="341">
        <v>0</v>
      </c>
      <c r="AT24" s="341">
        <v>0</v>
      </c>
      <c r="AU24" s="341">
        <v>0</v>
      </c>
      <c r="AV24" s="341">
        <v>0</v>
      </c>
      <c r="AW24" s="341">
        <v>0</v>
      </c>
      <c r="AX24" s="341">
        <v>0</v>
      </c>
      <c r="AY24" s="341">
        <v>0</v>
      </c>
      <c r="AZ24" s="341">
        <v>0</v>
      </c>
      <c r="BA24" s="341">
        <v>0</v>
      </c>
      <c r="BB24" s="341">
        <v>0</v>
      </c>
      <c r="BC24" s="341">
        <v>0</v>
      </c>
      <c r="BD24" s="341">
        <v>0</v>
      </c>
      <c r="BE24" s="341">
        <v>0</v>
      </c>
      <c r="BF24" s="341">
        <v>0</v>
      </c>
      <c r="BG24" s="341">
        <v>0</v>
      </c>
      <c r="BH24" s="341">
        <v>0</v>
      </c>
      <c r="BI24" s="341">
        <v>0</v>
      </c>
      <c r="BJ24" s="341">
        <v>0</v>
      </c>
      <c r="BK24" s="341">
        <v>0</v>
      </c>
      <c r="BL24" s="341">
        <v>0</v>
      </c>
      <c r="BM24" s="341">
        <v>0</v>
      </c>
      <c r="BN24" s="341">
        <v>0</v>
      </c>
      <c r="BO24" s="341">
        <v>0</v>
      </c>
      <c r="BP24" s="341">
        <v>0</v>
      </c>
      <c r="BQ24" s="341">
        <v>0</v>
      </c>
      <c r="BR24" s="341">
        <v>0</v>
      </c>
      <c r="BS24" s="341">
        <v>0</v>
      </c>
      <c r="BT24" s="341">
        <v>0</v>
      </c>
      <c r="BU24" s="342">
        <v>0</v>
      </c>
    </row>
    <row r="25" spans="1:73">
      <c r="A25" s="340">
        <v>22</v>
      </c>
      <c r="B25" s="90" t="s">
        <v>64</v>
      </c>
      <c r="C25" s="341">
        <v>188786</v>
      </c>
      <c r="D25" s="341">
        <v>59633</v>
      </c>
      <c r="E25" s="341">
        <v>39642</v>
      </c>
      <c r="F25" s="341">
        <v>22833</v>
      </c>
      <c r="G25" s="341">
        <v>22252</v>
      </c>
      <c r="H25" s="341">
        <v>581</v>
      </c>
      <c r="I25" s="341">
        <v>16809</v>
      </c>
      <c r="J25" s="341">
        <v>218</v>
      </c>
      <c r="K25" s="341">
        <v>8641</v>
      </c>
      <c r="L25" s="341">
        <v>8466</v>
      </c>
      <c r="M25" s="341">
        <v>175</v>
      </c>
      <c r="N25" s="341">
        <v>7761</v>
      </c>
      <c r="O25" s="341">
        <v>2865</v>
      </c>
      <c r="P25" s="341">
        <v>4896</v>
      </c>
      <c r="Q25" s="341">
        <v>189</v>
      </c>
      <c r="R25" s="341">
        <v>19991</v>
      </c>
      <c r="S25" s="341">
        <v>846</v>
      </c>
      <c r="T25" s="341">
        <v>40</v>
      </c>
      <c r="U25" s="341">
        <v>806</v>
      </c>
      <c r="V25" s="341">
        <v>19145</v>
      </c>
      <c r="W25" s="341">
        <v>194</v>
      </c>
      <c r="X25" s="341">
        <v>870</v>
      </c>
      <c r="Y25" s="341">
        <v>475</v>
      </c>
      <c r="Z25" s="341">
        <v>1263</v>
      </c>
      <c r="AA25" s="341">
        <v>4347</v>
      </c>
      <c r="AB25" s="341">
        <v>3123</v>
      </c>
      <c r="AC25" s="341">
        <v>8595</v>
      </c>
      <c r="AD25" s="341">
        <v>278</v>
      </c>
      <c r="AE25" s="341">
        <v>48313</v>
      </c>
      <c r="AF25" s="341">
        <v>80840</v>
      </c>
      <c r="AG25" s="341">
        <v>48214</v>
      </c>
      <c r="AH25" s="341">
        <v>34607</v>
      </c>
      <c r="AI25" s="341">
        <v>34013</v>
      </c>
      <c r="AJ25" s="341">
        <v>26823</v>
      </c>
      <c r="AK25" s="341">
        <v>8664</v>
      </c>
      <c r="AL25" s="341">
        <v>302</v>
      </c>
      <c r="AM25" s="341">
        <v>1121</v>
      </c>
      <c r="AN25" s="341">
        <v>15141</v>
      </c>
      <c r="AO25" s="341">
        <v>1444</v>
      </c>
      <c r="AP25" s="341">
        <v>87</v>
      </c>
      <c r="AQ25" s="341">
        <v>64</v>
      </c>
      <c r="AR25" s="341">
        <v>7190</v>
      </c>
      <c r="AS25" s="341">
        <v>6647</v>
      </c>
      <c r="AT25" s="341">
        <v>5067</v>
      </c>
      <c r="AU25" s="341">
        <v>796</v>
      </c>
      <c r="AV25" s="341">
        <v>405</v>
      </c>
      <c r="AW25" s="341">
        <v>379</v>
      </c>
      <c r="AX25" s="341">
        <v>543</v>
      </c>
      <c r="AY25" s="341">
        <v>417</v>
      </c>
      <c r="AZ25" s="341">
        <v>126</v>
      </c>
      <c r="BA25" s="341">
        <v>594</v>
      </c>
      <c r="BB25" s="341">
        <v>12097</v>
      </c>
      <c r="BC25" s="341">
        <v>2347</v>
      </c>
      <c r="BD25" s="341">
        <v>970</v>
      </c>
      <c r="BE25" s="341">
        <v>492</v>
      </c>
      <c r="BF25" s="341">
        <v>417</v>
      </c>
      <c r="BG25" s="341">
        <v>468</v>
      </c>
      <c r="BH25" s="341">
        <v>6998</v>
      </c>
      <c r="BI25" s="341">
        <v>1318</v>
      </c>
      <c r="BJ25" s="341">
        <v>49</v>
      </c>
      <c r="BK25" s="341">
        <v>557</v>
      </c>
      <c r="BL25" s="341">
        <v>401</v>
      </c>
      <c r="BM25" s="341">
        <v>427</v>
      </c>
      <c r="BN25" s="341">
        <v>1510</v>
      </c>
      <c r="BO25" s="341">
        <v>32626</v>
      </c>
      <c r="BP25" s="341">
        <v>6145</v>
      </c>
      <c r="BQ25" s="341">
        <v>2282</v>
      </c>
      <c r="BR25" s="341">
        <v>491</v>
      </c>
      <c r="BS25" s="341">
        <v>3603</v>
      </c>
      <c r="BT25" s="341">
        <v>7756</v>
      </c>
      <c r="BU25" s="342">
        <v>12349</v>
      </c>
    </row>
    <row r="26" spans="1:73">
      <c r="A26" s="340">
        <v>23</v>
      </c>
      <c r="B26" s="90" t="s">
        <v>91</v>
      </c>
      <c r="C26" s="341">
        <v>34593</v>
      </c>
      <c r="D26" s="341">
        <v>18643</v>
      </c>
      <c r="E26" s="341">
        <v>9376</v>
      </c>
      <c r="F26" s="341">
        <v>5580</v>
      </c>
      <c r="G26" s="341">
        <v>5479</v>
      </c>
      <c r="H26" s="341">
        <v>101</v>
      </c>
      <c r="I26" s="341">
        <v>3796</v>
      </c>
      <c r="J26" s="341">
        <v>67</v>
      </c>
      <c r="K26" s="341">
        <v>2425</v>
      </c>
      <c r="L26" s="341">
        <v>2398</v>
      </c>
      <c r="M26" s="341">
        <v>27</v>
      </c>
      <c r="N26" s="341">
        <v>1277</v>
      </c>
      <c r="O26" s="341">
        <v>716</v>
      </c>
      <c r="P26" s="341">
        <v>561</v>
      </c>
      <c r="Q26" s="341">
        <v>27</v>
      </c>
      <c r="R26" s="341">
        <v>9267</v>
      </c>
      <c r="S26" s="341">
        <v>470</v>
      </c>
      <c r="T26" s="341">
        <v>30</v>
      </c>
      <c r="U26" s="341">
        <v>440</v>
      </c>
      <c r="V26" s="341">
        <v>8797</v>
      </c>
      <c r="W26" s="341">
        <v>129</v>
      </c>
      <c r="X26" s="341">
        <v>414</v>
      </c>
      <c r="Y26" s="341">
        <v>195</v>
      </c>
      <c r="Z26" s="341">
        <v>839</v>
      </c>
      <c r="AA26" s="341">
        <v>2027</v>
      </c>
      <c r="AB26" s="341">
        <v>1409</v>
      </c>
      <c r="AC26" s="341">
        <v>3696</v>
      </c>
      <c r="AD26" s="341">
        <v>88</v>
      </c>
      <c r="AE26" s="341">
        <v>8947</v>
      </c>
      <c r="AF26" s="341">
        <v>7003</v>
      </c>
      <c r="AG26" s="341">
        <v>4994</v>
      </c>
      <c r="AH26" s="341">
        <v>3080</v>
      </c>
      <c r="AI26" s="341">
        <v>3022</v>
      </c>
      <c r="AJ26" s="341">
        <v>2590</v>
      </c>
      <c r="AK26" s="341">
        <v>1181</v>
      </c>
      <c r="AL26" s="341">
        <v>55</v>
      </c>
      <c r="AM26" s="341">
        <v>162</v>
      </c>
      <c r="AN26" s="341">
        <v>928</v>
      </c>
      <c r="AO26" s="341">
        <v>249</v>
      </c>
      <c r="AP26" s="341">
        <v>5</v>
      </c>
      <c r="AQ26" s="341">
        <v>10</v>
      </c>
      <c r="AR26" s="341">
        <v>432</v>
      </c>
      <c r="AS26" s="341">
        <v>382</v>
      </c>
      <c r="AT26" s="341">
        <v>305</v>
      </c>
      <c r="AU26" s="341">
        <v>41</v>
      </c>
      <c r="AV26" s="341">
        <v>28</v>
      </c>
      <c r="AW26" s="341">
        <v>8</v>
      </c>
      <c r="AX26" s="341">
        <v>50</v>
      </c>
      <c r="AY26" s="341">
        <v>40</v>
      </c>
      <c r="AZ26" s="341">
        <v>10</v>
      </c>
      <c r="BA26" s="341">
        <v>58</v>
      </c>
      <c r="BB26" s="341">
        <v>1707</v>
      </c>
      <c r="BC26" s="341">
        <v>560</v>
      </c>
      <c r="BD26" s="341">
        <v>351</v>
      </c>
      <c r="BE26" s="341">
        <v>66</v>
      </c>
      <c r="BF26" s="341">
        <v>28</v>
      </c>
      <c r="BG26" s="341">
        <v>115</v>
      </c>
      <c r="BH26" s="341">
        <v>568</v>
      </c>
      <c r="BI26" s="341">
        <v>257</v>
      </c>
      <c r="BJ26" s="341">
        <v>32</v>
      </c>
      <c r="BK26" s="341">
        <v>50</v>
      </c>
      <c r="BL26" s="341">
        <v>66</v>
      </c>
      <c r="BM26" s="341">
        <v>174</v>
      </c>
      <c r="BN26" s="341">
        <v>207</v>
      </c>
      <c r="BO26" s="341">
        <v>2009</v>
      </c>
      <c r="BP26" s="341">
        <v>466</v>
      </c>
      <c r="BQ26" s="341">
        <v>313</v>
      </c>
      <c r="BR26" s="341">
        <v>44</v>
      </c>
      <c r="BS26" s="341">
        <v>215</v>
      </c>
      <c r="BT26" s="341">
        <v>203</v>
      </c>
      <c r="BU26" s="342">
        <v>768</v>
      </c>
    </row>
    <row r="27" spans="1:73">
      <c r="A27" s="340">
        <v>24</v>
      </c>
      <c r="B27" s="90" t="s">
        <v>686</v>
      </c>
      <c r="C27" s="341">
        <v>187440</v>
      </c>
      <c r="D27" s="341">
        <v>108003</v>
      </c>
      <c r="E27" s="341">
        <v>86900</v>
      </c>
      <c r="F27" s="341">
        <v>34849</v>
      </c>
      <c r="G27" s="341">
        <v>33636</v>
      </c>
      <c r="H27" s="341">
        <v>1213</v>
      </c>
      <c r="I27" s="341">
        <v>52051</v>
      </c>
      <c r="J27" s="341">
        <v>840</v>
      </c>
      <c r="K27" s="341">
        <v>30407</v>
      </c>
      <c r="L27" s="341">
        <v>29838</v>
      </c>
      <c r="M27" s="341">
        <v>569</v>
      </c>
      <c r="N27" s="341">
        <v>20344</v>
      </c>
      <c r="O27" s="341">
        <v>7663</v>
      </c>
      <c r="P27" s="341">
        <v>12681</v>
      </c>
      <c r="Q27" s="341">
        <v>460</v>
      </c>
      <c r="R27" s="341">
        <v>21103</v>
      </c>
      <c r="S27" s="341">
        <v>1191</v>
      </c>
      <c r="T27" s="341">
        <v>96</v>
      </c>
      <c r="U27" s="341">
        <v>1095</v>
      </c>
      <c r="V27" s="341">
        <v>19912</v>
      </c>
      <c r="W27" s="341">
        <v>266</v>
      </c>
      <c r="X27" s="341">
        <v>945</v>
      </c>
      <c r="Y27" s="341">
        <v>575</v>
      </c>
      <c r="Z27" s="341">
        <v>2090</v>
      </c>
      <c r="AA27" s="341">
        <v>4500</v>
      </c>
      <c r="AB27" s="341">
        <v>3222</v>
      </c>
      <c r="AC27" s="341">
        <v>7961</v>
      </c>
      <c r="AD27" s="341">
        <v>353</v>
      </c>
      <c r="AE27" s="341">
        <v>19140</v>
      </c>
      <c r="AF27" s="341">
        <v>60297</v>
      </c>
      <c r="AG27" s="341">
        <v>27465</v>
      </c>
      <c r="AH27" s="341">
        <v>14467</v>
      </c>
      <c r="AI27" s="341">
        <v>14409</v>
      </c>
      <c r="AJ27" s="341">
        <v>12042</v>
      </c>
      <c r="AK27" s="341">
        <v>5987</v>
      </c>
      <c r="AL27" s="341">
        <v>261</v>
      </c>
      <c r="AM27" s="341">
        <v>734</v>
      </c>
      <c r="AN27" s="341">
        <v>4562</v>
      </c>
      <c r="AO27" s="341">
        <v>468</v>
      </c>
      <c r="AP27" s="341">
        <v>8</v>
      </c>
      <c r="AQ27" s="341">
        <v>22</v>
      </c>
      <c r="AR27" s="341">
        <v>2367</v>
      </c>
      <c r="AS27" s="341">
        <v>2090</v>
      </c>
      <c r="AT27" s="341">
        <v>1702</v>
      </c>
      <c r="AU27" s="341">
        <v>220</v>
      </c>
      <c r="AV27" s="341">
        <v>119</v>
      </c>
      <c r="AW27" s="341">
        <v>49</v>
      </c>
      <c r="AX27" s="341">
        <v>277</v>
      </c>
      <c r="AY27" s="341">
        <v>214</v>
      </c>
      <c r="AZ27" s="341">
        <v>63</v>
      </c>
      <c r="BA27" s="341">
        <v>58</v>
      </c>
      <c r="BB27" s="341">
        <v>10264</v>
      </c>
      <c r="BC27" s="341">
        <v>3916</v>
      </c>
      <c r="BD27" s="341">
        <v>2257</v>
      </c>
      <c r="BE27" s="341">
        <v>740</v>
      </c>
      <c r="BF27" s="341">
        <v>149</v>
      </c>
      <c r="BG27" s="341">
        <v>770</v>
      </c>
      <c r="BH27" s="341">
        <v>2327</v>
      </c>
      <c r="BI27" s="341">
        <v>1414</v>
      </c>
      <c r="BJ27" s="341">
        <v>166</v>
      </c>
      <c r="BK27" s="341">
        <v>615</v>
      </c>
      <c r="BL27" s="341">
        <v>235</v>
      </c>
      <c r="BM27" s="341">
        <v>1591</v>
      </c>
      <c r="BN27" s="341">
        <v>2734</v>
      </c>
      <c r="BO27" s="341">
        <v>32832</v>
      </c>
      <c r="BP27" s="341">
        <v>6554</v>
      </c>
      <c r="BQ27" s="341">
        <v>2246</v>
      </c>
      <c r="BR27" s="341">
        <v>1007</v>
      </c>
      <c r="BS27" s="341">
        <v>7316</v>
      </c>
      <c r="BT27" s="341">
        <v>2811</v>
      </c>
      <c r="BU27" s="342">
        <v>12898</v>
      </c>
    </row>
    <row r="28" spans="1:73">
      <c r="A28" s="340">
        <v>25</v>
      </c>
      <c r="B28" s="90" t="s">
        <v>1</v>
      </c>
      <c r="C28" s="341">
        <v>38440</v>
      </c>
      <c r="D28" s="341">
        <v>19011</v>
      </c>
      <c r="E28" s="341">
        <v>11342</v>
      </c>
      <c r="F28" s="341">
        <v>7193</v>
      </c>
      <c r="G28" s="341">
        <v>6953</v>
      </c>
      <c r="H28" s="341">
        <v>240</v>
      </c>
      <c r="I28" s="341">
        <v>4149</v>
      </c>
      <c r="J28" s="341">
        <v>57</v>
      </c>
      <c r="K28" s="341">
        <v>2106</v>
      </c>
      <c r="L28" s="341">
        <v>2024</v>
      </c>
      <c r="M28" s="341">
        <v>82</v>
      </c>
      <c r="N28" s="341">
        <v>1955</v>
      </c>
      <c r="O28" s="341">
        <v>510</v>
      </c>
      <c r="P28" s="341">
        <v>1445</v>
      </c>
      <c r="Q28" s="341">
        <v>31</v>
      </c>
      <c r="R28" s="341">
        <v>7669</v>
      </c>
      <c r="S28" s="341">
        <v>1203</v>
      </c>
      <c r="T28" s="341">
        <v>113</v>
      </c>
      <c r="U28" s="341">
        <v>1090</v>
      </c>
      <c r="V28" s="341">
        <v>6466</v>
      </c>
      <c r="W28" s="341">
        <v>82</v>
      </c>
      <c r="X28" s="341">
        <v>316</v>
      </c>
      <c r="Y28" s="341">
        <v>202</v>
      </c>
      <c r="Z28" s="341">
        <v>703</v>
      </c>
      <c r="AA28" s="341">
        <v>1454</v>
      </c>
      <c r="AB28" s="341">
        <v>1054</v>
      </c>
      <c r="AC28" s="341">
        <v>2535</v>
      </c>
      <c r="AD28" s="341">
        <v>120</v>
      </c>
      <c r="AE28" s="341">
        <v>7943</v>
      </c>
      <c r="AF28" s="341">
        <v>11486</v>
      </c>
      <c r="AG28" s="341">
        <v>6026</v>
      </c>
      <c r="AH28" s="341">
        <v>3940</v>
      </c>
      <c r="AI28" s="341">
        <v>3928</v>
      </c>
      <c r="AJ28" s="341">
        <v>3322</v>
      </c>
      <c r="AK28" s="341">
        <v>1444</v>
      </c>
      <c r="AL28" s="341">
        <v>69</v>
      </c>
      <c r="AM28" s="341">
        <v>182</v>
      </c>
      <c r="AN28" s="341">
        <v>1494</v>
      </c>
      <c r="AO28" s="341">
        <v>121</v>
      </c>
      <c r="AP28" s="341">
        <v>2</v>
      </c>
      <c r="AQ28" s="341">
        <v>10</v>
      </c>
      <c r="AR28" s="341">
        <v>606</v>
      </c>
      <c r="AS28" s="341">
        <v>536</v>
      </c>
      <c r="AT28" s="341">
        <v>435</v>
      </c>
      <c r="AU28" s="341">
        <v>57</v>
      </c>
      <c r="AV28" s="341">
        <v>32</v>
      </c>
      <c r="AW28" s="341">
        <v>12</v>
      </c>
      <c r="AX28" s="341">
        <v>70</v>
      </c>
      <c r="AY28" s="341">
        <v>55</v>
      </c>
      <c r="AZ28" s="341">
        <v>15</v>
      </c>
      <c r="BA28" s="341">
        <v>12</v>
      </c>
      <c r="BB28" s="341">
        <v>1920</v>
      </c>
      <c r="BC28" s="341">
        <v>635</v>
      </c>
      <c r="BD28" s="341">
        <v>358</v>
      </c>
      <c r="BE28" s="341">
        <v>107</v>
      </c>
      <c r="BF28" s="341">
        <v>30</v>
      </c>
      <c r="BG28" s="341">
        <v>140</v>
      </c>
      <c r="BH28" s="341">
        <v>499</v>
      </c>
      <c r="BI28" s="341">
        <v>285</v>
      </c>
      <c r="BJ28" s="341">
        <v>48</v>
      </c>
      <c r="BK28" s="341">
        <v>51</v>
      </c>
      <c r="BL28" s="341">
        <v>75</v>
      </c>
      <c r="BM28" s="341">
        <v>327</v>
      </c>
      <c r="BN28" s="341">
        <v>166</v>
      </c>
      <c r="BO28" s="341">
        <v>5460</v>
      </c>
      <c r="BP28" s="341">
        <v>1097</v>
      </c>
      <c r="BQ28" s="341">
        <v>445</v>
      </c>
      <c r="BR28" s="341">
        <v>118</v>
      </c>
      <c r="BS28" s="341">
        <v>601</v>
      </c>
      <c r="BT28" s="341">
        <v>689</v>
      </c>
      <c r="BU28" s="342">
        <v>2510</v>
      </c>
    </row>
    <row r="29" spans="1:73">
      <c r="A29" s="340">
        <v>26</v>
      </c>
      <c r="B29" s="90" t="s">
        <v>2</v>
      </c>
      <c r="C29" s="341">
        <v>115368</v>
      </c>
      <c r="D29" s="341">
        <v>12528</v>
      </c>
      <c r="E29" s="341">
        <v>7971</v>
      </c>
      <c r="F29" s="341">
        <v>3717</v>
      </c>
      <c r="G29" s="341">
        <v>3574</v>
      </c>
      <c r="H29" s="341">
        <v>143</v>
      </c>
      <c r="I29" s="341">
        <v>4254</v>
      </c>
      <c r="J29" s="341">
        <v>58</v>
      </c>
      <c r="K29" s="341">
        <v>2274</v>
      </c>
      <c r="L29" s="341">
        <v>2217</v>
      </c>
      <c r="M29" s="341">
        <v>57</v>
      </c>
      <c r="N29" s="341">
        <v>1876</v>
      </c>
      <c r="O29" s="341">
        <v>415</v>
      </c>
      <c r="P29" s="341">
        <v>1461</v>
      </c>
      <c r="Q29" s="341">
        <v>46</v>
      </c>
      <c r="R29" s="341">
        <v>4557</v>
      </c>
      <c r="S29" s="341">
        <v>248</v>
      </c>
      <c r="T29" s="341">
        <v>32</v>
      </c>
      <c r="U29" s="341">
        <v>216</v>
      </c>
      <c r="V29" s="341">
        <v>4309</v>
      </c>
      <c r="W29" s="341">
        <v>39</v>
      </c>
      <c r="X29" s="341">
        <v>184</v>
      </c>
      <c r="Y29" s="341">
        <v>218</v>
      </c>
      <c r="Z29" s="341">
        <v>476</v>
      </c>
      <c r="AA29" s="341">
        <v>939</v>
      </c>
      <c r="AB29" s="341">
        <v>711</v>
      </c>
      <c r="AC29" s="341">
        <v>1596</v>
      </c>
      <c r="AD29" s="341">
        <v>146</v>
      </c>
      <c r="AE29" s="341">
        <v>15</v>
      </c>
      <c r="AF29" s="341">
        <v>102825</v>
      </c>
      <c r="AG29" s="341">
        <v>56808</v>
      </c>
      <c r="AH29" s="341">
        <v>26976</v>
      </c>
      <c r="AI29" s="341">
        <v>25546</v>
      </c>
      <c r="AJ29" s="341">
        <v>24232</v>
      </c>
      <c r="AK29" s="341">
        <v>15588</v>
      </c>
      <c r="AL29" s="341">
        <v>375</v>
      </c>
      <c r="AM29" s="341">
        <v>673</v>
      </c>
      <c r="AN29" s="341">
        <v>4160</v>
      </c>
      <c r="AO29" s="341">
        <v>3324</v>
      </c>
      <c r="AP29" s="341">
        <v>56</v>
      </c>
      <c r="AQ29" s="341">
        <v>56</v>
      </c>
      <c r="AR29" s="341">
        <v>1314</v>
      </c>
      <c r="AS29" s="341">
        <v>938</v>
      </c>
      <c r="AT29" s="341">
        <v>125</v>
      </c>
      <c r="AU29" s="341">
        <v>335</v>
      </c>
      <c r="AV29" s="341">
        <v>286</v>
      </c>
      <c r="AW29" s="341">
        <v>192</v>
      </c>
      <c r="AX29" s="341">
        <v>376</v>
      </c>
      <c r="AY29" s="341">
        <v>305</v>
      </c>
      <c r="AZ29" s="341">
        <v>71</v>
      </c>
      <c r="BA29" s="341">
        <v>1430</v>
      </c>
      <c r="BB29" s="341">
        <v>20564</v>
      </c>
      <c r="BC29" s="341">
        <v>9162</v>
      </c>
      <c r="BD29" s="341">
        <v>7818</v>
      </c>
      <c r="BE29" s="341">
        <v>319</v>
      </c>
      <c r="BF29" s="341">
        <v>101</v>
      </c>
      <c r="BG29" s="341">
        <v>924</v>
      </c>
      <c r="BH29" s="341">
        <v>7652</v>
      </c>
      <c r="BI29" s="341">
        <v>1355</v>
      </c>
      <c r="BJ29" s="341">
        <v>333</v>
      </c>
      <c r="BK29" s="341">
        <v>489</v>
      </c>
      <c r="BL29" s="341">
        <v>479</v>
      </c>
      <c r="BM29" s="341">
        <v>1094</v>
      </c>
      <c r="BN29" s="341">
        <v>9268</v>
      </c>
      <c r="BO29" s="341">
        <v>46017</v>
      </c>
      <c r="BP29" s="341">
        <v>13118</v>
      </c>
      <c r="BQ29" s="341">
        <v>3891</v>
      </c>
      <c r="BR29" s="341">
        <v>889</v>
      </c>
      <c r="BS29" s="341">
        <v>3450</v>
      </c>
      <c r="BT29" s="341">
        <v>4386</v>
      </c>
      <c r="BU29" s="342">
        <v>20283</v>
      </c>
    </row>
    <row r="30" spans="1:73">
      <c r="A30" s="340">
        <v>27</v>
      </c>
      <c r="B30" s="90" t="s">
        <v>65</v>
      </c>
      <c r="C30" s="341">
        <v>3132174</v>
      </c>
      <c r="D30" s="341">
        <v>1749457</v>
      </c>
      <c r="E30" s="341">
        <v>1037487</v>
      </c>
      <c r="F30" s="341">
        <v>575792</v>
      </c>
      <c r="G30" s="341">
        <v>556535</v>
      </c>
      <c r="H30" s="341">
        <v>19257</v>
      </c>
      <c r="I30" s="341">
        <v>461695</v>
      </c>
      <c r="J30" s="341">
        <v>5750</v>
      </c>
      <c r="K30" s="341">
        <v>229447</v>
      </c>
      <c r="L30" s="341">
        <v>222937</v>
      </c>
      <c r="M30" s="341">
        <v>6510</v>
      </c>
      <c r="N30" s="341">
        <v>221699</v>
      </c>
      <c r="O30" s="341">
        <v>59682</v>
      </c>
      <c r="P30" s="341">
        <v>162017</v>
      </c>
      <c r="Q30" s="341">
        <v>4799</v>
      </c>
      <c r="R30" s="341">
        <v>711970</v>
      </c>
      <c r="S30" s="341">
        <v>47827</v>
      </c>
      <c r="T30" s="341">
        <v>3555</v>
      </c>
      <c r="U30" s="341">
        <v>44272</v>
      </c>
      <c r="V30" s="341">
        <v>664143</v>
      </c>
      <c r="W30" s="341">
        <v>6472</v>
      </c>
      <c r="X30" s="341">
        <v>37324</v>
      </c>
      <c r="Y30" s="341">
        <v>17646</v>
      </c>
      <c r="Z30" s="341">
        <v>47549</v>
      </c>
      <c r="AA30" s="341">
        <v>161470</v>
      </c>
      <c r="AB30" s="341">
        <v>110089</v>
      </c>
      <c r="AC30" s="341">
        <v>275699</v>
      </c>
      <c r="AD30" s="341">
        <v>7894</v>
      </c>
      <c r="AE30" s="341">
        <v>564159</v>
      </c>
      <c r="AF30" s="341">
        <v>818558</v>
      </c>
      <c r="AG30" s="341">
        <v>500010</v>
      </c>
      <c r="AH30" s="341">
        <v>269681</v>
      </c>
      <c r="AI30" s="341">
        <v>261263</v>
      </c>
      <c r="AJ30" s="341">
        <v>201401</v>
      </c>
      <c r="AK30" s="341">
        <v>107308</v>
      </c>
      <c r="AL30" s="341">
        <v>4793</v>
      </c>
      <c r="AM30" s="341">
        <v>14943</v>
      </c>
      <c r="AN30" s="341">
        <v>54455</v>
      </c>
      <c r="AO30" s="341">
        <v>18512</v>
      </c>
      <c r="AP30" s="341">
        <v>515</v>
      </c>
      <c r="AQ30" s="341">
        <v>875</v>
      </c>
      <c r="AR30" s="341">
        <v>59862</v>
      </c>
      <c r="AS30" s="341">
        <v>55327</v>
      </c>
      <c r="AT30" s="341">
        <v>44993</v>
      </c>
      <c r="AU30" s="341">
        <v>5313</v>
      </c>
      <c r="AV30" s="341">
        <v>4199</v>
      </c>
      <c r="AW30" s="341">
        <v>822</v>
      </c>
      <c r="AX30" s="341">
        <v>4535</v>
      </c>
      <c r="AY30" s="341">
        <v>3691</v>
      </c>
      <c r="AZ30" s="341">
        <v>844</v>
      </c>
      <c r="BA30" s="341">
        <v>8418</v>
      </c>
      <c r="BB30" s="341">
        <v>189415</v>
      </c>
      <c r="BC30" s="341">
        <v>59227</v>
      </c>
      <c r="BD30" s="341">
        <v>31222</v>
      </c>
      <c r="BE30" s="341">
        <v>9587</v>
      </c>
      <c r="BF30" s="341">
        <v>2575</v>
      </c>
      <c r="BG30" s="341">
        <v>15843</v>
      </c>
      <c r="BH30" s="341">
        <v>54969</v>
      </c>
      <c r="BI30" s="341">
        <v>22253</v>
      </c>
      <c r="BJ30" s="341">
        <v>4563</v>
      </c>
      <c r="BK30" s="341">
        <v>7049</v>
      </c>
      <c r="BL30" s="341">
        <v>11731</v>
      </c>
      <c r="BM30" s="341">
        <v>29623</v>
      </c>
      <c r="BN30" s="341">
        <v>40914</v>
      </c>
      <c r="BO30" s="341">
        <v>318548</v>
      </c>
      <c r="BP30" s="341">
        <v>64986</v>
      </c>
      <c r="BQ30" s="341">
        <v>19203</v>
      </c>
      <c r="BR30" s="341">
        <v>4209</v>
      </c>
      <c r="BS30" s="341">
        <v>52848</v>
      </c>
      <c r="BT30" s="341">
        <v>44961</v>
      </c>
      <c r="BU30" s="342">
        <v>132341</v>
      </c>
    </row>
    <row r="31" spans="1:73">
      <c r="A31" s="340">
        <v>28</v>
      </c>
      <c r="B31" s="90" t="s">
        <v>66</v>
      </c>
      <c r="C31" s="341">
        <v>732017</v>
      </c>
      <c r="D31" s="341">
        <v>347816</v>
      </c>
      <c r="E31" s="341">
        <v>179307</v>
      </c>
      <c r="F31" s="341">
        <v>107561</v>
      </c>
      <c r="G31" s="341">
        <v>103996</v>
      </c>
      <c r="H31" s="341">
        <v>3565</v>
      </c>
      <c r="I31" s="341">
        <v>71746</v>
      </c>
      <c r="J31" s="341">
        <v>930</v>
      </c>
      <c r="K31" s="341">
        <v>37779</v>
      </c>
      <c r="L31" s="341">
        <v>37002</v>
      </c>
      <c r="M31" s="341">
        <v>777</v>
      </c>
      <c r="N31" s="341">
        <v>32269</v>
      </c>
      <c r="O31" s="341">
        <v>12488</v>
      </c>
      <c r="P31" s="341">
        <v>19781</v>
      </c>
      <c r="Q31" s="341">
        <v>768</v>
      </c>
      <c r="R31" s="341">
        <v>168509</v>
      </c>
      <c r="S31" s="341">
        <v>10576</v>
      </c>
      <c r="T31" s="341">
        <v>830</v>
      </c>
      <c r="U31" s="341">
        <v>9746</v>
      </c>
      <c r="V31" s="341">
        <v>157933</v>
      </c>
      <c r="W31" s="341">
        <v>1704</v>
      </c>
      <c r="X31" s="341">
        <v>7232</v>
      </c>
      <c r="Y31" s="341">
        <v>4021</v>
      </c>
      <c r="Z31" s="341">
        <v>10815</v>
      </c>
      <c r="AA31" s="341">
        <v>34263</v>
      </c>
      <c r="AB31" s="341">
        <v>26891</v>
      </c>
      <c r="AC31" s="341">
        <v>70874</v>
      </c>
      <c r="AD31" s="341">
        <v>2133</v>
      </c>
      <c r="AE31" s="341">
        <v>50906</v>
      </c>
      <c r="AF31" s="341">
        <v>333295</v>
      </c>
      <c r="AG31" s="341">
        <v>212556</v>
      </c>
      <c r="AH31" s="341">
        <v>105439</v>
      </c>
      <c r="AI31" s="341">
        <v>100490</v>
      </c>
      <c r="AJ31" s="341">
        <v>79217</v>
      </c>
      <c r="AK31" s="341">
        <v>35050</v>
      </c>
      <c r="AL31" s="341">
        <v>2598</v>
      </c>
      <c r="AM31" s="341">
        <v>7544</v>
      </c>
      <c r="AN31" s="341">
        <v>26224</v>
      </c>
      <c r="AO31" s="341">
        <v>7199</v>
      </c>
      <c r="AP31" s="341">
        <v>230</v>
      </c>
      <c r="AQ31" s="341">
        <v>372</v>
      </c>
      <c r="AR31" s="341">
        <v>21273</v>
      </c>
      <c r="AS31" s="341">
        <v>19314</v>
      </c>
      <c r="AT31" s="341">
        <v>14200</v>
      </c>
      <c r="AU31" s="341">
        <v>2981</v>
      </c>
      <c r="AV31" s="341">
        <v>1861</v>
      </c>
      <c r="AW31" s="341">
        <v>272</v>
      </c>
      <c r="AX31" s="341">
        <v>1959</v>
      </c>
      <c r="AY31" s="341">
        <v>1580</v>
      </c>
      <c r="AZ31" s="341">
        <v>379</v>
      </c>
      <c r="BA31" s="341">
        <v>4949</v>
      </c>
      <c r="BB31" s="341">
        <v>88986</v>
      </c>
      <c r="BC31" s="341">
        <v>29263</v>
      </c>
      <c r="BD31" s="341">
        <v>16324</v>
      </c>
      <c r="BE31" s="341">
        <v>4284</v>
      </c>
      <c r="BF31" s="341">
        <v>1286</v>
      </c>
      <c r="BG31" s="341">
        <v>7369</v>
      </c>
      <c r="BH31" s="341">
        <v>24891</v>
      </c>
      <c r="BI31" s="341">
        <v>9497</v>
      </c>
      <c r="BJ31" s="341">
        <v>2063</v>
      </c>
      <c r="BK31" s="341">
        <v>3165</v>
      </c>
      <c r="BL31" s="341">
        <v>8463</v>
      </c>
      <c r="BM31" s="341">
        <v>11644</v>
      </c>
      <c r="BN31" s="341">
        <v>18131</v>
      </c>
      <c r="BO31" s="341">
        <v>120739</v>
      </c>
      <c r="BP31" s="341">
        <v>27215</v>
      </c>
      <c r="BQ31" s="341">
        <v>14400</v>
      </c>
      <c r="BR31" s="341">
        <v>7706</v>
      </c>
      <c r="BS31" s="341">
        <v>19127</v>
      </c>
      <c r="BT31" s="341">
        <v>12603</v>
      </c>
      <c r="BU31" s="342">
        <v>39688</v>
      </c>
    </row>
    <row r="32" spans="1:73">
      <c r="A32" s="340">
        <v>29</v>
      </c>
      <c r="B32" s="90" t="s">
        <v>93</v>
      </c>
      <c r="C32" s="341">
        <v>268375</v>
      </c>
      <c r="D32" s="341">
        <v>206555</v>
      </c>
      <c r="E32" s="341">
        <v>146258</v>
      </c>
      <c r="F32" s="341">
        <v>55311</v>
      </c>
      <c r="G32" s="341">
        <v>52392</v>
      </c>
      <c r="H32" s="341">
        <v>2919</v>
      </c>
      <c r="I32" s="341">
        <v>90947</v>
      </c>
      <c r="J32" s="341">
        <v>1319</v>
      </c>
      <c r="K32" s="341">
        <v>49927</v>
      </c>
      <c r="L32" s="341">
        <v>48460</v>
      </c>
      <c r="M32" s="341">
        <v>1467</v>
      </c>
      <c r="N32" s="341">
        <v>38678</v>
      </c>
      <c r="O32" s="341">
        <v>14242</v>
      </c>
      <c r="P32" s="341">
        <v>24436</v>
      </c>
      <c r="Q32" s="341">
        <v>1023</v>
      </c>
      <c r="R32" s="341">
        <v>60297</v>
      </c>
      <c r="S32" s="341">
        <v>5327</v>
      </c>
      <c r="T32" s="341">
        <v>351</v>
      </c>
      <c r="U32" s="341">
        <v>4976</v>
      </c>
      <c r="V32" s="341">
        <v>54970</v>
      </c>
      <c r="W32" s="341">
        <v>765</v>
      </c>
      <c r="X32" s="341">
        <v>2579</v>
      </c>
      <c r="Y32" s="341">
        <v>1247</v>
      </c>
      <c r="Z32" s="341">
        <v>4815</v>
      </c>
      <c r="AA32" s="341">
        <v>12466</v>
      </c>
      <c r="AB32" s="341">
        <v>8900</v>
      </c>
      <c r="AC32" s="341">
        <v>23098</v>
      </c>
      <c r="AD32" s="341">
        <v>1100</v>
      </c>
      <c r="AE32" s="341">
        <v>20902</v>
      </c>
      <c r="AF32" s="341">
        <v>40918</v>
      </c>
      <c r="AG32" s="341">
        <v>19854</v>
      </c>
      <c r="AH32" s="341">
        <v>9722</v>
      </c>
      <c r="AI32" s="341">
        <v>9672</v>
      </c>
      <c r="AJ32" s="341">
        <v>8132</v>
      </c>
      <c r="AK32" s="341">
        <v>4086</v>
      </c>
      <c r="AL32" s="341">
        <v>253</v>
      </c>
      <c r="AM32" s="341">
        <v>553</v>
      </c>
      <c r="AN32" s="341">
        <v>3106</v>
      </c>
      <c r="AO32" s="341">
        <v>125</v>
      </c>
      <c r="AP32" s="341">
        <v>3</v>
      </c>
      <c r="AQ32" s="341">
        <v>6</v>
      </c>
      <c r="AR32" s="341">
        <v>1540</v>
      </c>
      <c r="AS32" s="341">
        <v>1362</v>
      </c>
      <c r="AT32" s="341">
        <v>1010</v>
      </c>
      <c r="AU32" s="341">
        <v>193</v>
      </c>
      <c r="AV32" s="341">
        <v>125</v>
      </c>
      <c r="AW32" s="341">
        <v>34</v>
      </c>
      <c r="AX32" s="341">
        <v>178</v>
      </c>
      <c r="AY32" s="341">
        <v>144</v>
      </c>
      <c r="AZ32" s="341">
        <v>34</v>
      </c>
      <c r="BA32" s="341">
        <v>50</v>
      </c>
      <c r="BB32" s="341">
        <v>9454</v>
      </c>
      <c r="BC32" s="341">
        <v>6250</v>
      </c>
      <c r="BD32" s="341">
        <v>1758</v>
      </c>
      <c r="BE32" s="341">
        <v>644</v>
      </c>
      <c r="BF32" s="341">
        <v>34</v>
      </c>
      <c r="BG32" s="341">
        <v>3814</v>
      </c>
      <c r="BH32" s="341">
        <v>682</v>
      </c>
      <c r="BI32" s="341">
        <v>1697</v>
      </c>
      <c r="BJ32" s="341">
        <v>118</v>
      </c>
      <c r="BK32" s="341">
        <v>72</v>
      </c>
      <c r="BL32" s="341">
        <v>274</v>
      </c>
      <c r="BM32" s="341">
        <v>361</v>
      </c>
      <c r="BN32" s="341">
        <v>678</v>
      </c>
      <c r="BO32" s="341">
        <v>21064</v>
      </c>
      <c r="BP32" s="341">
        <v>6384</v>
      </c>
      <c r="BQ32" s="341">
        <v>910</v>
      </c>
      <c r="BR32" s="341">
        <v>199</v>
      </c>
      <c r="BS32" s="341">
        <v>1298</v>
      </c>
      <c r="BT32" s="341">
        <v>4118</v>
      </c>
      <c r="BU32" s="342">
        <v>8155</v>
      </c>
    </row>
    <row r="33" spans="1:73">
      <c r="A33" s="340">
        <v>30</v>
      </c>
      <c r="B33" s="90" t="s">
        <v>330</v>
      </c>
      <c r="C33" s="341">
        <v>2499202</v>
      </c>
      <c r="D33" s="341">
        <v>1241125</v>
      </c>
      <c r="E33" s="341">
        <v>703210</v>
      </c>
      <c r="F33" s="341">
        <v>349431</v>
      </c>
      <c r="G33" s="341">
        <v>336071</v>
      </c>
      <c r="H33" s="341">
        <v>13360</v>
      </c>
      <c r="I33" s="341">
        <v>353779</v>
      </c>
      <c r="J33" s="341">
        <v>4753</v>
      </c>
      <c r="K33" s="341">
        <v>181768</v>
      </c>
      <c r="L33" s="341">
        <v>177548</v>
      </c>
      <c r="M33" s="341">
        <v>4220</v>
      </c>
      <c r="N33" s="341">
        <v>163721</v>
      </c>
      <c r="O33" s="341">
        <v>61482</v>
      </c>
      <c r="P33" s="341">
        <v>102239</v>
      </c>
      <c r="Q33" s="341">
        <v>3537</v>
      </c>
      <c r="R33" s="341">
        <v>537915</v>
      </c>
      <c r="S33" s="341">
        <v>26925</v>
      </c>
      <c r="T33" s="341">
        <v>2242</v>
      </c>
      <c r="U33" s="341">
        <v>24683</v>
      </c>
      <c r="V33" s="341">
        <v>510990</v>
      </c>
      <c r="W33" s="341">
        <v>5909</v>
      </c>
      <c r="X33" s="341">
        <v>25061</v>
      </c>
      <c r="Y33" s="341">
        <v>12816</v>
      </c>
      <c r="Z33" s="341">
        <v>35939</v>
      </c>
      <c r="AA33" s="341">
        <v>102921</v>
      </c>
      <c r="AB33" s="341">
        <v>101317</v>
      </c>
      <c r="AC33" s="341">
        <v>219792</v>
      </c>
      <c r="AD33" s="341">
        <v>7235</v>
      </c>
      <c r="AE33" s="341">
        <v>335573</v>
      </c>
      <c r="AF33" s="341">
        <v>922504</v>
      </c>
      <c r="AG33" s="341">
        <v>578189</v>
      </c>
      <c r="AH33" s="341">
        <v>315797</v>
      </c>
      <c r="AI33" s="341">
        <v>310753</v>
      </c>
      <c r="AJ33" s="341">
        <v>265368</v>
      </c>
      <c r="AK33" s="341">
        <v>89992</v>
      </c>
      <c r="AL33" s="341">
        <v>6830</v>
      </c>
      <c r="AM33" s="341">
        <v>41068</v>
      </c>
      <c r="AN33" s="341">
        <v>104876</v>
      </c>
      <c r="AO33" s="341">
        <v>21176</v>
      </c>
      <c r="AP33" s="341">
        <v>514</v>
      </c>
      <c r="AQ33" s="341">
        <v>912</v>
      </c>
      <c r="AR33" s="341">
        <v>45385</v>
      </c>
      <c r="AS33" s="341">
        <v>38924</v>
      </c>
      <c r="AT33" s="341">
        <v>30147</v>
      </c>
      <c r="AU33" s="341">
        <v>4630</v>
      </c>
      <c r="AV33" s="341">
        <v>3501</v>
      </c>
      <c r="AW33" s="341">
        <v>646</v>
      </c>
      <c r="AX33" s="341">
        <v>6461</v>
      </c>
      <c r="AY33" s="341">
        <v>5240</v>
      </c>
      <c r="AZ33" s="341">
        <v>1221</v>
      </c>
      <c r="BA33" s="341">
        <v>5044</v>
      </c>
      <c r="BB33" s="341">
        <v>220287</v>
      </c>
      <c r="BC33" s="341">
        <v>82272</v>
      </c>
      <c r="BD33" s="341">
        <v>42682</v>
      </c>
      <c r="BE33" s="341">
        <v>5156</v>
      </c>
      <c r="BF33" s="341">
        <v>4820</v>
      </c>
      <c r="BG33" s="341">
        <v>29614</v>
      </c>
      <c r="BH33" s="341">
        <v>42364</v>
      </c>
      <c r="BI33" s="341">
        <v>33693</v>
      </c>
      <c r="BJ33" s="341">
        <v>10294</v>
      </c>
      <c r="BK33" s="341">
        <v>6247</v>
      </c>
      <c r="BL33" s="341">
        <v>23506</v>
      </c>
      <c r="BM33" s="341">
        <v>21911</v>
      </c>
      <c r="BN33" s="341">
        <v>42105</v>
      </c>
      <c r="BO33" s="341">
        <v>344315</v>
      </c>
      <c r="BP33" s="341">
        <v>62981</v>
      </c>
      <c r="BQ33" s="341">
        <v>26380</v>
      </c>
      <c r="BR33" s="341">
        <v>6006</v>
      </c>
      <c r="BS33" s="341">
        <v>51343</v>
      </c>
      <c r="BT33" s="341">
        <v>63072</v>
      </c>
      <c r="BU33" s="342">
        <v>134533</v>
      </c>
    </row>
    <row r="34" spans="1:73">
      <c r="A34" s="340">
        <v>31</v>
      </c>
      <c r="B34" s="90" t="s">
        <v>112</v>
      </c>
      <c r="C34" s="341">
        <v>384305</v>
      </c>
      <c r="D34" s="341">
        <v>130096</v>
      </c>
      <c r="E34" s="341">
        <v>59221</v>
      </c>
      <c r="F34" s="341">
        <v>26188</v>
      </c>
      <c r="G34" s="341">
        <v>22702</v>
      </c>
      <c r="H34" s="341">
        <v>3486</v>
      </c>
      <c r="I34" s="341">
        <v>33033</v>
      </c>
      <c r="J34" s="341">
        <v>376</v>
      </c>
      <c r="K34" s="341">
        <v>15163</v>
      </c>
      <c r="L34" s="341">
        <v>14442</v>
      </c>
      <c r="M34" s="341">
        <v>721</v>
      </c>
      <c r="N34" s="341">
        <v>17027</v>
      </c>
      <c r="O34" s="341">
        <v>4644</v>
      </c>
      <c r="P34" s="341">
        <v>12383</v>
      </c>
      <c r="Q34" s="341">
        <v>467</v>
      </c>
      <c r="R34" s="341">
        <v>70875</v>
      </c>
      <c r="S34" s="341">
        <v>6652</v>
      </c>
      <c r="T34" s="341">
        <v>499</v>
      </c>
      <c r="U34" s="341">
        <v>6153</v>
      </c>
      <c r="V34" s="341">
        <v>64223</v>
      </c>
      <c r="W34" s="341">
        <v>778</v>
      </c>
      <c r="X34" s="341">
        <v>2905</v>
      </c>
      <c r="Y34" s="341">
        <v>1519</v>
      </c>
      <c r="Z34" s="341">
        <v>4945</v>
      </c>
      <c r="AA34" s="341">
        <v>14021</v>
      </c>
      <c r="AB34" s="341">
        <v>10456</v>
      </c>
      <c r="AC34" s="341">
        <v>27544</v>
      </c>
      <c r="AD34" s="341">
        <v>2055</v>
      </c>
      <c r="AE34" s="341">
        <v>56673</v>
      </c>
      <c r="AF34" s="341">
        <v>197536</v>
      </c>
      <c r="AG34" s="341">
        <v>113859</v>
      </c>
      <c r="AH34" s="341">
        <v>62691</v>
      </c>
      <c r="AI34" s="341">
        <v>61960</v>
      </c>
      <c r="AJ34" s="341">
        <v>52567</v>
      </c>
      <c r="AK34" s="341">
        <v>23831</v>
      </c>
      <c r="AL34" s="341">
        <v>1121</v>
      </c>
      <c r="AM34" s="341">
        <v>3177</v>
      </c>
      <c r="AN34" s="341">
        <v>18773</v>
      </c>
      <c r="AO34" s="341">
        <v>5342</v>
      </c>
      <c r="AP34" s="341">
        <v>97</v>
      </c>
      <c r="AQ34" s="341">
        <v>226</v>
      </c>
      <c r="AR34" s="341">
        <v>9393</v>
      </c>
      <c r="AS34" s="341">
        <v>8344</v>
      </c>
      <c r="AT34" s="341">
        <v>6724</v>
      </c>
      <c r="AU34" s="341">
        <v>885</v>
      </c>
      <c r="AV34" s="341">
        <v>540</v>
      </c>
      <c r="AW34" s="341">
        <v>195</v>
      </c>
      <c r="AX34" s="341">
        <v>1049</v>
      </c>
      <c r="AY34" s="341">
        <v>815</v>
      </c>
      <c r="AZ34" s="341">
        <v>234</v>
      </c>
      <c r="BA34" s="341">
        <v>731</v>
      </c>
      <c r="BB34" s="341">
        <v>48491</v>
      </c>
      <c r="BC34" s="341">
        <v>20887</v>
      </c>
      <c r="BD34" s="341">
        <v>11955</v>
      </c>
      <c r="BE34" s="341">
        <v>2902</v>
      </c>
      <c r="BF34" s="341">
        <v>899</v>
      </c>
      <c r="BG34" s="341">
        <v>5131</v>
      </c>
      <c r="BH34" s="341">
        <v>12128</v>
      </c>
      <c r="BI34" s="341">
        <v>7565</v>
      </c>
      <c r="BJ34" s="341">
        <v>811</v>
      </c>
      <c r="BK34" s="341">
        <v>1042</v>
      </c>
      <c r="BL34" s="341">
        <v>1528</v>
      </c>
      <c r="BM34" s="341">
        <v>4530</v>
      </c>
      <c r="BN34" s="341">
        <v>2677</v>
      </c>
      <c r="BO34" s="341">
        <v>83677</v>
      </c>
      <c r="BP34" s="341">
        <v>14737</v>
      </c>
      <c r="BQ34" s="341">
        <v>7360</v>
      </c>
      <c r="BR34" s="341">
        <v>1836</v>
      </c>
      <c r="BS34" s="341">
        <v>9135</v>
      </c>
      <c r="BT34" s="341">
        <v>11957</v>
      </c>
      <c r="BU34" s="342">
        <v>38652</v>
      </c>
    </row>
    <row r="35" spans="1:73">
      <c r="A35" s="340">
        <v>32</v>
      </c>
      <c r="B35" s="90" t="s">
        <v>67</v>
      </c>
      <c r="C35" s="341">
        <v>0</v>
      </c>
      <c r="D35" s="341">
        <v>0</v>
      </c>
      <c r="E35" s="341">
        <v>0</v>
      </c>
      <c r="F35" s="341">
        <v>0</v>
      </c>
      <c r="G35" s="341">
        <v>0</v>
      </c>
      <c r="H35" s="341">
        <v>0</v>
      </c>
      <c r="I35" s="341">
        <v>0</v>
      </c>
      <c r="J35" s="341">
        <v>0</v>
      </c>
      <c r="K35" s="341">
        <v>0</v>
      </c>
      <c r="L35" s="341">
        <v>0</v>
      </c>
      <c r="M35" s="341">
        <v>0</v>
      </c>
      <c r="N35" s="341">
        <v>0</v>
      </c>
      <c r="O35" s="341">
        <v>0</v>
      </c>
      <c r="P35" s="341">
        <v>0</v>
      </c>
      <c r="Q35" s="341">
        <v>0</v>
      </c>
      <c r="R35" s="341">
        <v>0</v>
      </c>
      <c r="S35" s="341">
        <v>0</v>
      </c>
      <c r="T35" s="341">
        <v>0</v>
      </c>
      <c r="U35" s="341">
        <v>0</v>
      </c>
      <c r="V35" s="341">
        <v>0</v>
      </c>
      <c r="W35" s="341">
        <v>0</v>
      </c>
      <c r="X35" s="341">
        <v>0</v>
      </c>
      <c r="Y35" s="341">
        <v>0</v>
      </c>
      <c r="Z35" s="341">
        <v>0</v>
      </c>
      <c r="AA35" s="341">
        <v>0</v>
      </c>
      <c r="AB35" s="341">
        <v>0</v>
      </c>
      <c r="AC35" s="341">
        <v>0</v>
      </c>
      <c r="AD35" s="341">
        <v>0</v>
      </c>
      <c r="AE35" s="341">
        <v>0</v>
      </c>
      <c r="AF35" s="341">
        <v>0</v>
      </c>
      <c r="AG35" s="341">
        <v>0</v>
      </c>
      <c r="AH35" s="341">
        <v>0</v>
      </c>
      <c r="AI35" s="341">
        <v>0</v>
      </c>
      <c r="AJ35" s="341">
        <v>0</v>
      </c>
      <c r="AK35" s="341">
        <v>0</v>
      </c>
      <c r="AL35" s="341">
        <v>0</v>
      </c>
      <c r="AM35" s="341">
        <v>0</v>
      </c>
      <c r="AN35" s="341">
        <v>0</v>
      </c>
      <c r="AO35" s="341">
        <v>0</v>
      </c>
      <c r="AP35" s="341">
        <v>0</v>
      </c>
      <c r="AQ35" s="341">
        <v>0</v>
      </c>
      <c r="AR35" s="341">
        <v>0</v>
      </c>
      <c r="AS35" s="341">
        <v>0</v>
      </c>
      <c r="AT35" s="341">
        <v>0</v>
      </c>
      <c r="AU35" s="341">
        <v>0</v>
      </c>
      <c r="AV35" s="341">
        <v>0</v>
      </c>
      <c r="AW35" s="341">
        <v>0</v>
      </c>
      <c r="AX35" s="341">
        <v>0</v>
      </c>
      <c r="AY35" s="341">
        <v>0</v>
      </c>
      <c r="AZ35" s="341">
        <v>0</v>
      </c>
      <c r="BA35" s="341">
        <v>0</v>
      </c>
      <c r="BB35" s="341">
        <v>0</v>
      </c>
      <c r="BC35" s="341">
        <v>0</v>
      </c>
      <c r="BD35" s="341">
        <v>0</v>
      </c>
      <c r="BE35" s="341">
        <v>0</v>
      </c>
      <c r="BF35" s="341">
        <v>0</v>
      </c>
      <c r="BG35" s="341">
        <v>0</v>
      </c>
      <c r="BH35" s="341">
        <v>0</v>
      </c>
      <c r="BI35" s="341">
        <v>0</v>
      </c>
      <c r="BJ35" s="341">
        <v>0</v>
      </c>
      <c r="BK35" s="341">
        <v>0</v>
      </c>
      <c r="BL35" s="341">
        <v>0</v>
      </c>
      <c r="BM35" s="341">
        <v>0</v>
      </c>
      <c r="BN35" s="341">
        <v>0</v>
      </c>
      <c r="BO35" s="341">
        <v>0</v>
      </c>
      <c r="BP35" s="341">
        <v>0</v>
      </c>
      <c r="BQ35" s="341">
        <v>0</v>
      </c>
      <c r="BR35" s="341">
        <v>0</v>
      </c>
      <c r="BS35" s="341">
        <v>0</v>
      </c>
      <c r="BT35" s="341">
        <v>0</v>
      </c>
      <c r="BU35" s="342">
        <v>0</v>
      </c>
    </row>
    <row r="36" spans="1:73">
      <c r="A36" s="340">
        <v>33</v>
      </c>
      <c r="B36" s="90" t="s">
        <v>96</v>
      </c>
      <c r="C36" s="341">
        <v>9396</v>
      </c>
      <c r="D36" s="341">
        <v>6300</v>
      </c>
      <c r="E36" s="341">
        <v>3236</v>
      </c>
      <c r="F36" s="341">
        <v>1790</v>
      </c>
      <c r="G36" s="341">
        <v>1726</v>
      </c>
      <c r="H36" s="341">
        <v>64</v>
      </c>
      <c r="I36" s="341">
        <v>1446</v>
      </c>
      <c r="J36" s="341">
        <v>24</v>
      </c>
      <c r="K36" s="341">
        <v>861</v>
      </c>
      <c r="L36" s="341">
        <v>844</v>
      </c>
      <c r="M36" s="341">
        <v>17</v>
      </c>
      <c r="N36" s="341">
        <v>548</v>
      </c>
      <c r="O36" s="341">
        <v>253</v>
      </c>
      <c r="P36" s="341">
        <v>295</v>
      </c>
      <c r="Q36" s="341">
        <v>13</v>
      </c>
      <c r="R36" s="341">
        <v>3064</v>
      </c>
      <c r="S36" s="341">
        <v>77</v>
      </c>
      <c r="T36" s="341">
        <v>5</v>
      </c>
      <c r="U36" s="341">
        <v>72</v>
      </c>
      <c r="V36" s="341">
        <v>2987</v>
      </c>
      <c r="W36" s="341">
        <v>44</v>
      </c>
      <c r="X36" s="341">
        <v>140</v>
      </c>
      <c r="Y36" s="341">
        <v>66</v>
      </c>
      <c r="Z36" s="341">
        <v>282</v>
      </c>
      <c r="AA36" s="341">
        <v>686</v>
      </c>
      <c r="AB36" s="341">
        <v>475</v>
      </c>
      <c r="AC36" s="341">
        <v>1250</v>
      </c>
      <c r="AD36" s="341">
        <v>44</v>
      </c>
      <c r="AE36" s="341">
        <v>197</v>
      </c>
      <c r="AF36" s="341">
        <v>2899</v>
      </c>
      <c r="AG36" s="341">
        <v>1578</v>
      </c>
      <c r="AH36" s="341">
        <v>1142</v>
      </c>
      <c r="AI36" s="341">
        <v>1086</v>
      </c>
      <c r="AJ36" s="341">
        <v>853</v>
      </c>
      <c r="AK36" s="341">
        <v>376</v>
      </c>
      <c r="AL36" s="341">
        <v>29</v>
      </c>
      <c r="AM36" s="341">
        <v>84</v>
      </c>
      <c r="AN36" s="341">
        <v>279</v>
      </c>
      <c r="AO36" s="341">
        <v>78</v>
      </c>
      <c r="AP36" s="341">
        <v>3</v>
      </c>
      <c r="AQ36" s="341">
        <v>4</v>
      </c>
      <c r="AR36" s="341">
        <v>233</v>
      </c>
      <c r="AS36" s="341">
        <v>212</v>
      </c>
      <c r="AT36" s="341">
        <v>156</v>
      </c>
      <c r="AU36" s="341">
        <v>32</v>
      </c>
      <c r="AV36" s="341">
        <v>21</v>
      </c>
      <c r="AW36" s="341">
        <v>3</v>
      </c>
      <c r="AX36" s="341">
        <v>21</v>
      </c>
      <c r="AY36" s="341">
        <v>17</v>
      </c>
      <c r="AZ36" s="341">
        <v>4</v>
      </c>
      <c r="BA36" s="341">
        <v>56</v>
      </c>
      <c r="BB36" s="341">
        <v>375</v>
      </c>
      <c r="BC36" s="341">
        <v>130</v>
      </c>
      <c r="BD36" s="341">
        <v>73</v>
      </c>
      <c r="BE36" s="341">
        <v>19</v>
      </c>
      <c r="BF36" s="341">
        <v>6</v>
      </c>
      <c r="BG36" s="341">
        <v>32</v>
      </c>
      <c r="BH36" s="341">
        <v>97</v>
      </c>
      <c r="BI36" s="341">
        <v>42</v>
      </c>
      <c r="BJ36" s="341">
        <v>9</v>
      </c>
      <c r="BK36" s="341">
        <v>13</v>
      </c>
      <c r="BL36" s="341">
        <v>36</v>
      </c>
      <c r="BM36" s="341">
        <v>48</v>
      </c>
      <c r="BN36" s="341">
        <v>61</v>
      </c>
      <c r="BO36" s="341">
        <v>1321</v>
      </c>
      <c r="BP36" s="341">
        <v>187</v>
      </c>
      <c r="BQ36" s="341">
        <v>124</v>
      </c>
      <c r="BR36" s="341">
        <v>28</v>
      </c>
      <c r="BS36" s="341">
        <v>254</v>
      </c>
      <c r="BT36" s="341">
        <v>169</v>
      </c>
      <c r="BU36" s="342">
        <v>559</v>
      </c>
    </row>
    <row r="37" spans="1:73">
      <c r="A37" s="340">
        <v>34</v>
      </c>
      <c r="B37" s="90" t="s">
        <v>331</v>
      </c>
      <c r="C37" s="341">
        <v>69</v>
      </c>
      <c r="D37" s="341">
        <v>22</v>
      </c>
      <c r="E37" s="341">
        <v>9</v>
      </c>
      <c r="F37" s="341">
        <v>4</v>
      </c>
      <c r="G37" s="341">
        <v>4</v>
      </c>
      <c r="H37" s="341">
        <v>0</v>
      </c>
      <c r="I37" s="341">
        <v>5</v>
      </c>
      <c r="J37" s="341">
        <v>0</v>
      </c>
      <c r="K37" s="341">
        <v>3</v>
      </c>
      <c r="L37" s="341">
        <v>3</v>
      </c>
      <c r="M37" s="341">
        <v>0</v>
      </c>
      <c r="N37" s="341">
        <v>2</v>
      </c>
      <c r="O37" s="341">
        <v>1</v>
      </c>
      <c r="P37" s="341">
        <v>1</v>
      </c>
      <c r="Q37" s="341">
        <v>0</v>
      </c>
      <c r="R37" s="341">
        <v>13</v>
      </c>
      <c r="S37" s="341">
        <v>7</v>
      </c>
      <c r="T37" s="341">
        <v>1</v>
      </c>
      <c r="U37" s="341">
        <v>6</v>
      </c>
      <c r="V37" s="341">
        <v>6</v>
      </c>
      <c r="W37" s="341">
        <v>0</v>
      </c>
      <c r="X37" s="341">
        <v>0</v>
      </c>
      <c r="Y37" s="341">
        <v>0</v>
      </c>
      <c r="Z37" s="341">
        <v>0</v>
      </c>
      <c r="AA37" s="341">
        <v>1</v>
      </c>
      <c r="AB37" s="341">
        <v>1</v>
      </c>
      <c r="AC37" s="341">
        <v>4</v>
      </c>
      <c r="AD37" s="341">
        <v>0</v>
      </c>
      <c r="AE37" s="341">
        <v>9</v>
      </c>
      <c r="AF37" s="341">
        <v>38</v>
      </c>
      <c r="AG37" s="341">
        <v>22</v>
      </c>
      <c r="AH37" s="341">
        <v>4</v>
      </c>
      <c r="AI37" s="341">
        <v>4</v>
      </c>
      <c r="AJ37" s="341">
        <v>3</v>
      </c>
      <c r="AK37" s="341">
        <v>2</v>
      </c>
      <c r="AL37" s="341">
        <v>0</v>
      </c>
      <c r="AM37" s="341">
        <v>0</v>
      </c>
      <c r="AN37" s="341">
        <v>1</v>
      </c>
      <c r="AO37" s="341">
        <v>0</v>
      </c>
      <c r="AP37" s="341">
        <v>0</v>
      </c>
      <c r="AQ37" s="341">
        <v>0</v>
      </c>
      <c r="AR37" s="341">
        <v>1</v>
      </c>
      <c r="AS37" s="341">
        <v>1</v>
      </c>
      <c r="AT37" s="341">
        <v>1</v>
      </c>
      <c r="AU37" s="341">
        <v>0</v>
      </c>
      <c r="AV37" s="341">
        <v>0</v>
      </c>
      <c r="AW37" s="341">
        <v>0</v>
      </c>
      <c r="AX37" s="341">
        <v>0</v>
      </c>
      <c r="AY37" s="341">
        <v>0</v>
      </c>
      <c r="AZ37" s="341">
        <v>0</v>
      </c>
      <c r="BA37" s="341">
        <v>0</v>
      </c>
      <c r="BB37" s="341">
        <v>4</v>
      </c>
      <c r="BC37" s="341">
        <v>1</v>
      </c>
      <c r="BD37" s="341">
        <v>1</v>
      </c>
      <c r="BE37" s="341">
        <v>0</v>
      </c>
      <c r="BF37" s="341">
        <v>0</v>
      </c>
      <c r="BG37" s="341">
        <v>0</v>
      </c>
      <c r="BH37" s="341">
        <v>2</v>
      </c>
      <c r="BI37" s="341">
        <v>0</v>
      </c>
      <c r="BJ37" s="341">
        <v>0</v>
      </c>
      <c r="BK37" s="341">
        <v>0</v>
      </c>
      <c r="BL37" s="341">
        <v>0</v>
      </c>
      <c r="BM37" s="341">
        <v>1</v>
      </c>
      <c r="BN37" s="341">
        <v>14</v>
      </c>
      <c r="BO37" s="341">
        <v>16</v>
      </c>
      <c r="BP37" s="341">
        <v>5</v>
      </c>
      <c r="BQ37" s="341">
        <v>3</v>
      </c>
      <c r="BR37" s="341">
        <v>3</v>
      </c>
      <c r="BS37" s="341">
        <v>1</v>
      </c>
      <c r="BT37" s="341">
        <v>1</v>
      </c>
      <c r="BU37" s="342">
        <v>3</v>
      </c>
    </row>
    <row r="38" spans="1:73">
      <c r="A38" s="340">
        <v>35</v>
      </c>
      <c r="B38" s="90" t="s">
        <v>595</v>
      </c>
      <c r="C38" s="341">
        <v>56218</v>
      </c>
      <c r="D38" s="341">
        <v>19570</v>
      </c>
      <c r="E38" s="341">
        <v>3650</v>
      </c>
      <c r="F38" s="341">
        <v>793</v>
      </c>
      <c r="G38" s="341">
        <v>766</v>
      </c>
      <c r="H38" s="341">
        <v>27</v>
      </c>
      <c r="I38" s="341">
        <v>2857</v>
      </c>
      <c r="J38" s="341">
        <v>36</v>
      </c>
      <c r="K38" s="341">
        <v>1485</v>
      </c>
      <c r="L38" s="341">
        <v>1453</v>
      </c>
      <c r="M38" s="341">
        <v>32</v>
      </c>
      <c r="N38" s="341">
        <v>1305</v>
      </c>
      <c r="O38" s="341">
        <v>495</v>
      </c>
      <c r="P38" s="341">
        <v>810</v>
      </c>
      <c r="Q38" s="341">
        <v>31</v>
      </c>
      <c r="R38" s="341">
        <v>15920</v>
      </c>
      <c r="S38" s="341">
        <v>2227</v>
      </c>
      <c r="T38" s="341">
        <v>176</v>
      </c>
      <c r="U38" s="341">
        <v>2051</v>
      </c>
      <c r="V38" s="341">
        <v>13693</v>
      </c>
      <c r="W38" s="341">
        <v>145</v>
      </c>
      <c r="X38" s="341">
        <v>621</v>
      </c>
      <c r="Y38" s="341">
        <v>352</v>
      </c>
      <c r="Z38" s="341">
        <v>913</v>
      </c>
      <c r="AA38" s="341">
        <v>2973</v>
      </c>
      <c r="AB38" s="341">
        <v>2330</v>
      </c>
      <c r="AC38" s="341">
        <v>6169</v>
      </c>
      <c r="AD38" s="341">
        <v>190</v>
      </c>
      <c r="AE38" s="341">
        <v>14312</v>
      </c>
      <c r="AF38" s="341">
        <v>22336</v>
      </c>
      <c r="AG38" s="341">
        <v>12750</v>
      </c>
      <c r="AH38" s="341">
        <v>4360</v>
      </c>
      <c r="AI38" s="341">
        <v>4283</v>
      </c>
      <c r="AJ38" s="341">
        <v>3683</v>
      </c>
      <c r="AK38" s="341">
        <v>1670</v>
      </c>
      <c r="AL38" s="341">
        <v>78</v>
      </c>
      <c r="AM38" s="341">
        <v>228</v>
      </c>
      <c r="AN38" s="341">
        <v>1323</v>
      </c>
      <c r="AO38" s="341">
        <v>362</v>
      </c>
      <c r="AP38" s="341">
        <v>7</v>
      </c>
      <c r="AQ38" s="341">
        <v>15</v>
      </c>
      <c r="AR38" s="341">
        <v>600</v>
      </c>
      <c r="AS38" s="341">
        <v>531</v>
      </c>
      <c r="AT38" s="341">
        <v>423</v>
      </c>
      <c r="AU38" s="341">
        <v>57</v>
      </c>
      <c r="AV38" s="341">
        <v>41</v>
      </c>
      <c r="AW38" s="341">
        <v>10</v>
      </c>
      <c r="AX38" s="341">
        <v>69</v>
      </c>
      <c r="AY38" s="341">
        <v>56</v>
      </c>
      <c r="AZ38" s="341">
        <v>13</v>
      </c>
      <c r="BA38" s="341">
        <v>77</v>
      </c>
      <c r="BB38" s="341">
        <v>3149</v>
      </c>
      <c r="BC38" s="341">
        <v>1028</v>
      </c>
      <c r="BD38" s="341">
        <v>647</v>
      </c>
      <c r="BE38" s="341">
        <v>120</v>
      </c>
      <c r="BF38" s="341">
        <v>52</v>
      </c>
      <c r="BG38" s="341">
        <v>209</v>
      </c>
      <c r="BH38" s="341">
        <v>1102</v>
      </c>
      <c r="BI38" s="341">
        <v>407</v>
      </c>
      <c r="BJ38" s="341">
        <v>54</v>
      </c>
      <c r="BK38" s="341">
        <v>97</v>
      </c>
      <c r="BL38" s="341">
        <v>128</v>
      </c>
      <c r="BM38" s="341">
        <v>333</v>
      </c>
      <c r="BN38" s="341">
        <v>5241</v>
      </c>
      <c r="BO38" s="341">
        <v>9586</v>
      </c>
      <c r="BP38" s="341">
        <v>868</v>
      </c>
      <c r="BQ38" s="341">
        <v>518</v>
      </c>
      <c r="BR38" s="341">
        <v>89</v>
      </c>
      <c r="BS38" s="341">
        <v>1471</v>
      </c>
      <c r="BT38" s="341">
        <v>1389</v>
      </c>
      <c r="BU38" s="342">
        <v>5251</v>
      </c>
    </row>
    <row r="39" spans="1:73">
      <c r="A39" s="340">
        <v>36</v>
      </c>
      <c r="B39" s="90" t="s">
        <v>98</v>
      </c>
      <c r="C39" s="341">
        <v>5466750</v>
      </c>
      <c r="D39" s="341">
        <v>2499545</v>
      </c>
      <c r="E39" s="341">
        <v>1213394</v>
      </c>
      <c r="F39" s="341">
        <v>499172</v>
      </c>
      <c r="G39" s="341">
        <v>487283</v>
      </c>
      <c r="H39" s="341">
        <v>11889</v>
      </c>
      <c r="I39" s="341">
        <v>714222</v>
      </c>
      <c r="J39" s="341">
        <v>7179</v>
      </c>
      <c r="K39" s="341">
        <v>455754</v>
      </c>
      <c r="L39" s="341">
        <v>451481</v>
      </c>
      <c r="M39" s="341">
        <v>4273</v>
      </c>
      <c r="N39" s="341">
        <v>240924</v>
      </c>
      <c r="O39" s="341">
        <v>170170</v>
      </c>
      <c r="P39" s="341">
        <v>70754</v>
      </c>
      <c r="Q39" s="341">
        <v>10365</v>
      </c>
      <c r="R39" s="341">
        <v>1286151</v>
      </c>
      <c r="S39" s="341">
        <v>55318</v>
      </c>
      <c r="T39" s="341">
        <v>4758</v>
      </c>
      <c r="U39" s="341">
        <v>50560</v>
      </c>
      <c r="V39" s="341">
        <v>1230833</v>
      </c>
      <c r="W39" s="341">
        <v>9151</v>
      </c>
      <c r="X39" s="341">
        <v>43074</v>
      </c>
      <c r="Y39" s="341">
        <v>29668</v>
      </c>
      <c r="Z39" s="341">
        <v>85547</v>
      </c>
      <c r="AA39" s="341">
        <v>242413</v>
      </c>
      <c r="AB39" s="341">
        <v>167163</v>
      </c>
      <c r="AC39" s="341">
        <v>633755</v>
      </c>
      <c r="AD39" s="341">
        <v>20062</v>
      </c>
      <c r="AE39" s="341">
        <v>257359</v>
      </c>
      <c r="AF39" s="341">
        <v>2709846</v>
      </c>
      <c r="AG39" s="341">
        <v>1931486</v>
      </c>
      <c r="AH39" s="341">
        <v>891007</v>
      </c>
      <c r="AI39" s="341">
        <v>867987</v>
      </c>
      <c r="AJ39" s="341">
        <v>755888</v>
      </c>
      <c r="AK39" s="341">
        <v>338329</v>
      </c>
      <c r="AL39" s="341">
        <v>14628</v>
      </c>
      <c r="AM39" s="341">
        <v>59174</v>
      </c>
      <c r="AN39" s="341">
        <v>267849</v>
      </c>
      <c r="AO39" s="341">
        <v>71714</v>
      </c>
      <c r="AP39" s="341">
        <v>1229</v>
      </c>
      <c r="AQ39" s="341">
        <v>2965</v>
      </c>
      <c r="AR39" s="341">
        <v>112099</v>
      </c>
      <c r="AS39" s="341">
        <v>103435</v>
      </c>
      <c r="AT39" s="341">
        <v>88316</v>
      </c>
      <c r="AU39" s="341">
        <v>9439</v>
      </c>
      <c r="AV39" s="341">
        <v>4114</v>
      </c>
      <c r="AW39" s="341">
        <v>1566</v>
      </c>
      <c r="AX39" s="341">
        <v>8664</v>
      </c>
      <c r="AY39" s="341">
        <v>6776</v>
      </c>
      <c r="AZ39" s="341">
        <v>1888</v>
      </c>
      <c r="BA39" s="341">
        <v>23020</v>
      </c>
      <c r="BB39" s="341">
        <v>917285</v>
      </c>
      <c r="BC39" s="341">
        <v>370247</v>
      </c>
      <c r="BD39" s="341">
        <v>218491</v>
      </c>
      <c r="BE39" s="341">
        <v>59778</v>
      </c>
      <c r="BF39" s="341">
        <v>12700</v>
      </c>
      <c r="BG39" s="341">
        <v>79278</v>
      </c>
      <c r="BH39" s="341">
        <v>257508</v>
      </c>
      <c r="BI39" s="341">
        <v>68414</v>
      </c>
      <c r="BJ39" s="341">
        <v>5126</v>
      </c>
      <c r="BK39" s="341">
        <v>40083</v>
      </c>
      <c r="BL39" s="341">
        <v>100592</v>
      </c>
      <c r="BM39" s="341">
        <v>75315</v>
      </c>
      <c r="BN39" s="341">
        <v>123194</v>
      </c>
      <c r="BO39" s="341">
        <v>778360</v>
      </c>
      <c r="BP39" s="341">
        <v>171241</v>
      </c>
      <c r="BQ39" s="341">
        <v>69146</v>
      </c>
      <c r="BR39" s="341">
        <v>15139</v>
      </c>
      <c r="BS39" s="341">
        <v>101643</v>
      </c>
      <c r="BT39" s="341">
        <v>99401</v>
      </c>
      <c r="BU39" s="342">
        <v>321790</v>
      </c>
    </row>
    <row r="40" spans="1:73">
      <c r="A40" s="340">
        <v>37</v>
      </c>
      <c r="B40" s="90" t="s">
        <v>113</v>
      </c>
      <c r="C40" s="341">
        <v>14899</v>
      </c>
      <c r="D40" s="341">
        <v>5799</v>
      </c>
      <c r="E40" s="341">
        <v>2579</v>
      </c>
      <c r="F40" s="341">
        <v>1130</v>
      </c>
      <c r="G40" s="341">
        <v>1091</v>
      </c>
      <c r="H40" s="341">
        <v>39</v>
      </c>
      <c r="I40" s="341">
        <v>1449</v>
      </c>
      <c r="J40" s="341">
        <v>19</v>
      </c>
      <c r="K40" s="341">
        <v>754</v>
      </c>
      <c r="L40" s="341">
        <v>739</v>
      </c>
      <c r="M40" s="341">
        <v>15</v>
      </c>
      <c r="N40" s="341">
        <v>661</v>
      </c>
      <c r="O40" s="341">
        <v>251</v>
      </c>
      <c r="P40" s="341">
        <v>410</v>
      </c>
      <c r="Q40" s="341">
        <v>15</v>
      </c>
      <c r="R40" s="341">
        <v>3220</v>
      </c>
      <c r="S40" s="341">
        <v>156</v>
      </c>
      <c r="T40" s="341">
        <v>13</v>
      </c>
      <c r="U40" s="341">
        <v>143</v>
      </c>
      <c r="V40" s="341">
        <v>3064</v>
      </c>
      <c r="W40" s="341">
        <v>33</v>
      </c>
      <c r="X40" s="341">
        <v>139</v>
      </c>
      <c r="Y40" s="341">
        <v>79</v>
      </c>
      <c r="Z40" s="341">
        <v>205</v>
      </c>
      <c r="AA40" s="341">
        <v>665</v>
      </c>
      <c r="AB40" s="341">
        <v>521</v>
      </c>
      <c r="AC40" s="341">
        <v>1379</v>
      </c>
      <c r="AD40" s="341">
        <v>43</v>
      </c>
      <c r="AE40" s="341">
        <v>841</v>
      </c>
      <c r="AF40" s="341">
        <v>8259</v>
      </c>
      <c r="AG40" s="341">
        <v>4979</v>
      </c>
      <c r="AH40" s="341">
        <v>2642</v>
      </c>
      <c r="AI40" s="341">
        <v>2517</v>
      </c>
      <c r="AJ40" s="341">
        <v>1996</v>
      </c>
      <c r="AK40" s="341">
        <v>898</v>
      </c>
      <c r="AL40" s="341">
        <v>67</v>
      </c>
      <c r="AM40" s="341">
        <v>186</v>
      </c>
      <c r="AN40" s="341">
        <v>667</v>
      </c>
      <c r="AO40" s="341">
        <v>164</v>
      </c>
      <c r="AP40" s="341">
        <v>5</v>
      </c>
      <c r="AQ40" s="341">
        <v>9</v>
      </c>
      <c r="AR40" s="341">
        <v>521</v>
      </c>
      <c r="AS40" s="341">
        <v>471</v>
      </c>
      <c r="AT40" s="341">
        <v>348</v>
      </c>
      <c r="AU40" s="341">
        <v>72</v>
      </c>
      <c r="AV40" s="341">
        <v>45</v>
      </c>
      <c r="AW40" s="341">
        <v>6</v>
      </c>
      <c r="AX40" s="341">
        <v>50</v>
      </c>
      <c r="AY40" s="341">
        <v>40</v>
      </c>
      <c r="AZ40" s="341">
        <v>10</v>
      </c>
      <c r="BA40" s="341">
        <v>125</v>
      </c>
      <c r="BB40" s="341">
        <v>2260</v>
      </c>
      <c r="BC40" s="341">
        <v>519</v>
      </c>
      <c r="BD40" s="341">
        <v>295</v>
      </c>
      <c r="BE40" s="341">
        <v>70</v>
      </c>
      <c r="BF40" s="341">
        <v>31</v>
      </c>
      <c r="BG40" s="341">
        <v>123</v>
      </c>
      <c r="BH40" s="341">
        <v>1081</v>
      </c>
      <c r="BI40" s="341">
        <v>159</v>
      </c>
      <c r="BJ40" s="341">
        <v>46</v>
      </c>
      <c r="BK40" s="341">
        <v>133</v>
      </c>
      <c r="BL40" s="341">
        <v>143</v>
      </c>
      <c r="BM40" s="341">
        <v>179</v>
      </c>
      <c r="BN40" s="341">
        <v>77</v>
      </c>
      <c r="BO40" s="341">
        <v>3280</v>
      </c>
      <c r="BP40" s="341">
        <v>433</v>
      </c>
      <c r="BQ40" s="341">
        <v>320</v>
      </c>
      <c r="BR40" s="341">
        <v>30</v>
      </c>
      <c r="BS40" s="341">
        <v>828</v>
      </c>
      <c r="BT40" s="341">
        <v>437</v>
      </c>
      <c r="BU40" s="342">
        <v>1232</v>
      </c>
    </row>
    <row r="41" spans="1:73">
      <c r="A41" s="340">
        <v>38</v>
      </c>
      <c r="B41" s="90" t="s">
        <v>332</v>
      </c>
      <c r="C41" s="341">
        <v>53549</v>
      </c>
      <c r="D41" s="341">
        <v>18705</v>
      </c>
      <c r="E41" s="341">
        <v>13349</v>
      </c>
      <c r="F41" s="341">
        <v>11288</v>
      </c>
      <c r="G41" s="341">
        <v>10567</v>
      </c>
      <c r="H41" s="341">
        <v>721</v>
      </c>
      <c r="I41" s="341">
        <v>2061</v>
      </c>
      <c r="J41" s="341">
        <v>30</v>
      </c>
      <c r="K41" s="341">
        <v>1110</v>
      </c>
      <c r="L41" s="341">
        <v>1074</v>
      </c>
      <c r="M41" s="341">
        <v>36</v>
      </c>
      <c r="N41" s="341">
        <v>897</v>
      </c>
      <c r="O41" s="341">
        <v>319</v>
      </c>
      <c r="P41" s="341">
        <v>578</v>
      </c>
      <c r="Q41" s="341">
        <v>24</v>
      </c>
      <c r="R41" s="341">
        <v>5356</v>
      </c>
      <c r="S41" s="341">
        <v>1737</v>
      </c>
      <c r="T41" s="341">
        <v>112</v>
      </c>
      <c r="U41" s="341">
        <v>1625</v>
      </c>
      <c r="V41" s="341">
        <v>3619</v>
      </c>
      <c r="W41" s="341">
        <v>52</v>
      </c>
      <c r="X41" s="341">
        <v>169</v>
      </c>
      <c r="Y41" s="341">
        <v>80</v>
      </c>
      <c r="Z41" s="341">
        <v>346</v>
      </c>
      <c r="AA41" s="341">
        <v>824</v>
      </c>
      <c r="AB41" s="341">
        <v>574</v>
      </c>
      <c r="AC41" s="341">
        <v>1497</v>
      </c>
      <c r="AD41" s="341">
        <v>77</v>
      </c>
      <c r="AE41" s="341">
        <v>193</v>
      </c>
      <c r="AF41" s="341">
        <v>34651</v>
      </c>
      <c r="AG41" s="341">
        <v>30861</v>
      </c>
      <c r="AH41" s="341">
        <v>19209</v>
      </c>
      <c r="AI41" s="341">
        <v>19038</v>
      </c>
      <c r="AJ41" s="341">
        <v>16256</v>
      </c>
      <c r="AK41" s="341">
        <v>7027</v>
      </c>
      <c r="AL41" s="341">
        <v>330</v>
      </c>
      <c r="AM41" s="341">
        <v>931</v>
      </c>
      <c r="AN41" s="341">
        <v>5458</v>
      </c>
      <c r="AO41" s="341">
        <v>2370</v>
      </c>
      <c r="AP41" s="341">
        <v>43</v>
      </c>
      <c r="AQ41" s="341">
        <v>97</v>
      </c>
      <c r="AR41" s="341">
        <v>2782</v>
      </c>
      <c r="AS41" s="341">
        <v>2479</v>
      </c>
      <c r="AT41" s="341">
        <v>2009</v>
      </c>
      <c r="AU41" s="341">
        <v>263</v>
      </c>
      <c r="AV41" s="341">
        <v>145</v>
      </c>
      <c r="AW41" s="341">
        <v>62</v>
      </c>
      <c r="AX41" s="341">
        <v>303</v>
      </c>
      <c r="AY41" s="341">
        <v>230</v>
      </c>
      <c r="AZ41" s="341">
        <v>73</v>
      </c>
      <c r="BA41" s="341">
        <v>171</v>
      </c>
      <c r="BB41" s="341">
        <v>11385</v>
      </c>
      <c r="BC41" s="341">
        <v>3845</v>
      </c>
      <c r="BD41" s="341">
        <v>2330</v>
      </c>
      <c r="BE41" s="341">
        <v>734</v>
      </c>
      <c r="BF41" s="341">
        <v>225</v>
      </c>
      <c r="BG41" s="341">
        <v>556</v>
      </c>
      <c r="BH41" s="341">
        <v>3141</v>
      </c>
      <c r="BI41" s="341">
        <v>1516</v>
      </c>
      <c r="BJ41" s="341">
        <v>206</v>
      </c>
      <c r="BK41" s="341">
        <v>286</v>
      </c>
      <c r="BL41" s="341">
        <v>311</v>
      </c>
      <c r="BM41" s="341">
        <v>2080</v>
      </c>
      <c r="BN41" s="341">
        <v>267</v>
      </c>
      <c r="BO41" s="341">
        <v>3790</v>
      </c>
      <c r="BP41" s="341">
        <v>2339</v>
      </c>
      <c r="BQ41" s="341">
        <v>328</v>
      </c>
      <c r="BR41" s="341">
        <v>74</v>
      </c>
      <c r="BS41" s="341">
        <v>234</v>
      </c>
      <c r="BT41" s="341">
        <v>221</v>
      </c>
      <c r="BU41" s="342">
        <v>594</v>
      </c>
    </row>
    <row r="42" spans="1:73">
      <c r="A42" s="340">
        <v>39</v>
      </c>
      <c r="B42" s="90" t="s">
        <v>333</v>
      </c>
      <c r="C42" s="341">
        <v>786015</v>
      </c>
      <c r="D42" s="341">
        <v>497138</v>
      </c>
      <c r="E42" s="341">
        <v>254237</v>
      </c>
      <c r="F42" s="341">
        <v>169827</v>
      </c>
      <c r="G42" s="341">
        <v>166239</v>
      </c>
      <c r="H42" s="341">
        <v>3588</v>
      </c>
      <c r="I42" s="341">
        <v>84410</v>
      </c>
      <c r="J42" s="341">
        <v>1203</v>
      </c>
      <c r="K42" s="341">
        <v>51889</v>
      </c>
      <c r="L42" s="341">
        <v>51024</v>
      </c>
      <c r="M42" s="341">
        <v>865</v>
      </c>
      <c r="N42" s="341">
        <v>30663</v>
      </c>
      <c r="O42" s="341">
        <v>19308</v>
      </c>
      <c r="P42" s="341">
        <v>11355</v>
      </c>
      <c r="Q42" s="341">
        <v>655</v>
      </c>
      <c r="R42" s="341">
        <v>242901</v>
      </c>
      <c r="S42" s="341">
        <v>3506</v>
      </c>
      <c r="T42" s="341">
        <v>227</v>
      </c>
      <c r="U42" s="341">
        <v>3279</v>
      </c>
      <c r="V42" s="341">
        <v>239395</v>
      </c>
      <c r="W42" s="341">
        <v>4877</v>
      </c>
      <c r="X42" s="341">
        <v>10697</v>
      </c>
      <c r="Y42" s="341">
        <v>9426</v>
      </c>
      <c r="Z42" s="341">
        <v>19800</v>
      </c>
      <c r="AA42" s="341">
        <v>46734</v>
      </c>
      <c r="AB42" s="341">
        <v>43745</v>
      </c>
      <c r="AC42" s="341">
        <v>95790</v>
      </c>
      <c r="AD42" s="341">
        <v>8326</v>
      </c>
      <c r="AE42" s="341">
        <v>151229</v>
      </c>
      <c r="AF42" s="341">
        <v>137648</v>
      </c>
      <c r="AG42" s="341">
        <v>62514</v>
      </c>
      <c r="AH42" s="341">
        <v>37824</v>
      </c>
      <c r="AI42" s="341">
        <v>37749</v>
      </c>
      <c r="AJ42" s="341">
        <v>27023</v>
      </c>
      <c r="AK42" s="341">
        <v>12892</v>
      </c>
      <c r="AL42" s="341">
        <v>458</v>
      </c>
      <c r="AM42" s="341">
        <v>2237</v>
      </c>
      <c r="AN42" s="341">
        <v>11003</v>
      </c>
      <c r="AO42" s="341">
        <v>372</v>
      </c>
      <c r="AP42" s="341">
        <v>2</v>
      </c>
      <c r="AQ42" s="341">
        <v>59</v>
      </c>
      <c r="AR42" s="341">
        <v>10726</v>
      </c>
      <c r="AS42" s="341">
        <v>10173</v>
      </c>
      <c r="AT42" s="341">
        <v>9451</v>
      </c>
      <c r="AU42" s="341">
        <v>415</v>
      </c>
      <c r="AV42" s="341">
        <v>214</v>
      </c>
      <c r="AW42" s="341">
        <v>93</v>
      </c>
      <c r="AX42" s="341">
        <v>553</v>
      </c>
      <c r="AY42" s="341">
        <v>441</v>
      </c>
      <c r="AZ42" s="341">
        <v>112</v>
      </c>
      <c r="BA42" s="341">
        <v>75</v>
      </c>
      <c r="BB42" s="341">
        <v>24634</v>
      </c>
      <c r="BC42" s="341">
        <v>5586</v>
      </c>
      <c r="BD42" s="341">
        <v>2454</v>
      </c>
      <c r="BE42" s="341">
        <v>1588</v>
      </c>
      <c r="BF42" s="341">
        <v>329</v>
      </c>
      <c r="BG42" s="341">
        <v>1215</v>
      </c>
      <c r="BH42" s="341">
        <v>8089</v>
      </c>
      <c r="BI42" s="341">
        <v>6478</v>
      </c>
      <c r="BJ42" s="341">
        <v>616</v>
      </c>
      <c r="BK42" s="341">
        <v>488</v>
      </c>
      <c r="BL42" s="341">
        <v>234</v>
      </c>
      <c r="BM42" s="341">
        <v>3143</v>
      </c>
      <c r="BN42" s="341">
        <v>56</v>
      </c>
      <c r="BO42" s="341">
        <v>75134</v>
      </c>
      <c r="BP42" s="341">
        <v>17542</v>
      </c>
      <c r="BQ42" s="341">
        <v>10616</v>
      </c>
      <c r="BR42" s="341">
        <v>2358</v>
      </c>
      <c r="BS42" s="341">
        <v>10822</v>
      </c>
      <c r="BT42" s="341">
        <v>11427</v>
      </c>
      <c r="BU42" s="342">
        <v>22369</v>
      </c>
    </row>
    <row r="43" spans="1:73">
      <c r="A43" s="340">
        <v>40</v>
      </c>
      <c r="B43" s="90" t="s">
        <v>6</v>
      </c>
      <c r="C43" s="341">
        <v>30232212</v>
      </c>
      <c r="D43" s="341">
        <v>15877275</v>
      </c>
      <c r="E43" s="341">
        <v>8759477</v>
      </c>
      <c r="F43" s="341">
        <v>4591585</v>
      </c>
      <c r="G43" s="341">
        <v>4436651</v>
      </c>
      <c r="H43" s="341">
        <v>154934</v>
      </c>
      <c r="I43" s="341">
        <v>4167892</v>
      </c>
      <c r="J43" s="341">
        <v>52777</v>
      </c>
      <c r="K43" s="341">
        <v>2169846</v>
      </c>
      <c r="L43" s="341">
        <v>2123942</v>
      </c>
      <c r="M43" s="341">
        <v>45904</v>
      </c>
      <c r="N43" s="341">
        <v>1900947</v>
      </c>
      <c r="O43" s="341">
        <v>718624</v>
      </c>
      <c r="P43" s="341">
        <v>1182323</v>
      </c>
      <c r="Q43" s="341">
        <v>44322</v>
      </c>
      <c r="R43" s="341">
        <v>7117798</v>
      </c>
      <c r="S43" s="341">
        <v>385109</v>
      </c>
      <c r="T43" s="341">
        <v>30201</v>
      </c>
      <c r="U43" s="341">
        <v>354908</v>
      </c>
      <c r="V43" s="341">
        <v>6732689</v>
      </c>
      <c r="W43" s="341">
        <v>68468</v>
      </c>
      <c r="X43" s="341">
        <v>331841</v>
      </c>
      <c r="Y43" s="341">
        <v>169689</v>
      </c>
      <c r="Z43" s="341">
        <v>447726</v>
      </c>
      <c r="AA43" s="341">
        <v>1435299</v>
      </c>
      <c r="AB43" s="341">
        <v>1205083</v>
      </c>
      <c r="AC43" s="341">
        <v>2980789</v>
      </c>
      <c r="AD43" s="341">
        <v>93794</v>
      </c>
      <c r="AE43" s="341">
        <v>4117820</v>
      </c>
      <c r="AF43" s="341">
        <v>10237117</v>
      </c>
      <c r="AG43" s="341">
        <v>6242161</v>
      </c>
      <c r="AH43" s="341">
        <v>3234867</v>
      </c>
      <c r="AI43" s="341">
        <v>3141147</v>
      </c>
      <c r="AJ43" s="341">
        <v>2504192</v>
      </c>
      <c r="AK43" s="341">
        <v>1115388</v>
      </c>
      <c r="AL43" s="341">
        <v>72147</v>
      </c>
      <c r="AM43" s="341">
        <v>244365</v>
      </c>
      <c r="AN43" s="341">
        <v>835205</v>
      </c>
      <c r="AO43" s="341">
        <v>220020</v>
      </c>
      <c r="AP43" s="341">
        <v>6100</v>
      </c>
      <c r="AQ43" s="341">
        <v>10967</v>
      </c>
      <c r="AR43" s="341">
        <v>636955</v>
      </c>
      <c r="AS43" s="341">
        <v>583655</v>
      </c>
      <c r="AT43" s="341">
        <v>464381</v>
      </c>
      <c r="AU43" s="341">
        <v>61863</v>
      </c>
      <c r="AV43" s="341">
        <v>48794</v>
      </c>
      <c r="AW43" s="341">
        <v>8617</v>
      </c>
      <c r="AX43" s="341">
        <v>53300</v>
      </c>
      <c r="AY43" s="341">
        <v>42915</v>
      </c>
      <c r="AZ43" s="341">
        <v>10385</v>
      </c>
      <c r="BA43" s="341">
        <v>93720</v>
      </c>
      <c r="BB43" s="341">
        <v>2533410</v>
      </c>
      <c r="BC43" s="341">
        <v>874334</v>
      </c>
      <c r="BD43" s="341">
        <v>492905</v>
      </c>
      <c r="BE43" s="341">
        <v>134117</v>
      </c>
      <c r="BF43" s="341">
        <v>37658</v>
      </c>
      <c r="BG43" s="341">
        <v>209654</v>
      </c>
      <c r="BH43" s="341">
        <v>737185</v>
      </c>
      <c r="BI43" s="341">
        <v>284102</v>
      </c>
      <c r="BJ43" s="341">
        <v>60269</v>
      </c>
      <c r="BK43" s="341">
        <v>94519</v>
      </c>
      <c r="BL43" s="341">
        <v>200847</v>
      </c>
      <c r="BM43" s="341">
        <v>282154</v>
      </c>
      <c r="BN43" s="341">
        <v>473884</v>
      </c>
      <c r="BO43" s="341">
        <v>3994956</v>
      </c>
      <c r="BP43" s="341">
        <v>831432</v>
      </c>
      <c r="BQ43" s="341">
        <v>334713</v>
      </c>
      <c r="BR43" s="341">
        <v>71410</v>
      </c>
      <c r="BS43" s="341">
        <v>724278</v>
      </c>
      <c r="BT43" s="341">
        <v>479839</v>
      </c>
      <c r="BU43" s="342">
        <v>1553284</v>
      </c>
    </row>
    <row r="44" spans="1:73">
      <c r="A44" s="340">
        <v>41</v>
      </c>
      <c r="B44" s="90" t="s">
        <v>28</v>
      </c>
      <c r="C44" s="341">
        <v>1196129</v>
      </c>
      <c r="D44" s="341">
        <v>719800</v>
      </c>
      <c r="E44" s="341">
        <v>425616</v>
      </c>
      <c r="F44" s="341">
        <v>240330</v>
      </c>
      <c r="G44" s="341">
        <v>234224</v>
      </c>
      <c r="H44" s="341">
        <v>6106</v>
      </c>
      <c r="I44" s="341">
        <v>185286</v>
      </c>
      <c r="J44" s="341">
        <v>3096</v>
      </c>
      <c r="K44" s="341">
        <v>114958</v>
      </c>
      <c r="L44" s="341">
        <v>113289</v>
      </c>
      <c r="M44" s="341">
        <v>1669</v>
      </c>
      <c r="N44" s="341">
        <v>65732</v>
      </c>
      <c r="O44" s="341">
        <v>33457</v>
      </c>
      <c r="P44" s="341">
        <v>32275</v>
      </c>
      <c r="Q44" s="341">
        <v>1500</v>
      </c>
      <c r="R44" s="341">
        <v>294184</v>
      </c>
      <c r="S44" s="341">
        <v>17063</v>
      </c>
      <c r="T44" s="341">
        <v>1106</v>
      </c>
      <c r="U44" s="341">
        <v>15957</v>
      </c>
      <c r="V44" s="341">
        <v>277121</v>
      </c>
      <c r="W44" s="341">
        <v>3940</v>
      </c>
      <c r="X44" s="341">
        <v>13361</v>
      </c>
      <c r="Y44" s="341">
        <v>6230</v>
      </c>
      <c r="Z44" s="341">
        <v>26051</v>
      </c>
      <c r="AA44" s="341">
        <v>62772</v>
      </c>
      <c r="AB44" s="341">
        <v>45117</v>
      </c>
      <c r="AC44" s="341">
        <v>116356</v>
      </c>
      <c r="AD44" s="341">
        <v>3294</v>
      </c>
      <c r="AE44" s="341">
        <v>117482</v>
      </c>
      <c r="AF44" s="341">
        <v>358847</v>
      </c>
      <c r="AG44" s="341">
        <v>253113</v>
      </c>
      <c r="AH44" s="341">
        <v>138830</v>
      </c>
      <c r="AI44" s="341">
        <v>135108</v>
      </c>
      <c r="AJ44" s="341">
        <v>114157</v>
      </c>
      <c r="AK44" s="341">
        <v>52790</v>
      </c>
      <c r="AL44" s="341">
        <v>2519</v>
      </c>
      <c r="AM44" s="341">
        <v>6767</v>
      </c>
      <c r="AN44" s="341">
        <v>42882</v>
      </c>
      <c r="AO44" s="341">
        <v>8677</v>
      </c>
      <c r="AP44" s="341">
        <v>158</v>
      </c>
      <c r="AQ44" s="341">
        <v>364</v>
      </c>
      <c r="AR44" s="341">
        <v>20951</v>
      </c>
      <c r="AS44" s="341">
        <v>18685</v>
      </c>
      <c r="AT44" s="341">
        <v>14987</v>
      </c>
      <c r="AU44" s="341">
        <v>2082</v>
      </c>
      <c r="AV44" s="341">
        <v>1251</v>
      </c>
      <c r="AW44" s="341">
        <v>365</v>
      </c>
      <c r="AX44" s="341">
        <v>2266</v>
      </c>
      <c r="AY44" s="341">
        <v>1823</v>
      </c>
      <c r="AZ44" s="341">
        <v>443</v>
      </c>
      <c r="BA44" s="341">
        <v>3722</v>
      </c>
      <c r="BB44" s="341">
        <v>104279</v>
      </c>
      <c r="BC44" s="341">
        <v>36369</v>
      </c>
      <c r="BD44" s="341">
        <v>22904</v>
      </c>
      <c r="BE44" s="341">
        <v>4576</v>
      </c>
      <c r="BF44" s="341">
        <v>1716</v>
      </c>
      <c r="BG44" s="341">
        <v>7173</v>
      </c>
      <c r="BH44" s="341">
        <v>29670</v>
      </c>
      <c r="BI44" s="341">
        <v>13847</v>
      </c>
      <c r="BJ44" s="341">
        <v>1836</v>
      </c>
      <c r="BK44" s="341">
        <v>2551</v>
      </c>
      <c r="BL44" s="341">
        <v>10177</v>
      </c>
      <c r="BM44" s="341">
        <v>9829</v>
      </c>
      <c r="BN44" s="341">
        <v>10004</v>
      </c>
      <c r="BO44" s="341">
        <v>105734</v>
      </c>
      <c r="BP44" s="341">
        <v>25883</v>
      </c>
      <c r="BQ44" s="341">
        <v>9151</v>
      </c>
      <c r="BR44" s="341">
        <v>3137</v>
      </c>
      <c r="BS44" s="341">
        <v>11557</v>
      </c>
      <c r="BT44" s="341">
        <v>14169</v>
      </c>
      <c r="BU44" s="342">
        <v>41837</v>
      </c>
    </row>
    <row r="45" spans="1:73">
      <c r="A45" s="340">
        <v>42</v>
      </c>
      <c r="B45" s="90" t="s">
        <v>69</v>
      </c>
      <c r="C45" s="341">
        <v>20065431</v>
      </c>
      <c r="D45" s="341">
        <v>9822294</v>
      </c>
      <c r="E45" s="341">
        <v>5560777</v>
      </c>
      <c r="F45" s="341">
        <v>3176458</v>
      </c>
      <c r="G45" s="341">
        <v>3108325</v>
      </c>
      <c r="H45" s="341">
        <v>68133</v>
      </c>
      <c r="I45" s="341">
        <v>2384319</v>
      </c>
      <c r="J45" s="341">
        <v>34528</v>
      </c>
      <c r="K45" s="341">
        <v>1508883</v>
      </c>
      <c r="L45" s="341">
        <v>1487936</v>
      </c>
      <c r="M45" s="341">
        <v>20947</v>
      </c>
      <c r="N45" s="341">
        <v>820914</v>
      </c>
      <c r="O45" s="341">
        <v>353979</v>
      </c>
      <c r="P45" s="341">
        <v>466935</v>
      </c>
      <c r="Q45" s="341">
        <v>19994</v>
      </c>
      <c r="R45" s="341">
        <v>4261517</v>
      </c>
      <c r="S45" s="341">
        <v>302289</v>
      </c>
      <c r="T45" s="341">
        <v>21991</v>
      </c>
      <c r="U45" s="341">
        <v>280298</v>
      </c>
      <c r="V45" s="341">
        <v>3959228</v>
      </c>
      <c r="W45" s="341">
        <v>32450</v>
      </c>
      <c r="X45" s="341">
        <v>307303</v>
      </c>
      <c r="Y45" s="341">
        <v>85759</v>
      </c>
      <c r="Z45" s="341">
        <v>274942</v>
      </c>
      <c r="AA45" s="341">
        <v>546242</v>
      </c>
      <c r="AB45" s="341">
        <v>925635</v>
      </c>
      <c r="AC45" s="341">
        <v>1737668</v>
      </c>
      <c r="AD45" s="341">
        <v>49229</v>
      </c>
      <c r="AE45" s="341">
        <v>2540093</v>
      </c>
      <c r="AF45" s="341">
        <v>7703044</v>
      </c>
      <c r="AG45" s="341">
        <v>4160754</v>
      </c>
      <c r="AH45" s="341">
        <v>2166251</v>
      </c>
      <c r="AI45" s="341">
        <v>2095354</v>
      </c>
      <c r="AJ45" s="341">
        <v>1696539</v>
      </c>
      <c r="AK45" s="341">
        <v>708072</v>
      </c>
      <c r="AL45" s="341">
        <v>26400</v>
      </c>
      <c r="AM45" s="341">
        <v>134503</v>
      </c>
      <c r="AN45" s="341">
        <v>667089</v>
      </c>
      <c r="AO45" s="341">
        <v>152041</v>
      </c>
      <c r="AP45" s="341">
        <v>2540</v>
      </c>
      <c r="AQ45" s="341">
        <v>5894</v>
      </c>
      <c r="AR45" s="341">
        <v>398815</v>
      </c>
      <c r="AS45" s="341">
        <v>360071</v>
      </c>
      <c r="AT45" s="341">
        <v>298226</v>
      </c>
      <c r="AU45" s="341">
        <v>36444</v>
      </c>
      <c r="AV45" s="341">
        <v>15783</v>
      </c>
      <c r="AW45" s="341">
        <v>9618</v>
      </c>
      <c r="AX45" s="341">
        <v>38744</v>
      </c>
      <c r="AY45" s="341">
        <v>30127</v>
      </c>
      <c r="AZ45" s="341">
        <v>8617</v>
      </c>
      <c r="BA45" s="341">
        <v>70897</v>
      </c>
      <c r="BB45" s="341">
        <v>1624119</v>
      </c>
      <c r="BC45" s="341">
        <v>484473</v>
      </c>
      <c r="BD45" s="341">
        <v>297137</v>
      </c>
      <c r="BE45" s="341">
        <v>81599</v>
      </c>
      <c r="BF45" s="341">
        <v>20790</v>
      </c>
      <c r="BG45" s="341">
        <v>84947</v>
      </c>
      <c r="BH45" s="341">
        <v>471130</v>
      </c>
      <c r="BI45" s="341">
        <v>173227</v>
      </c>
      <c r="BJ45" s="341">
        <v>38718</v>
      </c>
      <c r="BK45" s="341">
        <v>103524</v>
      </c>
      <c r="BL45" s="341">
        <v>89427</v>
      </c>
      <c r="BM45" s="341">
        <v>263620</v>
      </c>
      <c r="BN45" s="341">
        <v>370384</v>
      </c>
      <c r="BO45" s="341">
        <v>3542290</v>
      </c>
      <c r="BP45" s="341">
        <v>790626</v>
      </c>
      <c r="BQ45" s="341">
        <v>390379</v>
      </c>
      <c r="BR45" s="341">
        <v>83198</v>
      </c>
      <c r="BS45" s="341">
        <v>414893</v>
      </c>
      <c r="BT45" s="341">
        <v>697927</v>
      </c>
      <c r="BU45" s="342">
        <v>1165267</v>
      </c>
    </row>
    <row r="46" spans="1:73">
      <c r="A46" s="340">
        <v>43</v>
      </c>
      <c r="B46" s="90" t="s">
        <v>29</v>
      </c>
      <c r="C46" s="341">
        <v>1586091</v>
      </c>
      <c r="D46" s="341">
        <v>935407</v>
      </c>
      <c r="E46" s="341">
        <v>490314</v>
      </c>
      <c r="F46" s="341">
        <v>304843</v>
      </c>
      <c r="G46" s="341">
        <v>294779</v>
      </c>
      <c r="H46" s="341">
        <v>10064</v>
      </c>
      <c r="I46" s="341">
        <v>185471</v>
      </c>
      <c r="J46" s="341">
        <v>4302</v>
      </c>
      <c r="K46" s="341">
        <v>40450</v>
      </c>
      <c r="L46" s="341">
        <v>37549</v>
      </c>
      <c r="M46" s="341">
        <v>2901</v>
      </c>
      <c r="N46" s="341">
        <v>140292</v>
      </c>
      <c r="O46" s="341">
        <v>10076</v>
      </c>
      <c r="P46" s="341">
        <v>130216</v>
      </c>
      <c r="Q46" s="341">
        <v>427</v>
      </c>
      <c r="R46" s="341">
        <v>445093</v>
      </c>
      <c r="S46" s="341">
        <v>15621</v>
      </c>
      <c r="T46" s="341">
        <v>52</v>
      </c>
      <c r="U46" s="341">
        <v>15569</v>
      </c>
      <c r="V46" s="341">
        <v>429472</v>
      </c>
      <c r="W46" s="341">
        <v>1512</v>
      </c>
      <c r="X46" s="341">
        <v>40335</v>
      </c>
      <c r="Y46" s="341">
        <v>22612</v>
      </c>
      <c r="Z46" s="341">
        <v>17901</v>
      </c>
      <c r="AA46" s="341">
        <v>172133</v>
      </c>
      <c r="AB46" s="341">
        <v>39804</v>
      </c>
      <c r="AC46" s="341">
        <v>119605</v>
      </c>
      <c r="AD46" s="341">
        <v>15570</v>
      </c>
      <c r="AE46" s="341">
        <v>272144</v>
      </c>
      <c r="AF46" s="341">
        <v>378540</v>
      </c>
      <c r="AG46" s="341">
        <v>205454</v>
      </c>
      <c r="AH46" s="341">
        <v>67919</v>
      </c>
      <c r="AI46" s="341">
        <v>66698</v>
      </c>
      <c r="AJ46" s="341">
        <v>57304</v>
      </c>
      <c r="AK46" s="341">
        <v>25919</v>
      </c>
      <c r="AL46" s="341">
        <v>1209</v>
      </c>
      <c r="AM46" s="341">
        <v>3557</v>
      </c>
      <c r="AN46" s="341">
        <v>20677</v>
      </c>
      <c r="AO46" s="341">
        <v>5606</v>
      </c>
      <c r="AP46" s="341">
        <v>104</v>
      </c>
      <c r="AQ46" s="341">
        <v>232</v>
      </c>
      <c r="AR46" s="341">
        <v>9394</v>
      </c>
      <c r="AS46" s="341">
        <v>8314</v>
      </c>
      <c r="AT46" s="341">
        <v>6596</v>
      </c>
      <c r="AU46" s="341">
        <v>919</v>
      </c>
      <c r="AV46" s="341">
        <v>637</v>
      </c>
      <c r="AW46" s="341">
        <v>162</v>
      </c>
      <c r="AX46" s="341">
        <v>1080</v>
      </c>
      <c r="AY46" s="341">
        <v>878</v>
      </c>
      <c r="AZ46" s="341">
        <v>202</v>
      </c>
      <c r="BA46" s="341">
        <v>1221</v>
      </c>
      <c r="BB46" s="341">
        <v>133792</v>
      </c>
      <c r="BC46" s="341">
        <v>42719</v>
      </c>
      <c r="BD46" s="341">
        <v>26759</v>
      </c>
      <c r="BE46" s="341">
        <v>5149</v>
      </c>
      <c r="BF46" s="341">
        <v>2157</v>
      </c>
      <c r="BG46" s="341">
        <v>8654</v>
      </c>
      <c r="BH46" s="341">
        <v>46431</v>
      </c>
      <c r="BI46" s="341">
        <v>17114</v>
      </c>
      <c r="BJ46" s="341">
        <v>2403</v>
      </c>
      <c r="BK46" s="341">
        <v>4161</v>
      </c>
      <c r="BL46" s="341">
        <v>5885</v>
      </c>
      <c r="BM46" s="341">
        <v>15079</v>
      </c>
      <c r="BN46" s="341">
        <v>3743</v>
      </c>
      <c r="BO46" s="341">
        <v>173086</v>
      </c>
      <c r="BP46" s="341">
        <v>16346</v>
      </c>
      <c r="BQ46" s="341">
        <v>2445</v>
      </c>
      <c r="BR46" s="341">
        <v>1130</v>
      </c>
      <c r="BS46" s="341">
        <v>27363</v>
      </c>
      <c r="BT46" s="341">
        <v>27361</v>
      </c>
      <c r="BU46" s="342">
        <v>98441</v>
      </c>
    </row>
    <row r="47" spans="1:73">
      <c r="A47" s="340">
        <v>44</v>
      </c>
      <c r="B47" s="90" t="s">
        <v>30</v>
      </c>
      <c r="C47" s="341">
        <v>2227175</v>
      </c>
      <c r="D47" s="341">
        <v>809789</v>
      </c>
      <c r="E47" s="341">
        <v>422464</v>
      </c>
      <c r="F47" s="341">
        <v>226432</v>
      </c>
      <c r="G47" s="341">
        <v>221608</v>
      </c>
      <c r="H47" s="341">
        <v>4824</v>
      </c>
      <c r="I47" s="341">
        <v>196032</v>
      </c>
      <c r="J47" s="341">
        <v>3354</v>
      </c>
      <c r="K47" s="341">
        <v>125651</v>
      </c>
      <c r="L47" s="341">
        <v>124257</v>
      </c>
      <c r="M47" s="341">
        <v>1394</v>
      </c>
      <c r="N47" s="341">
        <v>64988</v>
      </c>
      <c r="O47" s="341">
        <v>31449</v>
      </c>
      <c r="P47" s="341">
        <v>33539</v>
      </c>
      <c r="Q47" s="341">
        <v>2039</v>
      </c>
      <c r="R47" s="341">
        <v>387325</v>
      </c>
      <c r="S47" s="341">
        <v>21172</v>
      </c>
      <c r="T47" s="341">
        <v>2008</v>
      </c>
      <c r="U47" s="341">
        <v>19164</v>
      </c>
      <c r="V47" s="341">
        <v>366153</v>
      </c>
      <c r="W47" s="341">
        <v>4400</v>
      </c>
      <c r="X47" s="341">
        <v>18835</v>
      </c>
      <c r="Y47" s="341">
        <v>12956</v>
      </c>
      <c r="Z47" s="341">
        <v>28858</v>
      </c>
      <c r="AA47" s="341">
        <v>75977</v>
      </c>
      <c r="AB47" s="341">
        <v>73505</v>
      </c>
      <c r="AC47" s="341">
        <v>146833</v>
      </c>
      <c r="AD47" s="341">
        <v>4789</v>
      </c>
      <c r="AE47" s="341">
        <v>171377</v>
      </c>
      <c r="AF47" s="341">
        <v>1246009</v>
      </c>
      <c r="AG47" s="341">
        <v>914649</v>
      </c>
      <c r="AH47" s="341">
        <v>450527</v>
      </c>
      <c r="AI47" s="341">
        <v>444081</v>
      </c>
      <c r="AJ47" s="341">
        <v>356904</v>
      </c>
      <c r="AK47" s="341">
        <v>236125</v>
      </c>
      <c r="AL47" s="341">
        <v>3870</v>
      </c>
      <c r="AM47" s="341">
        <v>18476</v>
      </c>
      <c r="AN47" s="341">
        <v>64806</v>
      </c>
      <c r="AO47" s="341">
        <v>32493</v>
      </c>
      <c r="AP47" s="341">
        <v>295</v>
      </c>
      <c r="AQ47" s="341">
        <v>839</v>
      </c>
      <c r="AR47" s="341">
        <v>87177</v>
      </c>
      <c r="AS47" s="341">
        <v>80458</v>
      </c>
      <c r="AT47" s="341">
        <v>76643</v>
      </c>
      <c r="AU47" s="341">
        <v>950</v>
      </c>
      <c r="AV47" s="341">
        <v>2287</v>
      </c>
      <c r="AW47" s="341">
        <v>578</v>
      </c>
      <c r="AX47" s="341">
        <v>6719</v>
      </c>
      <c r="AY47" s="341">
        <v>5470</v>
      </c>
      <c r="AZ47" s="341">
        <v>1249</v>
      </c>
      <c r="BA47" s="341">
        <v>6446</v>
      </c>
      <c r="BB47" s="341">
        <v>398974</v>
      </c>
      <c r="BC47" s="341">
        <v>116662</v>
      </c>
      <c r="BD47" s="341">
        <v>85405</v>
      </c>
      <c r="BE47" s="341">
        <v>15778</v>
      </c>
      <c r="BF47" s="341">
        <v>4854</v>
      </c>
      <c r="BG47" s="341">
        <v>10625</v>
      </c>
      <c r="BH47" s="341">
        <v>80633</v>
      </c>
      <c r="BI47" s="341">
        <v>111781</v>
      </c>
      <c r="BJ47" s="341">
        <v>10052</v>
      </c>
      <c r="BK47" s="341">
        <v>22626</v>
      </c>
      <c r="BL47" s="341">
        <v>3978</v>
      </c>
      <c r="BM47" s="341">
        <v>53242</v>
      </c>
      <c r="BN47" s="341">
        <v>65148</v>
      </c>
      <c r="BO47" s="341">
        <v>331360</v>
      </c>
      <c r="BP47" s="341">
        <v>116840</v>
      </c>
      <c r="BQ47" s="341">
        <v>59322</v>
      </c>
      <c r="BR47" s="341">
        <v>6614</v>
      </c>
      <c r="BS47" s="341">
        <v>35883</v>
      </c>
      <c r="BT47" s="341">
        <v>37256</v>
      </c>
      <c r="BU47" s="342">
        <v>75445</v>
      </c>
    </row>
    <row r="48" spans="1:73">
      <c r="A48" s="340">
        <v>45</v>
      </c>
      <c r="B48" s="90" t="s">
        <v>624</v>
      </c>
      <c r="C48" s="341">
        <v>2121738</v>
      </c>
      <c r="D48" s="341">
        <v>1111847</v>
      </c>
      <c r="E48" s="341">
        <v>602700</v>
      </c>
      <c r="F48" s="341">
        <v>342645</v>
      </c>
      <c r="G48" s="341">
        <v>333445</v>
      </c>
      <c r="H48" s="341">
        <v>9200</v>
      </c>
      <c r="I48" s="341">
        <v>260055</v>
      </c>
      <c r="J48" s="341">
        <v>3545</v>
      </c>
      <c r="K48" s="341">
        <v>148118</v>
      </c>
      <c r="L48" s="341">
        <v>145547</v>
      </c>
      <c r="M48" s="341">
        <v>2571</v>
      </c>
      <c r="N48" s="341">
        <v>105763</v>
      </c>
      <c r="O48" s="341">
        <v>41697</v>
      </c>
      <c r="P48" s="341">
        <v>64066</v>
      </c>
      <c r="Q48" s="341">
        <v>2629</v>
      </c>
      <c r="R48" s="341">
        <v>509147</v>
      </c>
      <c r="S48" s="341">
        <v>28081</v>
      </c>
      <c r="T48" s="341">
        <v>2156</v>
      </c>
      <c r="U48" s="341">
        <v>25925</v>
      </c>
      <c r="V48" s="341">
        <v>481066</v>
      </c>
      <c r="W48" s="341">
        <v>5579</v>
      </c>
      <c r="X48" s="341">
        <v>24165</v>
      </c>
      <c r="Y48" s="341">
        <v>12308</v>
      </c>
      <c r="Z48" s="341">
        <v>35922</v>
      </c>
      <c r="AA48" s="341">
        <v>102604</v>
      </c>
      <c r="AB48" s="341">
        <v>85020</v>
      </c>
      <c r="AC48" s="341">
        <v>208689</v>
      </c>
      <c r="AD48" s="341">
        <v>6779</v>
      </c>
      <c r="AE48" s="341">
        <v>265667</v>
      </c>
      <c r="AF48" s="341">
        <v>744224</v>
      </c>
      <c r="AG48" s="341">
        <v>503592</v>
      </c>
      <c r="AH48" s="341">
        <v>267766</v>
      </c>
      <c r="AI48" s="341">
        <v>262269</v>
      </c>
      <c r="AJ48" s="341">
        <v>214275</v>
      </c>
      <c r="AK48" s="341">
        <v>97376</v>
      </c>
      <c r="AL48" s="341">
        <v>4777</v>
      </c>
      <c r="AM48" s="341">
        <v>16700</v>
      </c>
      <c r="AN48" s="341">
        <v>73313</v>
      </c>
      <c r="AO48" s="341">
        <v>20801</v>
      </c>
      <c r="AP48" s="341">
        <v>387</v>
      </c>
      <c r="AQ48" s="341">
        <v>921</v>
      </c>
      <c r="AR48" s="341">
        <v>47994</v>
      </c>
      <c r="AS48" s="341">
        <v>44010</v>
      </c>
      <c r="AT48" s="341">
        <v>37047</v>
      </c>
      <c r="AU48" s="341">
        <v>3704</v>
      </c>
      <c r="AV48" s="341">
        <v>2457</v>
      </c>
      <c r="AW48" s="341">
        <v>802</v>
      </c>
      <c r="AX48" s="341">
        <v>3984</v>
      </c>
      <c r="AY48" s="341">
        <v>3223</v>
      </c>
      <c r="AZ48" s="341">
        <v>761</v>
      </c>
      <c r="BA48" s="341">
        <v>5497</v>
      </c>
      <c r="BB48" s="341">
        <v>193396</v>
      </c>
      <c r="BC48" s="341">
        <v>59815</v>
      </c>
      <c r="BD48" s="341">
        <v>35150</v>
      </c>
      <c r="BE48" s="341">
        <v>9570</v>
      </c>
      <c r="BF48" s="341">
        <v>2743</v>
      </c>
      <c r="BG48" s="341">
        <v>12352</v>
      </c>
      <c r="BH48" s="341">
        <v>69697</v>
      </c>
      <c r="BI48" s="341">
        <v>20800</v>
      </c>
      <c r="BJ48" s="341">
        <v>3537</v>
      </c>
      <c r="BK48" s="341">
        <v>8774</v>
      </c>
      <c r="BL48" s="341">
        <v>10767</v>
      </c>
      <c r="BM48" s="341">
        <v>20006</v>
      </c>
      <c r="BN48" s="341">
        <v>42430</v>
      </c>
      <c r="BO48" s="341">
        <v>240632</v>
      </c>
      <c r="BP48" s="341">
        <v>40589</v>
      </c>
      <c r="BQ48" s="341">
        <v>26249</v>
      </c>
      <c r="BR48" s="341">
        <v>7408</v>
      </c>
      <c r="BS48" s="341">
        <v>34294</v>
      </c>
      <c r="BT48" s="341">
        <v>28386</v>
      </c>
      <c r="BU48" s="342">
        <v>103706</v>
      </c>
    </row>
    <row r="49" spans="1:73">
      <c r="A49" s="340">
        <v>46</v>
      </c>
      <c r="B49" s="90" t="s">
        <v>32</v>
      </c>
      <c r="C49" s="341">
        <v>-291587</v>
      </c>
      <c r="D49" s="341">
        <v>-371</v>
      </c>
      <c r="E49" s="341">
        <v>-231</v>
      </c>
      <c r="F49" s="341">
        <v>-110</v>
      </c>
      <c r="G49" s="341">
        <v>-107</v>
      </c>
      <c r="H49" s="341">
        <v>-3</v>
      </c>
      <c r="I49" s="341">
        <v>-121</v>
      </c>
      <c r="J49" s="341">
        <v>-2</v>
      </c>
      <c r="K49" s="341">
        <v>-72</v>
      </c>
      <c r="L49" s="341">
        <v>-71</v>
      </c>
      <c r="M49" s="341">
        <v>-1</v>
      </c>
      <c r="N49" s="341">
        <v>-46</v>
      </c>
      <c r="O49" s="341">
        <v>-18</v>
      </c>
      <c r="P49" s="341">
        <v>-28</v>
      </c>
      <c r="Q49" s="341">
        <v>-1</v>
      </c>
      <c r="R49" s="341">
        <v>-140</v>
      </c>
      <c r="S49" s="341">
        <v>-7</v>
      </c>
      <c r="T49" s="341">
        <v>-1</v>
      </c>
      <c r="U49" s="341">
        <v>-6</v>
      </c>
      <c r="V49" s="341">
        <v>-133</v>
      </c>
      <c r="W49" s="341">
        <v>-2</v>
      </c>
      <c r="X49" s="341">
        <v>-7</v>
      </c>
      <c r="Y49" s="341">
        <v>-4</v>
      </c>
      <c r="Z49" s="341">
        <v>-10</v>
      </c>
      <c r="AA49" s="341">
        <v>-33</v>
      </c>
      <c r="AB49" s="341">
        <v>-22</v>
      </c>
      <c r="AC49" s="341">
        <v>-53</v>
      </c>
      <c r="AD49" s="341">
        <v>-2</v>
      </c>
      <c r="AE49" s="341">
        <v>-1</v>
      </c>
      <c r="AF49" s="341">
        <v>-291215</v>
      </c>
      <c r="AG49" s="341">
        <v>-33509</v>
      </c>
      <c r="AH49" s="341">
        <v>-18046</v>
      </c>
      <c r="AI49" s="341">
        <v>-17716</v>
      </c>
      <c r="AJ49" s="341">
        <v>-14628</v>
      </c>
      <c r="AK49" s="341">
        <v>-7036</v>
      </c>
      <c r="AL49" s="341">
        <v>-253</v>
      </c>
      <c r="AM49" s="341">
        <v>-982</v>
      </c>
      <c r="AN49" s="341">
        <v>-4835</v>
      </c>
      <c r="AO49" s="341">
        <v>-1440</v>
      </c>
      <c r="AP49" s="341">
        <v>-22</v>
      </c>
      <c r="AQ49" s="341">
        <v>-60</v>
      </c>
      <c r="AR49" s="341">
        <v>-3088</v>
      </c>
      <c r="AS49" s="341">
        <v>-2803</v>
      </c>
      <c r="AT49" s="341">
        <v>-2438</v>
      </c>
      <c r="AU49" s="341">
        <v>-177</v>
      </c>
      <c r="AV49" s="341">
        <v>-124</v>
      </c>
      <c r="AW49" s="341">
        <v>-64</v>
      </c>
      <c r="AX49" s="341">
        <v>-285</v>
      </c>
      <c r="AY49" s="341">
        <v>-224</v>
      </c>
      <c r="AZ49" s="341">
        <v>-61</v>
      </c>
      <c r="BA49" s="341">
        <v>-330</v>
      </c>
      <c r="BB49" s="341">
        <v>-14912</v>
      </c>
      <c r="BC49" s="341">
        <v>-5183</v>
      </c>
      <c r="BD49" s="341">
        <v>-3382</v>
      </c>
      <c r="BE49" s="341">
        <v>-675</v>
      </c>
      <c r="BF49" s="341">
        <v>-221</v>
      </c>
      <c r="BG49" s="341">
        <v>-905</v>
      </c>
      <c r="BH49" s="341">
        <v>-4516</v>
      </c>
      <c r="BI49" s="341">
        <v>-2192</v>
      </c>
      <c r="BJ49" s="341">
        <v>-253</v>
      </c>
      <c r="BK49" s="341">
        <v>-784</v>
      </c>
      <c r="BL49" s="341">
        <v>-500</v>
      </c>
      <c r="BM49" s="341">
        <v>-1484</v>
      </c>
      <c r="BN49" s="341">
        <v>-551</v>
      </c>
      <c r="BO49" s="341">
        <v>-257706</v>
      </c>
      <c r="BP49" s="341">
        <v>-88218</v>
      </c>
      <c r="BQ49" s="341">
        <v>-1518</v>
      </c>
      <c r="BR49" s="341">
        <v>-768</v>
      </c>
      <c r="BS49" s="341">
        <v>-39337</v>
      </c>
      <c r="BT49" s="341">
        <v>-30960</v>
      </c>
      <c r="BU49" s="342">
        <v>-96905</v>
      </c>
    </row>
    <row r="50" spans="1:73">
      <c r="A50" s="340">
        <v>47</v>
      </c>
      <c r="B50" s="90" t="s">
        <v>33</v>
      </c>
      <c r="C50" s="341">
        <v>26904977</v>
      </c>
      <c r="D50" s="341">
        <v>13398766</v>
      </c>
      <c r="E50" s="341">
        <v>7501640</v>
      </c>
      <c r="F50" s="341">
        <v>4290598</v>
      </c>
      <c r="G50" s="341">
        <v>4192274</v>
      </c>
      <c r="H50" s="341">
        <v>98324</v>
      </c>
      <c r="I50" s="341">
        <v>3211042</v>
      </c>
      <c r="J50" s="341">
        <v>48823</v>
      </c>
      <c r="K50" s="341">
        <v>1937988</v>
      </c>
      <c r="L50" s="341">
        <v>1908507</v>
      </c>
      <c r="M50" s="341">
        <v>29481</v>
      </c>
      <c r="N50" s="341">
        <v>1197643</v>
      </c>
      <c r="O50" s="341">
        <v>470640</v>
      </c>
      <c r="P50" s="341">
        <v>727003</v>
      </c>
      <c r="Q50" s="341">
        <v>26588</v>
      </c>
      <c r="R50" s="341">
        <v>5897126</v>
      </c>
      <c r="S50" s="341">
        <v>384219</v>
      </c>
      <c r="T50" s="341">
        <v>27312</v>
      </c>
      <c r="U50" s="341">
        <v>356907</v>
      </c>
      <c r="V50" s="341">
        <v>5512907</v>
      </c>
      <c r="W50" s="341">
        <v>47879</v>
      </c>
      <c r="X50" s="341">
        <v>403992</v>
      </c>
      <c r="Y50" s="341">
        <v>139861</v>
      </c>
      <c r="Z50" s="341">
        <v>383664</v>
      </c>
      <c r="AA50" s="341">
        <v>959695</v>
      </c>
      <c r="AB50" s="341">
        <v>1169059</v>
      </c>
      <c r="AC50" s="341">
        <v>2329098</v>
      </c>
      <c r="AD50" s="341">
        <v>79659</v>
      </c>
      <c r="AE50" s="341">
        <v>3366762</v>
      </c>
      <c r="AF50" s="341">
        <v>10139449</v>
      </c>
      <c r="AG50" s="341">
        <v>6004053</v>
      </c>
      <c r="AH50" s="341">
        <v>3073247</v>
      </c>
      <c r="AI50" s="341">
        <v>2985794</v>
      </c>
      <c r="AJ50" s="341">
        <v>2424551</v>
      </c>
      <c r="AK50" s="341">
        <v>1113246</v>
      </c>
      <c r="AL50" s="341">
        <v>38522</v>
      </c>
      <c r="AM50" s="341">
        <v>179021</v>
      </c>
      <c r="AN50" s="341">
        <v>863932</v>
      </c>
      <c r="AO50" s="341">
        <v>218178</v>
      </c>
      <c r="AP50" s="341">
        <v>3462</v>
      </c>
      <c r="AQ50" s="341">
        <v>8190</v>
      </c>
      <c r="AR50" s="341">
        <v>561243</v>
      </c>
      <c r="AS50" s="341">
        <v>508735</v>
      </c>
      <c r="AT50" s="341">
        <v>431061</v>
      </c>
      <c r="AU50" s="341">
        <v>43922</v>
      </c>
      <c r="AV50" s="341">
        <v>22291</v>
      </c>
      <c r="AW50" s="341">
        <v>11461</v>
      </c>
      <c r="AX50" s="341">
        <v>52508</v>
      </c>
      <c r="AY50" s="341">
        <v>41297</v>
      </c>
      <c r="AZ50" s="341">
        <v>11211</v>
      </c>
      <c r="BA50" s="341">
        <v>87453</v>
      </c>
      <c r="BB50" s="341">
        <v>2439648</v>
      </c>
      <c r="BC50" s="341">
        <v>734855</v>
      </c>
      <c r="BD50" s="341">
        <v>463973</v>
      </c>
      <c r="BE50" s="341">
        <v>115997</v>
      </c>
      <c r="BF50" s="341">
        <v>32039</v>
      </c>
      <c r="BG50" s="341">
        <v>122846</v>
      </c>
      <c r="BH50" s="341">
        <v>693045</v>
      </c>
      <c r="BI50" s="341">
        <v>334577</v>
      </c>
      <c r="BJ50" s="341">
        <v>56293</v>
      </c>
      <c r="BK50" s="341">
        <v>140852</v>
      </c>
      <c r="BL50" s="341">
        <v>119734</v>
      </c>
      <c r="BM50" s="341">
        <v>360292</v>
      </c>
      <c r="BN50" s="341">
        <v>491158</v>
      </c>
      <c r="BO50" s="341">
        <v>4135396</v>
      </c>
      <c r="BP50" s="341">
        <v>902066</v>
      </c>
      <c r="BQ50" s="341">
        <v>486028</v>
      </c>
      <c r="BR50" s="341">
        <v>100719</v>
      </c>
      <c r="BS50" s="341">
        <v>484653</v>
      </c>
      <c r="BT50" s="341">
        <v>774139</v>
      </c>
      <c r="BU50" s="342">
        <v>1387791</v>
      </c>
    </row>
    <row r="51" spans="1:73">
      <c r="A51" s="74">
        <v>48</v>
      </c>
      <c r="B51" s="102" t="s">
        <v>687</v>
      </c>
      <c r="C51" s="343">
        <v>57137189</v>
      </c>
      <c r="D51" s="343">
        <v>29276041</v>
      </c>
      <c r="E51" s="343">
        <v>16261117</v>
      </c>
      <c r="F51" s="343">
        <v>8882183</v>
      </c>
      <c r="G51" s="343">
        <v>8628925</v>
      </c>
      <c r="H51" s="343">
        <v>253258</v>
      </c>
      <c r="I51" s="343">
        <v>7378934</v>
      </c>
      <c r="J51" s="343">
        <v>101600</v>
      </c>
      <c r="K51" s="343">
        <v>4107834</v>
      </c>
      <c r="L51" s="343">
        <v>4032449</v>
      </c>
      <c r="M51" s="343">
        <v>75385</v>
      </c>
      <c r="N51" s="343">
        <v>3098590</v>
      </c>
      <c r="O51" s="343">
        <v>1189264</v>
      </c>
      <c r="P51" s="343">
        <v>1909326</v>
      </c>
      <c r="Q51" s="343">
        <v>70910</v>
      </c>
      <c r="R51" s="343">
        <v>13014924</v>
      </c>
      <c r="S51" s="343">
        <v>769328</v>
      </c>
      <c r="T51" s="343">
        <v>57513</v>
      </c>
      <c r="U51" s="343">
        <v>711815</v>
      </c>
      <c r="V51" s="343">
        <v>12245596</v>
      </c>
      <c r="W51" s="343">
        <v>116347</v>
      </c>
      <c r="X51" s="343">
        <v>735833</v>
      </c>
      <c r="Y51" s="343">
        <v>309550</v>
      </c>
      <c r="Z51" s="343">
        <v>831390</v>
      </c>
      <c r="AA51" s="343">
        <v>2394994</v>
      </c>
      <c r="AB51" s="343">
        <v>2374142</v>
      </c>
      <c r="AC51" s="343">
        <v>5309887</v>
      </c>
      <c r="AD51" s="343">
        <v>173453</v>
      </c>
      <c r="AE51" s="343">
        <v>7484582</v>
      </c>
      <c r="AF51" s="343">
        <v>20376566</v>
      </c>
      <c r="AG51" s="343">
        <v>12246214</v>
      </c>
      <c r="AH51" s="343">
        <v>6308114</v>
      </c>
      <c r="AI51" s="343">
        <v>6126941</v>
      </c>
      <c r="AJ51" s="343">
        <v>4928743</v>
      </c>
      <c r="AK51" s="343">
        <v>2228634</v>
      </c>
      <c r="AL51" s="343">
        <v>110669</v>
      </c>
      <c r="AM51" s="343">
        <v>423386</v>
      </c>
      <c r="AN51" s="343">
        <v>1699137</v>
      </c>
      <c r="AO51" s="343">
        <v>438198</v>
      </c>
      <c r="AP51" s="343">
        <v>9562</v>
      </c>
      <c r="AQ51" s="343">
        <v>19157</v>
      </c>
      <c r="AR51" s="343">
        <v>1198198</v>
      </c>
      <c r="AS51" s="343">
        <v>1092390</v>
      </c>
      <c r="AT51" s="343">
        <v>895442</v>
      </c>
      <c r="AU51" s="343">
        <v>105785</v>
      </c>
      <c r="AV51" s="343">
        <v>71085</v>
      </c>
      <c r="AW51" s="343">
        <v>20078</v>
      </c>
      <c r="AX51" s="343">
        <v>105808</v>
      </c>
      <c r="AY51" s="343">
        <v>84212</v>
      </c>
      <c r="AZ51" s="343">
        <v>21596</v>
      </c>
      <c r="BA51" s="343">
        <v>181173</v>
      </c>
      <c r="BB51" s="343">
        <v>4973058</v>
      </c>
      <c r="BC51" s="343">
        <v>1609189</v>
      </c>
      <c r="BD51" s="343">
        <v>956878</v>
      </c>
      <c r="BE51" s="343">
        <v>250114</v>
      </c>
      <c r="BF51" s="343">
        <v>69697</v>
      </c>
      <c r="BG51" s="343">
        <v>332500</v>
      </c>
      <c r="BH51" s="343">
        <v>1430230</v>
      </c>
      <c r="BI51" s="343">
        <v>618679</v>
      </c>
      <c r="BJ51" s="343">
        <v>116562</v>
      </c>
      <c r="BK51" s="343">
        <v>235371</v>
      </c>
      <c r="BL51" s="343">
        <v>320581</v>
      </c>
      <c r="BM51" s="343">
        <v>642446</v>
      </c>
      <c r="BN51" s="343">
        <v>965042</v>
      </c>
      <c r="BO51" s="343">
        <v>8130352</v>
      </c>
      <c r="BP51" s="343">
        <v>1733498</v>
      </c>
      <c r="BQ51" s="343">
        <v>820741</v>
      </c>
      <c r="BR51" s="343">
        <v>172129</v>
      </c>
      <c r="BS51" s="343">
        <v>1208931</v>
      </c>
      <c r="BT51" s="343">
        <v>1253978</v>
      </c>
      <c r="BU51" s="344">
        <v>2941075</v>
      </c>
    </row>
  </sheetData>
  <phoneticPr fontId="3"/>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10CF7-801E-49D8-8E44-897A36850EFB}">
  <dimension ref="A1:BU51"/>
  <sheetViews>
    <sheetView workbookViewId="0"/>
  </sheetViews>
  <sheetFormatPr defaultRowHeight="13"/>
  <cols>
    <col min="1" max="1" width="3.5" style="52" bestFit="1" customWidth="1"/>
    <col min="2" max="2" width="33.08203125" style="52" bestFit="1" customWidth="1"/>
    <col min="3" max="73" width="9.08203125" style="52" customWidth="1"/>
    <col min="74" max="16384" width="8.6640625" style="52"/>
  </cols>
  <sheetData>
    <row r="1" spans="1:73">
      <c r="A1" s="52" t="s">
        <v>690</v>
      </c>
    </row>
    <row r="2" spans="1:73">
      <c r="A2" s="68"/>
      <c r="B2" s="70"/>
      <c r="C2" s="254">
        <v>1</v>
      </c>
      <c r="D2" s="254">
        <v>2</v>
      </c>
      <c r="E2" s="254">
        <v>3</v>
      </c>
      <c r="F2" s="254">
        <v>4</v>
      </c>
      <c r="G2" s="254">
        <v>5</v>
      </c>
      <c r="H2" s="254">
        <v>6</v>
      </c>
      <c r="I2" s="254">
        <v>7</v>
      </c>
      <c r="J2" s="254">
        <v>8</v>
      </c>
      <c r="K2" s="254">
        <v>9</v>
      </c>
      <c r="L2" s="254">
        <v>10</v>
      </c>
      <c r="M2" s="254">
        <v>11</v>
      </c>
      <c r="N2" s="254">
        <v>12</v>
      </c>
      <c r="O2" s="254">
        <v>13</v>
      </c>
      <c r="P2" s="254">
        <v>14</v>
      </c>
      <c r="Q2" s="254">
        <v>15</v>
      </c>
      <c r="R2" s="254">
        <v>16</v>
      </c>
      <c r="S2" s="254">
        <v>17</v>
      </c>
      <c r="T2" s="254">
        <v>18</v>
      </c>
      <c r="U2" s="254">
        <v>19</v>
      </c>
      <c r="V2" s="254">
        <v>20</v>
      </c>
      <c r="W2" s="254">
        <v>21</v>
      </c>
      <c r="X2" s="254">
        <v>22</v>
      </c>
      <c r="Y2" s="254">
        <v>23</v>
      </c>
      <c r="Z2" s="254">
        <v>24</v>
      </c>
      <c r="AA2" s="254">
        <v>25</v>
      </c>
      <c r="AB2" s="254">
        <v>26</v>
      </c>
      <c r="AC2" s="254">
        <v>27</v>
      </c>
      <c r="AD2" s="254">
        <v>28</v>
      </c>
      <c r="AE2" s="413">
        <v>71</v>
      </c>
      <c r="AF2" s="254">
        <v>29</v>
      </c>
      <c r="AG2" s="254">
        <v>30</v>
      </c>
      <c r="AH2" s="254">
        <v>31</v>
      </c>
      <c r="AI2" s="254">
        <v>32</v>
      </c>
      <c r="AJ2" s="254">
        <v>33</v>
      </c>
      <c r="AK2" s="254">
        <v>34</v>
      </c>
      <c r="AL2" s="254">
        <v>35</v>
      </c>
      <c r="AM2" s="254">
        <v>36</v>
      </c>
      <c r="AN2" s="254">
        <v>37</v>
      </c>
      <c r="AO2" s="254">
        <v>38</v>
      </c>
      <c r="AP2" s="254">
        <v>39</v>
      </c>
      <c r="AQ2" s="254">
        <v>40</v>
      </c>
      <c r="AR2" s="254">
        <v>41</v>
      </c>
      <c r="AS2" s="254">
        <v>42</v>
      </c>
      <c r="AT2" s="254">
        <v>43</v>
      </c>
      <c r="AU2" s="254">
        <v>44</v>
      </c>
      <c r="AV2" s="254">
        <v>45</v>
      </c>
      <c r="AW2" s="254">
        <v>46</v>
      </c>
      <c r="AX2" s="254">
        <v>47</v>
      </c>
      <c r="AY2" s="254">
        <v>48</v>
      </c>
      <c r="AZ2" s="254">
        <v>49</v>
      </c>
      <c r="BA2" s="254">
        <v>50</v>
      </c>
      <c r="BB2" s="254">
        <v>51</v>
      </c>
      <c r="BC2" s="254">
        <v>52</v>
      </c>
      <c r="BD2" s="254">
        <v>53</v>
      </c>
      <c r="BE2" s="254">
        <v>54</v>
      </c>
      <c r="BF2" s="254">
        <v>55</v>
      </c>
      <c r="BG2" s="254">
        <v>56</v>
      </c>
      <c r="BH2" s="254">
        <v>57</v>
      </c>
      <c r="BI2" s="254">
        <v>58</v>
      </c>
      <c r="BJ2" s="254">
        <v>59</v>
      </c>
      <c r="BK2" s="254">
        <v>60</v>
      </c>
      <c r="BL2" s="254">
        <v>61</v>
      </c>
      <c r="BM2" s="254">
        <v>62</v>
      </c>
      <c r="BN2" s="254">
        <v>63</v>
      </c>
      <c r="BO2" s="254">
        <v>64</v>
      </c>
      <c r="BP2" s="254">
        <v>65</v>
      </c>
      <c r="BQ2" s="254">
        <v>66</v>
      </c>
      <c r="BR2" s="254">
        <v>67</v>
      </c>
      <c r="BS2" s="254">
        <v>68</v>
      </c>
      <c r="BT2" s="254">
        <v>69</v>
      </c>
      <c r="BU2" s="70">
        <v>70</v>
      </c>
    </row>
    <row r="3" spans="1:73" ht="104">
      <c r="A3" s="74"/>
      <c r="B3" s="102"/>
      <c r="C3" s="345" t="s">
        <v>91</v>
      </c>
      <c r="D3" s="345" t="s">
        <v>532</v>
      </c>
      <c r="E3" s="345" t="s">
        <v>346</v>
      </c>
      <c r="F3" s="345" t="s">
        <v>630</v>
      </c>
      <c r="G3" s="345" t="s">
        <v>631</v>
      </c>
      <c r="H3" s="345" t="s">
        <v>632</v>
      </c>
      <c r="I3" s="345" t="s">
        <v>633</v>
      </c>
      <c r="J3" s="345" t="s">
        <v>351</v>
      </c>
      <c r="K3" s="345" t="s">
        <v>634</v>
      </c>
      <c r="L3" s="345" t="s">
        <v>635</v>
      </c>
      <c r="M3" s="345" t="s">
        <v>636</v>
      </c>
      <c r="N3" s="345" t="s">
        <v>637</v>
      </c>
      <c r="O3" s="345" t="s">
        <v>356</v>
      </c>
      <c r="P3" s="345" t="s">
        <v>357</v>
      </c>
      <c r="Q3" s="345" t="s">
        <v>638</v>
      </c>
      <c r="R3" s="345" t="s">
        <v>359</v>
      </c>
      <c r="S3" s="345" t="s">
        <v>639</v>
      </c>
      <c r="T3" s="345" t="s">
        <v>640</v>
      </c>
      <c r="U3" s="345" t="s">
        <v>362</v>
      </c>
      <c r="V3" s="345" t="s">
        <v>641</v>
      </c>
      <c r="W3" s="345" t="s">
        <v>364</v>
      </c>
      <c r="X3" s="345" t="s">
        <v>642</v>
      </c>
      <c r="Y3" s="345" t="s">
        <v>643</v>
      </c>
      <c r="Z3" s="345" t="s">
        <v>644</v>
      </c>
      <c r="AA3" s="345" t="s">
        <v>368</v>
      </c>
      <c r="AB3" s="345" t="s">
        <v>645</v>
      </c>
      <c r="AC3" s="345" t="s">
        <v>646</v>
      </c>
      <c r="AD3" s="345" t="s">
        <v>371</v>
      </c>
      <c r="AE3" s="345" t="s">
        <v>629</v>
      </c>
      <c r="AF3" s="345" t="s">
        <v>647</v>
      </c>
      <c r="AG3" s="345" t="s">
        <v>536</v>
      </c>
      <c r="AH3" s="345" t="s">
        <v>648</v>
      </c>
      <c r="AI3" s="345" t="s">
        <v>649</v>
      </c>
      <c r="AJ3" s="345" t="s">
        <v>650</v>
      </c>
      <c r="AK3" s="345" t="s">
        <v>651</v>
      </c>
      <c r="AL3" s="345" t="s">
        <v>652</v>
      </c>
      <c r="AM3" s="345" t="s">
        <v>653</v>
      </c>
      <c r="AN3" s="345" t="s">
        <v>654</v>
      </c>
      <c r="AO3" s="345" t="s">
        <v>655</v>
      </c>
      <c r="AP3" s="345" t="s">
        <v>656</v>
      </c>
      <c r="AQ3" s="345" t="s">
        <v>657</v>
      </c>
      <c r="AR3" s="345" t="s">
        <v>658</v>
      </c>
      <c r="AS3" s="345" t="s">
        <v>659</v>
      </c>
      <c r="AT3" s="345" t="s">
        <v>660</v>
      </c>
      <c r="AU3" s="345" t="s">
        <v>661</v>
      </c>
      <c r="AV3" s="345" t="s">
        <v>662</v>
      </c>
      <c r="AW3" s="345" t="s">
        <v>663</v>
      </c>
      <c r="AX3" s="345" t="s">
        <v>664</v>
      </c>
      <c r="AY3" s="345" t="s">
        <v>660</v>
      </c>
      <c r="AZ3" s="345" t="s">
        <v>665</v>
      </c>
      <c r="BA3" s="345" t="s">
        <v>666</v>
      </c>
      <c r="BB3" s="345" t="s">
        <v>667</v>
      </c>
      <c r="BC3" s="345" t="s">
        <v>668</v>
      </c>
      <c r="BD3" s="345" t="s">
        <v>669</v>
      </c>
      <c r="BE3" s="345" t="s">
        <v>670</v>
      </c>
      <c r="BF3" s="345" t="s">
        <v>671</v>
      </c>
      <c r="BG3" s="345" t="s">
        <v>672</v>
      </c>
      <c r="BH3" s="345" t="s">
        <v>673</v>
      </c>
      <c r="BI3" s="345" t="s">
        <v>400</v>
      </c>
      <c r="BJ3" s="345" t="s">
        <v>674</v>
      </c>
      <c r="BK3" s="345" t="s">
        <v>675</v>
      </c>
      <c r="BL3" s="345" t="s">
        <v>676</v>
      </c>
      <c r="BM3" s="345" t="s">
        <v>677</v>
      </c>
      <c r="BN3" s="345" t="s">
        <v>678</v>
      </c>
      <c r="BO3" s="345" t="s">
        <v>538</v>
      </c>
      <c r="BP3" s="345" t="s">
        <v>679</v>
      </c>
      <c r="BQ3" s="345" t="s">
        <v>680</v>
      </c>
      <c r="BR3" s="345" t="s">
        <v>681</v>
      </c>
      <c r="BS3" s="345" t="s">
        <v>682</v>
      </c>
      <c r="BT3" s="345" t="s">
        <v>683</v>
      </c>
      <c r="BU3" s="346" t="s">
        <v>684</v>
      </c>
    </row>
    <row r="4" spans="1:73">
      <c r="A4" s="340">
        <v>1</v>
      </c>
      <c r="B4" s="90" t="s">
        <v>73</v>
      </c>
      <c r="C4" s="350">
        <f>'H27建設IO(組替)'!C4/'H27建設IO(組替)'!C$51</f>
        <v>1.068270964467643E-3</v>
      </c>
      <c r="D4" s="350">
        <f>'H27建設IO(組替)'!D4/'H27建設IO(組替)'!D$51</f>
        <v>7.0508167412390219E-4</v>
      </c>
      <c r="E4" s="350">
        <f>'H27建設IO(組替)'!E4/'H27建設IO(組替)'!E$51</f>
        <v>5.6017062050534418E-4</v>
      </c>
      <c r="F4" s="350">
        <f>'H27建設IO(組替)'!F4/'H27建設IO(組替)'!F$51</f>
        <v>2.1402396235249826E-4</v>
      </c>
      <c r="G4" s="350">
        <f>'H27建設IO(組替)'!G4/'H27建設IO(組替)'!G$51</f>
        <v>2.1242507033031346E-4</v>
      </c>
      <c r="H4" s="350">
        <f>'H27建設IO(組替)'!H4/'H27建設IO(組替)'!H$51</f>
        <v>2.6850089631916859E-4</v>
      </c>
      <c r="I4" s="350">
        <f>'H27建設IO(組替)'!I4/'H27建設IO(組替)'!I$51</f>
        <v>9.7683486530710266E-4</v>
      </c>
      <c r="J4" s="350">
        <f>'H27建設IO(組替)'!J4/'H27建設IO(組替)'!J$51</f>
        <v>1.1417322834645668E-3</v>
      </c>
      <c r="K4" s="350">
        <f>'H27建設IO(組替)'!K4/'H27建設IO(組替)'!K$51</f>
        <v>1.1366087334590443E-3</v>
      </c>
      <c r="L4" s="350">
        <f>'H27建設IO(組替)'!L4/'H27建設IO(組替)'!L$51</f>
        <v>1.145457760284135E-3</v>
      </c>
      <c r="M4" s="350">
        <f>'H27建設IO(組替)'!M4/'H27建設IO(組替)'!M$51</f>
        <v>6.6326192213305032E-4</v>
      </c>
      <c r="N4" s="350">
        <f>'H27建設IO(組替)'!N4/'H27建設IO(組替)'!N$51</f>
        <v>7.7325493208201153E-4</v>
      </c>
      <c r="O4" s="350">
        <f>'H27建設IO(組替)'!O4/'H27建設IO(組替)'!O$51</f>
        <v>8.0049509612667999E-4</v>
      </c>
      <c r="P4" s="350">
        <f>'H27建設IO(組替)'!P4/'H27建設IO(組替)'!P$51</f>
        <v>7.562878209378597E-4</v>
      </c>
      <c r="Q4" s="350">
        <f>'H27建設IO(組替)'!Q4/'H27建設IO(組替)'!Q$51</f>
        <v>3.8076434917501059E-4</v>
      </c>
      <c r="R4" s="350">
        <f>'H27建設IO(組替)'!R4/'H27建設IO(組替)'!R$51</f>
        <v>8.8613656138138033E-4</v>
      </c>
      <c r="S4" s="350">
        <f>'H27建設IO(組替)'!S4/'H27建設IO(組替)'!S$51</f>
        <v>5.589293513299919E-4</v>
      </c>
      <c r="T4" s="350">
        <f>'H27建設IO(組替)'!T4/'H27建設IO(組替)'!T$51</f>
        <v>2.6081059934275727E-4</v>
      </c>
      <c r="U4" s="350">
        <f>'H27建設IO(組替)'!U4/'H27建設IO(組替)'!U$51</f>
        <v>5.830166546082901E-4</v>
      </c>
      <c r="V4" s="350">
        <f>'H27建設IO(組替)'!V4/'H27建設IO(組替)'!V$51</f>
        <v>9.0669331243656899E-4</v>
      </c>
      <c r="W4" s="350">
        <f>'H27建設IO(組替)'!W4/'H27建設IO(組替)'!W$51</f>
        <v>8.766878389644769E-4</v>
      </c>
      <c r="X4" s="350">
        <f>'H27建設IO(組替)'!X4/'H27建設IO(組替)'!X$51</f>
        <v>2.4190271433871543E-4</v>
      </c>
      <c r="Y4" s="350">
        <f>'H27建設IO(組替)'!Y4/'H27建設IO(組替)'!Y$51</f>
        <v>2.067517363915361E-3</v>
      </c>
      <c r="Z4" s="350">
        <f>'H27建設IO(組替)'!Z4/'H27建設IO(組替)'!Z$51</f>
        <v>1.247308723944238E-3</v>
      </c>
      <c r="AA4" s="350">
        <f>'H27建設IO(組替)'!AA4/'H27建設IO(組替)'!AA$51</f>
        <v>1.3119030778365208E-3</v>
      </c>
      <c r="AB4" s="350">
        <f>'H27建設IO(組替)'!AB4/'H27建設IO(組替)'!AB$51</f>
        <v>7.219450226650301E-4</v>
      </c>
      <c r="AC4" s="350">
        <f>'H27建設IO(組替)'!AC4/'H27建設IO(組替)'!AC$51</f>
        <v>7.8080757650774866E-4</v>
      </c>
      <c r="AD4" s="350">
        <f>'H27建設IO(組替)'!AD4/'H27建設IO(組替)'!AD$51</f>
        <v>8.3019607617049E-4</v>
      </c>
      <c r="AE4" s="350">
        <f>'H27建設IO(組替)'!AE4/'H27建設IO(組替)'!AE$51</f>
        <v>7.8828717488832376E-6</v>
      </c>
      <c r="AF4" s="350">
        <f>'H27建設IO(組替)'!AF4/'H27建設IO(組替)'!AF$51</f>
        <v>1.9795779131773234E-3</v>
      </c>
      <c r="AG4" s="350">
        <f>'H27建設IO(組替)'!AG4/'H27建設IO(組替)'!AG$51</f>
        <v>2.3103466916387385E-3</v>
      </c>
      <c r="AH4" s="350">
        <f>'H27建設IO(組替)'!AH4/'H27建設IO(組替)'!AH$51</f>
        <v>3.0256269940587628E-3</v>
      </c>
      <c r="AI4" s="350">
        <f>'H27建設IO(組替)'!AI4/'H27建設IO(組替)'!AI$51</f>
        <v>2.9590622792026234E-3</v>
      </c>
      <c r="AJ4" s="350">
        <f>'H27建設IO(組替)'!AJ4/'H27建設IO(組替)'!AJ$51</f>
        <v>3.610859807460036E-3</v>
      </c>
      <c r="AK4" s="350">
        <f>'H27建設IO(組替)'!AK4/'H27建設IO(組替)'!AK$51</f>
        <v>6.4595622251118843E-3</v>
      </c>
      <c r="AL4" s="350">
        <f>'H27建設IO(組替)'!AL4/'H27建設IO(組替)'!AL$51</f>
        <v>3.7951007057080121E-4</v>
      </c>
      <c r="AM4" s="350">
        <f>'H27建設IO(組替)'!AM4/'H27建設IO(組替)'!AM$51</f>
        <v>2.8342930564543937E-5</v>
      </c>
      <c r="AN4" s="350">
        <f>'H27建設IO(組替)'!AN4/'H27建設IO(組替)'!AN$51</f>
        <v>8.7750428599930441E-4</v>
      </c>
      <c r="AO4" s="350">
        <f>'H27建設IO(組替)'!AO4/'H27建設IO(組替)'!AO$51</f>
        <v>4.2332461581294301E-3</v>
      </c>
      <c r="AP4" s="350">
        <f>'H27建設IO(組替)'!AP4/'H27建設IO(組替)'!AP$51</f>
        <v>1.0458063166701528E-4</v>
      </c>
      <c r="AQ4" s="350">
        <f>'H27建設IO(組替)'!AQ4/'H27建設IO(組替)'!AQ$51</f>
        <v>0</v>
      </c>
      <c r="AR4" s="350">
        <f>'H27建設IO(組替)'!AR4/'H27建設IO(組替)'!AR$51</f>
        <v>2.7791733920437192E-4</v>
      </c>
      <c r="AS4" s="350">
        <f>'H27建設IO(組替)'!AS4/'H27建設IO(組替)'!AS$51</f>
        <v>1.1808969324142477E-4</v>
      </c>
      <c r="AT4" s="350">
        <f>'H27建設IO(組替)'!AT4/'H27建設IO(組替)'!AT$51</f>
        <v>3.3503007453302394E-5</v>
      </c>
      <c r="AU4" s="350">
        <f>'H27建設IO(組替)'!AU4/'H27建設IO(組替)'!AU$51</f>
        <v>7.0898520584203805E-4</v>
      </c>
      <c r="AV4" s="350">
        <f>'H27建設IO(組替)'!AV4/'H27建設IO(組替)'!AV$51</f>
        <v>2.8135330941830202E-5</v>
      </c>
      <c r="AW4" s="350">
        <f>'H27建設IO(組替)'!AW4/'H27建設IO(組替)'!AW$51</f>
        <v>1.0957266660025899E-3</v>
      </c>
      <c r="AX4" s="350">
        <f>'H27建設IO(組替)'!AX4/'H27建設IO(組替)'!AX$51</f>
        <v>1.9280205655526992E-3</v>
      </c>
      <c r="AY4" s="350">
        <f>'H27建設IO(組替)'!AY4/'H27建設IO(組替)'!AY$51</f>
        <v>1.959340711537548E-3</v>
      </c>
      <c r="AZ4" s="350">
        <f>'H27建設IO(組替)'!AZ4/'H27建設IO(組替)'!AZ$51</f>
        <v>1.8058899796258565E-3</v>
      </c>
      <c r="BA4" s="350">
        <f>'H27建設IO(組替)'!BA4/'H27建設IO(組替)'!BA$51</f>
        <v>5.276724456734723E-3</v>
      </c>
      <c r="BB4" s="350">
        <f>'H27建設IO(組替)'!BB4/'H27建設IO(組替)'!BB$51</f>
        <v>1.7184597485088652E-3</v>
      </c>
      <c r="BC4" s="350">
        <f>'H27建設IO(組替)'!BC4/'H27建設IO(組替)'!BC$51</f>
        <v>2.8728757156555257E-3</v>
      </c>
      <c r="BD4" s="350">
        <f>'H27建設IO(組替)'!BD4/'H27建設IO(組替)'!BD$51</f>
        <v>2.9199124653299584E-3</v>
      </c>
      <c r="BE4" s="350">
        <f>'H27建設IO(組替)'!BE4/'H27建設IO(組替)'!BE$51</f>
        <v>2.2389790255643426E-3</v>
      </c>
      <c r="BF4" s="350">
        <f>'H27建設IO(組替)'!BF4/'H27建設IO(組替)'!BF$51</f>
        <v>4.4478241531199336E-4</v>
      </c>
      <c r="BG4" s="350">
        <f>'H27建設IO(組替)'!BG4/'H27建設IO(組替)'!BG$51</f>
        <v>3.7233082706766918E-3</v>
      </c>
      <c r="BH4" s="350">
        <f>'H27建設IO(組替)'!BH4/'H27建設IO(組替)'!BH$51</f>
        <v>2.5170776728218539E-5</v>
      </c>
      <c r="BI4" s="350">
        <f>'H27建設IO(組替)'!BI4/'H27建設IO(組替)'!BI$51</f>
        <v>1.2284237868102844E-4</v>
      </c>
      <c r="BJ4" s="350">
        <f>'H27建設IO(組替)'!BJ4/'H27建設IO(組替)'!BJ$51</f>
        <v>6.0053876906710597E-4</v>
      </c>
      <c r="BK4" s="350">
        <f>'H27建設IO(組替)'!BK4/'H27建設IO(組替)'!BK$51</f>
        <v>7.6050150613287109E-4</v>
      </c>
      <c r="BL4" s="350">
        <f>'H27建設IO(組替)'!BL4/'H27建設IO(組替)'!BL$51</f>
        <v>6.2729856105009345E-3</v>
      </c>
      <c r="BM4" s="350">
        <f>'H27建設IO(組替)'!BM4/'H27建設IO(組替)'!BM$51</f>
        <v>2.4142106885247944E-3</v>
      </c>
      <c r="BN4" s="350">
        <f>'H27建設IO(組替)'!BN4/'H27建設IO(組替)'!BN$51</f>
        <v>6.8494428221776873E-4</v>
      </c>
      <c r="BO4" s="350">
        <f>'H27建設IO(組替)'!BO4/'H27建設IO(組替)'!BO$51</f>
        <v>1.4813626765483217E-3</v>
      </c>
      <c r="BP4" s="350">
        <f>'H27建設IO(組替)'!BP4/'H27建設IO(組替)'!BP$51</f>
        <v>2.9247221513956177E-4</v>
      </c>
      <c r="BQ4" s="350">
        <f>'H27建設IO(組替)'!BQ4/'H27建設IO(組替)'!BQ$51</f>
        <v>2.76579335015553E-4</v>
      </c>
      <c r="BR4" s="350">
        <f>'H27建設IO(組替)'!BR4/'H27建設IO(組替)'!BR$51</f>
        <v>4.0667174038076094E-5</v>
      </c>
      <c r="BS4" s="350">
        <f>'H27建設IO(組替)'!BS4/'H27建設IO(組替)'!BS$51</f>
        <v>7.4445936120423741E-5</v>
      </c>
      <c r="BT4" s="350">
        <f>'H27建設IO(組替)'!BT4/'H27建設IO(組替)'!BT$51</f>
        <v>1.743252273963339E-3</v>
      </c>
      <c r="BU4" s="351">
        <f>'H27建設IO(組替)'!BU4/'H27建設IO(組替)'!BU$51</f>
        <v>3.0692858903632173E-3</v>
      </c>
    </row>
    <row r="5" spans="1:73">
      <c r="A5" s="340">
        <v>2</v>
      </c>
      <c r="B5" s="90" t="s">
        <v>420</v>
      </c>
      <c r="C5" s="350">
        <f>'H27建設IO(組替)'!C5/'H27建設IO(組替)'!C$51</f>
        <v>3.9098878315487307E-5</v>
      </c>
      <c r="D5" s="350">
        <f>'H27建設IO(組替)'!D5/'H27建設IO(組替)'!D$51</f>
        <v>1.1784380271909034E-5</v>
      </c>
      <c r="E5" s="350">
        <f>'H27建設IO(組替)'!E5/'H27建設IO(組替)'!E$51</f>
        <v>1.1991796135529927E-5</v>
      </c>
      <c r="F5" s="350">
        <f>'H27建設IO(組替)'!F5/'H27建設IO(組替)'!F$51</f>
        <v>1.8351344483670286E-5</v>
      </c>
      <c r="G5" s="350">
        <f>'H27建設IO(組替)'!G5/'H27建設IO(組替)'!G$51</f>
        <v>1.8310507971734601E-5</v>
      </c>
      <c r="H5" s="350">
        <f>'H27建設IO(組替)'!H5/'H27建設IO(組替)'!H$51</f>
        <v>1.9742712964644749E-5</v>
      </c>
      <c r="I5" s="350">
        <f>'H27建設IO(組替)'!I5/'H27建設IO(組替)'!I$51</f>
        <v>4.3366697682890237E-6</v>
      </c>
      <c r="J5" s="350">
        <f>'H27建設IO(組替)'!J5/'H27建設IO(組替)'!J$51</f>
        <v>9.8425196850393696E-6</v>
      </c>
      <c r="K5" s="350">
        <f>'H27建設IO(組替)'!K5/'H27建設IO(組替)'!K$51</f>
        <v>3.8949967306371193E-6</v>
      </c>
      <c r="L5" s="350">
        <f>'H27建設IO(組替)'!L5/'H27建設IO(組替)'!L$51</f>
        <v>3.7198238589006335E-6</v>
      </c>
      <c r="M5" s="350">
        <f>'H27建設IO(組替)'!M5/'H27建設IO(組替)'!M$51</f>
        <v>1.3265238442661008E-5</v>
      </c>
      <c r="N5" s="350">
        <f>'H27建設IO(組替)'!N5/'H27建設IO(組替)'!N$51</f>
        <v>4.5181840772738567E-6</v>
      </c>
      <c r="O5" s="350">
        <f>'H27建設IO(組替)'!O5/'H27建設IO(組替)'!O$51</f>
        <v>4.2042809670518907E-6</v>
      </c>
      <c r="P5" s="350">
        <f>'H27建設IO(組替)'!P5/'H27建設IO(組替)'!P$51</f>
        <v>4.7137052551528653E-6</v>
      </c>
      <c r="Q5" s="350">
        <f>'H27建設IO(組替)'!Q5/'H27建設IO(組替)'!Q$51</f>
        <v>1.4102383302778169E-5</v>
      </c>
      <c r="R5" s="350">
        <f>'H27建設IO(組替)'!R5/'H27建設IO(組替)'!R$51</f>
        <v>1.1525230573762859E-5</v>
      </c>
      <c r="S5" s="350">
        <f>'H27建設IO(組替)'!S5/'H27建設IO(組替)'!S$51</f>
        <v>1.9497535511511345E-5</v>
      </c>
      <c r="T5" s="350">
        <f>'H27建設IO(組替)'!T5/'H27建設IO(組替)'!T$51</f>
        <v>3.4774746579034308E-5</v>
      </c>
      <c r="U5" s="350">
        <f>'H27建設IO(組替)'!U5/'H27建設IO(組替)'!U$51</f>
        <v>1.8263172313030775E-5</v>
      </c>
      <c r="V5" s="350">
        <f>'H27建設IO(組替)'!V5/'H27建設IO(組替)'!V$51</f>
        <v>1.1024371537326563E-5</v>
      </c>
      <c r="W5" s="350">
        <f>'H27建設IO(組替)'!W5/'H27建設IO(組替)'!W$51</f>
        <v>8.5949788133772244E-6</v>
      </c>
      <c r="X5" s="350">
        <f>'H27建設IO(組替)'!X5/'H27建設IO(組替)'!X$51</f>
        <v>8.1540240788331048E-6</v>
      </c>
      <c r="Y5" s="350">
        <f>'H27建設IO(組替)'!Y5/'H27建設IO(組替)'!Y$51</f>
        <v>9.6914876433532547E-6</v>
      </c>
      <c r="Z5" s="350">
        <f>'H27建設IO(組替)'!Z5/'H27建設IO(組替)'!Z$51</f>
        <v>1.0825244470104283E-5</v>
      </c>
      <c r="AA5" s="350">
        <f>'H27建設IO(組替)'!AA5/'H27建設IO(組替)'!AA$51</f>
        <v>1.2526127414097905E-5</v>
      </c>
      <c r="AB5" s="350">
        <f>'H27建設IO(組替)'!AB5/'H27建設IO(組替)'!AB$51</f>
        <v>1.0108915136499839E-5</v>
      </c>
      <c r="AC5" s="350">
        <f>'H27建設IO(組替)'!AC5/'H27建設IO(組替)'!AC$51</f>
        <v>1.1299675492152657E-5</v>
      </c>
      <c r="AD5" s="350">
        <f>'H27建設IO(組替)'!AD5/'H27建設IO(組替)'!AD$51</f>
        <v>1.1530501057923472E-5</v>
      </c>
      <c r="AE5" s="350">
        <f>'H27建設IO(組替)'!AE5/'H27建設IO(組替)'!AE$51</f>
        <v>4.2620950642266995E-5</v>
      </c>
      <c r="AF5" s="350">
        <f>'H27建設IO(組替)'!AF5/'H27建設IO(組替)'!AF$51</f>
        <v>7.7049292800366852E-5</v>
      </c>
      <c r="AG5" s="350">
        <f>'H27建設IO(組替)'!AG5/'H27建設IO(組替)'!AG$51</f>
        <v>1.0803338893146894E-4</v>
      </c>
      <c r="AH5" s="350">
        <f>'H27建設IO(組替)'!AH5/'H27建設IO(組替)'!AH$51</f>
        <v>3.4241613261903634E-5</v>
      </c>
      <c r="AI5" s="350">
        <f>'H27建設IO(組替)'!AI5/'H27建設IO(組替)'!AI$51</f>
        <v>3.5254134159281115E-5</v>
      </c>
      <c r="AJ5" s="350">
        <f>'H27建設IO(組替)'!AJ5/'H27建設IO(組替)'!AJ$51</f>
        <v>4.2607212427184784E-5</v>
      </c>
      <c r="AK5" s="350">
        <f>'H27建設IO(組替)'!AK5/'H27建設IO(組替)'!AK$51</f>
        <v>9.018977544092031E-5</v>
      </c>
      <c r="AL5" s="350">
        <f>'H27建設IO(組替)'!AL5/'H27建設IO(組替)'!AL$51</f>
        <v>0</v>
      </c>
      <c r="AM5" s="350">
        <f>'H27建設IO(組替)'!AM5/'H27建設IO(組替)'!AM$51</f>
        <v>2.3619108803786617E-6</v>
      </c>
      <c r="AN5" s="350">
        <f>'H27建設IO(組替)'!AN5/'H27建設IO(組替)'!AN$51</f>
        <v>2.9426703085154404E-6</v>
      </c>
      <c r="AO5" s="350">
        <f>'H27建設IO(組替)'!AO5/'H27建設IO(組替)'!AO$51</f>
        <v>6.8462202018265717E-6</v>
      </c>
      <c r="AP5" s="350">
        <f>'H27建設IO(組替)'!AP5/'H27建設IO(組替)'!AP$51</f>
        <v>0</v>
      </c>
      <c r="AQ5" s="350">
        <f>'H27建設IO(組替)'!AQ5/'H27建設IO(組替)'!AQ$51</f>
        <v>0</v>
      </c>
      <c r="AR5" s="350">
        <f>'H27建設IO(組替)'!AR5/'H27建設IO(組替)'!AR$51</f>
        <v>5.0075196253039979E-6</v>
      </c>
      <c r="AS5" s="350">
        <f>'H27建設IO(組替)'!AS5/'H27建設IO(組替)'!AS$51</f>
        <v>2.7462719358470874E-6</v>
      </c>
      <c r="AT5" s="350">
        <f>'H27建設IO(組替)'!AT5/'H27建設IO(組替)'!AT$51</f>
        <v>3.3503007453302391E-6</v>
      </c>
      <c r="AU5" s="350">
        <f>'H27建設IO(組替)'!AU5/'H27建設IO(組替)'!AU$51</f>
        <v>0</v>
      </c>
      <c r="AV5" s="350">
        <f>'H27建設IO(組替)'!AV5/'H27建設IO(組替)'!AV$51</f>
        <v>0</v>
      </c>
      <c r="AW5" s="350">
        <f>'H27建設IO(組替)'!AW5/'H27建設IO(組替)'!AW$51</f>
        <v>0</v>
      </c>
      <c r="AX5" s="350">
        <f>'H27建設IO(組替)'!AX5/'H27建設IO(組替)'!AX$51</f>
        <v>2.8353243611069107E-5</v>
      </c>
      <c r="AY5" s="350">
        <f>'H27建設IO(組替)'!AY5/'H27建設IO(組替)'!AY$51</f>
        <v>2.3749584382273311E-5</v>
      </c>
      <c r="AZ5" s="350">
        <f>'H27建設IO(組替)'!AZ5/'H27建設IO(組替)'!AZ$51</f>
        <v>4.6304871272457863E-5</v>
      </c>
      <c r="BA5" s="350">
        <f>'H27建設IO(組替)'!BA5/'H27建設IO(組替)'!BA$51</f>
        <v>0</v>
      </c>
      <c r="BB5" s="350">
        <f>'H27建設IO(組替)'!BB5/'H27建設IO(組替)'!BB$51</f>
        <v>2.1314852953655476E-5</v>
      </c>
      <c r="BC5" s="350">
        <f>'H27建設IO(組替)'!BC5/'H27建設IO(組替)'!BC$51</f>
        <v>8.7000346137091409E-6</v>
      </c>
      <c r="BD5" s="350">
        <f>'H27建設IO(組替)'!BD5/'H27建設IO(組替)'!BD$51</f>
        <v>2.0901306122619604E-6</v>
      </c>
      <c r="BE5" s="350">
        <f>'H27建設IO(組替)'!BE5/'H27建設IO(組替)'!BE$51</f>
        <v>0</v>
      </c>
      <c r="BF5" s="350">
        <f>'H27建設IO(組替)'!BF5/'H27建設IO(組替)'!BF$51</f>
        <v>0</v>
      </c>
      <c r="BG5" s="350">
        <f>'H27建設IO(組替)'!BG5/'H27建設IO(組替)'!BG$51</f>
        <v>3.6090225563909776E-5</v>
      </c>
      <c r="BH5" s="350">
        <f>'H27建設IO(組替)'!BH5/'H27建設IO(組替)'!BH$51</f>
        <v>2.097564727351545E-6</v>
      </c>
      <c r="BI5" s="350">
        <f>'H27建設IO(組替)'!BI5/'H27建設IO(組替)'!BI$51</f>
        <v>7.758466021959691E-5</v>
      </c>
      <c r="BJ5" s="350">
        <f>'H27建設IO(組替)'!BJ5/'H27建設IO(組替)'!BJ$51</f>
        <v>0</v>
      </c>
      <c r="BK5" s="350">
        <f>'H27建設IO(組替)'!BK5/'H27建設IO(組替)'!BK$51</f>
        <v>0</v>
      </c>
      <c r="BL5" s="350">
        <f>'H27建設IO(組替)'!BL5/'H27建設IO(組替)'!BL$51</f>
        <v>1.2165412173522448E-4</v>
      </c>
      <c r="BM5" s="350">
        <f>'H27建設IO(組替)'!BM5/'H27建設IO(組替)'!BM$51</f>
        <v>3.113102112862404E-6</v>
      </c>
      <c r="BN5" s="350">
        <f>'H27建設IO(組替)'!BN5/'H27建設IO(組替)'!BN$51</f>
        <v>1.0372605544629145E-3</v>
      </c>
      <c r="BO5" s="350">
        <f>'H27建設IO(組替)'!BO5/'H27建設IO(組替)'!BO$51</f>
        <v>3.0379988467903972E-5</v>
      </c>
      <c r="BP5" s="350">
        <f>'H27建設IO(組替)'!BP5/'H27建設IO(組替)'!BP$51</f>
        <v>1.3844838586488129E-5</v>
      </c>
      <c r="BQ5" s="350">
        <f>'H27建設IO(組替)'!BQ5/'H27建設IO(組替)'!BQ$51</f>
        <v>8.5288781722857752E-6</v>
      </c>
      <c r="BR5" s="350">
        <f>'H27建設IO(組替)'!BR5/'H27建設IO(組替)'!BR$51</f>
        <v>2.9047981455768637E-5</v>
      </c>
      <c r="BS5" s="350">
        <f>'H27建設IO(組替)'!BS5/'H27建設IO(組替)'!BS$51</f>
        <v>7.4445936120423745E-6</v>
      </c>
      <c r="BT5" s="350">
        <f>'H27建設IO(組替)'!BT5/'H27建設IO(組替)'!BT$51</f>
        <v>5.9012199576069114E-5</v>
      </c>
      <c r="BU5" s="351">
        <f>'H27建設IO(組替)'!BU5/'H27建設IO(組替)'!BU$51</f>
        <v>4.3521501491801467E-5</v>
      </c>
    </row>
    <row r="6" spans="1:73">
      <c r="A6" s="340">
        <v>3</v>
      </c>
      <c r="B6" s="90" t="s">
        <v>422</v>
      </c>
      <c r="C6" s="350">
        <f>'H27建設IO(組替)'!C6/'H27建設IO(組替)'!C$51</f>
        <v>0</v>
      </c>
      <c r="D6" s="350">
        <f>'H27建設IO(組替)'!D6/'H27建設IO(組替)'!D$51</f>
        <v>0</v>
      </c>
      <c r="E6" s="350">
        <f>'H27建設IO(組替)'!E6/'H27建設IO(組替)'!E$51</f>
        <v>0</v>
      </c>
      <c r="F6" s="350">
        <f>'H27建設IO(組替)'!F6/'H27建設IO(組替)'!F$51</f>
        <v>0</v>
      </c>
      <c r="G6" s="350">
        <f>'H27建設IO(組替)'!G6/'H27建設IO(組替)'!G$51</f>
        <v>0</v>
      </c>
      <c r="H6" s="350">
        <f>'H27建設IO(組替)'!H6/'H27建設IO(組替)'!H$51</f>
        <v>0</v>
      </c>
      <c r="I6" s="350">
        <f>'H27建設IO(組替)'!I6/'H27建設IO(組替)'!I$51</f>
        <v>0</v>
      </c>
      <c r="J6" s="350">
        <f>'H27建設IO(組替)'!J6/'H27建設IO(組替)'!J$51</f>
        <v>0</v>
      </c>
      <c r="K6" s="350">
        <f>'H27建設IO(組替)'!K6/'H27建設IO(組替)'!K$51</f>
        <v>0</v>
      </c>
      <c r="L6" s="350">
        <f>'H27建設IO(組替)'!L6/'H27建設IO(組替)'!L$51</f>
        <v>0</v>
      </c>
      <c r="M6" s="350">
        <f>'H27建設IO(組替)'!M6/'H27建設IO(組替)'!M$51</f>
        <v>0</v>
      </c>
      <c r="N6" s="350">
        <f>'H27建設IO(組替)'!N6/'H27建設IO(組替)'!N$51</f>
        <v>0</v>
      </c>
      <c r="O6" s="350">
        <f>'H27建設IO(組替)'!O6/'H27建設IO(組替)'!O$51</f>
        <v>0</v>
      </c>
      <c r="P6" s="350">
        <f>'H27建設IO(組替)'!P6/'H27建設IO(組替)'!P$51</f>
        <v>0</v>
      </c>
      <c r="Q6" s="350">
        <f>'H27建設IO(組替)'!Q6/'H27建設IO(組替)'!Q$51</f>
        <v>0</v>
      </c>
      <c r="R6" s="350">
        <f>'H27建設IO(組替)'!R6/'H27建設IO(組替)'!R$51</f>
        <v>0</v>
      </c>
      <c r="S6" s="350">
        <f>'H27建設IO(組替)'!S6/'H27建設IO(組替)'!S$51</f>
        <v>0</v>
      </c>
      <c r="T6" s="350">
        <f>'H27建設IO(組替)'!T6/'H27建設IO(組替)'!T$51</f>
        <v>0</v>
      </c>
      <c r="U6" s="350">
        <f>'H27建設IO(組替)'!U6/'H27建設IO(組替)'!U$51</f>
        <v>0</v>
      </c>
      <c r="V6" s="350">
        <f>'H27建設IO(組替)'!V6/'H27建設IO(組替)'!V$51</f>
        <v>0</v>
      </c>
      <c r="W6" s="350">
        <f>'H27建設IO(組替)'!W6/'H27建設IO(組替)'!W$51</f>
        <v>0</v>
      </c>
      <c r="X6" s="350">
        <f>'H27建設IO(組替)'!X6/'H27建設IO(組替)'!X$51</f>
        <v>0</v>
      </c>
      <c r="Y6" s="350">
        <f>'H27建設IO(組替)'!Y6/'H27建設IO(組替)'!Y$51</f>
        <v>0</v>
      </c>
      <c r="Z6" s="350">
        <f>'H27建設IO(組替)'!Z6/'H27建設IO(組替)'!Z$51</f>
        <v>0</v>
      </c>
      <c r="AA6" s="350">
        <f>'H27建設IO(組替)'!AA6/'H27建設IO(組替)'!AA$51</f>
        <v>0</v>
      </c>
      <c r="AB6" s="350">
        <f>'H27建設IO(組替)'!AB6/'H27建設IO(組替)'!AB$51</f>
        <v>0</v>
      </c>
      <c r="AC6" s="350">
        <f>'H27建設IO(組替)'!AC6/'H27建設IO(組替)'!AC$51</f>
        <v>0</v>
      </c>
      <c r="AD6" s="350">
        <f>'H27建設IO(組替)'!AD6/'H27建設IO(組替)'!AD$51</f>
        <v>0</v>
      </c>
      <c r="AE6" s="350">
        <f>'H27建設IO(組替)'!AE6/'H27建設IO(組替)'!AE$51</f>
        <v>0</v>
      </c>
      <c r="AF6" s="350">
        <f>'H27建設IO(組替)'!AF6/'H27建設IO(組替)'!AF$51</f>
        <v>0</v>
      </c>
      <c r="AG6" s="350">
        <f>'H27建設IO(組替)'!AG6/'H27建設IO(組替)'!AG$51</f>
        <v>0</v>
      </c>
      <c r="AH6" s="350">
        <f>'H27建設IO(組替)'!AH6/'H27建設IO(組替)'!AH$51</f>
        <v>0</v>
      </c>
      <c r="AI6" s="350">
        <f>'H27建設IO(組替)'!AI6/'H27建設IO(組替)'!AI$51</f>
        <v>0</v>
      </c>
      <c r="AJ6" s="350">
        <f>'H27建設IO(組替)'!AJ6/'H27建設IO(組替)'!AJ$51</f>
        <v>0</v>
      </c>
      <c r="AK6" s="350">
        <f>'H27建設IO(組替)'!AK6/'H27建設IO(組替)'!AK$51</f>
        <v>0</v>
      </c>
      <c r="AL6" s="350">
        <f>'H27建設IO(組替)'!AL6/'H27建設IO(組替)'!AL$51</f>
        <v>0</v>
      </c>
      <c r="AM6" s="350">
        <f>'H27建設IO(組替)'!AM6/'H27建設IO(組替)'!AM$51</f>
        <v>0</v>
      </c>
      <c r="AN6" s="350">
        <f>'H27建設IO(組替)'!AN6/'H27建設IO(組替)'!AN$51</f>
        <v>0</v>
      </c>
      <c r="AO6" s="350">
        <f>'H27建設IO(組替)'!AO6/'H27建設IO(組替)'!AO$51</f>
        <v>0</v>
      </c>
      <c r="AP6" s="350">
        <f>'H27建設IO(組替)'!AP6/'H27建設IO(組替)'!AP$51</f>
        <v>0</v>
      </c>
      <c r="AQ6" s="350">
        <f>'H27建設IO(組替)'!AQ6/'H27建設IO(組替)'!AQ$51</f>
        <v>0</v>
      </c>
      <c r="AR6" s="350">
        <f>'H27建設IO(組替)'!AR6/'H27建設IO(組替)'!AR$51</f>
        <v>0</v>
      </c>
      <c r="AS6" s="350">
        <f>'H27建設IO(組替)'!AS6/'H27建設IO(組替)'!AS$51</f>
        <v>0</v>
      </c>
      <c r="AT6" s="350">
        <f>'H27建設IO(組替)'!AT6/'H27建設IO(組替)'!AT$51</f>
        <v>0</v>
      </c>
      <c r="AU6" s="350">
        <f>'H27建設IO(組替)'!AU6/'H27建設IO(組替)'!AU$51</f>
        <v>0</v>
      </c>
      <c r="AV6" s="350">
        <f>'H27建設IO(組替)'!AV6/'H27建設IO(組替)'!AV$51</f>
        <v>0</v>
      </c>
      <c r="AW6" s="350">
        <f>'H27建設IO(組替)'!AW6/'H27建設IO(組替)'!AW$51</f>
        <v>0</v>
      </c>
      <c r="AX6" s="350">
        <f>'H27建設IO(組替)'!AX6/'H27建設IO(組替)'!AX$51</f>
        <v>0</v>
      </c>
      <c r="AY6" s="350">
        <f>'H27建設IO(組替)'!AY6/'H27建設IO(組替)'!AY$51</f>
        <v>0</v>
      </c>
      <c r="AZ6" s="350">
        <f>'H27建設IO(組替)'!AZ6/'H27建設IO(組替)'!AZ$51</f>
        <v>0</v>
      </c>
      <c r="BA6" s="350">
        <f>'H27建設IO(組替)'!BA6/'H27建設IO(組替)'!BA$51</f>
        <v>0</v>
      </c>
      <c r="BB6" s="350">
        <f>'H27建設IO(組替)'!BB6/'H27建設IO(組替)'!BB$51</f>
        <v>0</v>
      </c>
      <c r="BC6" s="350">
        <f>'H27建設IO(組替)'!BC6/'H27建設IO(組替)'!BC$51</f>
        <v>0</v>
      </c>
      <c r="BD6" s="350">
        <f>'H27建設IO(組替)'!BD6/'H27建設IO(組替)'!BD$51</f>
        <v>0</v>
      </c>
      <c r="BE6" s="350">
        <f>'H27建設IO(組替)'!BE6/'H27建設IO(組替)'!BE$51</f>
        <v>0</v>
      </c>
      <c r="BF6" s="350">
        <f>'H27建設IO(組替)'!BF6/'H27建設IO(組替)'!BF$51</f>
        <v>0</v>
      </c>
      <c r="BG6" s="350">
        <f>'H27建設IO(組替)'!BG6/'H27建設IO(組替)'!BG$51</f>
        <v>0</v>
      </c>
      <c r="BH6" s="350">
        <f>'H27建設IO(組替)'!BH6/'H27建設IO(組替)'!BH$51</f>
        <v>0</v>
      </c>
      <c r="BI6" s="350">
        <f>'H27建設IO(組替)'!BI6/'H27建設IO(組替)'!BI$51</f>
        <v>0</v>
      </c>
      <c r="BJ6" s="350">
        <f>'H27建設IO(組替)'!BJ6/'H27建設IO(組替)'!BJ$51</f>
        <v>0</v>
      </c>
      <c r="BK6" s="350">
        <f>'H27建設IO(組替)'!BK6/'H27建設IO(組替)'!BK$51</f>
        <v>0</v>
      </c>
      <c r="BL6" s="350">
        <f>'H27建設IO(組替)'!BL6/'H27建設IO(組替)'!BL$51</f>
        <v>0</v>
      </c>
      <c r="BM6" s="350">
        <f>'H27建設IO(組替)'!BM6/'H27建設IO(組替)'!BM$51</f>
        <v>0</v>
      </c>
      <c r="BN6" s="350">
        <f>'H27建設IO(組替)'!BN6/'H27建設IO(組替)'!BN$51</f>
        <v>0</v>
      </c>
      <c r="BO6" s="350">
        <f>'H27建設IO(組替)'!BO6/'H27建設IO(組替)'!BO$51</f>
        <v>0</v>
      </c>
      <c r="BP6" s="350">
        <f>'H27建設IO(組替)'!BP6/'H27建設IO(組替)'!BP$51</f>
        <v>0</v>
      </c>
      <c r="BQ6" s="350">
        <f>'H27建設IO(組替)'!BQ6/'H27建設IO(組替)'!BQ$51</f>
        <v>0</v>
      </c>
      <c r="BR6" s="350">
        <f>'H27建設IO(組替)'!BR6/'H27建設IO(組替)'!BR$51</f>
        <v>0</v>
      </c>
      <c r="BS6" s="350">
        <f>'H27建設IO(組替)'!BS6/'H27建設IO(組替)'!BS$51</f>
        <v>0</v>
      </c>
      <c r="BT6" s="350">
        <f>'H27建設IO(組替)'!BT6/'H27建設IO(組替)'!BT$51</f>
        <v>0</v>
      </c>
      <c r="BU6" s="351">
        <f>'H27建設IO(組替)'!BU6/'H27建設IO(組替)'!BU$51</f>
        <v>0</v>
      </c>
    </row>
    <row r="7" spans="1:73">
      <c r="A7" s="340">
        <v>4</v>
      </c>
      <c r="B7" s="90" t="s">
        <v>108</v>
      </c>
      <c r="C7" s="350">
        <f>'H27建設IO(組替)'!C7/'H27建設IO(組替)'!C$51</f>
        <v>6.6228144335206971E-3</v>
      </c>
      <c r="D7" s="350">
        <f>'H27建設IO(組替)'!D7/'H27建設IO(組替)'!D$51</f>
        <v>2.177787631872766E-3</v>
      </c>
      <c r="E7" s="350">
        <f>'H27建設IO(組替)'!E7/'H27建設IO(組替)'!E$51</f>
        <v>1.8905220348639027E-3</v>
      </c>
      <c r="F7" s="350">
        <f>'H27建設IO(組替)'!F7/'H27建設IO(組替)'!F$51</f>
        <v>1.9505340072367345E-3</v>
      </c>
      <c r="G7" s="350">
        <f>'H27建設IO(組替)'!G7/'H27建設IO(組替)'!G$51</f>
        <v>1.9662935997241835E-3</v>
      </c>
      <c r="H7" s="350">
        <f>'H27建設IO(組替)'!H7/'H27建設IO(組替)'!H$51</f>
        <v>1.4135782482685641E-3</v>
      </c>
      <c r="I7" s="350">
        <f>'H27建設IO(組替)'!I7/'H27建設IO(組替)'!I$51</f>
        <v>1.8182843212854324E-3</v>
      </c>
      <c r="J7" s="350">
        <f>'H27建設IO(組替)'!J7/'H27建設IO(組替)'!J$51</f>
        <v>1.3681102362204725E-3</v>
      </c>
      <c r="K7" s="350">
        <f>'H27建設IO(組替)'!K7/'H27建設IO(組替)'!K$51</f>
        <v>1.8406293925217036E-3</v>
      </c>
      <c r="L7" s="350">
        <f>'H27建設IO(組替)'!L7/'H27建設IO(組替)'!L$51</f>
        <v>1.8393289040977332E-3</v>
      </c>
      <c r="M7" s="350">
        <f>'H27建設IO(組替)'!M7/'H27建設IO(組替)'!M$51</f>
        <v>1.910194335743185E-3</v>
      </c>
      <c r="N7" s="350">
        <f>'H27建設IO(組替)'!N7/'H27建設IO(組替)'!N$51</f>
        <v>1.8088872680799978E-3</v>
      </c>
      <c r="O7" s="350">
        <f>'H27建設IO(組替)'!O7/'H27建設IO(組替)'!O$51</f>
        <v>1.3790041571930202E-3</v>
      </c>
      <c r="P7" s="350">
        <f>'H27建設IO(組替)'!P7/'H27建設IO(組替)'!P$51</f>
        <v>2.0766490374090124E-3</v>
      </c>
      <c r="Q7" s="350">
        <f>'H27建設IO(組替)'!Q7/'H27建設IO(組替)'!Q$51</f>
        <v>1.5794669299111549E-3</v>
      </c>
      <c r="R7" s="350">
        <f>'H27建設IO(組替)'!R7/'H27建設IO(組替)'!R$51</f>
        <v>2.5367032492852053E-3</v>
      </c>
      <c r="S7" s="350">
        <f>'H27建設IO(組替)'!S7/'H27建設IO(組替)'!S$51</f>
        <v>3.2365908949108834E-3</v>
      </c>
      <c r="T7" s="350">
        <f>'H27建設IO(組替)'!T7/'H27建設IO(組替)'!T$51</f>
        <v>8.8849477509432648E-3</v>
      </c>
      <c r="U7" s="350">
        <f>'H27建設IO(組替)'!U7/'H27建設IO(組替)'!U$51</f>
        <v>2.7802167698067616E-3</v>
      </c>
      <c r="V7" s="350">
        <f>'H27建設IO(組替)'!V7/'H27建設IO(組替)'!V$51</f>
        <v>2.4927328976066172E-3</v>
      </c>
      <c r="W7" s="350">
        <f>'H27建設IO(組替)'!W7/'H27建設IO(組替)'!W$51</f>
        <v>2.7503932202807119E-3</v>
      </c>
      <c r="X7" s="350">
        <f>'H27建設IO(組替)'!X7/'H27建設IO(組替)'!X$51</f>
        <v>1.1374863589972181E-3</v>
      </c>
      <c r="Y7" s="350">
        <f>'H27建設IO(組替)'!Y7/'H27建設IO(組替)'!Y$51</f>
        <v>4.8845097722500404E-3</v>
      </c>
      <c r="Z7" s="350">
        <f>'H27建設IO(組替)'!Z7/'H27建設IO(組替)'!Z$51</f>
        <v>2.4128267118921323E-3</v>
      </c>
      <c r="AA7" s="350">
        <f>'H27建設IO(組替)'!AA7/'H27建設IO(組替)'!AA$51</f>
        <v>2.6739106653294329E-3</v>
      </c>
      <c r="AB7" s="350">
        <f>'H27建設IO(組替)'!AB7/'H27建設IO(組替)'!AB$51</f>
        <v>3.3401540430184882E-3</v>
      </c>
      <c r="AC7" s="350">
        <f>'H27建設IO(組替)'!AC7/'H27建設IO(組替)'!AC$51</f>
        <v>2.0552226440976994E-3</v>
      </c>
      <c r="AD7" s="350">
        <f>'H27建設IO(組替)'!AD7/'H27建設IO(組替)'!AD$51</f>
        <v>3.4764460689639268E-3</v>
      </c>
      <c r="AE7" s="350">
        <f>'H27建設IO(組替)'!AE7/'H27建設IO(組替)'!AE$51</f>
        <v>1.2746202793956964E-4</v>
      </c>
      <c r="AF7" s="350">
        <f>'H27建設IO(組替)'!AF7/'H27建設IO(組替)'!AF$51</f>
        <v>1.5395037613305402E-2</v>
      </c>
      <c r="AG7" s="350">
        <f>'H27建設IO(組替)'!AG7/'H27建設IO(組替)'!AG$51</f>
        <v>1.5670884078948809E-2</v>
      </c>
      <c r="AH7" s="350">
        <f>'H27建設IO(組替)'!AH7/'H27建設IO(組替)'!AH$51</f>
        <v>1.3535107323678679E-2</v>
      </c>
      <c r="AI7" s="350">
        <f>'H27建設IO(組替)'!AI7/'H27建設IO(組替)'!AI$51</f>
        <v>1.3386941379066651E-2</v>
      </c>
      <c r="AJ7" s="350">
        <f>'H27建設IO(組替)'!AJ7/'H27建設IO(組替)'!AJ$51</f>
        <v>1.4818179807711621E-2</v>
      </c>
      <c r="AK7" s="350">
        <f>'H27建設IO(組替)'!AK7/'H27建設IO(組替)'!AK$51</f>
        <v>2.3268962063757441E-2</v>
      </c>
      <c r="AL7" s="350">
        <f>'H27建設IO(組替)'!AL7/'H27建設IO(組替)'!AL$51</f>
        <v>4.3643658115642144E-2</v>
      </c>
      <c r="AM7" s="350">
        <f>'H27建設IO(組替)'!AM7/'H27建設IO(組替)'!AM$51</f>
        <v>3.6420665775438962E-3</v>
      </c>
      <c r="AN7" s="350">
        <f>'H27建設IO(組替)'!AN7/'H27建設IO(組替)'!AN$51</f>
        <v>3.7789772101955287E-3</v>
      </c>
      <c r="AO7" s="350">
        <f>'H27建設IO(組替)'!AO7/'H27建設IO(組替)'!AO$51</f>
        <v>1.848935869173296E-2</v>
      </c>
      <c r="AP7" s="350">
        <f>'H27建設IO(組替)'!AP7/'H27建設IO(組替)'!AP$51</f>
        <v>1.9033674963396779E-2</v>
      </c>
      <c r="AQ7" s="350">
        <f>'H27建設IO(組替)'!AQ7/'H27建設IO(組替)'!AQ$51</f>
        <v>5.2200240121104561E-3</v>
      </c>
      <c r="AR7" s="350">
        <f>'H27建設IO(組替)'!AR7/'H27建設IO(組替)'!AR$51</f>
        <v>7.4995952254969548E-3</v>
      </c>
      <c r="AS7" s="350">
        <f>'H27建設IO(組替)'!AS7/'H27建設IO(組替)'!AS$51</f>
        <v>6.6642865643222662E-3</v>
      </c>
      <c r="AT7" s="350">
        <f>'H27建設IO(組替)'!AT7/'H27建設IO(組替)'!AT$51</f>
        <v>7.1193890838267583E-3</v>
      </c>
      <c r="AU7" s="350">
        <f>'H27建設IO(組替)'!AU7/'H27建設IO(組替)'!AU$51</f>
        <v>5.1614122985300373E-3</v>
      </c>
      <c r="AV7" s="350">
        <f>'H27建設IO(組替)'!AV7/'H27建設IO(組替)'!AV$51</f>
        <v>4.4031792923964266E-3</v>
      </c>
      <c r="AW7" s="350">
        <f>'H27建設IO(組替)'!AW7/'H27建設IO(組替)'!AW$51</f>
        <v>2.2910648470963243E-3</v>
      </c>
      <c r="AX7" s="350">
        <f>'H27建設IO(組替)'!AX7/'H27建設IO(組替)'!AX$51</f>
        <v>1.612354453349463E-2</v>
      </c>
      <c r="AY7" s="350">
        <f>'H27建設IO(組替)'!AY7/'H27建設IO(組替)'!AY$51</f>
        <v>1.6470336769106541E-2</v>
      </c>
      <c r="AZ7" s="350">
        <f>'H27建設IO(組替)'!AZ7/'H27建設IO(組替)'!AZ$51</f>
        <v>1.4771253935914058E-2</v>
      </c>
      <c r="BA7" s="350">
        <f>'H27建設IO(組替)'!BA7/'H27建設IO(組替)'!BA$51</f>
        <v>1.8545809806096936E-2</v>
      </c>
      <c r="BB7" s="350">
        <f>'H27建設IO(組替)'!BB7/'H27建設IO(組替)'!BB$51</f>
        <v>1.5411644103085063E-2</v>
      </c>
      <c r="BC7" s="350">
        <f>'H27建設IO(組替)'!BC7/'H27建設IO(組替)'!BC$51</f>
        <v>1.1541838777172849E-2</v>
      </c>
      <c r="BD7" s="350">
        <f>'H27建設IO(組替)'!BD7/'H27建設IO(組替)'!BD$51</f>
        <v>1.4025821473583885E-2</v>
      </c>
      <c r="BE7" s="350">
        <f>'H27建設IO(組替)'!BE7/'H27建設IO(組替)'!BE$51</f>
        <v>6.1172105519882933E-3</v>
      </c>
      <c r="BF7" s="350">
        <f>'H27建設IO(組替)'!BF7/'H27建設IO(組替)'!BF$51</f>
        <v>4.0719112730820552E-2</v>
      </c>
      <c r="BG7" s="350">
        <f>'H27建設IO(組替)'!BG7/'H27建設IO(組替)'!BG$51</f>
        <v>2.3578947368421053E-3</v>
      </c>
      <c r="BH7" s="350">
        <f>'H27建設IO(組替)'!BH7/'H27建設IO(組替)'!BH$51</f>
        <v>4.7265125189654813E-3</v>
      </c>
      <c r="BI7" s="350">
        <f>'H27建設IO(組替)'!BI7/'H27建設IO(組替)'!BI$51</f>
        <v>2.864005405064662E-2</v>
      </c>
      <c r="BJ7" s="350">
        <f>'H27建設IO(組替)'!BJ7/'H27建設IO(組替)'!BJ$51</f>
        <v>0.11710505996808565</v>
      </c>
      <c r="BK7" s="350">
        <f>'H27建設IO(組替)'!BK7/'H27建設IO(組替)'!BK$51</f>
        <v>1.7822926358812257E-2</v>
      </c>
      <c r="BL7" s="350">
        <f>'H27建設IO(組替)'!BL7/'H27建設IO(組替)'!BL$51</f>
        <v>1.0212707552849358E-2</v>
      </c>
      <c r="BM7" s="350">
        <f>'H27建設IO(組替)'!BM7/'H27建設IO(組替)'!BM$51</f>
        <v>1.941330477580995E-2</v>
      </c>
      <c r="BN7" s="350">
        <f>'H27建設IO(組替)'!BN7/'H27建設IO(組替)'!BN$51</f>
        <v>3.0967564106018183E-2</v>
      </c>
      <c r="BO7" s="350">
        <f>'H27建設IO(組替)'!BO7/'H27建設IO(組替)'!BO$51</f>
        <v>1.4979548240961768E-2</v>
      </c>
      <c r="BP7" s="350">
        <f>'H27建設IO(組替)'!BP7/'H27建設IO(組替)'!BP$51</f>
        <v>9.4987130068797318E-3</v>
      </c>
      <c r="BQ7" s="350">
        <f>'H27建設IO(組替)'!BQ7/'H27建設IO(組替)'!BQ$51</f>
        <v>3.5955313552021892E-3</v>
      </c>
      <c r="BR7" s="350">
        <f>'H27建設IO(組替)'!BR7/'H27建設IO(組替)'!BR$51</f>
        <v>1.2316344137245903E-3</v>
      </c>
      <c r="BS7" s="350">
        <f>'H27建設IO(組替)'!BS7/'H27建設IO(組替)'!BS$51</f>
        <v>1.5394592412635626E-2</v>
      </c>
      <c r="BT7" s="350">
        <f>'H27建設IO(組替)'!BT7/'H27建設IO(組替)'!BT$51</f>
        <v>2.509055182786301E-2</v>
      </c>
      <c r="BU7" s="351">
        <f>'H27建設IO(組替)'!BU7/'H27建設IO(組替)'!BU$51</f>
        <v>1.7709850989859149E-2</v>
      </c>
    </row>
    <row r="8" spans="1:73">
      <c r="A8" s="340">
        <v>5</v>
      </c>
      <c r="B8" s="90" t="s">
        <v>327</v>
      </c>
      <c r="C8" s="350">
        <f>'H27建設IO(組替)'!C8/'H27建設IO(組替)'!C$51</f>
        <v>2.6480126629960743E-5</v>
      </c>
      <c r="D8" s="350">
        <f>'H27建設IO(組替)'!D8/'H27建設IO(組替)'!D$51</f>
        <v>0</v>
      </c>
      <c r="E8" s="350">
        <f>'H27建設IO(組替)'!E8/'H27建設IO(組替)'!E$51</f>
        <v>0</v>
      </c>
      <c r="F8" s="350">
        <f>'H27建設IO(組替)'!F8/'H27建設IO(組替)'!F$51</f>
        <v>0</v>
      </c>
      <c r="G8" s="350">
        <f>'H27建設IO(組替)'!G8/'H27建設IO(組替)'!G$51</f>
        <v>0</v>
      </c>
      <c r="H8" s="350">
        <f>'H27建設IO(組替)'!H8/'H27建設IO(組替)'!H$51</f>
        <v>0</v>
      </c>
      <c r="I8" s="350">
        <f>'H27建設IO(組替)'!I8/'H27建設IO(組替)'!I$51</f>
        <v>0</v>
      </c>
      <c r="J8" s="350">
        <f>'H27建設IO(組替)'!J8/'H27建設IO(組替)'!J$51</f>
        <v>0</v>
      </c>
      <c r="K8" s="350">
        <f>'H27建設IO(組替)'!K8/'H27建設IO(組替)'!K$51</f>
        <v>0</v>
      </c>
      <c r="L8" s="350">
        <f>'H27建設IO(組替)'!L8/'H27建設IO(組替)'!L$51</f>
        <v>0</v>
      </c>
      <c r="M8" s="350">
        <f>'H27建設IO(組替)'!M8/'H27建設IO(組替)'!M$51</f>
        <v>0</v>
      </c>
      <c r="N8" s="350">
        <f>'H27建設IO(組替)'!N8/'H27建設IO(組替)'!N$51</f>
        <v>0</v>
      </c>
      <c r="O8" s="350">
        <f>'H27建設IO(組替)'!O8/'H27建設IO(組替)'!O$51</f>
        <v>0</v>
      </c>
      <c r="P8" s="350">
        <f>'H27建設IO(組替)'!P8/'H27建設IO(組替)'!P$51</f>
        <v>0</v>
      </c>
      <c r="Q8" s="350">
        <f>'H27建設IO(組替)'!Q8/'H27建設IO(組替)'!Q$51</f>
        <v>0</v>
      </c>
      <c r="R8" s="350">
        <f>'H27建設IO(組替)'!R8/'H27建設IO(組替)'!R$51</f>
        <v>0</v>
      </c>
      <c r="S8" s="350">
        <f>'H27建設IO(組替)'!S8/'H27建設IO(組替)'!S$51</f>
        <v>0</v>
      </c>
      <c r="T8" s="350">
        <f>'H27建設IO(組替)'!T8/'H27建設IO(組替)'!T$51</f>
        <v>0</v>
      </c>
      <c r="U8" s="350">
        <f>'H27建設IO(組替)'!U8/'H27建設IO(組替)'!U$51</f>
        <v>0</v>
      </c>
      <c r="V8" s="350">
        <f>'H27建設IO(組替)'!V8/'H27建設IO(組替)'!V$51</f>
        <v>0</v>
      </c>
      <c r="W8" s="350">
        <f>'H27建設IO(組替)'!W8/'H27建設IO(組替)'!W$51</f>
        <v>0</v>
      </c>
      <c r="X8" s="350">
        <f>'H27建設IO(組替)'!X8/'H27建設IO(組替)'!X$51</f>
        <v>0</v>
      </c>
      <c r="Y8" s="350">
        <f>'H27建設IO(組替)'!Y8/'H27建設IO(組替)'!Y$51</f>
        <v>0</v>
      </c>
      <c r="Z8" s="350">
        <f>'H27建設IO(組替)'!Z8/'H27建設IO(組替)'!Z$51</f>
        <v>0</v>
      </c>
      <c r="AA8" s="350">
        <f>'H27建設IO(組替)'!AA8/'H27建設IO(組替)'!AA$51</f>
        <v>0</v>
      </c>
      <c r="AB8" s="350">
        <f>'H27建設IO(組替)'!AB8/'H27建設IO(組替)'!AB$51</f>
        <v>0</v>
      </c>
      <c r="AC8" s="350">
        <f>'H27建設IO(組替)'!AC8/'H27建設IO(組替)'!AC$51</f>
        <v>0</v>
      </c>
      <c r="AD8" s="350">
        <f>'H27建設IO(組替)'!AD8/'H27建設IO(組替)'!AD$51</f>
        <v>0</v>
      </c>
      <c r="AE8" s="350">
        <f>'H27建設IO(組替)'!AE8/'H27建設IO(組替)'!AE$51</f>
        <v>0</v>
      </c>
      <c r="AF8" s="350">
        <f>'H27建設IO(組替)'!AF8/'H27建設IO(組替)'!AF$51</f>
        <v>7.4251961787869458E-5</v>
      </c>
      <c r="AG8" s="350">
        <f>'H27建設IO(組替)'!AG8/'H27建設IO(組替)'!AG$51</f>
        <v>1.2354838809774189E-4</v>
      </c>
      <c r="AH8" s="350">
        <f>'H27建設IO(組替)'!AH8/'H27建設IO(組替)'!AH$51</f>
        <v>0</v>
      </c>
      <c r="AI8" s="350">
        <f>'H27建設IO(組替)'!AI8/'H27建設IO(組替)'!AI$51</f>
        <v>0</v>
      </c>
      <c r="AJ8" s="350">
        <f>'H27建設IO(組替)'!AJ8/'H27建設IO(組替)'!AJ$51</f>
        <v>0</v>
      </c>
      <c r="AK8" s="350">
        <f>'H27建設IO(組替)'!AK8/'H27建設IO(組替)'!AK$51</f>
        <v>0</v>
      </c>
      <c r="AL8" s="350">
        <f>'H27建設IO(組替)'!AL8/'H27建設IO(組替)'!AL$51</f>
        <v>0</v>
      </c>
      <c r="AM8" s="350">
        <f>'H27建設IO(組替)'!AM8/'H27建設IO(組替)'!AM$51</f>
        <v>0</v>
      </c>
      <c r="AN8" s="350">
        <f>'H27建設IO(組替)'!AN8/'H27建設IO(組替)'!AN$51</f>
        <v>0</v>
      </c>
      <c r="AO8" s="350">
        <f>'H27建設IO(組替)'!AO8/'H27建設IO(組替)'!AO$51</f>
        <v>0</v>
      </c>
      <c r="AP8" s="350">
        <f>'H27建設IO(組替)'!AP8/'H27建設IO(組替)'!AP$51</f>
        <v>0</v>
      </c>
      <c r="AQ8" s="350">
        <f>'H27建設IO(組替)'!AQ8/'H27建設IO(組替)'!AQ$51</f>
        <v>0</v>
      </c>
      <c r="AR8" s="350">
        <f>'H27建設IO(組替)'!AR8/'H27建設IO(組替)'!AR$51</f>
        <v>0</v>
      </c>
      <c r="AS8" s="350">
        <f>'H27建設IO(組替)'!AS8/'H27建設IO(組替)'!AS$51</f>
        <v>0</v>
      </c>
      <c r="AT8" s="350">
        <f>'H27建設IO(組替)'!AT8/'H27建設IO(組替)'!AT$51</f>
        <v>0</v>
      </c>
      <c r="AU8" s="350">
        <f>'H27建設IO(組替)'!AU8/'H27建設IO(組替)'!AU$51</f>
        <v>0</v>
      </c>
      <c r="AV8" s="350">
        <f>'H27建設IO(組替)'!AV8/'H27建設IO(組替)'!AV$51</f>
        <v>0</v>
      </c>
      <c r="AW8" s="350">
        <f>'H27建設IO(組替)'!AW8/'H27建設IO(組替)'!AW$51</f>
        <v>0</v>
      </c>
      <c r="AX8" s="350">
        <f>'H27建設IO(組替)'!AX8/'H27建設IO(組替)'!AX$51</f>
        <v>0</v>
      </c>
      <c r="AY8" s="350">
        <f>'H27建設IO(組替)'!AY8/'H27建設IO(組替)'!AY$51</f>
        <v>0</v>
      </c>
      <c r="AZ8" s="350">
        <f>'H27建設IO(組替)'!AZ8/'H27建設IO(組替)'!AZ$51</f>
        <v>0</v>
      </c>
      <c r="BA8" s="350">
        <f>'H27建設IO(組替)'!BA8/'H27建設IO(組替)'!BA$51</f>
        <v>0</v>
      </c>
      <c r="BB8" s="350">
        <f>'H27建設IO(組替)'!BB8/'H27建設IO(組替)'!BB$51</f>
        <v>0</v>
      </c>
      <c r="BC8" s="350">
        <f>'H27建設IO(組替)'!BC8/'H27建設IO(組替)'!BC$51</f>
        <v>0</v>
      </c>
      <c r="BD8" s="350">
        <f>'H27建設IO(組替)'!BD8/'H27建設IO(組替)'!BD$51</f>
        <v>0</v>
      </c>
      <c r="BE8" s="350">
        <f>'H27建設IO(組替)'!BE8/'H27建設IO(組替)'!BE$51</f>
        <v>0</v>
      </c>
      <c r="BF8" s="350">
        <f>'H27建設IO(組替)'!BF8/'H27建設IO(組替)'!BF$51</f>
        <v>0</v>
      </c>
      <c r="BG8" s="350">
        <f>'H27建設IO(組替)'!BG8/'H27建設IO(組替)'!BG$51</f>
        <v>0</v>
      </c>
      <c r="BH8" s="350">
        <f>'H27建設IO(組替)'!BH8/'H27建設IO(組替)'!BH$51</f>
        <v>0</v>
      </c>
      <c r="BI8" s="350">
        <f>'H27建設IO(組替)'!BI8/'H27建設IO(組替)'!BI$51</f>
        <v>0</v>
      </c>
      <c r="BJ8" s="350">
        <f>'H27建設IO(組替)'!BJ8/'H27建設IO(組替)'!BJ$51</f>
        <v>0</v>
      </c>
      <c r="BK8" s="350">
        <f>'H27建設IO(組替)'!BK8/'H27建設IO(組替)'!BK$51</f>
        <v>0</v>
      </c>
      <c r="BL8" s="350">
        <f>'H27建設IO(組替)'!BL8/'H27建設IO(組替)'!BL$51</f>
        <v>0</v>
      </c>
      <c r="BM8" s="350">
        <f>'H27建設IO(組替)'!BM8/'H27建設IO(組替)'!BM$51</f>
        <v>0</v>
      </c>
      <c r="BN8" s="350">
        <f>'H27建設IO(組替)'!BN8/'H27建設IO(組替)'!BN$51</f>
        <v>1.5678074114908989E-3</v>
      </c>
      <c r="BO8" s="350">
        <f>'H27建設IO(組替)'!BO8/'H27建設IO(組替)'!BO$51</f>
        <v>0</v>
      </c>
      <c r="BP8" s="350">
        <f>'H27建設IO(組替)'!BP8/'H27建設IO(組替)'!BP$51</f>
        <v>0</v>
      </c>
      <c r="BQ8" s="350">
        <f>'H27建設IO(組替)'!BQ8/'H27建設IO(組替)'!BQ$51</f>
        <v>0</v>
      </c>
      <c r="BR8" s="350">
        <f>'H27建設IO(組替)'!BR8/'H27建設IO(組替)'!BR$51</f>
        <v>0</v>
      </c>
      <c r="BS8" s="350">
        <f>'H27建設IO(組替)'!BS8/'H27建設IO(組替)'!BS$51</f>
        <v>0</v>
      </c>
      <c r="BT8" s="350">
        <f>'H27建設IO(組替)'!BT8/'H27建設IO(組替)'!BT$51</f>
        <v>0</v>
      </c>
      <c r="BU8" s="351">
        <f>'H27建設IO(組替)'!BU8/'H27建設IO(組替)'!BU$51</f>
        <v>0</v>
      </c>
    </row>
    <row r="9" spans="1:73">
      <c r="A9" s="340">
        <v>6</v>
      </c>
      <c r="B9" s="90" t="s">
        <v>78</v>
      </c>
      <c r="C9" s="350">
        <f>'H27建設IO(組替)'!C9/'H27建設IO(組替)'!C$51</f>
        <v>3.1201569961728428E-3</v>
      </c>
      <c r="D9" s="350">
        <f>'H27建設IO(組替)'!D9/'H27建設IO(組替)'!D$51</f>
        <v>3.8057058329710632E-3</v>
      </c>
      <c r="E9" s="350">
        <f>'H27建設IO(組替)'!E9/'H27建設IO(組替)'!E$51</f>
        <v>3.1716148404811306E-3</v>
      </c>
      <c r="F9" s="350">
        <f>'H27建設IO(組替)'!F9/'H27建設IO(組替)'!F$51</f>
        <v>2.8572930776139152E-3</v>
      </c>
      <c r="G9" s="350">
        <f>'H27建設IO(組替)'!G9/'H27建設IO(組替)'!G$51</f>
        <v>2.8515718933702634E-3</v>
      </c>
      <c r="H9" s="350">
        <f>'H27建設IO(組替)'!H9/'H27建設IO(組替)'!H$51</f>
        <v>3.0522234243340785E-3</v>
      </c>
      <c r="I9" s="350">
        <f>'H27建設IO(組替)'!I9/'H27建設IO(組替)'!I$51</f>
        <v>3.549970768135343E-3</v>
      </c>
      <c r="J9" s="350">
        <f>'H27建設IO(組替)'!J9/'H27建設IO(組替)'!J$51</f>
        <v>4.8720472440944886E-3</v>
      </c>
      <c r="K9" s="350">
        <f>'H27建設IO(組替)'!K9/'H27建設IO(組替)'!K$51</f>
        <v>3.5695210663332548E-3</v>
      </c>
      <c r="L9" s="350">
        <f>'H27建設IO(組替)'!L9/'H27建設IO(組替)'!L$51</f>
        <v>3.5968216832996526E-3</v>
      </c>
      <c r="M9" s="350">
        <f>'H27建設IO(組替)'!M9/'H27建設IO(組替)'!M$51</f>
        <v>2.1091729123830999E-3</v>
      </c>
      <c r="N9" s="350">
        <f>'H27建設IO(組替)'!N9/'H27建設IO(組替)'!N$51</f>
        <v>3.439628992541769E-3</v>
      </c>
      <c r="O9" s="350">
        <f>'H27建設IO(組替)'!O9/'H27建設IO(組替)'!O$51</f>
        <v>3.8317816733710935E-3</v>
      </c>
      <c r="P9" s="350">
        <f>'H27建設IO(組替)'!P9/'H27建設IO(組替)'!P$51</f>
        <v>3.1953684179652927E-3</v>
      </c>
      <c r="Q9" s="350">
        <f>'H27建設IO(組替)'!Q9/'H27建設IO(組替)'!Q$51</f>
        <v>5.3448032717529261E-3</v>
      </c>
      <c r="R9" s="350">
        <f>'H27建設IO(組替)'!R9/'H27建設IO(組替)'!R$51</f>
        <v>4.5979523199674464E-3</v>
      </c>
      <c r="S9" s="350">
        <f>'H27建設IO(組替)'!S9/'H27建設IO(組替)'!S$51</f>
        <v>3.6278414408418775E-3</v>
      </c>
      <c r="T9" s="350">
        <f>'H27建設IO(組替)'!T9/'H27建設IO(組替)'!T$51</f>
        <v>2.1560342879001267E-3</v>
      </c>
      <c r="U9" s="350">
        <f>'H27建設IO(組替)'!U9/'H27建設IO(組替)'!U$51</f>
        <v>3.7467600429886977E-3</v>
      </c>
      <c r="V9" s="350">
        <f>'H27建設IO(組替)'!V9/'H27建設IO(組替)'!V$51</f>
        <v>4.6588994116742053E-3</v>
      </c>
      <c r="W9" s="350">
        <f>'H27建設IO(組替)'!W9/'H27建設IO(組替)'!W$51</f>
        <v>2.8191530507877299E-3</v>
      </c>
      <c r="X9" s="350">
        <f>'H27建設IO(組替)'!X9/'H27建設IO(組替)'!X$51</f>
        <v>4.8584393469713917E-3</v>
      </c>
      <c r="Y9" s="350">
        <f>'H27建設IO(組替)'!Y9/'H27建設IO(組替)'!Y$51</f>
        <v>1.9059925698594734E-3</v>
      </c>
      <c r="Z9" s="350">
        <f>'H27建設IO(組替)'!Z9/'H27建設IO(組替)'!Z$51</f>
        <v>4.9182694042507131E-3</v>
      </c>
      <c r="AA9" s="350">
        <f>'H27建設IO(組替)'!AA9/'H27建設IO(組替)'!AA$51</f>
        <v>7.1845691471460887E-3</v>
      </c>
      <c r="AB9" s="350">
        <f>'H27建設IO(組替)'!AB9/'H27建設IO(組替)'!AB$51</f>
        <v>1.8322408684905958E-3</v>
      </c>
      <c r="AC9" s="350">
        <f>'H27建設IO(組替)'!AC9/'H27建設IO(組替)'!AC$51</f>
        <v>4.9385231738453194E-3</v>
      </c>
      <c r="AD9" s="350">
        <f>'H27建設IO(組替)'!AD9/'H27建設IO(組替)'!AD$51</f>
        <v>3.9722576144546363E-3</v>
      </c>
      <c r="AE9" s="350">
        <f>'H27建設IO(組替)'!AE9/'H27建設IO(組替)'!AE$51</f>
        <v>5.0746988943403924E-3</v>
      </c>
      <c r="AF9" s="350">
        <f>'H27建設IO(組替)'!AF9/'H27建設IO(組替)'!AF$51</f>
        <v>1.4172653036826715E-3</v>
      </c>
      <c r="AG9" s="350">
        <f>'H27建設IO(組替)'!AG9/'H27建設IO(組替)'!AG$51</f>
        <v>1.3461303224000494E-3</v>
      </c>
      <c r="AH9" s="350">
        <f>'H27建設IO(組替)'!AH9/'H27建設IO(組替)'!AH$51</f>
        <v>1.2816826075115319E-3</v>
      </c>
      <c r="AI9" s="350">
        <f>'H27建設IO(組替)'!AI9/'H27建設IO(組替)'!AI$51</f>
        <v>1.2652317037164223E-3</v>
      </c>
      <c r="AJ9" s="350">
        <f>'H27建設IO(組替)'!AJ9/'H27建設IO(組替)'!AJ$51</f>
        <v>1.2806510706685253E-3</v>
      </c>
      <c r="AK9" s="350">
        <f>'H27建設IO(組替)'!AK9/'H27建設IO(組替)'!AK$51</f>
        <v>1.1284939563876348E-3</v>
      </c>
      <c r="AL9" s="350">
        <f>'H27建設IO(組替)'!AL9/'H27建設IO(組替)'!AL$51</f>
        <v>1.5903279147728812E-3</v>
      </c>
      <c r="AM9" s="350">
        <f>'H27建設IO(組替)'!AM9/'H27建設IO(組替)'!AM$51</f>
        <v>1.1738697075481949E-3</v>
      </c>
      <c r="AN9" s="350">
        <f>'H27建設IO(組替)'!AN9/'H27建設IO(組替)'!AN$51</f>
        <v>1.1564694312465682E-3</v>
      </c>
      <c r="AO9" s="350">
        <f>'H27建設IO(組替)'!AO9/'H27建設IO(組替)'!AO$51</f>
        <v>2.4760496396606102E-3</v>
      </c>
      <c r="AP9" s="350">
        <f>'H27建設IO(組替)'!AP9/'H27建設IO(組替)'!AP$51</f>
        <v>2.719096423342397E-3</v>
      </c>
      <c r="AQ9" s="350">
        <f>'H27建設IO(組替)'!AQ9/'H27建設IO(組替)'!AQ$51</f>
        <v>2.5056115258130186E-3</v>
      </c>
      <c r="AR9" s="350">
        <f>'H27建設IO(組替)'!AR9/'H27建設IO(組替)'!AR$51</f>
        <v>1.2018047100729595E-3</v>
      </c>
      <c r="AS9" s="350">
        <f>'H27建設IO(組替)'!AS9/'H27建設IO(組替)'!AS$51</f>
        <v>1.189135748221789E-3</v>
      </c>
      <c r="AT9" s="350">
        <f>'H27建設IO(組替)'!AT9/'H27建設IO(組替)'!AT$51</f>
        <v>1.0787968399963369E-3</v>
      </c>
      <c r="AU9" s="350">
        <f>'H27建設IO(組替)'!AU9/'H27建設IO(組替)'!AU$51</f>
        <v>1.8055489908777238E-3</v>
      </c>
      <c r="AV9" s="350">
        <f>'H27建設IO(組替)'!AV9/'H27建設IO(組替)'!AV$51</f>
        <v>1.7162551874516424E-3</v>
      </c>
      <c r="AW9" s="350">
        <f>'H27建設IO(組替)'!AW9/'H27建設IO(組替)'!AW$51</f>
        <v>9.9611515091144534E-4</v>
      </c>
      <c r="AX9" s="350">
        <f>'H27建設IO(組替)'!AX9/'H27建設IO(組替)'!AX$51</f>
        <v>1.332602449720248E-3</v>
      </c>
      <c r="AY9" s="350">
        <f>'H27建設IO(組替)'!AY9/'H27建設IO(組替)'!AY$51</f>
        <v>1.341851517598442E-3</v>
      </c>
      <c r="AZ9" s="350">
        <f>'H27建設IO(組替)'!AZ9/'H27建設IO(組替)'!AZ$51</f>
        <v>1.2965363956288201E-3</v>
      </c>
      <c r="BA9" s="350">
        <f>'H27建設IO(組替)'!BA9/'H27建設IO(組替)'!BA$51</f>
        <v>1.8380222218542497E-3</v>
      </c>
      <c r="BB9" s="350">
        <f>'H27建設IO(組替)'!BB9/'H27建設IO(組替)'!BB$51</f>
        <v>1.5925814659712395E-3</v>
      </c>
      <c r="BC9" s="350">
        <f>'H27建設IO(組替)'!BC9/'H27建設IO(組替)'!BC$51</f>
        <v>1.5877563170019183E-3</v>
      </c>
      <c r="BD9" s="350">
        <f>'H27建設IO(組替)'!BD9/'H27建設IO(組替)'!BD$51</f>
        <v>1.6261216163398051E-3</v>
      </c>
      <c r="BE9" s="350">
        <f>'H27建設IO(組替)'!BE9/'H27建設IO(組替)'!BE$51</f>
        <v>1.1474767506017257E-3</v>
      </c>
      <c r="BF9" s="350">
        <f>'H27建設IO(組替)'!BF9/'H27建設IO(組替)'!BF$51</f>
        <v>1.6930427421553295E-3</v>
      </c>
      <c r="BG9" s="350">
        <f>'H27建設IO(組替)'!BG9/'H27建設IO(組替)'!BG$51</f>
        <v>1.7864661654135338E-3</v>
      </c>
      <c r="BH9" s="350">
        <f>'H27建設IO(組替)'!BH9/'H27建設IO(組替)'!BH$51</f>
        <v>1.9975808086811213E-3</v>
      </c>
      <c r="BI9" s="350">
        <f>'H27建設IO(組替)'!BI9/'H27建設IO(組替)'!BI$51</f>
        <v>1.1767006799972199E-3</v>
      </c>
      <c r="BJ9" s="350">
        <f>'H27建設IO(組替)'!BJ9/'H27建設IO(組替)'!BJ$51</f>
        <v>1.355501793037182E-3</v>
      </c>
      <c r="BK9" s="350">
        <f>'H27建設IO(組替)'!BK9/'H27建設IO(組替)'!BK$51</f>
        <v>1.278832141597733E-3</v>
      </c>
      <c r="BL9" s="350">
        <f>'H27建設IO(組替)'!BL9/'H27建設IO(組替)'!BL$51</f>
        <v>1.3787467129992108E-3</v>
      </c>
      <c r="BM9" s="350">
        <f>'H27建設IO(組替)'!BM9/'H27建設IO(組替)'!BM$51</f>
        <v>1.3682083786030266E-3</v>
      </c>
      <c r="BN9" s="350">
        <f>'H27建設IO(組替)'!BN9/'H27建設IO(組替)'!BN$51</f>
        <v>4.9738767846373524E-4</v>
      </c>
      <c r="BO9" s="350">
        <f>'H27建設IO(組替)'!BO9/'H27建設IO(組替)'!BO$51</f>
        <v>1.5244112432032462E-3</v>
      </c>
      <c r="BP9" s="350">
        <f>'H27建設IO(組替)'!BP9/'H27建設IO(組替)'!BP$51</f>
        <v>1.1918098549868531E-3</v>
      </c>
      <c r="BQ9" s="350">
        <f>'H27建設IO(組替)'!BQ9/'H27建設IO(組替)'!BQ$51</f>
        <v>1.5498190050210723E-3</v>
      </c>
      <c r="BR9" s="350">
        <f>'H27建設IO(組替)'!BR9/'H27建設IO(組替)'!BR$51</f>
        <v>1.8358324280045779E-3</v>
      </c>
      <c r="BS9" s="350">
        <f>'H27建設IO(組替)'!BS9/'H27建設IO(組替)'!BS$51</f>
        <v>1.7924927063662029E-3</v>
      </c>
      <c r="BT9" s="350">
        <f>'H27建設IO(組替)'!BT9/'H27建設IO(組替)'!BT$51</f>
        <v>1.355685665936723E-3</v>
      </c>
      <c r="BU9" s="351">
        <f>'H27建設IO(組替)'!BU9/'H27建設IO(組替)'!BU$51</f>
        <v>1.656877162262098E-3</v>
      </c>
    </row>
    <row r="10" spans="1:73">
      <c r="A10" s="340">
        <v>7</v>
      </c>
      <c r="B10" s="90" t="s">
        <v>79</v>
      </c>
      <c r="C10" s="350">
        <f>'H27建設IO(組替)'!C10/'H27建設IO(組替)'!C$51</f>
        <v>4.8237759823991339E-2</v>
      </c>
      <c r="D10" s="350">
        <f>'H27建設IO(組替)'!D10/'H27建設IO(組替)'!D$51</f>
        <v>7.8670336607330207E-2</v>
      </c>
      <c r="E10" s="350">
        <f>'H27建設IO(組替)'!E10/'H27建設IO(組替)'!E$51</f>
        <v>0.12296480001958045</v>
      </c>
      <c r="F10" s="350">
        <f>'H27建設IO(組替)'!F10/'H27建設IO(組替)'!F$51</f>
        <v>0.16662198921143598</v>
      </c>
      <c r="G10" s="350">
        <f>'H27建設IO(組替)'!G10/'H27建設IO(組替)'!G$51</f>
        <v>0.16552061815347799</v>
      </c>
      <c r="H10" s="350">
        <f>'H27建設IO(組替)'!H10/'H27建設IO(組替)'!H$51</f>
        <v>0.20414754913961256</v>
      </c>
      <c r="I10" s="350">
        <f>'H27建設IO(組替)'!I10/'H27建設IO(組替)'!I$51</f>
        <v>7.0413693902127331E-2</v>
      </c>
      <c r="J10" s="350">
        <f>'H27建設IO(組替)'!J10/'H27建設IO(組替)'!J$51</f>
        <v>5.121062992125984E-2</v>
      </c>
      <c r="K10" s="350">
        <f>'H27建設IO(組替)'!K10/'H27建設IO(組替)'!K$51</f>
        <v>5.4125361443524742E-2</v>
      </c>
      <c r="L10" s="350">
        <f>'H27建設IO(組替)'!L10/'H27建設IO(組替)'!L$51</f>
        <v>5.3849906099246392E-2</v>
      </c>
      <c r="M10" s="350">
        <f>'H27建設IO(組替)'!M10/'H27建設IO(組替)'!M$51</f>
        <v>6.8859852755853282E-2</v>
      </c>
      <c r="N10" s="350">
        <f>'H27建設IO(組替)'!N10/'H27建設IO(組替)'!N$51</f>
        <v>9.2374273459864001E-2</v>
      </c>
      <c r="O10" s="350">
        <f>'H27建設IO(組替)'!O10/'H27建設IO(組替)'!O$51</f>
        <v>4.4931991551076966E-2</v>
      </c>
      <c r="P10" s="350">
        <f>'H27建設IO(組替)'!P10/'H27建設IO(組替)'!P$51</f>
        <v>0.12192470012978401</v>
      </c>
      <c r="Q10" s="350">
        <f>'H27建設IO(組替)'!Q10/'H27建設IO(組替)'!Q$51</f>
        <v>8.1892539839232836E-2</v>
      </c>
      <c r="R10" s="350">
        <f>'H27建設IO(組替)'!R10/'H27建設IO(組替)'!R$51</f>
        <v>2.3327911864871435E-2</v>
      </c>
      <c r="S10" s="350">
        <f>'H27建設IO(組替)'!S10/'H27建設IO(組替)'!S$51</f>
        <v>8.8824272611941854E-2</v>
      </c>
      <c r="T10" s="350">
        <f>'H27建設IO(組替)'!T10/'H27建設IO(組替)'!T$51</f>
        <v>7.940813381322484E-2</v>
      </c>
      <c r="U10" s="350">
        <f>'H27建設IO(組替)'!U10/'H27建設IO(組替)'!U$51</f>
        <v>8.9585074773642026E-2</v>
      </c>
      <c r="V10" s="350">
        <f>'H27建設IO(組替)'!V10/'H27建設IO(組替)'!V$51</f>
        <v>1.9213111391229956E-2</v>
      </c>
      <c r="W10" s="350">
        <f>'H27建設IO(組替)'!W10/'H27建設IO(組替)'!W$51</f>
        <v>7.7612658684796344E-3</v>
      </c>
      <c r="X10" s="350">
        <f>'H27建設IO(組替)'!X10/'H27建設IO(組替)'!X$51</f>
        <v>1.5254820047483601E-2</v>
      </c>
      <c r="Y10" s="350">
        <f>'H27建設IO(組替)'!Y10/'H27建設IO(組替)'!Y$51</f>
        <v>1.3115813277338071E-2</v>
      </c>
      <c r="Z10" s="350">
        <f>'H27建設IO(組替)'!Z10/'H27建設IO(組替)'!Z$51</f>
        <v>4.4716679296118549E-2</v>
      </c>
      <c r="AA10" s="350">
        <f>'H27建設IO(組替)'!AA10/'H27建設IO(組替)'!AA$51</f>
        <v>3.3530355399637744E-2</v>
      </c>
      <c r="AB10" s="350">
        <f>'H27建設IO(組替)'!AB10/'H27建設IO(組替)'!AB$51</f>
        <v>6.8239389219347454E-3</v>
      </c>
      <c r="AC10" s="350">
        <f>'H27建設IO(組替)'!AC10/'H27建設IO(組替)'!AC$51</f>
        <v>1.566681174194479E-2</v>
      </c>
      <c r="AD10" s="350">
        <f>'H27建設IO(組替)'!AD10/'H27建設IO(組替)'!AD$51</f>
        <v>1.2775795172179208E-2</v>
      </c>
      <c r="AE10" s="350">
        <f>'H27建設IO(組替)'!AE10/'H27建設IO(組替)'!AE$51</f>
        <v>5.2377808139452545E-2</v>
      </c>
      <c r="AF10" s="350">
        <f>'H27建設IO(組替)'!AF10/'H27建設IO(組替)'!AF$51</f>
        <v>2.993046031406862E-3</v>
      </c>
      <c r="AG10" s="350">
        <f>'H27建設IO(組替)'!AG10/'H27建設IO(組替)'!AG$51</f>
        <v>1.890543477355532E-3</v>
      </c>
      <c r="AH10" s="350">
        <f>'H27建設IO(組替)'!AH10/'H27建設IO(組替)'!AH$51</f>
        <v>2.1336012633887086E-3</v>
      </c>
      <c r="AI10" s="350">
        <f>'H27建設IO(組替)'!AI10/'H27建設IO(組替)'!AI$51</f>
        <v>1.9794543476100062E-3</v>
      </c>
      <c r="AJ10" s="350">
        <f>'H27建設IO(組替)'!AJ10/'H27建設IO(組替)'!AJ$51</f>
        <v>1.2281021753416642E-3</v>
      </c>
      <c r="AK10" s="350">
        <f>'H27建設IO(組替)'!AK10/'H27建設IO(組替)'!AK$51</f>
        <v>1.0181124401763592E-3</v>
      </c>
      <c r="AL10" s="350">
        <f>'H27建設IO(組替)'!AL10/'H27建設IO(組替)'!AL$51</f>
        <v>6.6866060052950694E-4</v>
      </c>
      <c r="AM10" s="350">
        <f>'H27建設IO(組替)'!AM10/'H27建設IO(組替)'!AM$51</f>
        <v>8.5264982781669684E-4</v>
      </c>
      <c r="AN10" s="350">
        <f>'H27建設IO(組替)'!AN10/'H27建設IO(組替)'!AN$51</f>
        <v>1.2771189138957011E-3</v>
      </c>
      <c r="AO10" s="350">
        <f>'H27建設IO(組替)'!AO10/'H27建設IO(組替)'!AO$51</f>
        <v>2.5627684288837466E-3</v>
      </c>
      <c r="AP10" s="350">
        <f>'H27建設IO(組替)'!AP10/'H27建設IO(組替)'!AP$51</f>
        <v>1.7778707383392595E-3</v>
      </c>
      <c r="AQ10" s="350">
        <f>'H27建設IO(組替)'!AQ10/'H27建設IO(組替)'!AQ$51</f>
        <v>2.0358093647230777E-3</v>
      </c>
      <c r="AR10" s="350">
        <f>'H27建設IO(組替)'!AR10/'H27建設IO(組替)'!AR$51</f>
        <v>5.0701136206202984E-3</v>
      </c>
      <c r="AS10" s="350">
        <f>'H27建設IO(組替)'!AS10/'H27建設IO(組替)'!AS$51</f>
        <v>5.4760662400790928E-3</v>
      </c>
      <c r="AT10" s="350">
        <f>'H27建設IO(組替)'!AT10/'H27建設IO(組替)'!AT$51</f>
        <v>6.5476044232903978E-3</v>
      </c>
      <c r="AU10" s="350">
        <f>'H27建設IO(組替)'!AU10/'H27建設IO(組替)'!AU$51</f>
        <v>6.1445384506309973E-4</v>
      </c>
      <c r="AV10" s="350">
        <f>'H27建設IO(組替)'!AV10/'H27建設IO(組替)'!AV$51</f>
        <v>6.1897728072026446E-4</v>
      </c>
      <c r="AW10" s="350">
        <f>'H27建設IO(組替)'!AW10/'H27建設IO(組替)'!AW$51</f>
        <v>4.9805757545572267E-4</v>
      </c>
      <c r="AX10" s="350">
        <f>'H27建設IO(組替)'!AX10/'H27建設IO(組替)'!AX$51</f>
        <v>8.7895055194314232E-4</v>
      </c>
      <c r="AY10" s="350">
        <f>'H27建設IO(組替)'!AY10/'H27建設IO(組替)'!AY$51</f>
        <v>8.668598299529758E-4</v>
      </c>
      <c r="AZ10" s="350">
        <f>'H27建設IO(組替)'!AZ10/'H27建設IO(組替)'!AZ$51</f>
        <v>9.2609742544915721E-4</v>
      </c>
      <c r="BA10" s="350">
        <f>'H27建設IO(組替)'!BA10/'H27建設IO(組替)'!BA$51</f>
        <v>7.3465693011651846E-3</v>
      </c>
      <c r="BB10" s="350">
        <f>'H27建設IO(組替)'!BB10/'H27建設IO(組替)'!BB$51</f>
        <v>1.3295642238638681E-3</v>
      </c>
      <c r="BC10" s="350">
        <f>'H27建設IO(組替)'!BC10/'H27建設IO(組替)'!BC$51</f>
        <v>5.9098092268838529E-4</v>
      </c>
      <c r="BD10" s="350">
        <f>'H27建設IO(組替)'!BD10/'H27建設IO(組替)'!BD$51</f>
        <v>4.3579223265661869E-4</v>
      </c>
      <c r="BE10" s="350">
        <f>'H27建設IO(組替)'!BE10/'H27建設IO(組替)'!BE$51</f>
        <v>2.6787784770144812E-4</v>
      </c>
      <c r="BF10" s="350">
        <f>'H27建設IO(組替)'!BF10/'H27建設IO(組替)'!BF$51</f>
        <v>3.8739113591689742E-4</v>
      </c>
      <c r="BG10" s="350">
        <f>'H27建設IO(組替)'!BG10/'H27建設IO(組替)'!BG$51</f>
        <v>1.3233082706766918E-3</v>
      </c>
      <c r="BH10" s="350">
        <f>'H27建設IO(組替)'!BH10/'H27建設IO(組替)'!BH$51</f>
        <v>1.4829782622375423E-3</v>
      </c>
      <c r="BI10" s="350">
        <f>'H27建設IO(組替)'!BI10/'H27建設IO(組替)'!BI$51</f>
        <v>9.8597172362404413E-4</v>
      </c>
      <c r="BJ10" s="350">
        <f>'H27建設IO(組替)'!BJ10/'H27建設IO(組替)'!BJ$51</f>
        <v>5.6279061786860211E-3</v>
      </c>
      <c r="BK10" s="350">
        <f>'H27建設IO(組替)'!BK10/'H27建設IO(組替)'!BK$51</f>
        <v>3.8662367071559369E-4</v>
      </c>
      <c r="BL10" s="350">
        <f>'H27建設IO(組替)'!BL10/'H27建設IO(組替)'!BL$51</f>
        <v>6.4445491155121484E-3</v>
      </c>
      <c r="BM10" s="350">
        <f>'H27建設IO(組替)'!BM10/'H27建設IO(組替)'!BM$51</f>
        <v>1.8211647360245062E-4</v>
      </c>
      <c r="BN10" s="350">
        <f>'H27建設IO(組替)'!BN10/'H27建設IO(組替)'!BN$51</f>
        <v>3.1926071611391008E-3</v>
      </c>
      <c r="BO10" s="350">
        <f>'H27建設IO(組替)'!BO10/'H27建設IO(組替)'!BO$51</f>
        <v>4.6536730513020838E-3</v>
      </c>
      <c r="BP10" s="350">
        <f>'H27建設IO(組替)'!BP10/'H27建設IO(組替)'!BP$51</f>
        <v>7.155474076116615E-3</v>
      </c>
      <c r="BQ10" s="350">
        <f>'H27建設IO(組替)'!BQ10/'H27建設IO(組替)'!BQ$51</f>
        <v>2.4685010252929974E-3</v>
      </c>
      <c r="BR10" s="350">
        <f>'H27建設IO(組替)'!BR10/'H27建設IO(組替)'!BR$51</f>
        <v>2.1553602240180331E-3</v>
      </c>
      <c r="BS10" s="350">
        <f>'H27建設IO(組替)'!BS10/'H27建設IO(組替)'!BS$51</f>
        <v>3.4096238743154075E-3</v>
      </c>
      <c r="BT10" s="350">
        <f>'H27建設IO(組替)'!BT10/'H27建設IO(組替)'!BT$51</f>
        <v>5.3916416396459907E-3</v>
      </c>
      <c r="BU10" s="351">
        <f>'H27建設IO(組替)'!BU10/'H27建設IO(組替)'!BU$51</f>
        <v>4.1318225478779022E-3</v>
      </c>
    </row>
    <row r="11" spans="1:73">
      <c r="A11" s="340">
        <v>8</v>
      </c>
      <c r="B11" s="90" t="s">
        <v>80</v>
      </c>
      <c r="C11" s="350">
        <f>'H27建設IO(組替)'!C11/'H27建設IO(組替)'!C$51</f>
        <v>5.3745906190799829E-3</v>
      </c>
      <c r="D11" s="350">
        <f>'H27建設IO(組替)'!D11/'H27建設IO(組替)'!D$51</f>
        <v>6.1330697002371327E-3</v>
      </c>
      <c r="E11" s="350">
        <f>'H27建設IO(組替)'!E11/'H27建設IO(組替)'!E$51</f>
        <v>7.0279919884962396E-3</v>
      </c>
      <c r="F11" s="350">
        <f>'H27建設IO(組替)'!F11/'H27建設IO(組替)'!F$51</f>
        <v>7.1600641418894427E-3</v>
      </c>
      <c r="G11" s="350">
        <f>'H27建設IO(組替)'!G11/'H27建設IO(組替)'!G$51</f>
        <v>7.0406220937138751E-3</v>
      </c>
      <c r="H11" s="350">
        <f>'H27建設IO(組替)'!H11/'H27建設IO(組替)'!H$51</f>
        <v>1.1229655134289933E-2</v>
      </c>
      <c r="I11" s="350">
        <f>'H27建設IO(組替)'!I11/'H27建設IO(組替)'!I$51</f>
        <v>6.869013871109296E-3</v>
      </c>
      <c r="J11" s="350">
        <f>'H27建設IO(組替)'!J11/'H27建設IO(組替)'!J$51</f>
        <v>7.9527559055118102E-3</v>
      </c>
      <c r="K11" s="350">
        <f>'H27建設IO(組替)'!K11/'H27建設IO(組替)'!K$51</f>
        <v>7.5969476858120362E-3</v>
      </c>
      <c r="L11" s="350">
        <f>'H27建設IO(組替)'!L11/'H27建設IO(組替)'!L$51</f>
        <v>7.34169235618355E-3</v>
      </c>
      <c r="M11" s="350">
        <f>'H27建設IO(組替)'!M11/'H27建設IO(組替)'!M$51</f>
        <v>2.1250911985142933E-2</v>
      </c>
      <c r="N11" s="350">
        <f>'H27建設IO(組替)'!N11/'H27建設IO(組替)'!N$51</f>
        <v>5.6180391726559503E-3</v>
      </c>
      <c r="O11" s="350">
        <f>'H27建設IO(組替)'!O11/'H27建設IO(組替)'!O$51</f>
        <v>7.6147936875243846E-3</v>
      </c>
      <c r="P11" s="350">
        <f>'H27建設IO(組替)'!P11/'H27建設IO(組替)'!P$51</f>
        <v>4.3743184767818591E-3</v>
      </c>
      <c r="Q11" s="350">
        <f>'H27建設IO(組替)'!Q11/'H27建設IO(組替)'!Q$51</f>
        <v>1.7811310111408827E-2</v>
      </c>
      <c r="R11" s="350">
        <f>'H27建設IO(組替)'!R11/'H27建設IO(組替)'!R$51</f>
        <v>5.0149351621261865E-3</v>
      </c>
      <c r="S11" s="350">
        <f>'H27建設IO(組替)'!S11/'H27建設IO(組替)'!S$51</f>
        <v>4.8444876567601859E-3</v>
      </c>
      <c r="T11" s="350">
        <f>'H27建設IO(組替)'!T11/'H27建設IO(組替)'!T$51</f>
        <v>3.8078347504042565E-3</v>
      </c>
      <c r="U11" s="350">
        <f>'H27建設IO(組替)'!U11/'H27建設IO(組替)'!U$51</f>
        <v>4.9282468057009199E-3</v>
      </c>
      <c r="V11" s="350">
        <f>'H27建設IO(組替)'!V11/'H27建設IO(組替)'!V$51</f>
        <v>5.0256435048159354E-3</v>
      </c>
      <c r="W11" s="350">
        <f>'H27建設IO(組替)'!W11/'H27建設IO(組替)'!W$51</f>
        <v>7.5463913981452038E-3</v>
      </c>
      <c r="X11" s="350">
        <f>'H27建設IO(組替)'!X11/'H27建設IO(組替)'!X$51</f>
        <v>3.2765586756777691E-3</v>
      </c>
      <c r="Y11" s="350">
        <f>'H27建設IO(組替)'!Y11/'H27建設IO(組替)'!Y$51</f>
        <v>4.790825391697626E-3</v>
      </c>
      <c r="Z11" s="350">
        <f>'H27建設IO(組替)'!Z11/'H27建設IO(組替)'!Z$51</f>
        <v>8.1069053031669856E-3</v>
      </c>
      <c r="AA11" s="350">
        <f>'H27建設IO(組替)'!AA11/'H27建設IO(組替)'!AA$51</f>
        <v>5.7340435925935518E-3</v>
      </c>
      <c r="AB11" s="350">
        <f>'H27建設IO(組替)'!AB11/'H27建設IO(組替)'!AB$51</f>
        <v>5.9149789692444681E-3</v>
      </c>
      <c r="AC11" s="350">
        <f>'H27建設IO(組替)'!AC11/'H27建設IO(組替)'!AC$51</f>
        <v>4.0882225930608312E-3</v>
      </c>
      <c r="AD11" s="350">
        <f>'H27建設IO(組替)'!AD11/'H27建設IO(組替)'!AD$51</f>
        <v>3.147826788813108E-3</v>
      </c>
      <c r="AE11" s="350">
        <f>'H27建設IO(組替)'!AE11/'H27建設IO(組替)'!AE$51</f>
        <v>8.7342218977626267E-3</v>
      </c>
      <c r="AF11" s="350">
        <f>'H27建設IO(組替)'!AF11/'H27建設IO(組替)'!AF$51</f>
        <v>3.0508084630157997E-3</v>
      </c>
      <c r="AG11" s="350">
        <f>'H27建設IO(組替)'!AG11/'H27建設IO(組替)'!AG$51</f>
        <v>2.8215250852222573E-3</v>
      </c>
      <c r="AH11" s="350">
        <f>'H27建設IO(組替)'!AH11/'H27建設IO(組替)'!AH$51</f>
        <v>3.5503480120999717E-3</v>
      </c>
      <c r="AI11" s="350">
        <f>'H27建設IO(組替)'!AI11/'H27建設IO(組替)'!AI$51</f>
        <v>3.622851925618347E-3</v>
      </c>
      <c r="AJ11" s="350">
        <f>'H27建設IO(組替)'!AJ11/'H27建設IO(組替)'!AJ$51</f>
        <v>3.6678723155173644E-3</v>
      </c>
      <c r="AK11" s="350">
        <f>'H27建設IO(組替)'!AK11/'H27建設IO(組替)'!AK$51</f>
        <v>1.6431589933564685E-3</v>
      </c>
      <c r="AL11" s="350">
        <f>'H27建設IO(組替)'!AL11/'H27建設IO(組替)'!AL$51</f>
        <v>2.2860963774860169E-3</v>
      </c>
      <c r="AM11" s="350">
        <f>'H27建設IO(組替)'!AM11/'H27建設IO(組替)'!AM$51</f>
        <v>6.2519781003623175E-3</v>
      </c>
      <c r="AN11" s="350">
        <f>'H27建設IO(組替)'!AN11/'H27建設IO(組替)'!AN$51</f>
        <v>6.3820633651082877E-3</v>
      </c>
      <c r="AO11" s="350">
        <f>'H27建設IO(組替)'!AO11/'H27建設IO(組替)'!AO$51</f>
        <v>1.2574224437354802E-3</v>
      </c>
      <c r="AP11" s="350">
        <f>'H27建設IO(組替)'!AP11/'H27建設IO(組替)'!AP$51</f>
        <v>2.8236770550094121E-3</v>
      </c>
      <c r="AQ11" s="350">
        <f>'H27建設IO(組替)'!AQ11/'H27建設IO(組替)'!AQ$51</f>
        <v>4.9068225713838282E-3</v>
      </c>
      <c r="AR11" s="350">
        <f>'H27建設IO(組替)'!AR11/'H27建設IO(組替)'!AR$51</f>
        <v>3.4376622227711949E-3</v>
      </c>
      <c r="AS11" s="350">
        <f>'H27建設IO(組替)'!AS11/'H27建設IO(組替)'!AS$51</f>
        <v>3.3678448173271452E-3</v>
      </c>
      <c r="AT11" s="350">
        <f>'H27建設IO(組替)'!AT11/'H27建設IO(組替)'!AT$51</f>
        <v>2.9315131521639591E-3</v>
      </c>
      <c r="AU11" s="350">
        <f>'H27建設IO(組替)'!AU11/'H27建設IO(組替)'!AU$51</f>
        <v>2.6941437821997446E-3</v>
      </c>
      <c r="AV11" s="350">
        <f>'H27建設IO(組替)'!AV11/'H27建設IO(組替)'!AV$51</f>
        <v>8.2155166350144186E-3</v>
      </c>
      <c r="AW11" s="350">
        <f>'H27建設IO(組替)'!AW11/'H27建設IO(組替)'!AW$51</f>
        <v>9.2140651459308703E-3</v>
      </c>
      <c r="AX11" s="350">
        <f>'H27建設IO(組替)'!AX11/'H27建設IO(組替)'!AX$51</f>
        <v>4.1584757296234693E-3</v>
      </c>
      <c r="AY11" s="350">
        <f>'H27建設IO(組替)'!AY11/'H27建設IO(組替)'!AY$51</f>
        <v>4.2274260200446494E-3</v>
      </c>
      <c r="AZ11" s="350">
        <f>'H27建設IO(組替)'!AZ11/'H27建設IO(組替)'!AZ$51</f>
        <v>3.8896091868864603E-3</v>
      </c>
      <c r="BA11" s="350">
        <f>'H27建設IO(組替)'!BA11/'H27建設IO(組替)'!BA$51</f>
        <v>1.0983976641110982E-3</v>
      </c>
      <c r="BB11" s="350">
        <f>'H27建設IO(組替)'!BB11/'H27建設IO(組替)'!BB$51</f>
        <v>1.5479409248796213E-3</v>
      </c>
      <c r="BC11" s="350">
        <f>'H27建設IO(組替)'!BC11/'H27建設IO(組替)'!BC$51</f>
        <v>1.8593216831584109E-3</v>
      </c>
      <c r="BD11" s="350">
        <f>'H27建設IO(組替)'!BD11/'H27建設IO(組替)'!BD$51</f>
        <v>2.3890192898154204E-3</v>
      </c>
      <c r="BE11" s="350">
        <f>'H27建設IO(組替)'!BE11/'H27建設IO(組替)'!BE$51</f>
        <v>1.3833691836522546E-3</v>
      </c>
      <c r="BF11" s="350">
        <f>'H27建設IO(組替)'!BF11/'H27建設IO(組替)'!BF$51</f>
        <v>1.1478255879019182E-3</v>
      </c>
      <c r="BG11" s="350">
        <f>'H27建設IO(組替)'!BG11/'H27建設IO(組替)'!BG$51</f>
        <v>8.4210526315789478E-4</v>
      </c>
      <c r="BH11" s="350">
        <f>'H27建設IO(組替)'!BH11/'H27建設IO(組替)'!BH$51</f>
        <v>1.2795144836844424E-3</v>
      </c>
      <c r="BI11" s="350">
        <f>'H27建設IO(組替)'!BI11/'H27建設IO(組替)'!BI$51</f>
        <v>1.6987807893915907E-3</v>
      </c>
      <c r="BJ11" s="350">
        <f>'H27建設IO(組替)'!BJ11/'H27建設IO(組替)'!BJ$51</f>
        <v>3.3458588562310185E-3</v>
      </c>
      <c r="BK11" s="350">
        <f>'H27建設IO(組替)'!BK11/'H27建設IO(組替)'!BK$51</f>
        <v>2.7191115303074721E-4</v>
      </c>
      <c r="BL11" s="350">
        <f>'H27建設IO(組替)'!BL11/'H27建設IO(組替)'!BL$51</f>
        <v>3.4593441283170246E-3</v>
      </c>
      <c r="BM11" s="350">
        <f>'H27建設IO(組替)'!BM11/'H27建設IO(組替)'!BM$51</f>
        <v>4.0781637678497494E-4</v>
      </c>
      <c r="BN11" s="350">
        <f>'H27建設IO(組替)'!BN11/'H27建設IO(組替)'!BN$51</f>
        <v>4.6205242880620742E-3</v>
      </c>
      <c r="BO11" s="350">
        <f>'H27建設IO(組替)'!BO11/'H27建設IO(組替)'!BO$51</f>
        <v>3.3961629213593706E-3</v>
      </c>
      <c r="BP11" s="350">
        <f>'H27建設IO(組替)'!BP11/'H27建設IO(組替)'!BP$51</f>
        <v>4.3524711306272062E-3</v>
      </c>
      <c r="BQ11" s="350">
        <f>'H27建設IO(組替)'!BQ11/'H27建設IO(組替)'!BQ$51</f>
        <v>1.3938623755849896E-3</v>
      </c>
      <c r="BR11" s="350">
        <f>'H27建設IO(組替)'!BR11/'H27建設IO(組替)'!BR$51</f>
        <v>1.9055475834984226E-3</v>
      </c>
      <c r="BS11" s="350">
        <f>'H27建設IO(組替)'!BS11/'H27建設IO(組替)'!BS$51</f>
        <v>5.9167975674376781E-3</v>
      </c>
      <c r="BT11" s="350">
        <f>'H27建設IO(組替)'!BT11/'H27建設IO(組替)'!BT$51</f>
        <v>3.142000896347464E-3</v>
      </c>
      <c r="BU11" s="351">
        <f>'H27建設IO(組替)'!BU11/'H27建設IO(組替)'!BU$51</f>
        <v>2.5507680014960517E-3</v>
      </c>
    </row>
    <row r="12" spans="1:73">
      <c r="A12" s="340">
        <v>9</v>
      </c>
      <c r="B12" s="90" t="s">
        <v>81</v>
      </c>
      <c r="C12" s="350">
        <f>'H27建設IO(組替)'!C12/'H27建設IO(組替)'!C$51</f>
        <v>1.2683543112350171E-2</v>
      </c>
      <c r="D12" s="350">
        <f>'H27建設IO(組替)'!D12/'H27建設IO(組替)'!D$51</f>
        <v>3.0890788819430879E-3</v>
      </c>
      <c r="E12" s="350">
        <f>'H27建設IO(組替)'!E12/'H27建設IO(組替)'!E$51</f>
        <v>1.8681988451346855E-3</v>
      </c>
      <c r="F12" s="350">
        <f>'H27建設IO(組替)'!F12/'H27建設IO(組替)'!F$51</f>
        <v>4.6947918096260793E-4</v>
      </c>
      <c r="G12" s="350">
        <f>'H27建設IO(組替)'!G12/'H27建設IO(組替)'!G$51</f>
        <v>4.6842451406171686E-4</v>
      </c>
      <c r="H12" s="350">
        <f>'H27建設IO(組替)'!H12/'H27建設IO(組替)'!H$51</f>
        <v>5.0541345189490563E-4</v>
      </c>
      <c r="I12" s="350">
        <f>'H27建設IO(組替)'!I12/'H27建設IO(組替)'!I$51</f>
        <v>3.5518680611589695E-3</v>
      </c>
      <c r="J12" s="350">
        <f>'H27建設IO(組替)'!J12/'H27建設IO(組替)'!J$51</f>
        <v>4.3799212598425201E-3</v>
      </c>
      <c r="K12" s="350">
        <f>'H27建設IO(組替)'!K12/'H27建設IO(組替)'!K$51</f>
        <v>4.4804634267110108E-3</v>
      </c>
      <c r="L12" s="350">
        <f>'H27建設IO(組替)'!L12/'H27建設IO(組替)'!L$51</f>
        <v>4.5364491900579526E-3</v>
      </c>
      <c r="M12" s="350">
        <f>'H27建設IO(組替)'!M12/'H27建設IO(組替)'!M$51</f>
        <v>1.4857067055780327E-3</v>
      </c>
      <c r="N12" s="350">
        <f>'H27建設IO(組替)'!N12/'H27建設IO(組替)'!N$51</f>
        <v>2.1990647358960044E-3</v>
      </c>
      <c r="O12" s="350">
        <f>'H27建設IO(組替)'!O12/'H27建設IO(組替)'!O$51</f>
        <v>3.4676909416243998E-3</v>
      </c>
      <c r="P12" s="350">
        <f>'H27建設IO(組替)'!P12/'H27建設IO(組替)'!P$51</f>
        <v>1.4088741262623565E-3</v>
      </c>
      <c r="Q12" s="350">
        <f>'H27建設IO(組替)'!Q12/'H27建設IO(組替)'!Q$51</f>
        <v>7.6857989000141021E-3</v>
      </c>
      <c r="R12" s="350">
        <f>'H27建設IO(組替)'!R12/'H27建設IO(組替)'!R$51</f>
        <v>4.6144718171231731E-3</v>
      </c>
      <c r="S12" s="350">
        <f>'H27建設IO(組替)'!S12/'H27建設IO(組替)'!S$51</f>
        <v>1.1503545951791693E-3</v>
      </c>
      <c r="T12" s="350">
        <f>'H27建設IO(組替)'!T12/'H27建設IO(組替)'!T$51</f>
        <v>3.1471145654026048E-3</v>
      </c>
      <c r="U12" s="350">
        <f>'H27建設IO(組替)'!U12/'H27建設IO(組替)'!U$51</f>
        <v>9.8902102372105103E-4</v>
      </c>
      <c r="V12" s="350">
        <f>'H27建設IO(組替)'!V12/'H27建設IO(組替)'!V$51</f>
        <v>4.8321045378273133E-3</v>
      </c>
      <c r="W12" s="350">
        <f>'H27建設IO(組替)'!W12/'H27建設IO(組替)'!W$51</f>
        <v>8.5004340464300762E-3</v>
      </c>
      <c r="X12" s="350">
        <f>'H27建設IO(組替)'!X12/'H27建設IO(組替)'!X$51</f>
        <v>2.8756524918018083E-3</v>
      </c>
      <c r="Y12" s="350">
        <f>'H27建設IO(組替)'!Y12/'H27建設IO(組替)'!Y$51</f>
        <v>1.4918429979001778E-2</v>
      </c>
      <c r="Z12" s="350">
        <f>'H27建設IO(組替)'!Z12/'H27建設IO(組替)'!Z$51</f>
        <v>4.0161656984086889E-3</v>
      </c>
      <c r="AA12" s="350">
        <f>'H27建設IO(組替)'!AA12/'H27建設IO(組替)'!AA$51</f>
        <v>6.2112890470706816E-3</v>
      </c>
      <c r="AB12" s="350">
        <f>'H27建設IO(組替)'!AB12/'H27建設IO(組替)'!AB$51</f>
        <v>6.0758792018337573E-3</v>
      </c>
      <c r="AC12" s="350">
        <f>'H27建設IO(組替)'!AC12/'H27建設IO(組替)'!AC$51</f>
        <v>3.4251199695963398E-3</v>
      </c>
      <c r="AD12" s="350">
        <f>'H27建設IO(組替)'!AD12/'H27建設IO(組替)'!AD$51</f>
        <v>3.5859858290141996E-3</v>
      </c>
      <c r="AE12" s="350">
        <f>'H27建設IO(組替)'!AE12/'H27建設IO(組替)'!AE$51</f>
        <v>2.6326119481355137E-3</v>
      </c>
      <c r="AF12" s="350">
        <f>'H27建設IO(組替)'!AF12/'H27建設IO(組替)'!AF$51</f>
        <v>3.016023406495481E-2</v>
      </c>
      <c r="AG12" s="350">
        <f>'H27建設IO(組替)'!AG12/'H27建設IO(組替)'!AG$51</f>
        <v>3.8414076383117265E-2</v>
      </c>
      <c r="AH12" s="350">
        <f>'H27建設IO(組替)'!AH12/'H27建設IO(組替)'!AH$51</f>
        <v>5.4959850123190546E-2</v>
      </c>
      <c r="AI12" s="350">
        <f>'H27建設IO(組替)'!AI12/'H27建設IO(組替)'!AI$51</f>
        <v>5.5509919223965108E-2</v>
      </c>
      <c r="AJ12" s="350">
        <f>'H27建設IO(組替)'!AJ12/'H27建設IO(組替)'!AJ$51</f>
        <v>5.5796985154226951E-2</v>
      </c>
      <c r="AK12" s="350">
        <f>'H27建設IO(組替)'!AK12/'H27建設IO(組替)'!AK$51</f>
        <v>3.6876849226925551E-2</v>
      </c>
      <c r="AL12" s="350">
        <f>'H27建設IO(組替)'!AL12/'H27建設IO(組替)'!AL$51</f>
        <v>0.21360091805293263</v>
      </c>
      <c r="AM12" s="350">
        <f>'H27建設IO(組替)'!AM12/'H27建設IO(組替)'!AM$51</f>
        <v>5.7394434393201474E-3</v>
      </c>
      <c r="AN12" s="350">
        <f>'H27建設IO(組替)'!AN12/'H27建設IO(組替)'!AN$51</f>
        <v>8.6778758864058642E-2</v>
      </c>
      <c r="AO12" s="350">
        <f>'H27建設IO(組替)'!AO12/'H27建設IO(組替)'!AO$51</f>
        <v>4.1310092697821529E-2</v>
      </c>
      <c r="AP12" s="350">
        <f>'H27建設IO(組替)'!AP12/'H27建設IO(組替)'!AP$51</f>
        <v>0.10719514745869065</v>
      </c>
      <c r="AQ12" s="350">
        <f>'H27建設IO(組替)'!AQ12/'H27建設IO(組替)'!AQ$51</f>
        <v>9.3438429816777163E-3</v>
      </c>
      <c r="AR12" s="350">
        <f>'H27建設IO(組替)'!AR12/'H27建設IO(組替)'!AR$51</f>
        <v>5.4329084174735726E-2</v>
      </c>
      <c r="AS12" s="350">
        <f>'H27建設IO(組替)'!AS12/'H27建設IO(組替)'!AS$51</f>
        <v>5.2498649749631539E-2</v>
      </c>
      <c r="AT12" s="350">
        <f>'H27建設IO(組替)'!AT12/'H27建設IO(組替)'!AT$51</f>
        <v>3.2189689561132939E-2</v>
      </c>
      <c r="AU12" s="350">
        <f>'H27建設IO(組替)'!AU12/'H27建設IO(組替)'!AU$51</f>
        <v>3.0996833199413907E-2</v>
      </c>
      <c r="AV12" s="350">
        <f>'H27建設IO(組替)'!AV12/'H27建設IO(組替)'!AV$51</f>
        <v>0.32281071956108881</v>
      </c>
      <c r="AW12" s="350">
        <f>'H27建設IO(組替)'!AW12/'H27建設IO(組替)'!AW$51</f>
        <v>0.11450343659727065</v>
      </c>
      <c r="AX12" s="350">
        <f>'H27建設IO(組替)'!AX12/'H27建設IO(組替)'!AX$51</f>
        <v>7.3226977166187812E-2</v>
      </c>
      <c r="AY12" s="350">
        <f>'H27建設IO(組替)'!AY12/'H27建設IO(組替)'!AY$51</f>
        <v>7.4775566427587523E-2</v>
      </c>
      <c r="AZ12" s="350">
        <f>'H27建設IO(組替)'!AZ12/'H27建設IO(組替)'!AZ$51</f>
        <v>6.7188368216336364E-2</v>
      </c>
      <c r="BA12" s="350">
        <f>'H27建設IO(組替)'!BA12/'H27建設IO(組替)'!BA$51</f>
        <v>3.6357514640702533E-2</v>
      </c>
      <c r="BB12" s="350">
        <f>'H27建設IO(組替)'!BB12/'H27建設IO(組替)'!BB$51</f>
        <v>1.9364946075432862E-2</v>
      </c>
      <c r="BC12" s="350">
        <f>'H27建設IO(組替)'!BC12/'H27建設IO(組替)'!BC$51</f>
        <v>1.6676723492392753E-2</v>
      </c>
      <c r="BD12" s="350">
        <f>'H27建設IO(組替)'!BD12/'H27建設IO(組替)'!BD$51</f>
        <v>2.0787394004251326E-2</v>
      </c>
      <c r="BE12" s="350">
        <f>'H27建設IO(組替)'!BE12/'H27建設IO(組替)'!BE$51</f>
        <v>1.5760813069240428E-2</v>
      </c>
      <c r="BF12" s="350">
        <f>'H27建設IO(組替)'!BF12/'H27建設IO(組替)'!BF$51</f>
        <v>1.4448254587715396E-2</v>
      </c>
      <c r="BG12" s="350">
        <f>'H27建設IO(組替)'!BG12/'H27建設IO(組替)'!BG$51</f>
        <v>6.0030075187969927E-3</v>
      </c>
      <c r="BH12" s="350">
        <f>'H27建設IO(組替)'!BH12/'H27建設IO(組替)'!BH$51</f>
        <v>1.9682149024981995E-2</v>
      </c>
      <c r="BI12" s="350">
        <f>'H27建設IO(組替)'!BI12/'H27建設IO(組替)'!BI$51</f>
        <v>2.5046914474226536E-2</v>
      </c>
      <c r="BJ12" s="350">
        <f>'H27建設IO(組替)'!BJ12/'H27建設IO(組替)'!BJ$51</f>
        <v>7.4243750107239062E-2</v>
      </c>
      <c r="BK12" s="350">
        <f>'H27建設IO(組替)'!BK12/'H27建設IO(組替)'!BK$51</f>
        <v>1.390145769869695E-2</v>
      </c>
      <c r="BL12" s="350">
        <f>'H27建設IO(組替)'!BL12/'H27建設IO(組替)'!BL$51</f>
        <v>1.0830336170889729E-2</v>
      </c>
      <c r="BM12" s="350">
        <f>'H27建設IO(組替)'!BM12/'H27建設IO(組替)'!BM$51</f>
        <v>1.6223931661182418E-2</v>
      </c>
      <c r="BN12" s="350">
        <f>'H27建設IO(組替)'!BN12/'H27建設IO(組替)'!BN$51</f>
        <v>2.8424669599872335E-2</v>
      </c>
      <c r="BO12" s="350">
        <f>'H27建設IO(組替)'!BO12/'H27建設IO(組替)'!BO$51</f>
        <v>1.7728014728021615E-2</v>
      </c>
      <c r="BP12" s="350">
        <f>'H27建設IO(組替)'!BP12/'H27建設IO(組替)'!BP$51</f>
        <v>5.1410500617825924E-3</v>
      </c>
      <c r="BQ12" s="350">
        <f>'H27建設IO(組替)'!BQ12/'H27建設IO(組替)'!BQ$51</f>
        <v>7.8002682941390768E-3</v>
      </c>
      <c r="BR12" s="350">
        <f>'H27建設IO(組替)'!BR12/'H27建設IO(組替)'!BR$51</f>
        <v>3.2649931156283948E-3</v>
      </c>
      <c r="BS12" s="350">
        <f>'H27建設IO(組替)'!BS12/'H27建設IO(組替)'!BS$51</f>
        <v>2.2950027751790631E-2</v>
      </c>
      <c r="BT12" s="350">
        <f>'H27建設IO(組替)'!BT12/'H27建設IO(組替)'!BT$51</f>
        <v>2.174838793025077E-2</v>
      </c>
      <c r="BU12" s="351">
        <f>'H27建設IO(組替)'!BU12/'H27建設IO(組替)'!BU$51</f>
        <v>2.490313915830096E-2</v>
      </c>
    </row>
    <row r="13" spans="1:73">
      <c r="A13" s="340">
        <v>10</v>
      </c>
      <c r="B13" s="90" t="s">
        <v>685</v>
      </c>
      <c r="C13" s="350">
        <f>'H27建設IO(組替)'!C13/'H27建設IO(組替)'!C$51</f>
        <v>1.3079624900692963E-2</v>
      </c>
      <c r="D13" s="350">
        <f>'H27建設IO(組替)'!D13/'H27建設IO(組替)'!D$51</f>
        <v>1.1855052395916511E-2</v>
      </c>
      <c r="E13" s="350">
        <f>'H27建設IO(組替)'!E13/'H27建設IO(組替)'!E$51</f>
        <v>1.1546131794021284E-2</v>
      </c>
      <c r="F13" s="350">
        <f>'H27建設IO(組替)'!F13/'H27建設IO(組替)'!F$51</f>
        <v>1.1072278064975693E-2</v>
      </c>
      <c r="G13" s="350">
        <f>'H27建設IO(組替)'!G13/'H27建設IO(組替)'!G$51</f>
        <v>1.1122474699919168E-2</v>
      </c>
      <c r="H13" s="350">
        <f>'H27建設IO(組替)'!H13/'H27建設IO(組替)'!H$51</f>
        <v>9.3619944878345403E-3</v>
      </c>
      <c r="I13" s="350">
        <f>'H27建設IO(組替)'!I13/'H27建設IO(組替)'!I$51</f>
        <v>1.2116519811669274E-2</v>
      </c>
      <c r="J13" s="350">
        <f>'H27建設IO(組替)'!J13/'H27建設IO(組替)'!J$51</f>
        <v>1.1624015748031496E-2</v>
      </c>
      <c r="K13" s="350">
        <f>'H27建設IO(組替)'!K13/'H27建設IO(組替)'!K$51</f>
        <v>1.2129263256499654E-2</v>
      </c>
      <c r="L13" s="350">
        <f>'H27建設IO(組替)'!L13/'H27建設IO(組替)'!L$51</f>
        <v>1.2100587013003761E-2</v>
      </c>
      <c r="M13" s="350">
        <f>'H27建設IO(組替)'!M13/'H27建設IO(組替)'!M$51</f>
        <v>1.3663195595940838E-2</v>
      </c>
      <c r="N13" s="350">
        <f>'H27建設IO(組替)'!N13/'H27建設IO(組替)'!N$51</f>
        <v>1.2071619672173472E-2</v>
      </c>
      <c r="O13" s="350">
        <f>'H27建設IO(組替)'!O13/'H27建設IO(組替)'!O$51</f>
        <v>1.2775128146483876E-2</v>
      </c>
      <c r="P13" s="350">
        <f>'H27建設IO(組替)'!P13/'H27建設IO(組替)'!P$51</f>
        <v>1.1633424569717271E-2</v>
      </c>
      <c r="Q13" s="350">
        <f>'H27建設IO(組替)'!Q13/'H27建設IO(組替)'!Q$51</f>
        <v>1.4045973769567057E-2</v>
      </c>
      <c r="R13" s="350">
        <f>'H27建設IO(組替)'!R13/'H27建設IO(組替)'!R$51</f>
        <v>1.2241024227264023E-2</v>
      </c>
      <c r="S13" s="350">
        <f>'H27建設IO(組替)'!S13/'H27建設IO(組替)'!S$51</f>
        <v>9.3198219745024222E-3</v>
      </c>
      <c r="T13" s="350">
        <f>'H27建設IO(組替)'!T13/'H27建設IO(組替)'!T$51</f>
        <v>8.3459391789682327E-3</v>
      </c>
      <c r="U13" s="350">
        <f>'H27建設IO(組替)'!U13/'H27建設IO(組替)'!U$51</f>
        <v>9.3985094441673741E-3</v>
      </c>
      <c r="V13" s="350">
        <f>'H27建設IO(組替)'!V13/'H27建設IO(組替)'!V$51</f>
        <v>1.2424548384578423E-2</v>
      </c>
      <c r="W13" s="350">
        <f>'H27建設IO(組替)'!W13/'H27建設IO(組替)'!W$51</f>
        <v>1.1826690847207062E-2</v>
      </c>
      <c r="X13" s="350">
        <f>'H27建設IO(組替)'!X13/'H27建設IO(組替)'!X$51</f>
        <v>8.9694264867164145E-3</v>
      </c>
      <c r="Y13" s="350">
        <f>'H27建設IO(組替)'!Y13/'H27建設IO(組替)'!Y$51</f>
        <v>5.8019706024874818E-3</v>
      </c>
      <c r="Z13" s="350">
        <f>'H27建設IO(組替)'!Z13/'H27建設IO(組替)'!Z$51</f>
        <v>1.4157014157014158E-2</v>
      </c>
      <c r="AA13" s="350">
        <f>'H27建設IO(組替)'!AA13/'H27建設IO(組替)'!AA$51</f>
        <v>1.7544094056185528E-2</v>
      </c>
      <c r="AB13" s="350">
        <f>'H27建設IO(組替)'!AB13/'H27建設IO(組替)'!AB$51</f>
        <v>9.3718067411300583E-3</v>
      </c>
      <c r="AC13" s="350">
        <f>'H27建設IO(組替)'!AC13/'H27建設IO(組替)'!AC$51</f>
        <v>1.2219845733063622E-2</v>
      </c>
      <c r="AD13" s="350">
        <f>'H27建設IO(組替)'!AD13/'H27建設IO(組替)'!AD$51</f>
        <v>8.3596132669945169E-3</v>
      </c>
      <c r="AE13" s="350">
        <f>'H27建設IO(組替)'!AE13/'H27建設IO(組替)'!AE$51</f>
        <v>1.581010135235341E-2</v>
      </c>
      <c r="AF13" s="350">
        <f>'H27建設IO(組替)'!AF13/'H27建設IO(組替)'!AF$51</f>
        <v>1.3836089947638871E-2</v>
      </c>
      <c r="AG13" s="350">
        <f>'H27建設IO(組替)'!AG13/'H27建設IO(組替)'!AG$51</f>
        <v>1.2442457726118456E-2</v>
      </c>
      <c r="AH13" s="350">
        <f>'H27建設IO(組替)'!AH13/'H27建設IO(組替)'!AH$51</f>
        <v>1.1660854575551424E-2</v>
      </c>
      <c r="AI13" s="350">
        <f>'H27建設IO(組替)'!AI13/'H27建設IO(組替)'!AI$51</f>
        <v>1.1595182653138001E-2</v>
      </c>
      <c r="AJ13" s="350">
        <f>'H27建設IO(組替)'!AJ13/'H27建設IO(組替)'!AJ$51</f>
        <v>1.0031766720236783E-2</v>
      </c>
      <c r="AK13" s="350">
        <f>'H27建設IO(組替)'!AK13/'H27建設IO(組替)'!AK$51</f>
        <v>9.7894046308186992E-3</v>
      </c>
      <c r="AL13" s="350">
        <f>'H27建設IO(組替)'!AL13/'H27建設IO(組替)'!AL$51</f>
        <v>3.0631884267500382E-3</v>
      </c>
      <c r="AM13" s="350">
        <f>'H27建設IO(組替)'!AM13/'H27建設IO(組替)'!AM$51</f>
        <v>1.9244849853325335E-2</v>
      </c>
      <c r="AN13" s="350">
        <f>'H27建設IO(組替)'!AN13/'H27建設IO(組替)'!AN$51</f>
        <v>8.5425719056203241E-3</v>
      </c>
      <c r="AO13" s="350">
        <f>'H27建設IO(組替)'!AO13/'H27建設IO(組替)'!AO$51</f>
        <v>8.3729273068338973E-3</v>
      </c>
      <c r="AP13" s="350">
        <f>'H27建設IO(組替)'!AP13/'H27建設IO(組替)'!AP$51</f>
        <v>1.6314578540054383E-2</v>
      </c>
      <c r="AQ13" s="350">
        <f>'H27建設IO(組替)'!AQ13/'H27建設IO(組替)'!AQ$51</f>
        <v>4.1760192096883648E-2</v>
      </c>
      <c r="AR13" s="350">
        <f>'H27建設IO(組替)'!AR13/'H27建設IO(組替)'!AR$51</f>
        <v>1.8026236064490175E-2</v>
      </c>
      <c r="AS13" s="350">
        <f>'H27建設IO(組替)'!AS13/'H27建設IO(組替)'!AS$51</f>
        <v>1.855655947051877E-2</v>
      </c>
      <c r="AT13" s="350">
        <f>'H27建設IO(組替)'!AT13/'H27建設IO(組替)'!AT$51</f>
        <v>1.9992361314300648E-2</v>
      </c>
      <c r="AU13" s="350">
        <f>'H27建設IO(組替)'!AU13/'H27建設IO(組替)'!AU$51</f>
        <v>1.2487592758897765E-2</v>
      </c>
      <c r="AV13" s="350">
        <f>'H27建設IO(組替)'!AV13/'H27建設IO(組替)'!AV$51</f>
        <v>1.1521418020679469E-2</v>
      </c>
      <c r="AW13" s="350">
        <f>'H27建設IO(組替)'!AW13/'H27建設IO(組替)'!AW$51</f>
        <v>1.140551847793605E-2</v>
      </c>
      <c r="AX13" s="350">
        <f>'H27建設IO(組替)'!AX13/'H27建設IO(組替)'!AX$51</f>
        <v>1.2551035838499924E-2</v>
      </c>
      <c r="AY13" s="350">
        <f>'H27建設IO(組替)'!AY13/'H27建設IO(組替)'!AY$51</f>
        <v>1.2824775566427587E-2</v>
      </c>
      <c r="AZ13" s="350">
        <f>'H27建設IO(組替)'!AZ13/'H27建設IO(組替)'!AZ$51</f>
        <v>1.148360807556955E-2</v>
      </c>
      <c r="BA13" s="350">
        <f>'H27建設IO(組替)'!BA13/'H27建設IO(組替)'!BA$51</f>
        <v>1.3881759423313628E-2</v>
      </c>
      <c r="BB13" s="350">
        <f>'H27建設IO(組替)'!BB13/'H27建設IO(組替)'!BB$51</f>
        <v>1.2966468518967605E-2</v>
      </c>
      <c r="BC13" s="350">
        <f>'H27建設IO(組替)'!BC13/'H27建設IO(組替)'!BC$51</f>
        <v>6.9475990700905857E-3</v>
      </c>
      <c r="BD13" s="350">
        <f>'H27建設IO(組替)'!BD13/'H27建設IO(組替)'!BD$51</f>
        <v>5.6517131755563403E-3</v>
      </c>
      <c r="BE13" s="350">
        <f>'H27建設IO(組替)'!BE13/'H27建設IO(組替)'!BE$51</f>
        <v>4.6858632463596603E-3</v>
      </c>
      <c r="BF13" s="350">
        <f>'H27建設IO(組替)'!BF13/'H27建設IO(組替)'!BF$51</f>
        <v>4.3760850538760634E-3</v>
      </c>
      <c r="BG13" s="350">
        <f>'H27建設IO(組替)'!BG13/'H27建設IO(組替)'!BG$51</f>
        <v>1.2917293233082707E-2</v>
      </c>
      <c r="BH13" s="350">
        <f>'H27建設IO(組替)'!BH13/'H27建設IO(組替)'!BH$51</f>
        <v>2.4608629381288324E-2</v>
      </c>
      <c r="BI13" s="350">
        <f>'H27建設IO(組替)'!BI13/'H27建設IO(組替)'!BI$51</f>
        <v>1.2374753305025708E-2</v>
      </c>
      <c r="BJ13" s="350">
        <f>'H27建設IO(組替)'!BJ13/'H27建設IO(組替)'!BJ$51</f>
        <v>9.0852936634580744E-3</v>
      </c>
      <c r="BK13" s="350">
        <f>'H27建設IO(組替)'!BK13/'H27建設IO(組替)'!BK$51</f>
        <v>1.4874389793135092E-2</v>
      </c>
      <c r="BL13" s="350">
        <f>'H27建設IO(組替)'!BL13/'H27建設IO(組替)'!BL$51</f>
        <v>9.5732435796257419E-3</v>
      </c>
      <c r="BM13" s="350">
        <f>'H27建設IO(組替)'!BM13/'H27建設IO(組替)'!BM$51</f>
        <v>4.3925870812488521E-3</v>
      </c>
      <c r="BN13" s="350">
        <f>'H27建設IO(組替)'!BN13/'H27建設IO(組替)'!BN$51</f>
        <v>1.4851167099463028E-2</v>
      </c>
      <c r="BO13" s="350">
        <f>'H27建設IO(組替)'!BO13/'H27建設IO(組替)'!BO$51</f>
        <v>1.5935226420701096E-2</v>
      </c>
      <c r="BP13" s="350">
        <f>'H27建設IO(組替)'!BP13/'H27建設IO(組替)'!BP$51</f>
        <v>1.4399208998222092E-2</v>
      </c>
      <c r="BQ13" s="350">
        <f>'H27建設IO(組替)'!BQ13/'H27建設IO(組替)'!BQ$51</f>
        <v>7.5919199845018099E-3</v>
      </c>
      <c r="BR13" s="350">
        <f>'H27建設IO(組替)'!BR13/'H27建設IO(組替)'!BR$51</f>
        <v>2.1890558825067245E-2</v>
      </c>
      <c r="BS13" s="350">
        <f>'H27建設IO(組替)'!BS13/'H27建設IO(組替)'!BS$51</f>
        <v>2.3782167882203369E-2</v>
      </c>
      <c r="BT13" s="350">
        <f>'H27建設IO(組替)'!BT13/'H27建設IO(組替)'!BT$51</f>
        <v>1.6230747269888306E-2</v>
      </c>
      <c r="BU13" s="351">
        <f>'H27建設IO(組替)'!BU13/'H27建設IO(組替)'!BU$51</f>
        <v>1.5468833674761779E-2</v>
      </c>
    </row>
    <row r="14" spans="1:73">
      <c r="A14" s="340">
        <v>11</v>
      </c>
      <c r="B14" s="90" t="s">
        <v>83</v>
      </c>
      <c r="C14" s="350">
        <f>'H27建設IO(組替)'!C14/'H27建設IO(組替)'!C$51</f>
        <v>5.21753529036929E-2</v>
      </c>
      <c r="D14" s="350">
        <f>'H27建設IO(組替)'!D14/'H27建設IO(組替)'!D$51</f>
        <v>4.8949890458207787E-2</v>
      </c>
      <c r="E14" s="350">
        <f>'H27建設IO(組替)'!E14/'H27建設IO(組替)'!E$51</f>
        <v>4.3958480834988149E-2</v>
      </c>
      <c r="F14" s="350">
        <f>'H27建設IO(組替)'!F14/'H27建設IO(組替)'!F$51</f>
        <v>3.8841127231897837E-2</v>
      </c>
      <c r="G14" s="350">
        <f>'H27建設IO(組替)'!G14/'H27建設IO(組替)'!G$51</f>
        <v>3.8806224413817481E-2</v>
      </c>
      <c r="H14" s="350">
        <f>'H27建設IO(組替)'!H14/'H27建設IO(組替)'!H$51</f>
        <v>4.0030324807113694E-2</v>
      </c>
      <c r="I14" s="350">
        <f>'H27建設IO(組替)'!I14/'H27建設IO(組替)'!I$51</f>
        <v>5.0118350428395214E-2</v>
      </c>
      <c r="J14" s="350">
        <f>'H27建設IO(組替)'!J14/'H27建設IO(組替)'!J$51</f>
        <v>4.8474409448818895E-2</v>
      </c>
      <c r="K14" s="350">
        <f>'H27建設IO(組替)'!K14/'H27建設IO(組替)'!K$51</f>
        <v>5.8977310183420263E-2</v>
      </c>
      <c r="L14" s="350">
        <f>'H27建設IO(組替)'!L14/'H27建設IO(組替)'!L$51</f>
        <v>5.7960559451588851E-2</v>
      </c>
      <c r="M14" s="350">
        <f>'H27建設IO(組替)'!M14/'H27建設IO(組替)'!M$51</f>
        <v>0.11336472773098097</v>
      </c>
      <c r="N14" s="350">
        <f>'H27建設IO(組替)'!N14/'H27建設IO(組替)'!N$51</f>
        <v>3.816800544763909E-2</v>
      </c>
      <c r="O14" s="350">
        <f>'H27建設IO(組替)'!O14/'H27建設IO(組替)'!O$51</f>
        <v>3.7774623632767831E-2</v>
      </c>
      <c r="P14" s="350">
        <f>'H27建設IO(組替)'!P14/'H27建設IO(組替)'!P$51</f>
        <v>3.8413031614297398E-2</v>
      </c>
      <c r="Q14" s="350">
        <f>'H27建設IO(組替)'!Q14/'H27建設IO(組替)'!Q$51</f>
        <v>6.1472288816810043E-2</v>
      </c>
      <c r="R14" s="350">
        <f>'H27建設IO(組替)'!R14/'H27建設IO(組替)'!R$51</f>
        <v>5.5186261556348697E-2</v>
      </c>
      <c r="S14" s="350">
        <f>'H27建設IO(組替)'!S14/'H27建設IO(組替)'!S$51</f>
        <v>5.2874716635817234E-2</v>
      </c>
      <c r="T14" s="350">
        <f>'H27建設IO(組替)'!T14/'H27建設IO(組替)'!T$51</f>
        <v>7.2070662285048603E-2</v>
      </c>
      <c r="U14" s="350">
        <f>'H27建設IO(組替)'!U14/'H27建設IO(組替)'!U$51</f>
        <v>5.132372877784256E-2</v>
      </c>
      <c r="V14" s="350">
        <f>'H27建設IO(組替)'!V14/'H27建設IO(組替)'!V$51</f>
        <v>5.5331484069864788E-2</v>
      </c>
      <c r="W14" s="350">
        <f>'H27建設IO(組替)'!W14/'H27建設IO(組替)'!W$51</f>
        <v>5.5300093685269065E-2</v>
      </c>
      <c r="X14" s="350">
        <f>'H27建設IO(組替)'!X14/'H27建設IO(組替)'!X$51</f>
        <v>5.4067974662729182E-2</v>
      </c>
      <c r="Y14" s="350">
        <f>'H27建設IO(組替)'!Y14/'H27建設IO(組替)'!Y$51</f>
        <v>8.2174123727992252E-2</v>
      </c>
      <c r="Z14" s="350">
        <f>'H27建設IO(組替)'!Z14/'H27建設IO(組替)'!Z$51</f>
        <v>5.130564476358869E-2</v>
      </c>
      <c r="AA14" s="350">
        <f>'H27建設IO(組替)'!AA14/'H27建設IO(組替)'!AA$51</f>
        <v>6.8595996482663416E-2</v>
      </c>
      <c r="AB14" s="350">
        <f>'H27建設IO(組替)'!AB14/'H27建設IO(組替)'!AB$51</f>
        <v>5.0469601228570152E-2</v>
      </c>
      <c r="AC14" s="350">
        <f>'H27建設IO(組替)'!AC14/'H27建設IO(組替)'!AC$51</f>
        <v>5.1074721552454884E-2</v>
      </c>
      <c r="AD14" s="350">
        <f>'H27建設IO(組替)'!AD14/'H27建設IO(組替)'!AD$51</f>
        <v>4.5810680703129956E-2</v>
      </c>
      <c r="AE14" s="350">
        <f>'H27建設IO(組替)'!AE14/'H27建設IO(組替)'!AE$51</f>
        <v>4.4914866321192015E-2</v>
      </c>
      <c r="AF14" s="350">
        <f>'H27建設IO(組替)'!AF14/'H27建設IO(組替)'!AF$51</f>
        <v>5.9476410303875543E-2</v>
      </c>
      <c r="AG14" s="350">
        <f>'H27建設IO(組替)'!AG14/'H27建設IO(組替)'!AG$51</f>
        <v>6.540168251183591E-2</v>
      </c>
      <c r="AH14" s="350">
        <f>'H27建設IO(組替)'!AH14/'H27建設IO(組替)'!AH$51</f>
        <v>6.0733842159479044E-2</v>
      </c>
      <c r="AI14" s="350">
        <f>'H27建設IO(組替)'!AI14/'H27建設IO(組替)'!AI$51</f>
        <v>6.0546690428388325E-2</v>
      </c>
      <c r="AJ14" s="350">
        <f>'H27建設IO(組替)'!AJ14/'H27建設IO(組替)'!AJ$51</f>
        <v>5.7498230278998114E-2</v>
      </c>
      <c r="AK14" s="350">
        <f>'H27建設IO(組替)'!AK14/'H27建設IO(組替)'!AK$51</f>
        <v>8.0875998481581099E-2</v>
      </c>
      <c r="AL14" s="350">
        <f>'H27建設IO(組替)'!AL14/'H27建設IO(組替)'!AL$51</f>
        <v>4.1917790889951116E-2</v>
      </c>
      <c r="AM14" s="350">
        <f>'H27建設IO(組替)'!AM14/'H27建設IO(組替)'!AM$51</f>
        <v>4.8423896869523322E-2</v>
      </c>
      <c r="AN14" s="350">
        <f>'H27建設IO(組替)'!AN14/'H27建設IO(組替)'!AN$51</f>
        <v>2.4361778950137629E-2</v>
      </c>
      <c r="AO14" s="350">
        <f>'H27建設IO(組替)'!AO14/'H27建設IO(組替)'!AO$51</f>
        <v>7.9658054121652763E-2</v>
      </c>
      <c r="AP14" s="350">
        <f>'H27建設IO(組替)'!AP14/'H27建設IO(組替)'!AP$51</f>
        <v>6.4735411001882445E-2</v>
      </c>
      <c r="AQ14" s="350">
        <f>'H27建設IO(組替)'!AQ14/'H27建設IO(組替)'!AQ$51</f>
        <v>5.6950461972125069E-2</v>
      </c>
      <c r="AR14" s="350">
        <f>'H27建設IO(組替)'!AR14/'H27建設IO(組替)'!AR$51</f>
        <v>7.3086418104520282E-2</v>
      </c>
      <c r="AS14" s="350">
        <f>'H27建設IO(組替)'!AS14/'H27建設IO(組替)'!AS$51</f>
        <v>7.4729721070313712E-2</v>
      </c>
      <c r="AT14" s="350">
        <f>'H27建設IO(組替)'!AT14/'H27建設IO(組替)'!AT$51</f>
        <v>8.2200745553592525E-2</v>
      </c>
      <c r="AU14" s="350">
        <f>'H27建設IO(組替)'!AU14/'H27建設IO(組替)'!AU$51</f>
        <v>6.2579760835657236E-2</v>
      </c>
      <c r="AV14" s="350">
        <f>'H27建設IO(組替)'!AV14/'H27建設IO(組替)'!AV$51</f>
        <v>1.8681859745375257E-2</v>
      </c>
      <c r="AW14" s="350">
        <f>'H27建設IO(組替)'!AW14/'H27建設IO(組替)'!AW$51</f>
        <v>3.9844606036457814E-3</v>
      </c>
      <c r="AX14" s="350">
        <f>'H27建設IO(組替)'!AX14/'H27建設IO(組替)'!AX$51</f>
        <v>5.6120520187509453E-2</v>
      </c>
      <c r="AY14" s="350">
        <f>'H27建設IO(組替)'!AY14/'H27建設IO(組替)'!AY$51</f>
        <v>5.7343371490998905E-2</v>
      </c>
      <c r="AZ14" s="350">
        <f>'H27建設IO(組替)'!AZ14/'H27建設IO(組替)'!AZ$51</f>
        <v>5.1352102241155773E-2</v>
      </c>
      <c r="BA14" s="350">
        <f>'H27建設IO(組替)'!BA14/'H27建設IO(組替)'!BA$51</f>
        <v>6.7062972959546954E-2</v>
      </c>
      <c r="BB14" s="350">
        <f>'H27建設IO(組替)'!BB14/'H27建設IO(組替)'!BB$51</f>
        <v>6.8738993190909897E-2</v>
      </c>
      <c r="BC14" s="350">
        <f>'H27建設IO(組替)'!BC14/'H27建設IO(組替)'!BC$51</f>
        <v>6.8728409155170714E-2</v>
      </c>
      <c r="BD14" s="350">
        <f>'H27建設IO(組替)'!BD14/'H27建設IO(組替)'!BD$51</f>
        <v>5.4521057020853234E-2</v>
      </c>
      <c r="BE14" s="350">
        <f>'H27建設IO(組替)'!BE14/'H27建設IO(組替)'!BE$51</f>
        <v>7.042788488449267E-2</v>
      </c>
      <c r="BF14" s="350">
        <f>'H27建設IO(組替)'!BF14/'H27建設IO(組替)'!BF$51</f>
        <v>7.0304317258992499E-2</v>
      </c>
      <c r="BG14" s="350">
        <f>'H27建設IO(組替)'!BG14/'H27建設IO(組替)'!BG$51</f>
        <v>0.10800601503759398</v>
      </c>
      <c r="BH14" s="350">
        <f>'H27建設IO(組替)'!BH14/'H27建設IO(組替)'!BH$51</f>
        <v>5.1791669871279443E-2</v>
      </c>
      <c r="BI14" s="350">
        <f>'H27建設IO(組替)'!BI14/'H27建設IO(組替)'!BI$51</f>
        <v>6.5938879451217833E-2</v>
      </c>
      <c r="BJ14" s="350">
        <f>'H27建設IO(組替)'!BJ14/'H27建設IO(組替)'!BJ$51</f>
        <v>6.1718227209553715E-2</v>
      </c>
      <c r="BK14" s="350">
        <f>'H27建設IO(組替)'!BK14/'H27建設IO(組替)'!BK$51</f>
        <v>5.5873493336052446E-2</v>
      </c>
      <c r="BL14" s="350">
        <f>'H27建設IO(組替)'!BL14/'H27建設IO(組替)'!BL$51</f>
        <v>3.3598372954105206E-2</v>
      </c>
      <c r="BM14" s="350">
        <f>'H27建設IO(組替)'!BM14/'H27建設IO(組替)'!BM$51</f>
        <v>0.1327130996223807</v>
      </c>
      <c r="BN14" s="350">
        <f>'H27建設IO(組替)'!BN14/'H27建設IO(組替)'!BN$51</f>
        <v>7.8715745014206639E-2</v>
      </c>
      <c r="BO14" s="350">
        <f>'H27建設IO(組替)'!BO14/'H27建設IO(組替)'!BO$51</f>
        <v>5.0551562835163842E-2</v>
      </c>
      <c r="BP14" s="350">
        <f>'H27建設IO(組替)'!BP14/'H27建設IO(組替)'!BP$51</f>
        <v>4.0136187062229087E-2</v>
      </c>
      <c r="BQ14" s="350">
        <f>'H27建設IO(組替)'!BQ14/'H27建設IO(組替)'!BQ$51</f>
        <v>2.1190607024627744E-2</v>
      </c>
      <c r="BR14" s="350">
        <f>'H27建設IO(組替)'!BR14/'H27建設IO(組替)'!BR$51</f>
        <v>1.5418668556721993E-2</v>
      </c>
      <c r="BS14" s="350">
        <f>'H27建設IO(組替)'!BS14/'H27建設IO(組替)'!BS$51</f>
        <v>5.4638354049983004E-2</v>
      </c>
      <c r="BT14" s="350">
        <f>'H27建設IO(組替)'!BT14/'H27建設IO(組替)'!BT$51</f>
        <v>6.2386261959938689E-2</v>
      </c>
      <c r="BU14" s="351">
        <f>'H27建設IO(組替)'!BU14/'H27建設IO(組替)'!BU$51</f>
        <v>6.0214377396020161E-2</v>
      </c>
    </row>
    <row r="15" spans="1:73">
      <c r="A15" s="340">
        <v>12</v>
      </c>
      <c r="B15" s="90" t="s">
        <v>84</v>
      </c>
      <c r="C15" s="350">
        <f>'H27建設IO(組替)'!C15/'H27建設IO(組替)'!C$51</f>
        <v>2.3784999293542424E-2</v>
      </c>
      <c r="D15" s="350">
        <f>'H27建設IO(組替)'!D15/'H27建設IO(組替)'!D$51</f>
        <v>2.1454642723037584E-2</v>
      </c>
      <c r="E15" s="350">
        <f>'H27建設IO(組替)'!E15/'H27建設IO(組替)'!E$51</f>
        <v>2.1633938185181251E-2</v>
      </c>
      <c r="F15" s="350">
        <f>'H27建設IO(組替)'!F15/'H27建設IO(組替)'!F$51</f>
        <v>8.2784828909739875E-3</v>
      </c>
      <c r="G15" s="350">
        <f>'H27建設IO(組替)'!G15/'H27建設IO(組替)'!G$51</f>
        <v>7.8481386731255633E-3</v>
      </c>
      <c r="H15" s="350">
        <f>'H27建設IO(組替)'!H15/'H27建設IO(組替)'!H$51</f>
        <v>2.2941032464917199E-2</v>
      </c>
      <c r="I15" s="350">
        <f>'H27建設IO(組替)'!I15/'H27建設IO(組替)'!I$51</f>
        <v>3.7710189574808504E-2</v>
      </c>
      <c r="J15" s="350">
        <f>'H27建設IO(組替)'!J15/'H27建設IO(組替)'!J$51</f>
        <v>3.2135826771653546E-2</v>
      </c>
      <c r="K15" s="350">
        <f>'H27建設IO(組替)'!K15/'H27建設IO(組替)'!K$51</f>
        <v>4.1128731102571328E-2</v>
      </c>
      <c r="L15" s="350">
        <f>'H27建設IO(組替)'!L15/'H27建設IO(組替)'!L$51</f>
        <v>4.1568287658442796E-2</v>
      </c>
      <c r="M15" s="350">
        <f>'H27建設IO(組替)'!M15/'H27建設IO(組替)'!M$51</f>
        <v>1.7616236651853818E-2</v>
      </c>
      <c r="N15" s="350">
        <f>'H27建設IO(組替)'!N15/'H27建設IO(組替)'!N$51</f>
        <v>3.3504916752458376E-2</v>
      </c>
      <c r="O15" s="350">
        <f>'H27建設IO(組替)'!O15/'H27建設IO(組替)'!O$51</f>
        <v>1.6496757658518209E-2</v>
      </c>
      <c r="P15" s="350">
        <f>'H27建設IO(組替)'!P15/'H27建設IO(組替)'!P$51</f>
        <v>4.4098807642068458E-2</v>
      </c>
      <c r="Q15" s="350">
        <f>'H27建設IO(組替)'!Q15/'H27建設IO(組替)'!Q$51</f>
        <v>3.1420109998589761E-2</v>
      </c>
      <c r="R15" s="350">
        <f>'H27建設IO(組替)'!R15/'H27建設IO(組替)'!R$51</f>
        <v>2.1230627239928562E-2</v>
      </c>
      <c r="S15" s="350">
        <f>'H27建設IO(組替)'!S15/'H27建設IO(組替)'!S$51</f>
        <v>9.3627165526277475E-3</v>
      </c>
      <c r="T15" s="350">
        <f>'H27建設IO(組替)'!T15/'H27建設IO(組替)'!T$51</f>
        <v>1.6726653104515501E-2</v>
      </c>
      <c r="U15" s="350">
        <f>'H27建設IO(組替)'!U15/'H27建設IO(組替)'!U$51</f>
        <v>8.7677275696634652E-3</v>
      </c>
      <c r="V15" s="350">
        <f>'H27建設IO(組替)'!V15/'H27建設IO(組替)'!V$51</f>
        <v>2.1976227208540932E-2</v>
      </c>
      <c r="W15" s="350">
        <f>'H27建設IO(組替)'!W15/'H27建設IO(組替)'!W$51</f>
        <v>2.8200125486690677E-2</v>
      </c>
      <c r="X15" s="350">
        <f>'H27建設IO(組替)'!X15/'H27建設IO(組替)'!X$51</f>
        <v>2.1419262251081428E-2</v>
      </c>
      <c r="Y15" s="350">
        <f>'H27建設IO(組替)'!Y15/'H27建設IO(組替)'!Y$51</f>
        <v>3.8245840736553058E-2</v>
      </c>
      <c r="Z15" s="350">
        <f>'H27建設IO(組替)'!Z15/'H27建設IO(組替)'!Z$51</f>
        <v>2.3375311225778517E-2</v>
      </c>
      <c r="AA15" s="350">
        <f>'H27建設IO(組替)'!AA15/'H27建設IO(組替)'!AA$51</f>
        <v>3.4094448670852623E-2</v>
      </c>
      <c r="AB15" s="350">
        <f>'H27建設IO(組替)'!AB15/'H27建設IO(組替)'!AB$51</f>
        <v>1.7313623195242746E-2</v>
      </c>
      <c r="AC15" s="350">
        <f>'H27建設IO(組替)'!AC15/'H27建設IO(組替)'!AC$51</f>
        <v>1.7478714707111469E-2</v>
      </c>
      <c r="AD15" s="350">
        <f>'H27建設IO(組替)'!AD15/'H27建設IO(組替)'!AD$51</f>
        <v>1.859869820643056E-2</v>
      </c>
      <c r="AE15" s="350">
        <f>'H27建設IO(組替)'!AE15/'H27建設IO(組替)'!AE$51</f>
        <v>1.3829630031443305E-2</v>
      </c>
      <c r="AF15" s="350">
        <f>'H27建設IO(組替)'!AF15/'H27建設IO(組替)'!AF$51</f>
        <v>3.0789878922680102E-2</v>
      </c>
      <c r="AG15" s="350">
        <f>'H27建設IO(組替)'!AG15/'H27建設IO(組替)'!AG$51</f>
        <v>2.2159746677626244E-2</v>
      </c>
      <c r="AH15" s="350">
        <f>'H27建設IO(組替)'!AH15/'H27建設IO(組替)'!AH$51</f>
        <v>2.3427604510635032E-2</v>
      </c>
      <c r="AI15" s="350">
        <f>'H27建設IO(組替)'!AI15/'H27建設IO(組替)'!AI$51</f>
        <v>2.372358408543513E-2</v>
      </c>
      <c r="AJ15" s="350">
        <f>'H27建設IO(組替)'!AJ15/'H27建設IO(組替)'!AJ$51</f>
        <v>1.2780134813277949E-2</v>
      </c>
      <c r="AK15" s="350">
        <f>'H27建設IO(組替)'!AK15/'H27建設IO(組替)'!AK$51</f>
        <v>1.130468259929625E-2</v>
      </c>
      <c r="AL15" s="350">
        <f>'H27建設IO(組替)'!AL15/'H27建設IO(組替)'!AL$51</f>
        <v>2.4035637802817412E-3</v>
      </c>
      <c r="AM15" s="350">
        <f>'H27建設IO(組替)'!AM15/'H27建設IO(組替)'!AM$51</f>
        <v>4.8560887700585281E-2</v>
      </c>
      <c r="AN15" s="350">
        <f>'H27建設IO(組替)'!AN15/'H27建設IO(組替)'!AN$51</f>
        <v>6.0772027211460876E-3</v>
      </c>
      <c r="AO15" s="350">
        <f>'H27建設IO(組替)'!AO15/'H27建設IO(組替)'!AO$51</f>
        <v>1.2957612768657091E-2</v>
      </c>
      <c r="AP15" s="350">
        <f>'H27建設IO(組替)'!AP15/'H27建設IO(組替)'!AP$51</f>
        <v>4.6015477933486716E-3</v>
      </c>
      <c r="AQ15" s="350">
        <f>'H27建設IO(組替)'!AQ15/'H27建設IO(組替)'!AQ$51</f>
        <v>4.8128621391658404E-2</v>
      </c>
      <c r="AR15" s="350">
        <f>'H27建設IO(組替)'!AR15/'H27建設IO(組替)'!AR$51</f>
        <v>6.8739056483152206E-2</v>
      </c>
      <c r="AS15" s="350">
        <f>'H27建設IO(組替)'!AS15/'H27建設IO(組替)'!AS$51</f>
        <v>7.2947390583948959E-2</v>
      </c>
      <c r="AT15" s="350">
        <f>'H27建設IO(組替)'!AT15/'H27建設IO(組替)'!AT$51</f>
        <v>8.0579199992852693E-2</v>
      </c>
      <c r="AU15" s="350">
        <f>'H27建設IO(組替)'!AU15/'H27建設IO(組替)'!AU$51</f>
        <v>5.0801153282601506E-2</v>
      </c>
      <c r="AV15" s="350">
        <f>'H27建設IO(組替)'!AV15/'H27建設IO(組替)'!AV$51</f>
        <v>2.817753393824295E-2</v>
      </c>
      <c r="AW15" s="350">
        <f>'H27建設IO(組替)'!AW15/'H27建設IO(組替)'!AW$51</f>
        <v>7.7696981771092737E-3</v>
      </c>
      <c r="AX15" s="350">
        <f>'H27建設IO(組替)'!AX15/'H27建設IO(組替)'!AX$51</f>
        <v>2.5291093301073642E-2</v>
      </c>
      <c r="AY15" s="350">
        <f>'H27建設IO(組替)'!AY15/'H27建設IO(組替)'!AY$51</f>
        <v>2.5744549470384268E-2</v>
      </c>
      <c r="AZ15" s="350">
        <f>'H27建設IO(組替)'!AZ15/'H27建設IO(組替)'!AZ$51</f>
        <v>2.3522874606408593E-2</v>
      </c>
      <c r="BA15" s="350">
        <f>'H27建設IO(組替)'!BA15/'H27建設IO(組替)'!BA$51</f>
        <v>1.3418114178161205E-2</v>
      </c>
      <c r="BB15" s="350">
        <f>'H27建設IO(組替)'!BB15/'H27建設IO(組替)'!BB$51</f>
        <v>1.9153607297562183E-2</v>
      </c>
      <c r="BC15" s="350">
        <f>'H27建設IO(組替)'!BC15/'H27建設IO(組替)'!BC$51</f>
        <v>2.0346895237290337E-2</v>
      </c>
      <c r="BD15" s="350">
        <f>'H27建設IO(組替)'!BD15/'H27建設IO(組替)'!BD$51</f>
        <v>2.5557072061433119E-2</v>
      </c>
      <c r="BE15" s="350">
        <f>'H27建設IO(組替)'!BE15/'H27建設IO(組替)'!BE$51</f>
        <v>1.4265494934309954E-2</v>
      </c>
      <c r="BF15" s="350">
        <f>'H27建設IO(組替)'!BF15/'H27建設IO(組替)'!BF$51</f>
        <v>4.020259121626469E-2</v>
      </c>
      <c r="BG15" s="350">
        <f>'H27建設IO(組替)'!BG15/'H27建設IO(組替)'!BG$51</f>
        <v>5.7654135338345864E-3</v>
      </c>
      <c r="BH15" s="350">
        <f>'H27建設IO(組替)'!BH15/'H27建設IO(組替)'!BH$51</f>
        <v>2.5358159177195277E-2</v>
      </c>
      <c r="BI15" s="350">
        <f>'H27建設IO(組替)'!BI15/'H27建設IO(組替)'!BI$51</f>
        <v>2.0936543829675809E-2</v>
      </c>
      <c r="BJ15" s="350">
        <f>'H27建設IO(組替)'!BJ15/'H27建設IO(組替)'!BJ$51</f>
        <v>1.2216674387879411E-2</v>
      </c>
      <c r="BK15" s="350">
        <f>'H27建設IO(組替)'!BK15/'H27建設IO(組替)'!BK$51</f>
        <v>1.5579659346308594E-2</v>
      </c>
      <c r="BL15" s="350">
        <f>'H27建設IO(組替)'!BL15/'H27建設IO(組替)'!BL$51</f>
        <v>1.0792904133432736E-3</v>
      </c>
      <c r="BM15" s="350">
        <f>'H27建設IO(組替)'!BM15/'H27建設IO(組替)'!BM$51</f>
        <v>1.2222038895097797E-2</v>
      </c>
      <c r="BN15" s="350">
        <f>'H27建設IO(組替)'!BN15/'H27建設IO(組替)'!BN$51</f>
        <v>2.9363488842972636E-2</v>
      </c>
      <c r="BO15" s="350">
        <f>'H27建設IO(組替)'!BO15/'H27建設IO(組替)'!BO$51</f>
        <v>4.3788879005484636E-2</v>
      </c>
      <c r="BP15" s="350">
        <f>'H27建設IO(組替)'!BP15/'H27建設IO(組替)'!BP$51</f>
        <v>6.0071024021948687E-2</v>
      </c>
      <c r="BQ15" s="350">
        <f>'H27建設IO(組替)'!BQ15/'H27建設IO(組替)'!BQ$51</f>
        <v>1.7358703902936493E-2</v>
      </c>
      <c r="BR15" s="350">
        <f>'H27建設IO(組替)'!BR15/'H27建設IO(組替)'!BR$51</f>
        <v>7.1109458603721629E-3</v>
      </c>
      <c r="BS15" s="350">
        <f>'H27建設IO(組替)'!BS15/'H27建設IO(組替)'!BS$51</f>
        <v>0.11688177406320129</v>
      </c>
      <c r="BT15" s="350">
        <f>'H27建設IO(組替)'!BT15/'H27建設IO(組替)'!BT$51</f>
        <v>7.6022067372792821E-3</v>
      </c>
      <c r="BU15" s="351">
        <f>'H27建設IO(組替)'!BU15/'H27建設IO(組替)'!BU$51</f>
        <v>2.9098203888034139E-2</v>
      </c>
    </row>
    <row r="16" spans="1:73">
      <c r="A16" s="340">
        <v>13</v>
      </c>
      <c r="B16" s="90" t="s">
        <v>85</v>
      </c>
      <c r="C16" s="350">
        <f>'H27建設IO(組替)'!C16/'H27建設IO(組替)'!C$51</f>
        <v>8.6621692222205744E-3</v>
      </c>
      <c r="D16" s="350">
        <f>'H27建設IO(組替)'!D16/'H27建設IO(組替)'!D$51</f>
        <v>7.1132568778681515E-3</v>
      </c>
      <c r="E16" s="350">
        <f>'H27建設IO(組替)'!E16/'H27建設IO(組替)'!E$51</f>
        <v>6.1120032529130685E-3</v>
      </c>
      <c r="F16" s="350">
        <f>'H27建設IO(組替)'!F16/'H27建設IO(組替)'!F$51</f>
        <v>4.3905873139519864E-3</v>
      </c>
      <c r="G16" s="350">
        <f>'H27建設IO(組替)'!G16/'H27建設IO(組替)'!G$51</f>
        <v>4.4473674298942225E-3</v>
      </c>
      <c r="H16" s="350">
        <f>'H27建設IO(組替)'!H16/'H27建設IO(組替)'!H$51</f>
        <v>2.4559934928018068E-3</v>
      </c>
      <c r="I16" s="350">
        <f>'H27建設IO(組替)'!I16/'H27建設IO(組替)'!I$51</f>
        <v>8.1841089783429421E-3</v>
      </c>
      <c r="J16" s="350">
        <f>'H27建設IO(組替)'!J16/'H27建設IO(組替)'!J$51</f>
        <v>1.2303149606299213E-2</v>
      </c>
      <c r="K16" s="350">
        <f>'H27建設IO(組替)'!K16/'H27建設IO(組替)'!K$51</f>
        <v>8.241082770141149E-3</v>
      </c>
      <c r="L16" s="350">
        <f>'H27建設IO(組替)'!L16/'H27建設IO(組替)'!L$51</f>
        <v>8.3006629470081337E-3</v>
      </c>
      <c r="M16" s="350">
        <f>'H27建設IO(組替)'!M16/'H27建設IO(組替)'!M$51</f>
        <v>5.0540558466538434E-3</v>
      </c>
      <c r="N16" s="350">
        <f>'H27建設IO(組替)'!N16/'H27建設IO(組替)'!N$51</f>
        <v>7.9965403619065446E-3</v>
      </c>
      <c r="O16" s="350">
        <f>'H27建設IO(組替)'!O16/'H27建設IO(組替)'!O$51</f>
        <v>1.2099079766981932E-2</v>
      </c>
      <c r="P16" s="350">
        <f>'H27建設IO(組替)'!P16/'H27建設IO(組替)'!P$51</f>
        <v>5.4411870995314578E-3</v>
      </c>
      <c r="Q16" s="350">
        <f>'H27建設IO(組替)'!Q16/'H27建設IO(組替)'!Q$51</f>
        <v>7.1781131011140883E-3</v>
      </c>
      <c r="R16" s="350">
        <f>'H27建設IO(組替)'!R16/'H27建設IO(組替)'!R$51</f>
        <v>8.3642440017321646E-3</v>
      </c>
      <c r="S16" s="350">
        <f>'H27建設IO(組替)'!S16/'H27建設IO(組替)'!S$51</f>
        <v>5.996142087640122E-3</v>
      </c>
      <c r="T16" s="350">
        <f>'H27建設IO(組替)'!T16/'H27建設IO(組替)'!T$51</f>
        <v>5.0423382539599741E-3</v>
      </c>
      <c r="U16" s="350">
        <f>'H27建設IO(組替)'!U16/'H27建設IO(組替)'!U$51</f>
        <v>6.0732072237870798E-3</v>
      </c>
      <c r="V16" s="350">
        <f>'H27建設IO(組替)'!V16/'H27建設IO(組替)'!V$51</f>
        <v>8.5130197011235708E-3</v>
      </c>
      <c r="W16" s="350">
        <f>'H27建設IO(組替)'!W16/'H27建設IO(組替)'!W$51</f>
        <v>1.0571823940453987E-2</v>
      </c>
      <c r="X16" s="350">
        <f>'H27建設IO(組替)'!X16/'H27建設IO(組替)'!X$51</f>
        <v>5.6915088070255068E-3</v>
      </c>
      <c r="Y16" s="350">
        <f>'H27建設IO(組替)'!Y16/'H27建設IO(組替)'!Y$51</f>
        <v>5.8633500242287195E-3</v>
      </c>
      <c r="Z16" s="350">
        <f>'H27建設IO(組替)'!Z16/'H27建設IO(組替)'!Z$51</f>
        <v>6.9955135375696122E-3</v>
      </c>
      <c r="AA16" s="350">
        <f>'H27建設IO(組替)'!AA16/'H27建設IO(組替)'!AA$51</f>
        <v>1.089146778655813E-2</v>
      </c>
      <c r="AB16" s="350">
        <f>'H27建設IO(組替)'!AB16/'H27建設IO(組替)'!AB$51</f>
        <v>7.3955138319443401E-3</v>
      </c>
      <c r="AC16" s="350">
        <f>'H27建設IO(組替)'!AC16/'H27建設IO(組替)'!AC$51</f>
        <v>8.5954748189556573E-3</v>
      </c>
      <c r="AD16" s="350">
        <f>'H27建設IO(組替)'!AD16/'H27建設IO(組替)'!AD$51</f>
        <v>1.1034689512432763E-2</v>
      </c>
      <c r="AE16" s="350">
        <f>'H27建設IO(組替)'!AE16/'H27建設IO(組替)'!AE$51</f>
        <v>6.7546858328227282E-3</v>
      </c>
      <c r="AF16" s="350">
        <f>'H27建設IO(組替)'!AF16/'H27建設IO(組替)'!AF$51</f>
        <v>1.1588213637175175E-2</v>
      </c>
      <c r="AG16" s="350">
        <f>'H27建設IO(組替)'!AG16/'H27建設IO(組替)'!AG$51</f>
        <v>3.9311741571721676E-3</v>
      </c>
      <c r="AH16" s="350">
        <f>'H27建設IO(組替)'!AH16/'H27建設IO(組替)'!AH$51</f>
        <v>4.0021470759723111E-3</v>
      </c>
      <c r="AI16" s="350">
        <f>'H27建設IO(組替)'!AI16/'H27建設IO(組替)'!AI$51</f>
        <v>1.7919219395127193E-3</v>
      </c>
      <c r="AJ16" s="350">
        <f>'H27建設IO(組替)'!AJ16/'H27建設IO(組替)'!AJ$51</f>
        <v>1.164597139676384E-3</v>
      </c>
      <c r="AK16" s="350">
        <f>'H27建設IO(組替)'!AK16/'H27建設IO(組替)'!AK$51</f>
        <v>1.1536214560129657E-3</v>
      </c>
      <c r="AL16" s="350">
        <f>'H27建設IO(組替)'!AL16/'H27建設IO(組替)'!AL$51</f>
        <v>5.0601342742773495E-4</v>
      </c>
      <c r="AM16" s="350">
        <f>'H27建設IO(組替)'!AM16/'H27建設IO(組替)'!AM$51</f>
        <v>1.8895287043029293E-3</v>
      </c>
      <c r="AN16" s="350">
        <f>'H27建設IO(組替)'!AN16/'H27建設IO(組替)'!AN$51</f>
        <v>6.7563710283514511E-4</v>
      </c>
      <c r="AO16" s="350">
        <f>'H27建設IO(組替)'!AO16/'H27建設IO(組替)'!AO$51</f>
        <v>1.7435040780651668E-3</v>
      </c>
      <c r="AP16" s="350">
        <f>'H27建設IO(組替)'!AP16/'H27建設IO(組替)'!AP$51</f>
        <v>3.3047479606776828E-2</v>
      </c>
      <c r="AQ16" s="350">
        <f>'H27建設IO(組替)'!AQ16/'H27建設IO(組替)'!AQ$51</f>
        <v>4.4370204102938873E-3</v>
      </c>
      <c r="AR16" s="350">
        <f>'H27建設IO(組替)'!AR16/'H27建設IO(組替)'!AR$51</f>
        <v>4.3723992194946082E-3</v>
      </c>
      <c r="AS16" s="350">
        <f>'H27建設IO(組替)'!AS16/'H27建設IO(組替)'!AS$51</f>
        <v>4.2182736934611269E-3</v>
      </c>
      <c r="AT16" s="350">
        <f>'H27建設IO(組替)'!AT16/'H27建設IO(組替)'!AT$51</f>
        <v>8.6884465995564202E-4</v>
      </c>
      <c r="AU16" s="350">
        <f>'H27建設IO(組替)'!AU16/'H27建設IO(組替)'!AU$51</f>
        <v>6.0594602259299519E-3</v>
      </c>
      <c r="AV16" s="350">
        <f>'H27建設IO(組替)'!AV16/'H27建設IO(組替)'!AV$51</f>
        <v>4.4805514524864601E-2</v>
      </c>
      <c r="AW16" s="350">
        <f>'H27建設IO(組替)'!AW16/'H27建設IO(組替)'!AW$51</f>
        <v>1.9922303018228907E-4</v>
      </c>
      <c r="AX16" s="350">
        <f>'H27建設IO(組替)'!AX16/'H27建設IO(組替)'!AX$51</f>
        <v>5.9636322395282019E-3</v>
      </c>
      <c r="AY16" s="350">
        <f>'H27建設IO(組替)'!AY16/'H27建設IO(組替)'!AY$51</f>
        <v>6.0798936018619677E-3</v>
      </c>
      <c r="AZ16" s="350">
        <f>'H27建設IO(組替)'!AZ16/'H27建設IO(組替)'!AZ$51</f>
        <v>5.510279681422486E-3</v>
      </c>
      <c r="BA16" s="350">
        <f>'H27建設IO(組替)'!BA16/'H27建設IO(組替)'!BA$51</f>
        <v>7.8747937054638381E-2</v>
      </c>
      <c r="BB16" s="350">
        <f>'H27建設IO(組替)'!BB16/'H27建設IO(組替)'!BB$51</f>
        <v>4.4262504076968334E-3</v>
      </c>
      <c r="BC16" s="350">
        <f>'H27建設IO(組替)'!BC16/'H27建設IO(組替)'!BC$51</f>
        <v>1.707071077418501E-3</v>
      </c>
      <c r="BD16" s="350">
        <f>'H27建設IO(組替)'!BD16/'H27建設IO(組替)'!BD$51</f>
        <v>1.6104456367478403E-3</v>
      </c>
      <c r="BE16" s="350">
        <f>'H27建設IO(組替)'!BE16/'H27建設IO(組替)'!BE$51</f>
        <v>2.9786417393668487E-3</v>
      </c>
      <c r="BF16" s="350">
        <f>'H27建設IO(組替)'!BF16/'H27建設IO(組替)'!BF$51</f>
        <v>5.9973886967875228E-3</v>
      </c>
      <c r="BG16" s="350">
        <f>'H27建設IO(組替)'!BG16/'H27建設IO(組替)'!BG$51</f>
        <v>1.2932330827067668E-4</v>
      </c>
      <c r="BH16" s="350">
        <f>'H27建設IO(組替)'!BH16/'H27建設IO(組替)'!BH$51</f>
        <v>9.9543430077679816E-3</v>
      </c>
      <c r="BI16" s="350">
        <f>'H27建設IO(組替)'!BI16/'H27建設IO(組替)'!BI$51</f>
        <v>2.5619101343346065E-3</v>
      </c>
      <c r="BJ16" s="350">
        <f>'H27建設IO(組替)'!BJ16/'H27建設IO(組替)'!BJ$51</f>
        <v>1.166761037044663E-3</v>
      </c>
      <c r="BK16" s="350">
        <f>'H27建設IO(組替)'!BK16/'H27建設IO(組替)'!BK$51</f>
        <v>4.2571089896376356E-3</v>
      </c>
      <c r="BL16" s="350">
        <f>'H27建設IO(組替)'!BL16/'H27建設IO(組替)'!BL$51</f>
        <v>6.9841943221837849E-3</v>
      </c>
      <c r="BM16" s="350">
        <f>'H27建設IO(組替)'!BM16/'H27建設IO(組替)'!BM$51</f>
        <v>1.0273236972445933E-4</v>
      </c>
      <c r="BN16" s="350">
        <f>'H27建設IO(組替)'!BN16/'H27建設IO(組替)'!BN$51</f>
        <v>9.1602230783737913E-4</v>
      </c>
      <c r="BO16" s="350">
        <f>'H27建設IO(組替)'!BO16/'H27建設IO(組替)'!BO$51</f>
        <v>2.3121508146264763E-2</v>
      </c>
      <c r="BP16" s="350">
        <f>'H27建設IO(組替)'!BP16/'H27建設IO(組替)'!BP$51</f>
        <v>5.585642440891192E-2</v>
      </c>
      <c r="BQ16" s="350">
        <f>'H27建設IO(組替)'!BQ16/'H27建設IO(組替)'!BQ$51</f>
        <v>6.3085675018062948E-2</v>
      </c>
      <c r="BR16" s="350">
        <f>'H27建設IO(組替)'!BR16/'H27建設IO(組替)'!BR$51</f>
        <v>6.3493077866019085E-2</v>
      </c>
      <c r="BS16" s="350">
        <f>'H27建設IO(組替)'!BS16/'H27建設IO(組替)'!BS$51</f>
        <v>1.1290966978264269E-3</v>
      </c>
      <c r="BT16" s="350">
        <f>'H27建設IO(組替)'!BT16/'H27建設IO(組替)'!BT$51</f>
        <v>1.0215490223911424E-3</v>
      </c>
      <c r="BU16" s="351">
        <f>'H27建設IO(組替)'!BU16/'H27建設IO(組替)'!BU$51</f>
        <v>8.7746827265540658E-3</v>
      </c>
    </row>
    <row r="17" spans="1:73">
      <c r="A17" s="340">
        <v>14</v>
      </c>
      <c r="B17" s="90" t="s">
        <v>86</v>
      </c>
      <c r="C17" s="350">
        <f>'H27建設IO(組替)'!C17/'H27建設IO(組替)'!C$51</f>
        <v>9.2562481503946581E-2</v>
      </c>
      <c r="D17" s="350">
        <f>'H27建設IO(組替)'!D17/'H27建設IO(組替)'!D$51</f>
        <v>9.9063326219552703E-2</v>
      </c>
      <c r="E17" s="350">
        <f>'H27建設IO(組替)'!E17/'H27建設IO(組替)'!E$51</f>
        <v>7.0648221767299263E-2</v>
      </c>
      <c r="F17" s="350">
        <f>'H27建設IO(組替)'!F17/'H27建設IO(組替)'!F$51</f>
        <v>5.1305067684374435E-2</v>
      </c>
      <c r="G17" s="350">
        <f>'H27建設IO(組替)'!G17/'H27建設IO(組替)'!G$51</f>
        <v>5.0797752906648279E-2</v>
      </c>
      <c r="H17" s="350">
        <f>'H27建設IO(組替)'!H17/'H27建設IO(組替)'!H$51</f>
        <v>6.8590133381768795E-2</v>
      </c>
      <c r="I17" s="350">
        <f>'H27建設IO(組替)'!I17/'H27建設IO(組替)'!I$51</f>
        <v>9.3931996139279744E-2</v>
      </c>
      <c r="J17" s="350">
        <f>'H27建設IO(組替)'!J17/'H27建設IO(組替)'!J$51</f>
        <v>8.4370078740157478E-2</v>
      </c>
      <c r="K17" s="350">
        <f>'H27建設IO(組替)'!K17/'H27建設IO(組替)'!K$51</f>
        <v>5.6292440249532963E-2</v>
      </c>
      <c r="L17" s="350">
        <f>'H27建設IO(組替)'!L17/'H27建設IO(組替)'!L$51</f>
        <v>5.5971941616620571E-2</v>
      </c>
      <c r="M17" s="350">
        <f>'H27建設IO(組替)'!M17/'H27建設IO(組替)'!M$51</f>
        <v>7.3436360018571331E-2</v>
      </c>
      <c r="N17" s="350">
        <f>'H27建設IO(組替)'!N17/'H27建設IO(組替)'!N$51</f>
        <v>0.14472808600040662</v>
      </c>
      <c r="O17" s="350">
        <f>'H27建設IO(組替)'!O17/'H27建設IO(組替)'!O$51</f>
        <v>0.13590674568472602</v>
      </c>
      <c r="P17" s="350">
        <f>'H27建設IO(組替)'!P17/'H27建設IO(組替)'!P$51</f>
        <v>0.15022264401155172</v>
      </c>
      <c r="Q17" s="350">
        <f>'H27建設IO(組替)'!Q17/'H27建設IO(組替)'!Q$51</f>
        <v>6.8438866168382462E-2</v>
      </c>
      <c r="R17" s="350">
        <f>'H27建設IO(組替)'!R17/'H27建設IO(組替)'!R$51</f>
        <v>0.13456574928904694</v>
      </c>
      <c r="S17" s="350">
        <f>'H27建設IO(組替)'!S17/'H27建設IO(組替)'!S$51</f>
        <v>7.6189869600482504E-2</v>
      </c>
      <c r="T17" s="350">
        <f>'H27建設IO(組替)'!T17/'H27建設IO(組替)'!T$51</f>
        <v>8.2590023125206469E-2</v>
      </c>
      <c r="U17" s="350">
        <f>'H27建設IO(組替)'!U17/'H27建設IO(組替)'!U$51</f>
        <v>7.5672752049338668E-2</v>
      </c>
      <c r="V17" s="350">
        <f>'H27建設IO(組替)'!V17/'H27建設IO(組替)'!V$51</f>
        <v>0.13823320645234416</v>
      </c>
      <c r="W17" s="350">
        <f>'H27建設IO(組替)'!W17/'H27建設IO(組替)'!W$51</f>
        <v>0.14179136548428409</v>
      </c>
      <c r="X17" s="350">
        <f>'H27建設IO(組替)'!X17/'H27建設IO(組替)'!X$51</f>
        <v>0.13328703659661906</v>
      </c>
      <c r="Y17" s="350">
        <f>'H27建設IO(組替)'!Y17/'H27建設IO(組替)'!Y$51</f>
        <v>0.10187045711516718</v>
      </c>
      <c r="Z17" s="350">
        <f>'H27建設IO(組替)'!Z17/'H27建設IO(組替)'!Z$51</f>
        <v>9.25654626589206E-2</v>
      </c>
      <c r="AA17" s="350">
        <f>'H27建設IO(組替)'!AA17/'H27建設IO(組替)'!AA$51</f>
        <v>0.1096629052097834</v>
      </c>
      <c r="AB17" s="350">
        <f>'H27建設IO(組替)'!AB17/'H27建設IO(組替)'!AB$51</f>
        <v>0.17000541669369398</v>
      </c>
      <c r="AC17" s="350">
        <f>'H27建設IO(組替)'!AC17/'H27建設IO(組替)'!AC$51</f>
        <v>0.14791350550397778</v>
      </c>
      <c r="AD17" s="350">
        <f>'H27建設IO(組替)'!AD17/'H27建設IO(組替)'!AD$51</f>
        <v>0.10388404928136152</v>
      </c>
      <c r="AE17" s="350">
        <f>'H27建設IO(組替)'!AE17/'H27建設IO(組替)'!AE$51</f>
        <v>0.18538550315835942</v>
      </c>
      <c r="AF17" s="350">
        <f>'H27建設IO(組替)'!AF17/'H27建設IO(組替)'!AF$51</f>
        <v>4.9127267077288685E-2</v>
      </c>
      <c r="AG17" s="350">
        <f>'H27建設IO(組替)'!AG17/'H27建設IO(組替)'!AG$51</f>
        <v>3.7620443346817231E-2</v>
      </c>
      <c r="AH17" s="350">
        <f>'H27建設IO(組替)'!AH17/'H27建設IO(組替)'!AH$51</f>
        <v>4.5680531455201984E-2</v>
      </c>
      <c r="AI17" s="350">
        <f>'H27建設IO(組替)'!AI17/'H27建設IO(組替)'!AI$51</f>
        <v>4.6356738215693603E-2</v>
      </c>
      <c r="AJ17" s="350">
        <f>'H27建設IO(組替)'!AJ17/'H27建設IO(組替)'!AJ$51</f>
        <v>4.2403915156460782E-2</v>
      </c>
      <c r="AK17" s="350">
        <f>'H27建設IO(組替)'!AK17/'H27建設IO(組替)'!AK$51</f>
        <v>3.0906375833806718E-2</v>
      </c>
      <c r="AL17" s="350">
        <f>'H27建設IO(組替)'!AL17/'H27建設IO(組替)'!AL$51</f>
        <v>4.7782125075676113E-2</v>
      </c>
      <c r="AM17" s="350">
        <f>'H27建設IO(組替)'!AM17/'H27建設IO(組替)'!AM$51</f>
        <v>0.12449868441563963</v>
      </c>
      <c r="AN17" s="350">
        <f>'H27建設IO(組替)'!AN17/'H27建設IO(組替)'!AN$51</f>
        <v>4.2081362479894205E-2</v>
      </c>
      <c r="AO17" s="350">
        <f>'H27建設IO(組替)'!AO17/'H27建設IO(組替)'!AO$51</f>
        <v>1.8706155664790801E-2</v>
      </c>
      <c r="AP17" s="350">
        <f>'H27建設IO(組替)'!AP17/'H27建設IO(組替)'!AP$51</f>
        <v>6.7977410583559925E-2</v>
      </c>
      <c r="AQ17" s="350">
        <f>'H27建設IO(組替)'!AQ17/'H27建設IO(組替)'!AQ$51</f>
        <v>9.2446625254476167E-2</v>
      </c>
      <c r="AR17" s="350">
        <f>'H27建設IO(組替)'!AR17/'H27建設IO(組替)'!AR$51</f>
        <v>6.261652915461384E-2</v>
      </c>
      <c r="AS17" s="350">
        <f>'H27建設IO(組替)'!AS17/'H27建設IO(組替)'!AS$51</f>
        <v>6.2937229377786327E-2</v>
      </c>
      <c r="AT17" s="350">
        <f>'H27建設IO(組替)'!AT17/'H27建設IO(組替)'!AT$51</f>
        <v>5.4235785232321018E-2</v>
      </c>
      <c r="AU17" s="350">
        <f>'H27建設IO(組替)'!AU17/'H27建設IO(組替)'!AU$51</f>
        <v>0.16520300609727276</v>
      </c>
      <c r="AV17" s="350">
        <f>'H27建設IO(組替)'!AV17/'H27建設IO(組替)'!AV$51</f>
        <v>2.1410986846732784E-2</v>
      </c>
      <c r="AW17" s="350">
        <f>'H27建設IO(組替)'!AW17/'H27建設IO(組替)'!AW$51</f>
        <v>5.9219045721685425E-2</v>
      </c>
      <c r="AX17" s="350">
        <f>'H27建設IO(組替)'!AX17/'H27建設IO(組替)'!AX$51</f>
        <v>5.9305534553152878E-2</v>
      </c>
      <c r="AY17" s="350">
        <f>'H27建設IO(組替)'!AY17/'H27建設IO(組替)'!AY$51</f>
        <v>6.0597064551370351E-2</v>
      </c>
      <c r="AZ17" s="350">
        <f>'H27建設IO(組替)'!AZ17/'H27建設IO(組替)'!AZ$51</f>
        <v>5.4269309131320616E-2</v>
      </c>
      <c r="BA17" s="350">
        <f>'H27建設IO(組替)'!BA17/'H27建設IO(組替)'!BA$51</f>
        <v>2.2812449978749594E-2</v>
      </c>
      <c r="BB17" s="350">
        <f>'H27建設IO(組替)'!BB17/'H27建設IO(組替)'!BB$51</f>
        <v>2.735359209564819E-2</v>
      </c>
      <c r="BC17" s="350">
        <f>'H27建設IO(組替)'!BC17/'H27建設IO(組替)'!BC$51</f>
        <v>2.5730973801088623E-2</v>
      </c>
      <c r="BD17" s="350">
        <f>'H27建設IO(組替)'!BD17/'H27建設IO(組替)'!BD$51</f>
        <v>1.8793409400153414E-2</v>
      </c>
      <c r="BE17" s="350">
        <f>'H27建設IO(組替)'!BE17/'H27建設IO(組替)'!BE$51</f>
        <v>2.5100554147308825E-2</v>
      </c>
      <c r="BF17" s="350">
        <f>'H27建設IO(組替)'!BF17/'H27建設IO(組替)'!BF$51</f>
        <v>1.6327818987904787E-2</v>
      </c>
      <c r="BG17" s="350">
        <f>'H27建設IO(組替)'!BG17/'H27建設IO(組替)'!BG$51</f>
        <v>4.8141353383458645E-2</v>
      </c>
      <c r="BH17" s="350">
        <f>'H27建設IO(組替)'!BH17/'H27建設IO(組替)'!BH$51</f>
        <v>2.8719157058654902E-2</v>
      </c>
      <c r="BI17" s="350">
        <f>'H27建設IO(組替)'!BI17/'H27建設IO(組替)'!BI$51</f>
        <v>4.0518588799684487E-2</v>
      </c>
      <c r="BJ17" s="350">
        <f>'H27建設IO(組替)'!BJ17/'H27建設IO(組替)'!BJ$51</f>
        <v>1.7810264065475884E-2</v>
      </c>
      <c r="BK17" s="350">
        <f>'H27建設IO(組替)'!BK17/'H27建設IO(組替)'!BK$51</f>
        <v>9.2407305912792989E-3</v>
      </c>
      <c r="BL17" s="350">
        <f>'H27建設IO(組替)'!BL17/'H27建設IO(組替)'!BL$51</f>
        <v>5.4114248816991652E-2</v>
      </c>
      <c r="BM17" s="350">
        <f>'H27建設IO(組替)'!BM17/'H27建設IO(組替)'!BM$51</f>
        <v>1.0713740921415964E-2</v>
      </c>
      <c r="BN17" s="350">
        <f>'H27建設IO(組替)'!BN17/'H27建設IO(組替)'!BN$51</f>
        <v>3.7841876312119056E-2</v>
      </c>
      <c r="BO17" s="350">
        <f>'H27建設IO(組替)'!BO17/'H27建設IO(組替)'!BO$51</f>
        <v>6.6459238173205787E-2</v>
      </c>
      <c r="BP17" s="350">
        <f>'H27建設IO(組替)'!BP17/'H27建設IO(組替)'!BP$51</f>
        <v>4.1824680501506201E-2</v>
      </c>
      <c r="BQ17" s="350">
        <f>'H27建設IO(組替)'!BQ17/'H27建設IO(組替)'!BQ$51</f>
        <v>7.319239565222159E-2</v>
      </c>
      <c r="BR17" s="350">
        <f>'H27建設IO(組替)'!BR17/'H27建設IO(組替)'!BR$51</f>
        <v>3.7088462722725396E-2</v>
      </c>
      <c r="BS17" s="350">
        <f>'H27建設IO(組替)'!BS17/'H27建設IO(組替)'!BS$51</f>
        <v>0.13194466847156702</v>
      </c>
      <c r="BT17" s="350">
        <f>'H27建設IO(組替)'!BT17/'H27建設IO(組替)'!BT$51</f>
        <v>1.7832051280006506E-2</v>
      </c>
      <c r="BU17" s="351">
        <f>'H27建設IO(組替)'!BU17/'H27建設IO(組替)'!BU$51</f>
        <v>7.4634274882483448E-2</v>
      </c>
    </row>
    <row r="18" spans="1:73">
      <c r="A18" s="340">
        <v>15</v>
      </c>
      <c r="B18" s="90" t="s">
        <v>109</v>
      </c>
      <c r="C18" s="350">
        <f>'H27建設IO(組替)'!C18/'H27建設IO(組替)'!C$51</f>
        <v>6.8179937938493964E-3</v>
      </c>
      <c r="D18" s="350">
        <f>'H27建設IO(組替)'!D18/'H27建設IO(組替)'!D$51</f>
        <v>9.275297845087729E-3</v>
      </c>
      <c r="E18" s="350">
        <f>'H27建設IO(組替)'!E18/'H27建設IO(組替)'!E$51</f>
        <v>4.062759034327101E-3</v>
      </c>
      <c r="F18" s="350">
        <f>'H27建設IO(組替)'!F18/'H27建設IO(組替)'!F$51</f>
        <v>2.7717285266471089E-3</v>
      </c>
      <c r="G18" s="350">
        <f>'H27建設IO(組替)'!G18/'H27建設IO(組替)'!G$51</f>
        <v>2.8326819389437271E-3</v>
      </c>
      <c r="H18" s="350">
        <f>'H27建設IO(組替)'!H18/'H27建設IO(組替)'!H$51</f>
        <v>6.9494349635549517E-4</v>
      </c>
      <c r="I18" s="350">
        <f>'H27建設IO(組替)'!I18/'H27建設IO(組替)'!I$51</f>
        <v>5.6168004755158402E-3</v>
      </c>
      <c r="J18" s="350">
        <f>'H27建設IO(組替)'!J18/'H27建設IO(組替)'!J$51</f>
        <v>1.5009842519685039E-2</v>
      </c>
      <c r="K18" s="350">
        <f>'H27建設IO(組替)'!K18/'H27建設IO(組替)'!K$51</f>
        <v>6.6843012643646258E-3</v>
      </c>
      <c r="L18" s="350">
        <f>'H27建設IO(組替)'!L18/'H27建設IO(組替)'!L$51</f>
        <v>6.650301094942552E-3</v>
      </c>
      <c r="M18" s="350">
        <f>'H27建設IO(組替)'!M18/'H27建設IO(組替)'!M$51</f>
        <v>8.503017841745706E-3</v>
      </c>
      <c r="N18" s="350">
        <f>'H27建設IO(組替)'!N18/'H27建設IO(組替)'!N$51</f>
        <v>3.9601883437305353E-3</v>
      </c>
      <c r="O18" s="350">
        <f>'H27建設IO(組替)'!O18/'H27建設IO(組替)'!O$51</f>
        <v>7.8418248597451872E-3</v>
      </c>
      <c r="P18" s="350">
        <f>'H27建設IO(組替)'!P18/'H27建設IO(組替)'!P$51</f>
        <v>1.5424291084916877E-3</v>
      </c>
      <c r="Q18" s="350">
        <f>'H27建設IO(組替)'!Q18/'H27建設IO(組替)'!Q$51</f>
        <v>2.7076575941334087E-3</v>
      </c>
      <c r="R18" s="350">
        <f>'H27建設IO(組替)'!R18/'H27建設IO(組替)'!R$51</f>
        <v>1.5787952353774788E-2</v>
      </c>
      <c r="S18" s="350">
        <f>'H27建設IO(組替)'!S18/'H27建設IO(組替)'!S$51</f>
        <v>1.1568537736830064E-2</v>
      </c>
      <c r="T18" s="350">
        <f>'H27建設IO(組替)'!T18/'H27建設IO(組替)'!T$51</f>
        <v>1.8256741953993011E-3</v>
      </c>
      <c r="U18" s="350">
        <f>'H27建設IO(組替)'!U18/'H27建設IO(組替)'!U$51</f>
        <v>1.2355738499469665E-2</v>
      </c>
      <c r="V18" s="350">
        <f>'H27建設IO(組替)'!V18/'H27建設IO(組替)'!V$51</f>
        <v>1.6053036536563838E-2</v>
      </c>
      <c r="W18" s="350">
        <f>'H27建設IO(組替)'!W18/'H27建設IO(組替)'!W$51</f>
        <v>3.286719898235451E-2</v>
      </c>
      <c r="X18" s="350">
        <f>'H27建設IO(組替)'!X18/'H27建設IO(組替)'!X$51</f>
        <v>1.1512122995299206E-2</v>
      </c>
      <c r="Y18" s="350">
        <f>'H27建設IO(組替)'!Y18/'H27建設IO(組替)'!Y$51</f>
        <v>9.8950088838636735E-3</v>
      </c>
      <c r="Z18" s="350">
        <f>'H27建設IO(組替)'!Z18/'H27建設IO(組替)'!Z$51</f>
        <v>1.2889257749070833E-2</v>
      </c>
      <c r="AA18" s="350">
        <f>'H27建設IO(組替)'!AA18/'H27建設IO(組替)'!AA$51</f>
        <v>1.8209231421874125E-2</v>
      </c>
      <c r="AB18" s="350">
        <f>'H27建設IO(組替)'!AB18/'H27建設IO(組替)'!AB$51</f>
        <v>1.3905233975052882E-2</v>
      </c>
      <c r="AC18" s="350">
        <f>'H27建設IO(組替)'!AC18/'H27建設IO(組替)'!AC$51</f>
        <v>1.7208275806999282E-2</v>
      </c>
      <c r="AD18" s="350">
        <f>'H27建設IO(組替)'!AD18/'H27建設IO(組替)'!AD$51</f>
        <v>1.4453483076107072E-2</v>
      </c>
      <c r="AE18" s="350">
        <f>'H27建設IO(組替)'!AE18/'H27建設IO(組替)'!AE$51</f>
        <v>8.7433072414732044E-4</v>
      </c>
      <c r="AF18" s="350">
        <f>'H27建設IO(組替)'!AF18/'H27建設IO(組替)'!AF$51</f>
        <v>5.4706470167740729E-3</v>
      </c>
      <c r="AG18" s="350">
        <f>'H27建設IO(組替)'!AG18/'H27建設IO(組替)'!AG$51</f>
        <v>4.5280933356219317E-3</v>
      </c>
      <c r="AH18" s="350">
        <f>'H27建設IO(組替)'!AH18/'H27建設IO(組替)'!AH$51</f>
        <v>5.0411263968913687E-4</v>
      </c>
      <c r="AI18" s="350">
        <f>'H27建設IO(組替)'!AI18/'H27建設IO(組替)'!AI$51</f>
        <v>5.105320909732932E-4</v>
      </c>
      <c r="AJ18" s="350">
        <f>'H27建設IO(組替)'!AJ18/'H27建設IO(組替)'!AJ$51</f>
        <v>5.2325714690337885E-4</v>
      </c>
      <c r="AK18" s="350">
        <f>'H27建設IO(組替)'!AK18/'H27建設IO(組替)'!AK$51</f>
        <v>5.1287021556702442E-4</v>
      </c>
      <c r="AL18" s="350">
        <f>'H27建設IO(組替)'!AL18/'H27建設IO(組替)'!AL$51</f>
        <v>5.9637296803983044E-4</v>
      </c>
      <c r="AM18" s="350">
        <f>'H27建設IO(組替)'!AM18/'H27建設IO(組替)'!AM$51</f>
        <v>5.2198230456368421E-4</v>
      </c>
      <c r="AN18" s="350">
        <f>'H27建設IO(組替)'!AN18/'H27建設IO(組替)'!AN$51</f>
        <v>5.4498254113705959E-4</v>
      </c>
      <c r="AO18" s="350">
        <f>'H27建設IO(組替)'!AO18/'H27建設IO(組替)'!AO$51</f>
        <v>4.6097882692298914E-4</v>
      </c>
      <c r="AP18" s="350">
        <f>'H27建設IO(組替)'!AP18/'H27建設IO(組替)'!AP$51</f>
        <v>6.274837900020916E-4</v>
      </c>
      <c r="AQ18" s="350">
        <f>'H27建設IO(組替)'!AQ18/'H27建設IO(組替)'!AQ$51</f>
        <v>7.8300360181656837E-4</v>
      </c>
      <c r="AR18" s="350">
        <f>'H27建設IO(組替)'!AR18/'H27建設IO(組替)'!AR$51</f>
        <v>4.5818804571531581E-4</v>
      </c>
      <c r="AS18" s="350">
        <f>'H27建設IO(組替)'!AS18/'H27建設IO(組替)'!AS$51</f>
        <v>2.2702514669669258E-4</v>
      </c>
      <c r="AT18" s="350">
        <f>'H27建設IO(組替)'!AT18/'H27建設IO(組替)'!AT$51</f>
        <v>2.2111984919179578E-4</v>
      </c>
      <c r="AU18" s="350">
        <f>'H27建設IO(組替)'!AU18/'H27建設IO(組替)'!AU$51</f>
        <v>2.741409462589214E-4</v>
      </c>
      <c r="AV18" s="350">
        <f>'H27建設IO(組替)'!AV18/'H27建設IO(組替)'!AV$51</f>
        <v>2.5321797847647186E-4</v>
      </c>
      <c r="AW18" s="350">
        <f>'H27建設IO(組替)'!AW18/'H27建設IO(組替)'!AW$51</f>
        <v>1.494172726367168E-4</v>
      </c>
      <c r="AX18" s="350">
        <f>'H27建設IO(組替)'!AX18/'H27建設IO(組替)'!AX$51</f>
        <v>2.8447754423106004E-3</v>
      </c>
      <c r="AY18" s="350">
        <f>'H27建設IO(組替)'!AY18/'H27建設IO(組替)'!AY$51</f>
        <v>2.8974492946373439E-3</v>
      </c>
      <c r="AZ18" s="350">
        <f>'H27建設IO(組替)'!AZ18/'H27建設IO(組替)'!AZ$51</f>
        <v>2.6393776625300981E-3</v>
      </c>
      <c r="BA18" s="350">
        <f>'H27建設IO(組替)'!BA18/'H27建設IO(組替)'!BA$51</f>
        <v>2.8701848509435731E-4</v>
      </c>
      <c r="BB18" s="350">
        <f>'H27建設IO(組替)'!BB18/'H27建設IO(組替)'!BB$51</f>
        <v>1.0390789731388614E-2</v>
      </c>
      <c r="BC18" s="350">
        <f>'H27建設IO(組替)'!BC18/'H27建設IO(組替)'!BC$51</f>
        <v>5.6469438953410693E-3</v>
      </c>
      <c r="BD18" s="350">
        <f>'H27建設IO(組替)'!BD18/'H27建設IO(組替)'!BD$51</f>
        <v>7.1722831959769168E-3</v>
      </c>
      <c r="BE18" s="350">
        <f>'H27建設IO(組替)'!BE18/'H27建設IO(組替)'!BE$51</f>
        <v>8.2802242177567025E-3</v>
      </c>
      <c r="BF18" s="350">
        <f>'H27建設IO(組替)'!BF18/'H27建設IO(組替)'!BF$51</f>
        <v>1.6069558230626857E-3</v>
      </c>
      <c r="BG18" s="350">
        <f>'H27建設IO(組替)'!BG18/'H27建設IO(組替)'!BG$51</f>
        <v>1.2330827067669173E-4</v>
      </c>
      <c r="BH18" s="350">
        <f>'H27建設IO(組替)'!BH18/'H27建設IO(組替)'!BH$51</f>
        <v>2.5915412206428335E-2</v>
      </c>
      <c r="BI18" s="350">
        <f>'H27建設IO(組替)'!BI18/'H27建設IO(組替)'!BI$51</f>
        <v>1.7795981437870043E-3</v>
      </c>
      <c r="BJ18" s="350">
        <f>'H27建設IO(組替)'!BJ18/'H27建設IO(組替)'!BJ$51</f>
        <v>7.721212745148504E-5</v>
      </c>
      <c r="BK18" s="350">
        <f>'H27建設IO(組替)'!BK18/'H27建設IO(組替)'!BK$51</f>
        <v>5.1323230134553534E-3</v>
      </c>
      <c r="BL18" s="350">
        <f>'H27建設IO(組替)'!BL18/'H27建設IO(組替)'!BL$51</f>
        <v>9.741687748182206E-3</v>
      </c>
      <c r="BM18" s="350">
        <f>'H27建設IO(組替)'!BM18/'H27建設IO(組替)'!BM$51</f>
        <v>1.2608063557092736E-4</v>
      </c>
      <c r="BN18" s="350">
        <f>'H27建設IO(組替)'!BN18/'H27建設IO(組替)'!BN$51</f>
        <v>6.1966214941940349E-4</v>
      </c>
      <c r="BO18" s="350">
        <f>'H27建設IO(組替)'!BO18/'H27建設IO(組替)'!BO$51</f>
        <v>6.8903535787872405E-3</v>
      </c>
      <c r="BP18" s="350">
        <f>'H27建設IO(組替)'!BP18/'H27建設IO(組替)'!BP$51</f>
        <v>4.3195896389842964E-3</v>
      </c>
      <c r="BQ18" s="350">
        <f>'H27建設IO(組替)'!BQ18/'H27建設IO(組替)'!BQ$51</f>
        <v>3.5943129440347199E-3</v>
      </c>
      <c r="BR18" s="350">
        <f>'H27建設IO(組替)'!BR18/'H27建設IO(組替)'!BR$51</f>
        <v>2.0740258759418808E-3</v>
      </c>
      <c r="BS18" s="350">
        <f>'H27建設IO(組替)'!BS18/'H27建設IO(組替)'!BS$51</f>
        <v>2.5973359935347842E-4</v>
      </c>
      <c r="BT18" s="350">
        <f>'H27建設IO(組替)'!BT18/'H27建設IO(組替)'!BT$51</f>
        <v>4.5686606942067567E-3</v>
      </c>
      <c r="BU18" s="351">
        <f>'H27建設IO(組替)'!BU18/'H27建設IO(組替)'!BU$51</f>
        <v>1.3322679632447319E-2</v>
      </c>
    </row>
    <row r="19" spans="1:73">
      <c r="A19" s="340">
        <v>16</v>
      </c>
      <c r="B19" s="90" t="s">
        <v>110</v>
      </c>
      <c r="C19" s="350">
        <f>'H27建設IO(組替)'!C19/'H27建設IO(組替)'!C$51</f>
        <v>6.8081753199304224E-5</v>
      </c>
      <c r="D19" s="350">
        <f>'H27建設IO(組替)'!D19/'H27建設IO(組替)'!D$51</f>
        <v>2.6028109470129517E-5</v>
      </c>
      <c r="E19" s="350">
        <f>'H27建設IO(組替)'!E19/'H27建設IO(組替)'!E$51</f>
        <v>1.8694902693338963E-5</v>
      </c>
      <c r="F19" s="350">
        <f>'H27建設IO(組替)'!F19/'H27建設IO(組替)'!F$51</f>
        <v>1.5761890967569573E-5</v>
      </c>
      <c r="G19" s="350">
        <f>'H27建設IO(組替)'!G19/'H27建設IO(組替)'!G$51</f>
        <v>1.5645054279646655E-5</v>
      </c>
      <c r="H19" s="350">
        <f>'H27建設IO(組替)'!H19/'H27建設IO(組替)'!H$51</f>
        <v>1.9742712964644749E-5</v>
      </c>
      <c r="I19" s="350">
        <f>'H27建設IO(組替)'!I19/'H27建設IO(組替)'!I$51</f>
        <v>2.2225432562481248E-5</v>
      </c>
      <c r="J19" s="350">
        <f>'H27建設IO(組替)'!J19/'H27建設IO(組替)'!J$51</f>
        <v>1.9685039370078739E-5</v>
      </c>
      <c r="K19" s="350">
        <f>'H27建設IO(組替)'!K19/'H27建設IO(組替)'!K$51</f>
        <v>2.0692170131509694E-5</v>
      </c>
      <c r="L19" s="350">
        <f>'H27建設IO(組替)'!L19/'H27建設IO(組替)'!L$51</f>
        <v>2.0583025352583503E-5</v>
      </c>
      <c r="M19" s="350">
        <f>'H27建設IO(組替)'!M19/'H27建設IO(組替)'!M$51</f>
        <v>2.6530476885322015E-5</v>
      </c>
      <c r="N19" s="350">
        <f>'H27建設IO(組替)'!N19/'H27建設IO(組替)'!N$51</f>
        <v>2.4204557556824234E-5</v>
      </c>
      <c r="O19" s="350">
        <f>'H27建設IO(組替)'!O19/'H27建設IO(組替)'!O$51</f>
        <v>2.4384829608900967E-5</v>
      </c>
      <c r="P19" s="350">
        <f>'H27建設IO(組替)'!P19/'H27建設IO(組替)'!P$51</f>
        <v>2.4092271304114644E-5</v>
      </c>
      <c r="Q19" s="350">
        <f>'H27建設IO(組替)'!Q19/'H27建設IO(組替)'!Q$51</f>
        <v>2.8204766605556338E-5</v>
      </c>
      <c r="R19" s="350">
        <f>'H27建設IO(組替)'!R19/'H27建設IO(組替)'!R$51</f>
        <v>3.5190370685222596E-5</v>
      </c>
      <c r="S19" s="350">
        <f>'H27建設IO(組替)'!S19/'H27建設IO(組替)'!S$51</f>
        <v>2.599671401534846E-5</v>
      </c>
      <c r="T19" s="350">
        <f>'H27建設IO(組替)'!T19/'H27建設IO(組替)'!T$51</f>
        <v>3.4774746579034308E-5</v>
      </c>
      <c r="U19" s="350">
        <f>'H27建設IO(組替)'!U19/'H27建設IO(組替)'!U$51</f>
        <v>2.5287469356504146E-5</v>
      </c>
      <c r="V19" s="350">
        <f>'H27建設IO(組替)'!V19/'H27建設IO(組替)'!V$51</f>
        <v>3.5767960987770627E-5</v>
      </c>
      <c r="W19" s="350">
        <f>'H27建設IO(組替)'!W19/'H27建設IO(組替)'!W$51</f>
        <v>3.4379915253508898E-5</v>
      </c>
      <c r="X19" s="350">
        <f>'H27建設IO(組替)'!X19/'H27建設IO(組替)'!X$51</f>
        <v>2.7180080262777016E-5</v>
      </c>
      <c r="Y19" s="350">
        <f>'H27建設IO(組替)'!Y19/'H27建設IO(組替)'!Y$51</f>
        <v>3.5535454692295267E-5</v>
      </c>
      <c r="Z19" s="350">
        <f>'H27建設IO(組替)'!Z19/'H27建設IO(組替)'!Z$51</f>
        <v>3.6084148233680947E-5</v>
      </c>
      <c r="AA19" s="350">
        <f>'H27建設IO(組替)'!AA19/'H27建設IO(組替)'!AA$51</f>
        <v>4.0083607725113298E-5</v>
      </c>
      <c r="AB19" s="350">
        <f>'H27建設IO(組替)'!AB19/'H27建設IO(組替)'!AB$51</f>
        <v>3.1169155004207833E-5</v>
      </c>
      <c r="AC19" s="350">
        <f>'H27建設IO(組替)'!AC19/'H27建設IO(組替)'!AC$51</f>
        <v>3.7100601199234561E-5</v>
      </c>
      <c r="AD19" s="350">
        <f>'H27建設IO(組替)'!AD19/'H27建設IO(組替)'!AD$51</f>
        <v>3.4591503173770419E-5</v>
      </c>
      <c r="AE19" s="350">
        <f>'H27建設IO(組替)'!AE19/'H27建設IO(組替)'!AE$51</f>
        <v>1.2746202793956964E-4</v>
      </c>
      <c r="AF19" s="350">
        <f>'H27建設IO(組替)'!AF19/'H27建設IO(組替)'!AF$51</f>
        <v>1.0669118633630416E-4</v>
      </c>
      <c r="AG19" s="350">
        <f>'H27建設IO(組替)'!AG19/'H27建設IO(組替)'!AG$51</f>
        <v>1.6903183302202624E-4</v>
      </c>
      <c r="AH19" s="350">
        <f>'H27建設IO(組替)'!AH19/'H27建設IO(組替)'!AH$51</f>
        <v>2.8170067947408688E-4</v>
      </c>
      <c r="AI19" s="350">
        <f>'H27建設IO(組替)'!AI19/'H27建設IO(組替)'!AI$51</f>
        <v>2.7583095707956059E-4</v>
      </c>
      <c r="AJ19" s="350">
        <f>'H27建設IO(組替)'!AJ19/'H27建設IO(組替)'!AJ$51</f>
        <v>2.6903411275450964E-4</v>
      </c>
      <c r="AK19" s="350">
        <f>'H27建設IO(組替)'!AK19/'H27建設IO(組替)'!AK$51</f>
        <v>2.6069780861280947E-4</v>
      </c>
      <c r="AL19" s="350">
        <f>'H27建設IO(組替)'!AL19/'H27建設IO(組替)'!AL$51</f>
        <v>4.1565388681563941E-4</v>
      </c>
      <c r="AM19" s="350">
        <f>'H27建設IO(組替)'!AM19/'H27建設IO(組替)'!AM$51</f>
        <v>3.0941032532960465E-4</v>
      </c>
      <c r="AN19" s="350">
        <f>'H27建設IO(組替)'!AN19/'H27建設IO(組替)'!AN$51</f>
        <v>2.566008509025464E-4</v>
      </c>
      <c r="AO19" s="350">
        <f>'H27建設IO(組替)'!AO19/'H27建設IO(組替)'!AO$51</f>
        <v>2.7841295487428057E-4</v>
      </c>
      <c r="AP19" s="350">
        <f>'H27建設IO(組替)'!AP19/'H27建設IO(組替)'!AP$51</f>
        <v>4.183225266680611E-4</v>
      </c>
      <c r="AQ19" s="350">
        <f>'H27建設IO(組替)'!AQ19/'H27建設IO(組替)'!AQ$51</f>
        <v>3.1320144072662732E-4</v>
      </c>
      <c r="AR19" s="350">
        <f>'H27建設IO(組替)'!AR19/'H27建設IO(組替)'!AR$51</f>
        <v>3.0378952393510922E-4</v>
      </c>
      <c r="AS19" s="350">
        <f>'H27建設IO(組替)'!AS19/'H27建設IO(組替)'!AS$51</f>
        <v>3.0300533692179533E-4</v>
      </c>
      <c r="AT19" s="350">
        <f>'H27建設IO(組替)'!AT19/'H27建設IO(組替)'!AT$51</f>
        <v>2.7249112728685947E-4</v>
      </c>
      <c r="AU19" s="350">
        <f>'H27建設IO(組替)'!AU19/'H27建設IO(組替)'!AU$51</f>
        <v>4.8210993997258592E-4</v>
      </c>
      <c r="AV19" s="350">
        <f>'H27建設IO(組替)'!AV19/'H27建設IO(組替)'!AV$51</f>
        <v>4.5016529506928323E-4</v>
      </c>
      <c r="AW19" s="350">
        <f>'H27建設IO(組替)'!AW19/'H27建設IO(組替)'!AW$51</f>
        <v>1.9922303018228907E-4</v>
      </c>
      <c r="AX19" s="350">
        <f>'H27建設IO(組替)'!AX19/'H27建設IO(組替)'!AX$51</f>
        <v>3.1188567972176019E-4</v>
      </c>
      <c r="AY19" s="350">
        <f>'H27建設IO(組替)'!AY19/'H27建設IO(組替)'!AY$51</f>
        <v>3.2061938916068969E-4</v>
      </c>
      <c r="AZ19" s="350">
        <f>'H27建設IO(組替)'!AZ19/'H27建設IO(組替)'!AZ$51</f>
        <v>2.7782922763474715E-4</v>
      </c>
      <c r="BA19" s="350">
        <f>'H27建設IO(組替)'!BA19/'H27建設IO(組替)'!BA$51</f>
        <v>4.8020400390786706E-4</v>
      </c>
      <c r="BB19" s="350">
        <f>'H27建設IO(組替)'!BB19/'H27建設IO(組替)'!BB$51</f>
        <v>1.5885597956026251E-5</v>
      </c>
      <c r="BC19" s="350">
        <f>'H27建設IO(組替)'!BC19/'H27建設IO(組替)'!BC$51</f>
        <v>1.7400069227418282E-5</v>
      </c>
      <c r="BD19" s="350">
        <f>'H27建設IO(組替)'!BD19/'H27建設IO(組替)'!BD$51</f>
        <v>1.6721044898095683E-5</v>
      </c>
      <c r="BE19" s="350">
        <f>'H27建設IO(組替)'!BE19/'H27建設IO(組替)'!BE$51</f>
        <v>1.5992707325459592E-5</v>
      </c>
      <c r="BF19" s="350">
        <f>'H27建設IO(組替)'!BF19/'H27建設IO(組替)'!BF$51</f>
        <v>1.4347819848773978E-5</v>
      </c>
      <c r="BG19" s="350">
        <f>'H27建設IO(組替)'!BG19/'H27建設IO(組替)'!BG$51</f>
        <v>2.1052631578947369E-5</v>
      </c>
      <c r="BH19" s="350">
        <f>'H27建設IO(組替)'!BH19/'H27建設IO(組替)'!BH$51</f>
        <v>1.2585388364109269E-5</v>
      </c>
      <c r="BI19" s="350">
        <f>'H27建設IO(組替)'!BI19/'H27建設IO(組替)'!BI$51</f>
        <v>1.4547123791174422E-5</v>
      </c>
      <c r="BJ19" s="350">
        <f>'H27建設IO(組替)'!BJ19/'H27建設IO(組替)'!BJ$51</f>
        <v>1.7158250544774456E-5</v>
      </c>
      <c r="BK19" s="350">
        <f>'H27建設IO(組替)'!BK19/'H27建設IO(組替)'!BK$51</f>
        <v>1.2745835298316274E-5</v>
      </c>
      <c r="BL19" s="350">
        <f>'H27建設IO(組替)'!BL19/'H27建設IO(組替)'!BL$51</f>
        <v>2.4954691637994766E-5</v>
      </c>
      <c r="BM19" s="350">
        <f>'H27建設IO(組替)'!BM19/'H27建設IO(組替)'!BM$51</f>
        <v>1.7122061620743223E-5</v>
      </c>
      <c r="BN19" s="350">
        <f>'H27建設IO(組替)'!BN19/'H27建設IO(組替)'!BN$51</f>
        <v>2.217520066484153E-4</v>
      </c>
      <c r="BO19" s="350">
        <f>'H27建設IO(組替)'!BO19/'H27建設IO(組替)'!BO$51</f>
        <v>1.279157409174904E-5</v>
      </c>
      <c r="BP19" s="350">
        <f>'H27建設IO(組替)'!BP19/'H27建設IO(組替)'!BP$51</f>
        <v>6.3455510188070596E-6</v>
      </c>
      <c r="BQ19" s="350">
        <f>'H27建設IO(組替)'!BQ19/'H27建設IO(組替)'!BQ$51</f>
        <v>8.5288781722857752E-6</v>
      </c>
      <c r="BR19" s="350">
        <f>'H27建設IO(組替)'!BR19/'H27建設IO(組替)'!BR$51</f>
        <v>2.323838516461491E-5</v>
      </c>
      <c r="BS19" s="350">
        <f>'H27建設IO(組替)'!BS19/'H27建設IO(組替)'!BS$51</f>
        <v>1.8197895496103582E-5</v>
      </c>
      <c r="BT19" s="350">
        <f>'H27建設IO(組替)'!BT19/'H27建設IO(組替)'!BT$51</f>
        <v>1.116447019006713E-5</v>
      </c>
      <c r="BU19" s="351">
        <f>'H27建設IO(組替)'!BU19/'H27建設IO(組替)'!BU$51</f>
        <v>1.5640539598616152E-5</v>
      </c>
    </row>
    <row r="20" spans="1:73">
      <c r="A20" s="340">
        <v>17</v>
      </c>
      <c r="B20" s="90" t="s">
        <v>111</v>
      </c>
      <c r="C20" s="350">
        <f>'H27建設IO(組替)'!C20/'H27建設IO(組替)'!C$51</f>
        <v>2.0925075610562501E-4</v>
      </c>
      <c r="D20" s="350">
        <f>'H27建設IO(組替)'!D20/'H27建設IO(組替)'!D$51</f>
        <v>3.8775734738177202E-4</v>
      </c>
      <c r="E20" s="350">
        <f>'H27建設IO(組替)'!E20/'H27建設IO(組替)'!E$51</f>
        <v>1.3941231712434022E-4</v>
      </c>
      <c r="F20" s="350">
        <f>'H27建設IO(組替)'!F20/'H27建設IO(組替)'!F$51</f>
        <v>1.335257334824108E-4</v>
      </c>
      <c r="G20" s="350">
        <f>'H27建設IO(組替)'!G20/'H27建設IO(組替)'!G$51</f>
        <v>1.350110239688026E-4</v>
      </c>
      <c r="H20" s="350">
        <f>'H27建設IO(組替)'!H20/'H27建設IO(組替)'!H$51</f>
        <v>8.2919394451507953E-5</v>
      </c>
      <c r="I20" s="350">
        <f>'H27建設IO(組替)'!I20/'H27建設IO(組替)'!I$51</f>
        <v>1.4649812561001358E-4</v>
      </c>
      <c r="J20" s="350">
        <f>'H27建設IO(組替)'!J20/'H27建設IO(組替)'!J$51</f>
        <v>5.4133858267716535E-4</v>
      </c>
      <c r="K20" s="350">
        <f>'H27建設IO(組替)'!K20/'H27建設IO(組替)'!K$51</f>
        <v>1.134417797798061E-4</v>
      </c>
      <c r="L20" s="350">
        <f>'H27建設IO(組替)'!L20/'H27建設IO(組替)'!L$51</f>
        <v>1.1357862182509934E-4</v>
      </c>
      <c r="M20" s="350">
        <f>'H27建設IO(組替)'!M20/'H27建設IO(組替)'!M$51</f>
        <v>1.0612190754128806E-4</v>
      </c>
      <c r="N20" s="350">
        <f>'H27建設IO(組替)'!N20/'H27建設IO(組替)'!N$51</f>
        <v>1.7943645335459033E-4</v>
      </c>
      <c r="O20" s="350">
        <f>'H27建設IO(組替)'!O20/'H27建設IO(組替)'!O$51</f>
        <v>3.5484131361917962E-4</v>
      </c>
      <c r="P20" s="350">
        <f>'H27建設IO(組替)'!P20/'H27建設IO(組替)'!P$51</f>
        <v>7.0181833798942662E-5</v>
      </c>
      <c r="Q20" s="350">
        <f>'H27建設IO(組替)'!Q20/'H27建設IO(組替)'!Q$51</f>
        <v>5.6409533211112675E-5</v>
      </c>
      <c r="R20" s="350">
        <f>'H27建設IO(組替)'!R20/'H27建設IO(組替)'!R$51</f>
        <v>6.9804479841757043E-4</v>
      </c>
      <c r="S20" s="350">
        <f>'H27建設IO(組替)'!S20/'H27建設IO(組替)'!S$51</f>
        <v>1.5078094128902106E-4</v>
      </c>
      <c r="T20" s="350">
        <f>'H27建設IO(組替)'!T20/'H27建設IO(組替)'!T$51</f>
        <v>3.4774746579034308E-5</v>
      </c>
      <c r="U20" s="350">
        <f>'H27建設IO(組替)'!U20/'H27建設IO(組替)'!U$51</f>
        <v>1.6015397259119295E-4</v>
      </c>
      <c r="V20" s="350">
        <f>'H27建設IO(組替)'!V20/'H27建設IO(組替)'!V$51</f>
        <v>7.324265801354218E-4</v>
      </c>
      <c r="W20" s="350">
        <f>'H27建設IO(組替)'!W20/'H27建設IO(組替)'!W$51</f>
        <v>2.0456049575837795E-3</v>
      </c>
      <c r="X20" s="350">
        <f>'H27建設IO(組替)'!X20/'H27建設IO(組替)'!X$51</f>
        <v>4.3352228019129339E-4</v>
      </c>
      <c r="Y20" s="350">
        <f>'H27建設IO(組替)'!Y20/'H27建設IO(組替)'!Y$51</f>
        <v>4.199644645453077E-5</v>
      </c>
      <c r="Z20" s="350">
        <f>'H27建設IO(組替)'!Z20/'H27建設IO(組替)'!Z$51</f>
        <v>4.7270234186122035E-4</v>
      </c>
      <c r="AA20" s="350">
        <f>'H27建設IO(組替)'!AA20/'H27建設IO(組替)'!AA$51</f>
        <v>7.6492884742091209E-4</v>
      </c>
      <c r="AB20" s="350">
        <f>'H27建設IO(組替)'!AB20/'H27建設IO(組替)'!AB$51</f>
        <v>5.3408768304507486E-4</v>
      </c>
      <c r="AC20" s="350">
        <f>'H27建設IO(組替)'!AC20/'H27建設IO(組替)'!AC$51</f>
        <v>9.1470873108975761E-4</v>
      </c>
      <c r="AD20" s="350">
        <f>'H27建設IO(組替)'!AD20/'H27建設IO(組替)'!AD$51</f>
        <v>2.8249727591912505E-4</v>
      </c>
      <c r="AE20" s="350">
        <f>'H27建設IO(組替)'!AE20/'H27建設IO(組替)'!AE$51</f>
        <v>0</v>
      </c>
      <c r="AF20" s="350">
        <f>'H27建設IO(組替)'!AF20/'H27建設IO(組替)'!AF$51</f>
        <v>2.9641893535937311E-5</v>
      </c>
      <c r="AG20" s="350">
        <f>'H27建設IO(組替)'!AG20/'H27建設IO(組替)'!AG$51</f>
        <v>4.9321365770678188E-5</v>
      </c>
      <c r="AH20" s="350">
        <f>'H27建設IO(組替)'!AH20/'H27建設IO(組替)'!AH$51</f>
        <v>4.5179906387233967E-5</v>
      </c>
      <c r="AI20" s="350">
        <f>'H27建設IO(組替)'!AI20/'H27建設IO(組替)'!AI$51</f>
        <v>4.6515871460162582E-5</v>
      </c>
      <c r="AJ20" s="350">
        <f>'H27建設IO(組替)'!AJ20/'H27建設IO(組替)'!AJ$51</f>
        <v>5.2346003839112733E-5</v>
      </c>
      <c r="AK20" s="350">
        <f>'H27建設IO(組替)'!AK20/'H27建設IO(組替)'!AK$51</f>
        <v>5.8331695558804185E-5</v>
      </c>
      <c r="AL20" s="350">
        <f>'H27建設IO(組替)'!AL20/'H27建設IO(組替)'!AL$51</f>
        <v>5.421572436725732E-5</v>
      </c>
      <c r="AM20" s="350">
        <f>'H27建設IO(組替)'!AM20/'H27建設IO(組替)'!AM$51</f>
        <v>4.9600128487951892E-5</v>
      </c>
      <c r="AN20" s="350">
        <f>'H27建設IO(組替)'!AN20/'H27建設IO(組替)'!AN$51</f>
        <v>5.9441940232011899E-5</v>
      </c>
      <c r="AO20" s="350">
        <f>'H27建設IO(組替)'!AO20/'H27建設IO(組替)'!AO$51</f>
        <v>0</v>
      </c>
      <c r="AP20" s="350">
        <f>'H27建設IO(組替)'!AP20/'H27建設IO(組替)'!AP$51</f>
        <v>0</v>
      </c>
      <c r="AQ20" s="350">
        <f>'H27建設IO(組替)'!AQ20/'H27建設IO(組替)'!AQ$51</f>
        <v>0</v>
      </c>
      <c r="AR20" s="350">
        <f>'H27建設IO(組替)'!AR20/'H27建設IO(組替)'!AR$51</f>
        <v>2.2533838313867992E-5</v>
      </c>
      <c r="AS20" s="350">
        <f>'H27建設IO(組替)'!AS20/'H27建設IO(組替)'!AS$51</f>
        <v>2.1970175486776699E-5</v>
      </c>
      <c r="AT20" s="350">
        <f>'H27建設IO(組替)'!AT20/'H27建設IO(組替)'!AT$51</f>
        <v>2.2335338302201593E-5</v>
      </c>
      <c r="AU20" s="350">
        <f>'H27建設IO(組替)'!AU20/'H27建設IO(組替)'!AU$51</f>
        <v>1.8906272155787681E-5</v>
      </c>
      <c r="AV20" s="350">
        <f>'H27建設IO(組替)'!AV20/'H27建設IO(組替)'!AV$51</f>
        <v>1.4067665470915101E-5</v>
      </c>
      <c r="AW20" s="350">
        <f>'H27建設IO(組替)'!AW20/'H27建設IO(組替)'!AW$51</f>
        <v>4.9805757545572267E-5</v>
      </c>
      <c r="AX20" s="350">
        <f>'H27建設IO(組替)'!AX20/'H27建設IO(組替)'!AX$51</f>
        <v>2.8353243611069107E-5</v>
      </c>
      <c r="AY20" s="350">
        <f>'H27建設IO(組替)'!AY20/'H27建設IO(組替)'!AY$51</f>
        <v>2.3749584382273311E-5</v>
      </c>
      <c r="AZ20" s="350">
        <f>'H27建設IO(組替)'!AZ20/'H27建設IO(組替)'!AZ$51</f>
        <v>4.6304871272457863E-5</v>
      </c>
      <c r="BA20" s="350">
        <f>'H27建設IO(組替)'!BA20/'H27建設IO(組替)'!BA$51</f>
        <v>0</v>
      </c>
      <c r="BB20" s="350">
        <f>'H27建設IO(組替)'!BB20/'H27建設IO(組替)'!BB$51</f>
        <v>4.0417787204573123E-5</v>
      </c>
      <c r="BC20" s="350">
        <f>'H27建設IO(組替)'!BC20/'H27建設IO(組替)'!BC$51</f>
        <v>1.2490763981110983E-4</v>
      </c>
      <c r="BD20" s="350">
        <f>'H27建設IO(組替)'!BD20/'H27建設IO(組替)'!BD$51</f>
        <v>2.1005812653232702E-4</v>
      </c>
      <c r="BE20" s="350">
        <f>'H27建設IO(組替)'!BE20/'H27建設IO(組替)'!BE$51</f>
        <v>0</v>
      </c>
      <c r="BF20" s="350">
        <f>'H27建設IO(組替)'!BF20/'H27建設IO(組替)'!BF$51</f>
        <v>0</v>
      </c>
      <c r="BG20" s="350">
        <f>'H27建設IO(組替)'!BG20/'H27建設IO(組替)'!BG$51</f>
        <v>0</v>
      </c>
      <c r="BH20" s="350">
        <f>'H27建設IO(組替)'!BH20/'H27建設IO(組替)'!BH$51</f>
        <v>0</v>
      </c>
      <c r="BI20" s="350">
        <f>'H27建設IO(組替)'!BI20/'H27建設IO(組替)'!BI$51</f>
        <v>0</v>
      </c>
      <c r="BJ20" s="350">
        <f>'H27建設IO(組替)'!BJ20/'H27建設IO(組替)'!BJ$51</f>
        <v>0</v>
      </c>
      <c r="BK20" s="350">
        <f>'H27建設IO(組替)'!BK20/'H27建設IO(組替)'!BK$51</f>
        <v>0</v>
      </c>
      <c r="BL20" s="350">
        <f>'H27建設IO(組替)'!BL20/'H27建設IO(組替)'!BL$51</f>
        <v>0</v>
      </c>
      <c r="BM20" s="350">
        <f>'H27建設IO(組替)'!BM20/'H27建設IO(組替)'!BM$51</f>
        <v>0</v>
      </c>
      <c r="BN20" s="350">
        <f>'H27建設IO(組替)'!BN20/'H27建設IO(組替)'!BN$51</f>
        <v>1.2227447095566825E-4</v>
      </c>
      <c r="BO20" s="350">
        <f>'H27建設IO(組替)'!BO20/'H27建設IO(組替)'!BO$51</f>
        <v>0</v>
      </c>
      <c r="BP20" s="350">
        <f>'H27建設IO(組替)'!BP20/'H27建設IO(組替)'!BP$51</f>
        <v>0</v>
      </c>
      <c r="BQ20" s="350">
        <f>'H27建設IO(組替)'!BQ20/'H27建設IO(組替)'!BQ$51</f>
        <v>0</v>
      </c>
      <c r="BR20" s="350">
        <f>'H27建設IO(組替)'!BR20/'H27建設IO(組替)'!BR$51</f>
        <v>0</v>
      </c>
      <c r="BS20" s="350">
        <f>'H27建設IO(組替)'!BS20/'H27建設IO(組替)'!BS$51</f>
        <v>0</v>
      </c>
      <c r="BT20" s="350">
        <f>'H27建設IO(組替)'!BT20/'H27建設IO(組替)'!BT$51</f>
        <v>0</v>
      </c>
      <c r="BU20" s="351">
        <f>'H27建設IO(組替)'!BU20/'H27建設IO(組替)'!BU$51</f>
        <v>0</v>
      </c>
    </row>
    <row r="21" spans="1:73">
      <c r="A21" s="340">
        <v>18</v>
      </c>
      <c r="B21" s="90" t="s">
        <v>328</v>
      </c>
      <c r="C21" s="350">
        <f>'H27建設IO(組替)'!C21/'H27建設IO(組替)'!C$51</f>
        <v>3.2404464279823077E-4</v>
      </c>
      <c r="D21" s="350">
        <f>'H27建設IO(組替)'!D21/'H27建設IO(組替)'!D$51</f>
        <v>5.5581285734638782E-4</v>
      </c>
      <c r="E21" s="350">
        <f>'H27建設IO(組替)'!E21/'H27建設IO(組替)'!E$51</f>
        <v>6.7172507276099175E-4</v>
      </c>
      <c r="F21" s="350">
        <f>'H27建設IO(組替)'!F21/'H27建設IO(組替)'!F$51</f>
        <v>4.4853838296283696E-4</v>
      </c>
      <c r="G21" s="350">
        <f>'H27建設IO(組替)'!G21/'H27建設IO(組替)'!G$51</f>
        <v>4.5312712765495123E-4</v>
      </c>
      <c r="H21" s="350">
        <f>'H27建設IO(組替)'!H21/'H27建設IO(組替)'!H$51</f>
        <v>2.9219215187674229E-4</v>
      </c>
      <c r="I21" s="350">
        <f>'H27建設IO(組替)'!I21/'H27建設IO(組替)'!I$51</f>
        <v>9.4037973506742303E-4</v>
      </c>
      <c r="J21" s="350">
        <f>'H27建設IO(組替)'!J21/'H27建設IO(組替)'!J$51</f>
        <v>8.9566929133858269E-4</v>
      </c>
      <c r="K21" s="350">
        <f>'H27建設IO(組替)'!K21/'H27建設IO(組替)'!K$51</f>
        <v>1.1487805982422854E-3</v>
      </c>
      <c r="L21" s="350">
        <f>'H27建設IO(組替)'!L21/'H27建設IO(組替)'!L$51</f>
        <v>1.157609184889877E-3</v>
      </c>
      <c r="M21" s="350">
        <f>'H27建設IO(組替)'!M21/'H27建設IO(組替)'!M$51</f>
        <v>6.7652716057571137E-4</v>
      </c>
      <c r="N21" s="350">
        <f>'H27建設IO(組替)'!N21/'H27建設IO(組替)'!N$51</f>
        <v>6.6030033015016508E-4</v>
      </c>
      <c r="O21" s="350">
        <f>'H27建設IO(組替)'!O21/'H27建設IO(組替)'!O$51</f>
        <v>4.9442344172530241E-4</v>
      </c>
      <c r="P21" s="350">
        <f>'H27建設IO(組替)'!P21/'H27建設IO(組替)'!P$51</f>
        <v>7.6362025133476421E-4</v>
      </c>
      <c r="Q21" s="350">
        <f>'H27建設IO(組替)'!Q21/'H27建設IO(組替)'!Q$51</f>
        <v>1.170497814130588E-3</v>
      </c>
      <c r="R21" s="350">
        <f>'H27建設IO(組替)'!R21/'H27建設IO(組替)'!R$51</f>
        <v>4.1098972226038356E-4</v>
      </c>
      <c r="S21" s="350">
        <f>'H27建設IO(組替)'!S21/'H27建設IO(組替)'!S$51</f>
        <v>4.068485743402034E-4</v>
      </c>
      <c r="T21" s="350">
        <f>'H27建設IO(組替)'!T21/'H27建設IO(組替)'!T$51</f>
        <v>4.1729695894841167E-4</v>
      </c>
      <c r="U21" s="350">
        <f>'H27建設IO(組替)'!U21/'H27建設IO(組替)'!U$51</f>
        <v>4.0600436911276104E-4</v>
      </c>
      <c r="V21" s="350">
        <f>'H27建設IO(組替)'!V21/'H27建設IO(組替)'!V$51</f>
        <v>4.1124988934797458E-4</v>
      </c>
      <c r="W21" s="350">
        <f>'H27建設IO(組替)'!W21/'H27建設IO(組替)'!W$51</f>
        <v>1.6330459745416727E-4</v>
      </c>
      <c r="X21" s="350">
        <f>'H27建設IO(組替)'!X21/'H27建設IO(組替)'!X$51</f>
        <v>1.7802952572118947E-4</v>
      </c>
      <c r="Y21" s="350">
        <f>'H27建設IO(組替)'!Y21/'H27建設IO(組替)'!Y$51</f>
        <v>1.1306735583912131E-4</v>
      </c>
      <c r="Z21" s="350">
        <f>'H27建設IO(組替)'!Z21/'H27建設IO(組替)'!Z$51</f>
        <v>5.1480051480051476E-4</v>
      </c>
      <c r="AA21" s="350">
        <f>'H27建設IO(組替)'!AA21/'H27建設IO(組替)'!AA$51</f>
        <v>7.2150493905203934E-4</v>
      </c>
      <c r="AB21" s="350">
        <f>'H27建設IO(組替)'!AB21/'H27建設IO(組替)'!AB$51</f>
        <v>1.6637589495489317E-4</v>
      </c>
      <c r="AC21" s="350">
        <f>'H27建設IO(組替)'!AC21/'H27建設IO(組替)'!AC$51</f>
        <v>4.1262648338844123E-4</v>
      </c>
      <c r="AD21" s="350">
        <f>'H27建設IO(組替)'!AD21/'H27建設IO(組替)'!AD$51</f>
        <v>6.2841230765682923E-4</v>
      </c>
      <c r="AE21" s="350">
        <f>'H27建設IO(組替)'!AE21/'H27建設IO(組替)'!AE$51</f>
        <v>2.056227054496831E-4</v>
      </c>
      <c r="AF21" s="350">
        <f>'H27建設IO(組替)'!AF21/'H27建設IO(組替)'!AF$51</f>
        <v>3.4549491803476603E-5</v>
      </c>
      <c r="AG21" s="350">
        <f>'H27建設IO(組替)'!AG21/'H27建設IO(組替)'!AG$51</f>
        <v>5.103618146800309E-5</v>
      </c>
      <c r="AH21" s="350">
        <f>'H27建設IO(組替)'!AH21/'H27建設IO(組替)'!AH$51</f>
        <v>3.8838866894288846E-5</v>
      </c>
      <c r="AI21" s="350">
        <f>'H27建設IO(組替)'!AI21/'H27建設IO(組替)'!AI$51</f>
        <v>3.8028765088483794E-5</v>
      </c>
      <c r="AJ21" s="350">
        <f>'H27建設IO(組替)'!AJ21/'H27建設IO(組替)'!AJ$51</f>
        <v>3.6723359282478315E-5</v>
      </c>
      <c r="AK21" s="350">
        <f>'H27建設IO(組替)'!AK21/'H27建設IO(組替)'!AK$51</f>
        <v>3.4550311984830168E-5</v>
      </c>
      <c r="AL21" s="350">
        <f>'H27建設IO(組替)'!AL21/'H27建設IO(組替)'!AL$51</f>
        <v>5.421572436725732E-5</v>
      </c>
      <c r="AM21" s="350">
        <f>'H27建設IO(組替)'!AM21/'H27建設IO(組替)'!AM$51</f>
        <v>4.2514395846815911E-5</v>
      </c>
      <c r="AN21" s="350">
        <f>'H27建設IO(組替)'!AN21/'H27建設IO(組替)'!AN$51</f>
        <v>3.5900577763888373E-5</v>
      </c>
      <c r="AO21" s="350">
        <f>'H27建設IO(組替)'!AO21/'H27建設IO(組替)'!AO$51</f>
        <v>3.8795247810350572E-5</v>
      </c>
      <c r="AP21" s="350">
        <f>'H27建設IO(組替)'!AP21/'H27建設IO(組替)'!AP$51</f>
        <v>1.0458063166701528E-4</v>
      </c>
      <c r="AQ21" s="350">
        <f>'H27建設IO(組替)'!AQ21/'H27建設IO(組替)'!AQ$51</f>
        <v>5.2200240121104554E-5</v>
      </c>
      <c r="AR21" s="350">
        <f>'H27建設IO(組替)'!AR21/'H27建設IO(組替)'!AR$51</f>
        <v>4.3398503419301315E-5</v>
      </c>
      <c r="AS21" s="350">
        <f>'H27建設IO(組替)'!AS21/'H27建設IO(組替)'!AS$51</f>
        <v>4.3024926994937707E-5</v>
      </c>
      <c r="AT21" s="350">
        <f>'H27建設IO(組替)'!AT21/'H27建設IO(組替)'!AT$51</f>
        <v>3.7970075113742711E-5</v>
      </c>
      <c r="AU21" s="350">
        <f>'H27建設IO(組替)'!AU21/'H27建設IO(組替)'!AU$51</f>
        <v>6.6171952545256892E-5</v>
      </c>
      <c r="AV21" s="350">
        <f>'H27建設IO(組替)'!AV21/'H27建設IO(組替)'!AV$51</f>
        <v>7.0338327354575511E-5</v>
      </c>
      <c r="AW21" s="350">
        <f>'H27建設IO(組替)'!AW21/'H27建設IO(組替)'!AW$51</f>
        <v>4.9805757545572267E-5</v>
      </c>
      <c r="AX21" s="350">
        <f>'H27建設IO(組替)'!AX21/'H27建設IO(組替)'!AX$51</f>
        <v>4.7255406018448511E-5</v>
      </c>
      <c r="AY21" s="350">
        <f>'H27建設IO(組替)'!AY21/'H27建設IO(組替)'!AY$51</f>
        <v>4.7499168764546622E-5</v>
      </c>
      <c r="AZ21" s="350">
        <f>'H27建設IO(組替)'!AZ21/'H27建設IO(組替)'!AZ$51</f>
        <v>4.6304871272457863E-5</v>
      </c>
      <c r="BA21" s="350">
        <f>'H27建設IO(組替)'!BA21/'H27建設IO(組替)'!BA$51</f>
        <v>6.6235035021774765E-5</v>
      </c>
      <c r="BB21" s="350">
        <f>'H27建設IO(組替)'!BB21/'H27建設IO(組替)'!BB$51</f>
        <v>5.4493633494722962E-5</v>
      </c>
      <c r="BC21" s="350">
        <f>'H27建設IO(組替)'!BC21/'H27建設IO(組替)'!BC$51</f>
        <v>5.7793087076782153E-5</v>
      </c>
      <c r="BD21" s="350">
        <f>'H27建設IO(組替)'!BD21/'H27建設IO(組替)'!BD$51</f>
        <v>5.4343395918810965E-5</v>
      </c>
      <c r="BE21" s="350">
        <f>'H27建設IO(組替)'!BE21/'H27建設IO(組替)'!BE$51</f>
        <v>5.197629880774367E-5</v>
      </c>
      <c r="BF21" s="350">
        <f>'H27建設IO(組替)'!BF21/'H27建設IO(組替)'!BF$51</f>
        <v>5.7391279395095913E-5</v>
      </c>
      <c r="BG21" s="350">
        <f>'H27建設IO(組替)'!BG21/'H27建設IO(組替)'!BG$51</f>
        <v>7.2180451127819552E-5</v>
      </c>
      <c r="BH21" s="350">
        <f>'H27建設IO(組替)'!BH21/'H27建設IO(組替)'!BH$51</f>
        <v>4.9642365213986559E-5</v>
      </c>
      <c r="BI21" s="350">
        <f>'H27建設IO(組替)'!BI21/'H27建設IO(組替)'!BI$51</f>
        <v>4.8490412637248072E-5</v>
      </c>
      <c r="BJ21" s="350">
        <f>'H27建設IO(組替)'!BJ21/'H27建設IO(組替)'!BJ$51</f>
        <v>6.0053876906710591E-5</v>
      </c>
      <c r="BK21" s="350">
        <f>'H27建設IO(組替)'!BK21/'H27建設IO(組替)'!BK$51</f>
        <v>3.8237505894948823E-5</v>
      </c>
      <c r="BL21" s="350">
        <f>'H27建設IO(組替)'!BL21/'H27建設IO(組替)'!BL$51</f>
        <v>8.1102747823482986E-5</v>
      </c>
      <c r="BM21" s="350">
        <f>'H27建設IO(組替)'!BM21/'H27建設IO(組替)'!BM$51</f>
        <v>5.4479286975092071E-5</v>
      </c>
      <c r="BN21" s="350">
        <f>'H27建設IO(組替)'!BN21/'H27建設IO(組替)'!BN$51</f>
        <v>1.1294845198447321E-4</v>
      </c>
      <c r="BO21" s="350">
        <f>'H27建設IO(組替)'!BO21/'H27建設IO(組替)'!BO$51</f>
        <v>9.7166764735401378E-6</v>
      </c>
      <c r="BP21" s="350">
        <f>'H27建設IO(組替)'!BP21/'H27建設IO(組替)'!BP$51</f>
        <v>2.2497862703043211E-5</v>
      </c>
      <c r="BQ21" s="350">
        <f>'H27建設IO(組替)'!BQ21/'H27建設IO(組替)'!BQ$51</f>
        <v>3.5333923856612497E-5</v>
      </c>
      <c r="BR21" s="350">
        <f>'H27建設IO(組替)'!BR21/'H27建設IO(組替)'!BR$51</f>
        <v>2.9047981455768637E-5</v>
      </c>
      <c r="BS21" s="350">
        <f>'H27建設IO(組替)'!BS21/'H27建設IO(組替)'!BS$51</f>
        <v>8.2717706800470826E-7</v>
      </c>
      <c r="BT21" s="350">
        <f>'H27建設IO(組替)'!BT21/'H27建設IO(組替)'!BT$51</f>
        <v>7.9746215643336644E-7</v>
      </c>
      <c r="BU21" s="351">
        <f>'H27建設IO(組替)'!BU21/'H27建設IO(組替)'!BU$51</f>
        <v>1.3600469216187959E-6</v>
      </c>
    </row>
    <row r="22" spans="1:73">
      <c r="A22" s="340">
        <v>19</v>
      </c>
      <c r="B22" s="90" t="s">
        <v>88</v>
      </c>
      <c r="C22" s="350">
        <f>'H27建設IO(組替)'!C22/'H27建設IO(組替)'!C$51</f>
        <v>8.0553665319447205E-3</v>
      </c>
      <c r="D22" s="350">
        <f>'H27建設IO(組替)'!D22/'H27建設IO(組替)'!D$51</f>
        <v>1.058476451785267E-2</v>
      </c>
      <c r="E22" s="350">
        <f>'H27建設IO(組替)'!E22/'H27建設IO(組替)'!E$51</f>
        <v>9.5230850377621655E-3</v>
      </c>
      <c r="F22" s="350">
        <f>'H27建設IO(組替)'!F22/'H27建設IO(組替)'!F$51</f>
        <v>9.0771604232878344E-3</v>
      </c>
      <c r="G22" s="350">
        <f>'H27建設IO(組替)'!G22/'H27建設IO(組替)'!G$51</f>
        <v>9.2056658274350511E-3</v>
      </c>
      <c r="H22" s="350">
        <f>'H27建設IO(組替)'!H22/'H27建設IO(組替)'!H$51</f>
        <v>4.6987656855854501E-3</v>
      </c>
      <c r="I22" s="350">
        <f>'H27建設IO(組替)'!I22/'H27建設IO(組替)'!I$51</f>
        <v>1.0059854174058204E-2</v>
      </c>
      <c r="J22" s="350">
        <f>'H27建設IO(組替)'!J22/'H27建設IO(組替)'!J$51</f>
        <v>1.6122047244094488E-2</v>
      </c>
      <c r="K22" s="350">
        <f>'H27建設IO(組替)'!K22/'H27建設IO(組替)'!K$51</f>
        <v>7.9285092825075211E-3</v>
      </c>
      <c r="L22" s="350">
        <f>'H27建設IO(組替)'!L22/'H27建設IO(組替)'!L$51</f>
        <v>7.7677361821563021E-3</v>
      </c>
      <c r="M22" s="350">
        <f>'H27建設IO(組替)'!M22/'H27建設IO(組替)'!M$51</f>
        <v>1.6528487099555615E-2</v>
      </c>
      <c r="N22" s="350">
        <f>'H27建設IO(組替)'!N22/'H27建設IO(組替)'!N$51</f>
        <v>1.2767097292639555E-2</v>
      </c>
      <c r="O22" s="350">
        <f>'H27建設IO(組替)'!O22/'H27建設IO(組替)'!O$51</f>
        <v>1.7875761815711228E-2</v>
      </c>
      <c r="P22" s="350">
        <f>'H27建設IO(組替)'!P22/'H27建設IO(組替)'!P$51</f>
        <v>9.5850577638391769E-3</v>
      </c>
      <c r="Q22" s="350">
        <f>'H27建設IO(組替)'!Q22/'H27建設IO(組替)'!Q$51</f>
        <v>6.5435058524890705E-3</v>
      </c>
      <c r="R22" s="350">
        <f>'H27建設IO(組替)'!R22/'H27建設IO(組替)'!R$51</f>
        <v>1.1911248963113423E-2</v>
      </c>
      <c r="S22" s="350">
        <f>'H27建設IO(組替)'!S22/'H27建設IO(組替)'!S$51</f>
        <v>1.8018322484038018E-2</v>
      </c>
      <c r="T22" s="350">
        <f>'H27建設IO(組替)'!T22/'H27建設IO(組替)'!T$51</f>
        <v>1.264062038147897E-2</v>
      </c>
      <c r="U22" s="350">
        <f>'H27建設IO(組替)'!U22/'H27建設IO(組替)'!U$51</f>
        <v>1.8452828333204555E-2</v>
      </c>
      <c r="V22" s="350">
        <f>'H27建設IO(組替)'!V22/'H27建設IO(組替)'!V$51</f>
        <v>1.1527572851496979E-2</v>
      </c>
      <c r="W22" s="350">
        <f>'H27建設IO(組替)'!W22/'H27建設IO(組替)'!W$51</f>
        <v>9.8068708260634144E-3</v>
      </c>
      <c r="X22" s="350">
        <f>'H27建設IO(組替)'!X22/'H27建設IO(組替)'!X$51</f>
        <v>6.2487004524124359E-3</v>
      </c>
      <c r="Y22" s="350">
        <f>'H27建設IO(組替)'!Y22/'H27建設IO(組替)'!Y$51</f>
        <v>6.4642222581166213E-3</v>
      </c>
      <c r="Z22" s="350">
        <f>'H27建設IO(組替)'!Z22/'H27建設IO(組替)'!Z$51</f>
        <v>8.8346022925462186E-3</v>
      </c>
      <c r="AA22" s="350">
        <f>'H27建設IO(組替)'!AA22/'H27建設IO(組替)'!AA$51</f>
        <v>1.5124046239781811E-2</v>
      </c>
      <c r="AB22" s="350">
        <f>'H27建設IO(組替)'!AB22/'H27建設IO(組替)'!AB$51</f>
        <v>8.9059542352563584E-3</v>
      </c>
      <c r="AC22" s="350">
        <f>'H27建設IO(組替)'!AC22/'H27建設IO(組替)'!AC$51</f>
        <v>1.233491409515871E-2</v>
      </c>
      <c r="AD22" s="350">
        <f>'H27建設IO(組替)'!AD22/'H27建設IO(組替)'!AD$51</f>
        <v>1.8529515200083019E-2</v>
      </c>
      <c r="AE22" s="350">
        <f>'H27建設IO(組替)'!AE22/'H27建設IO(組替)'!AE$51</f>
        <v>7.5885333342596822E-3</v>
      </c>
      <c r="AF22" s="350">
        <f>'H27建設IO(組替)'!AF22/'H27建設IO(組替)'!AF$51</f>
        <v>4.5927267626939688E-3</v>
      </c>
      <c r="AG22" s="350">
        <f>'H27建設IO(組替)'!AG22/'H27建設IO(組替)'!AG$51</f>
        <v>3.1034081227063318E-3</v>
      </c>
      <c r="AH22" s="350">
        <f>'H27建設IO(組替)'!AH22/'H27建設IO(組替)'!AH$51</f>
        <v>1.3806028236014757E-3</v>
      </c>
      <c r="AI22" s="350">
        <f>'H27建設IO(組替)'!AI22/'H27建設IO(組替)'!AI$51</f>
        <v>1.385520115176562E-3</v>
      </c>
      <c r="AJ22" s="350">
        <f>'H27建設IO(組替)'!AJ22/'H27建設IO(組替)'!AJ$51</f>
        <v>1.5575979514452264E-3</v>
      </c>
      <c r="AK22" s="350">
        <f>'H27建設IO(組替)'!AK22/'H27建設IO(組替)'!AK$51</f>
        <v>6.6004557051539193E-4</v>
      </c>
      <c r="AL22" s="350">
        <f>'H27建設IO(組替)'!AL22/'H27建設IO(組替)'!AL$51</f>
        <v>7.1384037083555463E-4</v>
      </c>
      <c r="AM22" s="350">
        <f>'H27建設IO(組替)'!AM22/'H27建設IO(組替)'!AM$51</f>
        <v>1.1289934008210003E-3</v>
      </c>
      <c r="AN22" s="350">
        <f>'H27建設IO(組替)'!AN22/'H27建設IO(組替)'!AN$51</f>
        <v>1.8997879511775684E-3</v>
      </c>
      <c r="AO22" s="350">
        <f>'H27建設IO(組替)'!AO22/'H27建設IO(組替)'!AO$51</f>
        <v>5.2236660139936743E-3</v>
      </c>
      <c r="AP22" s="350">
        <f>'H27建設IO(組替)'!AP22/'H27建設IO(組替)'!AP$51</f>
        <v>3.3465802133444888E-3</v>
      </c>
      <c r="AQ22" s="350">
        <f>'H27建設IO(組替)'!AQ22/'H27建設IO(組替)'!AQ$51</f>
        <v>5.2200240121104561E-3</v>
      </c>
      <c r="AR22" s="350">
        <f>'H27建設IO(組替)'!AR22/'H27建設IO(組替)'!AR$51</f>
        <v>6.7768432262447446E-4</v>
      </c>
      <c r="AS22" s="350">
        <f>'H27建設IO(組替)'!AS22/'H27建設IO(組替)'!AS$51</f>
        <v>4.2475672607768288E-4</v>
      </c>
      <c r="AT22" s="350">
        <f>'H27建設IO(組替)'!AT22/'H27建設IO(組替)'!AT$51</f>
        <v>2.9705999941928118E-4</v>
      </c>
      <c r="AU22" s="350">
        <f>'H27建設IO(組替)'!AU22/'H27建設IO(組替)'!AU$51</f>
        <v>6.1445384506309973E-4</v>
      </c>
      <c r="AV22" s="350">
        <f>'H27建設IO(組替)'!AV22/'H27建設IO(組替)'!AV$51</f>
        <v>1.7584581838643878E-3</v>
      </c>
      <c r="AW22" s="350">
        <f>'H27建設IO(組替)'!AW22/'H27建設IO(組替)'!AW$51</f>
        <v>3.9844606036457814E-4</v>
      </c>
      <c r="AX22" s="350">
        <f>'H27建設IO(組替)'!AX22/'H27建設IO(組替)'!AX$51</f>
        <v>3.2889762588840165E-3</v>
      </c>
      <c r="AY22" s="350">
        <f>'H27建設IO(組替)'!AY22/'H27建設IO(組替)'!AY$51</f>
        <v>3.26556785256258E-3</v>
      </c>
      <c r="AZ22" s="350">
        <f>'H27建設IO(組替)'!AZ22/'H27建設IO(組替)'!AZ$51</f>
        <v>3.3802556028894241E-3</v>
      </c>
      <c r="BA22" s="350">
        <f>'H27建設IO(組替)'!BA22/'H27建設IO(組替)'!BA$51</f>
        <v>1.214308975399204E-3</v>
      </c>
      <c r="BB22" s="350">
        <f>'H27建設IO(組替)'!BB22/'H27建設IO(組替)'!BB$51</f>
        <v>5.6999134134369635E-3</v>
      </c>
      <c r="BC22" s="350">
        <f>'H27建設IO(組替)'!BC22/'H27建設IO(組替)'!BC$51</f>
        <v>3.1537625474695637E-3</v>
      </c>
      <c r="BD22" s="350">
        <f>'H27建設IO(組替)'!BD22/'H27建設IO(組替)'!BD$51</f>
        <v>2.5426438898166746E-3</v>
      </c>
      <c r="BE22" s="350">
        <f>'H27建設IO(組替)'!BE22/'H27建設IO(組替)'!BE$51</f>
        <v>9.0718632303669524E-3</v>
      </c>
      <c r="BF22" s="350">
        <f>'H27建設IO(組替)'!BF22/'H27建設IO(組替)'!BF$51</f>
        <v>2.1952164368624189E-3</v>
      </c>
      <c r="BG22" s="350">
        <f>'H27建設IO(組替)'!BG22/'H27建設IO(組替)'!BG$51</f>
        <v>6.6165413533834591E-4</v>
      </c>
      <c r="BH22" s="350">
        <f>'H27建設IO(組替)'!BH22/'H27建設IO(組替)'!BH$51</f>
        <v>1.2232997489914209E-2</v>
      </c>
      <c r="BI22" s="350">
        <f>'H27建設IO(組替)'!BI22/'H27建設IO(組替)'!BI$51</f>
        <v>3.6965857900462112E-3</v>
      </c>
      <c r="BJ22" s="350">
        <f>'H27建設IO(組替)'!BJ22/'H27建設IO(組替)'!BJ$51</f>
        <v>7.5496302397007602E-4</v>
      </c>
      <c r="BK22" s="350">
        <f>'H27建設IO(組替)'!BK22/'H27建設IO(組替)'!BK$51</f>
        <v>2.2432670125036645E-3</v>
      </c>
      <c r="BL22" s="350">
        <f>'H27建設IO(組替)'!BL22/'H27建設IO(組替)'!BL$51</f>
        <v>8.0447687167985622E-3</v>
      </c>
      <c r="BM22" s="350">
        <f>'H27建設IO(組替)'!BM22/'H27建設IO(組替)'!BM$51</f>
        <v>4.5606945953434219E-4</v>
      </c>
      <c r="BN22" s="350">
        <f>'H27建設IO(組替)'!BN22/'H27建設IO(組替)'!BN$51</f>
        <v>9.8441311362614274E-4</v>
      </c>
      <c r="BO22" s="350">
        <f>'H27建設IO(組替)'!BO22/'H27建設IO(組替)'!BO$51</f>
        <v>6.8359893888973074E-3</v>
      </c>
      <c r="BP22" s="350">
        <f>'H27建設IO(組替)'!BP22/'H27建設IO(組替)'!BP$51</f>
        <v>3.3971772681595249E-3</v>
      </c>
      <c r="BQ22" s="350">
        <f>'H27建設IO(組替)'!BQ22/'H27建設IO(組替)'!BQ$51</f>
        <v>9.0649790859723099E-3</v>
      </c>
      <c r="BR22" s="350">
        <f>'H27建設IO(組替)'!BR22/'H27建設IO(組替)'!BR$51</f>
        <v>5.5365452654695026E-3</v>
      </c>
      <c r="BS22" s="350">
        <f>'H27建設IO(組替)'!BS22/'H27建設IO(組替)'!BS$51</f>
        <v>2.0447817121076388E-3</v>
      </c>
      <c r="BT22" s="350">
        <f>'H27建設IO(組替)'!BT22/'H27建設IO(組替)'!BT$51</f>
        <v>2.2552229783935605E-3</v>
      </c>
      <c r="BU22" s="351">
        <f>'H27建設IO(組替)'!BU22/'H27建設IO(組替)'!BU$51</f>
        <v>1.2239402259377948E-2</v>
      </c>
    </row>
    <row r="23" spans="1:73">
      <c r="A23" s="340">
        <v>20</v>
      </c>
      <c r="B23" s="90" t="s">
        <v>329</v>
      </c>
      <c r="C23" s="350">
        <f>'H27建設IO(組替)'!C23/'H27建設IO(組替)'!C$51</f>
        <v>1.7469357829276481E-3</v>
      </c>
      <c r="D23" s="350">
        <f>'H27建設IO(組替)'!D23/'H27建設IO(組替)'!D$51</f>
        <v>1.4192492762255661E-3</v>
      </c>
      <c r="E23" s="350">
        <f>'H27建設IO(組替)'!E23/'H27建設IO(組替)'!E$51</f>
        <v>9.5325554818897129E-4</v>
      </c>
      <c r="F23" s="350">
        <f>'H27建設IO(組替)'!F23/'H27建設IO(組替)'!F$51</f>
        <v>5.0663220967187906E-4</v>
      </c>
      <c r="G23" s="350">
        <f>'H27建設IO(組替)'!G23/'H27建設IO(組替)'!G$51</f>
        <v>5.1165121958992579E-4</v>
      </c>
      <c r="H23" s="350">
        <f>'H27建設IO(組替)'!H23/'H27建設IO(組替)'!H$51</f>
        <v>3.3562612039896077E-4</v>
      </c>
      <c r="I23" s="350">
        <f>'H27建設IO(組替)'!I23/'H27建設IO(組替)'!I$51</f>
        <v>1.4908657537796111E-3</v>
      </c>
      <c r="J23" s="350">
        <f>'H27建設IO(組替)'!J23/'H27建設IO(組替)'!J$51</f>
        <v>2.0374015748031494E-3</v>
      </c>
      <c r="K23" s="350">
        <f>'H27建設IO(組替)'!K23/'H27建設IO(組替)'!K$51</f>
        <v>1.8890734143590028E-3</v>
      </c>
      <c r="L23" s="350">
        <f>'H27建設IO(組替)'!L23/'H27建設IO(組替)'!L$51</f>
        <v>1.9162052638483462E-3</v>
      </c>
      <c r="M23" s="350">
        <f>'H27建設IO(組替)'!M23/'H27建設IO(組替)'!M$51</f>
        <v>4.3775286860781325E-4</v>
      </c>
      <c r="N23" s="350">
        <f>'H27建設IO(組替)'!N23/'H27建設IO(組替)'!N$51</f>
        <v>9.6366411819569545E-4</v>
      </c>
      <c r="O23" s="350">
        <f>'H27建設IO(組替)'!O23/'H27建設IO(組替)'!O$51</f>
        <v>1.6581684134052658E-3</v>
      </c>
      <c r="P23" s="350">
        <f>'H27建設IO(組替)'!P23/'H27建設IO(組替)'!P$51</f>
        <v>5.3107745874722285E-4</v>
      </c>
      <c r="Q23" s="350">
        <f>'H27建設IO(組替)'!Q23/'H27建設IO(組替)'!Q$51</f>
        <v>6.7691439853335218E-4</v>
      </c>
      <c r="R23" s="350">
        <f>'H27建設IO(組替)'!R23/'H27建設IO(組替)'!R$51</f>
        <v>2.0014715414396582E-3</v>
      </c>
      <c r="S23" s="350">
        <f>'H27建設IO(組替)'!S23/'H27建設IO(組替)'!S$51</f>
        <v>8.4879271260112721E-4</v>
      </c>
      <c r="T23" s="350">
        <f>'H27建設IO(組替)'!T23/'H27建設IO(組替)'!T$51</f>
        <v>2.6081059934275727E-4</v>
      </c>
      <c r="U23" s="350">
        <f>'H27建設IO(組替)'!U23/'H27建設IO(組替)'!U$51</f>
        <v>8.9630030274720257E-4</v>
      </c>
      <c r="V23" s="350">
        <f>'H27建設IO(組替)'!V23/'H27建設IO(組替)'!V$51</f>
        <v>2.0738884411995954E-3</v>
      </c>
      <c r="W23" s="350">
        <f>'H27建設IO(組替)'!W23/'H27建設IO(組替)'!W$51</f>
        <v>2.2604794279182101E-3</v>
      </c>
      <c r="X23" s="350">
        <f>'H27建設IO(組替)'!X23/'H27建設IO(組替)'!X$51</f>
        <v>1.1864105034702168E-3</v>
      </c>
      <c r="Y23" s="350">
        <f>'H27建設IO(組替)'!Y23/'H27建設IO(組替)'!Y$51</f>
        <v>2.1127443062510095E-3</v>
      </c>
      <c r="Z23" s="350">
        <f>'H27建設IO(組替)'!Z23/'H27建設IO(組替)'!Z$51</f>
        <v>1.5119258109912315E-3</v>
      </c>
      <c r="AA23" s="350">
        <f>'H27建設IO(組替)'!AA23/'H27建設IO(組替)'!AA$51</f>
        <v>2.8062700783384009E-3</v>
      </c>
      <c r="AB23" s="350">
        <f>'H27建設IO(組替)'!AB23/'H27建設IO(組替)'!AB$51</f>
        <v>1.7560028001694927E-3</v>
      </c>
      <c r="AC23" s="350">
        <f>'H27建設IO(組替)'!AC23/'H27建設IO(組替)'!AC$51</f>
        <v>2.0849784562270348E-3</v>
      </c>
      <c r="AD23" s="350">
        <f>'H27建設IO(組替)'!AD23/'H27建設IO(組替)'!AD$51</f>
        <v>2.2369172052371534E-3</v>
      </c>
      <c r="AE23" s="350">
        <f>'H27建設IO(組替)'!AE23/'H27建設IO(組替)'!AE$51</f>
        <v>3.68758068252843E-4</v>
      </c>
      <c r="AF23" s="350">
        <f>'H27建設IO(組替)'!AF23/'H27建設IO(組替)'!AF$51</f>
        <v>2.7239624183976827E-3</v>
      </c>
      <c r="AG23" s="350">
        <f>'H27建設IO(組替)'!AG23/'H27建設IO(組替)'!AG$51</f>
        <v>2.6184419119247792E-3</v>
      </c>
      <c r="AH23" s="350">
        <f>'H27建設IO(組替)'!AH23/'H27建設IO(組替)'!AH$51</f>
        <v>7.7756996782239512E-4</v>
      </c>
      <c r="AI23" s="350">
        <f>'H27建設IO(組替)'!AI23/'H27建設IO(組替)'!AI$51</f>
        <v>7.6481885495551535E-4</v>
      </c>
      <c r="AJ23" s="350">
        <f>'H27建設IO(組替)'!AJ23/'H27建設IO(組替)'!AJ$51</f>
        <v>7.5374187698567358E-4</v>
      </c>
      <c r="AK23" s="350">
        <f>'H27建設IO(組替)'!AK23/'H27建設IO(組替)'!AK$51</f>
        <v>8.3952771069632792E-4</v>
      </c>
      <c r="AL23" s="350">
        <f>'H27建設IO(組替)'!AL23/'H27建設IO(組替)'!AL$51</f>
        <v>8.5841563581490752E-4</v>
      </c>
      <c r="AM23" s="350">
        <f>'H27建設IO(組替)'!AM23/'H27建設IO(組替)'!AM$51</f>
        <v>6.8023033354905457E-4</v>
      </c>
      <c r="AN23" s="350">
        <f>'H27建設IO(組替)'!AN23/'H27建設IO(組替)'!AN$51</f>
        <v>5.4380547301365338E-4</v>
      </c>
      <c r="AO23" s="350">
        <f>'H27建設IO(組替)'!AO23/'H27建設IO(組替)'!AO$51</f>
        <v>7.6449458920396719E-4</v>
      </c>
      <c r="AP23" s="350">
        <f>'H27建設IO(組替)'!AP23/'H27建設IO(組替)'!AP$51</f>
        <v>1.9661158753398869E-2</v>
      </c>
      <c r="AQ23" s="350">
        <f>'H27建設IO(組替)'!AQ23/'H27建設IO(組替)'!AQ$51</f>
        <v>7.3080336169546376E-4</v>
      </c>
      <c r="AR23" s="350">
        <f>'H27建設IO(組替)'!AR23/'H27建設IO(組替)'!AR$51</f>
        <v>8.1038359269503034E-4</v>
      </c>
      <c r="AS23" s="350">
        <f>'H27建設IO(組替)'!AS23/'H27建設IO(組替)'!AS$51</f>
        <v>6.4262763298821848E-4</v>
      </c>
      <c r="AT23" s="350">
        <f>'H27建設IO(組替)'!AT23/'H27建設IO(組替)'!AT$51</f>
        <v>5.762517281968011E-4</v>
      </c>
      <c r="AU23" s="350">
        <f>'H27建設IO(組替)'!AU23/'H27建設IO(組替)'!AU$51</f>
        <v>1.011485560334641E-3</v>
      </c>
      <c r="AV23" s="350">
        <f>'H27建設IO(組替)'!AV23/'H27建設IO(組替)'!AV$51</f>
        <v>9.5660125202222694E-4</v>
      </c>
      <c r="AW23" s="350">
        <f>'H27建設IO(組替)'!AW23/'H27建設IO(組替)'!AW$51</f>
        <v>5.4786333300129494E-4</v>
      </c>
      <c r="AX23" s="350">
        <f>'H27建設IO(組替)'!AX23/'H27建設IO(組替)'!AX$51</f>
        <v>2.5423408437925299E-3</v>
      </c>
      <c r="AY23" s="350">
        <f>'H27建設IO(組替)'!AY23/'H27建設IO(組替)'!AY$51</f>
        <v>2.5768299054766543E-3</v>
      </c>
      <c r="AZ23" s="350">
        <f>'H27建設IO(組替)'!AZ23/'H27建設IO(組替)'!AZ$51</f>
        <v>2.4078533061678087E-3</v>
      </c>
      <c r="BA23" s="350">
        <f>'H27建設IO(組替)'!BA23/'H27建設IO(組替)'!BA$51</f>
        <v>1.2087893891473895E-3</v>
      </c>
      <c r="BB23" s="350">
        <f>'H27建設IO(組替)'!BB23/'H27建設IO(組替)'!BB$51</f>
        <v>5.4519774352118954E-3</v>
      </c>
      <c r="BC23" s="350">
        <f>'H27建設IO(組替)'!BC23/'H27建設IO(組替)'!BC$51</f>
        <v>5.4431145129627406E-3</v>
      </c>
      <c r="BD23" s="350">
        <f>'H27建設IO(組替)'!BD23/'H27建設IO(組替)'!BD$51</f>
        <v>1.4944433877673016E-3</v>
      </c>
      <c r="BE23" s="350">
        <f>'H27建設IO(組替)'!BE23/'H27建設IO(組替)'!BE$51</f>
        <v>2.8163157600134339E-2</v>
      </c>
      <c r="BF23" s="350">
        <f>'H27建設IO(組替)'!BF23/'H27建設IO(組替)'!BF$51</f>
        <v>6.0260843364850711E-4</v>
      </c>
      <c r="BG23" s="350">
        <f>'H27建設IO(組替)'!BG23/'H27建設IO(組替)'!BG$51</f>
        <v>7.3082706766917297E-4</v>
      </c>
      <c r="BH23" s="350">
        <f>'H27建設IO(組替)'!BH23/'H27建設IO(組替)'!BH$51</f>
        <v>1.1068149877991651E-2</v>
      </c>
      <c r="BI23" s="350">
        <f>'H27建設IO(組替)'!BI23/'H27建設IO(組替)'!BI$51</f>
        <v>8.7282742747046534E-4</v>
      </c>
      <c r="BJ23" s="350">
        <f>'H27建設IO(組替)'!BJ23/'H27建設IO(組替)'!BJ$51</f>
        <v>1.3898182941267309E-3</v>
      </c>
      <c r="BK23" s="350">
        <f>'H27建設IO(組替)'!BK23/'H27建設IO(組替)'!BK$51</f>
        <v>3.1269782598535929E-3</v>
      </c>
      <c r="BL23" s="350">
        <f>'H27建設IO(組替)'!BL23/'H27建設IO(組替)'!BL$51</f>
        <v>2.2552802567837771E-3</v>
      </c>
      <c r="BM23" s="350">
        <f>'H27建設IO(組替)'!BM23/'H27建設IO(組替)'!BM$51</f>
        <v>5.6502803348452632E-4</v>
      </c>
      <c r="BN23" s="350">
        <f>'H27建設IO(組替)'!BN23/'H27建設IO(組替)'!BN$51</f>
        <v>4.9738767846373524E-5</v>
      </c>
      <c r="BO23" s="350">
        <f>'H27建設IO(組替)'!BO23/'H27建設IO(組替)'!BO$51</f>
        <v>2.8829010109279402E-3</v>
      </c>
      <c r="BP23" s="350">
        <f>'H27建設IO(組替)'!BP23/'H27建設IO(組替)'!BP$51</f>
        <v>3.3360292310692023E-3</v>
      </c>
      <c r="BQ23" s="350">
        <f>'H27建設IO(組替)'!BQ23/'H27建設IO(組替)'!BQ$51</f>
        <v>2.5026165379821406E-3</v>
      </c>
      <c r="BR23" s="350">
        <f>'H27建設IO(組替)'!BR23/'H27建設IO(組替)'!BR$51</f>
        <v>1.8038796484032324E-2</v>
      </c>
      <c r="BS23" s="350">
        <f>'H27建設IO(組替)'!BS23/'H27建設IO(組替)'!BS$51</f>
        <v>3.3004365013387861E-4</v>
      </c>
      <c r="BT23" s="350">
        <f>'H27建設IO(組替)'!BT23/'H27建設IO(組替)'!BT$51</f>
        <v>4.0750316193745024E-4</v>
      </c>
      <c r="BU23" s="351">
        <f>'H27建設IO(組替)'!BU23/'H27建設IO(組替)'!BU$51</f>
        <v>3.9397159201992465E-3</v>
      </c>
    </row>
    <row r="24" spans="1:73">
      <c r="A24" s="340">
        <v>21</v>
      </c>
      <c r="B24" s="90" t="s">
        <v>90</v>
      </c>
      <c r="C24" s="350">
        <f>'H27建設IO(組替)'!C24/'H27建設IO(組替)'!C$51</f>
        <v>0</v>
      </c>
      <c r="D24" s="350">
        <f>'H27建設IO(組替)'!D24/'H27建設IO(組替)'!D$51</f>
        <v>0</v>
      </c>
      <c r="E24" s="350">
        <f>'H27建設IO(組替)'!E24/'H27建設IO(組替)'!E$51</f>
        <v>0</v>
      </c>
      <c r="F24" s="350">
        <f>'H27建設IO(組替)'!F24/'H27建設IO(組替)'!F$51</f>
        <v>0</v>
      </c>
      <c r="G24" s="350">
        <f>'H27建設IO(組替)'!G24/'H27建設IO(組替)'!G$51</f>
        <v>0</v>
      </c>
      <c r="H24" s="350">
        <f>'H27建設IO(組替)'!H24/'H27建設IO(組替)'!H$51</f>
        <v>0</v>
      </c>
      <c r="I24" s="350">
        <f>'H27建設IO(組替)'!I24/'H27建設IO(組替)'!I$51</f>
        <v>0</v>
      </c>
      <c r="J24" s="350">
        <f>'H27建設IO(組替)'!J24/'H27建設IO(組替)'!J$51</f>
        <v>0</v>
      </c>
      <c r="K24" s="350">
        <f>'H27建設IO(組替)'!K24/'H27建設IO(組替)'!K$51</f>
        <v>0</v>
      </c>
      <c r="L24" s="350">
        <f>'H27建設IO(組替)'!L24/'H27建設IO(組替)'!L$51</f>
        <v>0</v>
      </c>
      <c r="M24" s="350">
        <f>'H27建設IO(組替)'!M24/'H27建設IO(組替)'!M$51</f>
        <v>0</v>
      </c>
      <c r="N24" s="350">
        <f>'H27建設IO(組替)'!N24/'H27建設IO(組替)'!N$51</f>
        <v>0</v>
      </c>
      <c r="O24" s="350">
        <f>'H27建設IO(組替)'!O24/'H27建設IO(組替)'!O$51</f>
        <v>0</v>
      </c>
      <c r="P24" s="350">
        <f>'H27建設IO(組替)'!P24/'H27建設IO(組替)'!P$51</f>
        <v>0</v>
      </c>
      <c r="Q24" s="350">
        <f>'H27建設IO(組替)'!Q24/'H27建設IO(組替)'!Q$51</f>
        <v>0</v>
      </c>
      <c r="R24" s="350">
        <f>'H27建設IO(組替)'!R24/'H27建設IO(組替)'!R$51</f>
        <v>0</v>
      </c>
      <c r="S24" s="350">
        <f>'H27建設IO(組替)'!S24/'H27建設IO(組替)'!S$51</f>
        <v>0</v>
      </c>
      <c r="T24" s="350">
        <f>'H27建設IO(組替)'!T24/'H27建設IO(組替)'!T$51</f>
        <v>0</v>
      </c>
      <c r="U24" s="350">
        <f>'H27建設IO(組替)'!U24/'H27建設IO(組替)'!U$51</f>
        <v>0</v>
      </c>
      <c r="V24" s="350">
        <f>'H27建設IO(組替)'!V24/'H27建設IO(組替)'!V$51</f>
        <v>0</v>
      </c>
      <c r="W24" s="350">
        <f>'H27建設IO(組替)'!W24/'H27建設IO(組替)'!W$51</f>
        <v>0</v>
      </c>
      <c r="X24" s="350">
        <f>'H27建設IO(組替)'!X24/'H27建設IO(組替)'!X$51</f>
        <v>0</v>
      </c>
      <c r="Y24" s="350">
        <f>'H27建設IO(組替)'!Y24/'H27建設IO(組替)'!Y$51</f>
        <v>0</v>
      </c>
      <c r="Z24" s="350">
        <f>'H27建設IO(組替)'!Z24/'H27建設IO(組替)'!Z$51</f>
        <v>0</v>
      </c>
      <c r="AA24" s="350">
        <f>'H27建設IO(組替)'!AA24/'H27建設IO(組替)'!AA$51</f>
        <v>0</v>
      </c>
      <c r="AB24" s="350">
        <f>'H27建設IO(組替)'!AB24/'H27建設IO(組替)'!AB$51</f>
        <v>0</v>
      </c>
      <c r="AC24" s="350">
        <f>'H27建設IO(組替)'!AC24/'H27建設IO(組替)'!AC$51</f>
        <v>0</v>
      </c>
      <c r="AD24" s="350">
        <f>'H27建設IO(組替)'!AD24/'H27建設IO(組替)'!AD$51</f>
        <v>0</v>
      </c>
      <c r="AE24" s="350">
        <f>'H27建設IO(組替)'!AE24/'H27建設IO(組替)'!AE$51</f>
        <v>0</v>
      </c>
      <c r="AF24" s="350">
        <f>'H27建設IO(組替)'!AF24/'H27建設IO(組替)'!AF$51</f>
        <v>0</v>
      </c>
      <c r="AG24" s="350">
        <f>'H27建設IO(組替)'!AG24/'H27建設IO(組替)'!AG$51</f>
        <v>0</v>
      </c>
      <c r="AH24" s="350">
        <f>'H27建設IO(組替)'!AH24/'H27建設IO(組替)'!AH$51</f>
        <v>0</v>
      </c>
      <c r="AI24" s="350">
        <f>'H27建設IO(組替)'!AI24/'H27建設IO(組替)'!AI$51</f>
        <v>0</v>
      </c>
      <c r="AJ24" s="350">
        <f>'H27建設IO(組替)'!AJ24/'H27建設IO(組替)'!AJ$51</f>
        <v>0</v>
      </c>
      <c r="AK24" s="350">
        <f>'H27建設IO(組替)'!AK24/'H27建設IO(組替)'!AK$51</f>
        <v>0</v>
      </c>
      <c r="AL24" s="350">
        <f>'H27建設IO(組替)'!AL24/'H27建設IO(組替)'!AL$51</f>
        <v>0</v>
      </c>
      <c r="AM24" s="350">
        <f>'H27建設IO(組替)'!AM24/'H27建設IO(組替)'!AM$51</f>
        <v>0</v>
      </c>
      <c r="AN24" s="350">
        <f>'H27建設IO(組替)'!AN24/'H27建設IO(組替)'!AN$51</f>
        <v>0</v>
      </c>
      <c r="AO24" s="350">
        <f>'H27建設IO(組替)'!AO24/'H27建設IO(組替)'!AO$51</f>
        <v>0</v>
      </c>
      <c r="AP24" s="350">
        <f>'H27建設IO(組替)'!AP24/'H27建設IO(組替)'!AP$51</f>
        <v>0</v>
      </c>
      <c r="AQ24" s="350">
        <f>'H27建設IO(組替)'!AQ24/'H27建設IO(組替)'!AQ$51</f>
        <v>0</v>
      </c>
      <c r="AR24" s="350">
        <f>'H27建設IO(組替)'!AR24/'H27建設IO(組替)'!AR$51</f>
        <v>0</v>
      </c>
      <c r="AS24" s="350">
        <f>'H27建設IO(組替)'!AS24/'H27建設IO(組替)'!AS$51</f>
        <v>0</v>
      </c>
      <c r="AT24" s="350">
        <f>'H27建設IO(組替)'!AT24/'H27建設IO(組替)'!AT$51</f>
        <v>0</v>
      </c>
      <c r="AU24" s="350">
        <f>'H27建設IO(組替)'!AU24/'H27建設IO(組替)'!AU$51</f>
        <v>0</v>
      </c>
      <c r="AV24" s="350">
        <f>'H27建設IO(組替)'!AV24/'H27建設IO(組替)'!AV$51</f>
        <v>0</v>
      </c>
      <c r="AW24" s="350">
        <f>'H27建設IO(組替)'!AW24/'H27建設IO(組替)'!AW$51</f>
        <v>0</v>
      </c>
      <c r="AX24" s="350">
        <f>'H27建設IO(組替)'!AX24/'H27建設IO(組替)'!AX$51</f>
        <v>0</v>
      </c>
      <c r="AY24" s="350">
        <f>'H27建設IO(組替)'!AY24/'H27建設IO(組替)'!AY$51</f>
        <v>0</v>
      </c>
      <c r="AZ24" s="350">
        <f>'H27建設IO(組替)'!AZ24/'H27建設IO(組替)'!AZ$51</f>
        <v>0</v>
      </c>
      <c r="BA24" s="350">
        <f>'H27建設IO(組替)'!BA24/'H27建設IO(組替)'!BA$51</f>
        <v>0</v>
      </c>
      <c r="BB24" s="350">
        <f>'H27建設IO(組替)'!BB24/'H27建設IO(組替)'!BB$51</f>
        <v>0</v>
      </c>
      <c r="BC24" s="350">
        <f>'H27建設IO(組替)'!BC24/'H27建設IO(組替)'!BC$51</f>
        <v>0</v>
      </c>
      <c r="BD24" s="350">
        <f>'H27建設IO(組替)'!BD24/'H27建設IO(組替)'!BD$51</f>
        <v>0</v>
      </c>
      <c r="BE24" s="350">
        <f>'H27建設IO(組替)'!BE24/'H27建設IO(組替)'!BE$51</f>
        <v>0</v>
      </c>
      <c r="BF24" s="350">
        <f>'H27建設IO(組替)'!BF24/'H27建設IO(組替)'!BF$51</f>
        <v>0</v>
      </c>
      <c r="BG24" s="350">
        <f>'H27建設IO(組替)'!BG24/'H27建設IO(組替)'!BG$51</f>
        <v>0</v>
      </c>
      <c r="BH24" s="350">
        <f>'H27建設IO(組替)'!BH24/'H27建設IO(組替)'!BH$51</f>
        <v>0</v>
      </c>
      <c r="BI24" s="350">
        <f>'H27建設IO(組替)'!BI24/'H27建設IO(組替)'!BI$51</f>
        <v>0</v>
      </c>
      <c r="BJ24" s="350">
        <f>'H27建設IO(組替)'!BJ24/'H27建設IO(組替)'!BJ$51</f>
        <v>0</v>
      </c>
      <c r="BK24" s="350">
        <f>'H27建設IO(組替)'!BK24/'H27建設IO(組替)'!BK$51</f>
        <v>0</v>
      </c>
      <c r="BL24" s="350">
        <f>'H27建設IO(組替)'!BL24/'H27建設IO(組替)'!BL$51</f>
        <v>0</v>
      </c>
      <c r="BM24" s="350">
        <f>'H27建設IO(組替)'!BM24/'H27建設IO(組替)'!BM$51</f>
        <v>0</v>
      </c>
      <c r="BN24" s="350">
        <f>'H27建設IO(組替)'!BN24/'H27建設IO(組替)'!BN$51</f>
        <v>0</v>
      </c>
      <c r="BO24" s="350">
        <f>'H27建設IO(組替)'!BO24/'H27建設IO(組替)'!BO$51</f>
        <v>0</v>
      </c>
      <c r="BP24" s="350">
        <f>'H27建設IO(組替)'!BP24/'H27建設IO(組替)'!BP$51</f>
        <v>0</v>
      </c>
      <c r="BQ24" s="350">
        <f>'H27建設IO(組替)'!BQ24/'H27建設IO(組替)'!BQ$51</f>
        <v>0</v>
      </c>
      <c r="BR24" s="350">
        <f>'H27建設IO(組替)'!BR24/'H27建設IO(組替)'!BR$51</f>
        <v>0</v>
      </c>
      <c r="BS24" s="350">
        <f>'H27建設IO(組替)'!BS24/'H27建設IO(組替)'!BS$51</f>
        <v>0</v>
      </c>
      <c r="BT24" s="350">
        <f>'H27建設IO(組替)'!BT24/'H27建設IO(組替)'!BT$51</f>
        <v>0</v>
      </c>
      <c r="BU24" s="351">
        <f>'H27建設IO(組替)'!BU24/'H27建設IO(組替)'!BU$51</f>
        <v>0</v>
      </c>
    </row>
    <row r="25" spans="1:73">
      <c r="A25" s="340">
        <v>22</v>
      </c>
      <c r="B25" s="90" t="s">
        <v>64</v>
      </c>
      <c r="C25" s="350">
        <f>'H27建設IO(組替)'!C25/'H27建設IO(組替)'!C$51</f>
        <v>3.3040827402272101E-3</v>
      </c>
      <c r="D25" s="350">
        <f>'H27建設IO(組替)'!D25/'H27建設IO(組替)'!D$51</f>
        <v>2.0369215905934822E-3</v>
      </c>
      <c r="E25" s="350">
        <f>'H27建設IO(組替)'!E25/'H27建設IO(組替)'!E$51</f>
        <v>2.4378399097675762E-3</v>
      </c>
      <c r="F25" s="350">
        <f>'H27建設IO(組替)'!F25/'H27建設IO(組替)'!F$51</f>
        <v>2.5706518318751146E-3</v>
      </c>
      <c r="G25" s="350">
        <f>'H27建設IO(組替)'!G25/'H27建設IO(組替)'!G$51</f>
        <v>2.5787685024496101E-3</v>
      </c>
      <c r="H25" s="350">
        <f>'H27建設IO(組替)'!H25/'H27建設IO(組替)'!H$51</f>
        <v>2.2941032464917199E-3</v>
      </c>
      <c r="I25" s="350">
        <f>'H27建設IO(組替)'!I25/'H27建設IO(組替)'!I$51</f>
        <v>2.277971316724069E-3</v>
      </c>
      <c r="J25" s="350">
        <f>'H27建設IO(組替)'!J25/'H27建設IO(組替)'!J$51</f>
        <v>2.1456692913385828E-3</v>
      </c>
      <c r="K25" s="350">
        <f>'H27建設IO(組替)'!K25/'H27建設IO(組替)'!K$51</f>
        <v>2.1035416718397093E-3</v>
      </c>
      <c r="L25" s="350">
        <f>'H27建設IO(組替)'!L25/'H27建設IO(組替)'!L$51</f>
        <v>2.0994685859635175E-3</v>
      </c>
      <c r="M25" s="350">
        <f>'H27建設IO(組替)'!M25/'H27建設IO(組替)'!M$51</f>
        <v>2.321416727465676E-3</v>
      </c>
      <c r="N25" s="350">
        <f>'H27建設IO(組替)'!N25/'H27建設IO(組替)'!N$51</f>
        <v>2.5046876159801716E-3</v>
      </c>
      <c r="O25" s="350">
        <f>'H27建設IO(組替)'!O25/'H27建設IO(組替)'!O$51</f>
        <v>2.4090529941207333E-3</v>
      </c>
      <c r="P25" s="350">
        <f>'H27建設IO(組替)'!P25/'H27建設IO(組替)'!P$51</f>
        <v>2.5642556588031588E-3</v>
      </c>
      <c r="Q25" s="350">
        <f>'H27建設IO(組替)'!Q25/'H27建設IO(組替)'!Q$51</f>
        <v>2.6653504442250742E-3</v>
      </c>
      <c r="R25" s="350">
        <f>'H27建設IO(組替)'!R25/'H27建設IO(組替)'!R$51</f>
        <v>1.536005896000622E-3</v>
      </c>
      <c r="S25" s="350">
        <f>'H27建設IO(組替)'!S25/'H27建設IO(組替)'!S$51</f>
        <v>1.0996610028492398E-3</v>
      </c>
      <c r="T25" s="350">
        <f>'H27建設IO(組替)'!T25/'H27建設IO(組替)'!T$51</f>
        <v>6.9549493158068613E-4</v>
      </c>
      <c r="U25" s="350">
        <f>'H27建設IO(組替)'!U25/'H27建設IO(組替)'!U$51</f>
        <v>1.1323166834079079E-3</v>
      </c>
      <c r="V25" s="350">
        <f>'H27建設IO(組替)'!V25/'H27建設IO(組替)'!V$51</f>
        <v>1.5634192080156816E-3</v>
      </c>
      <c r="W25" s="350">
        <f>'H27建設IO(組替)'!W25/'H27建設IO(組替)'!W$51</f>
        <v>1.6674258897951817E-3</v>
      </c>
      <c r="X25" s="350">
        <f>'H27建設IO(組替)'!X25/'H27建設IO(組替)'!X$51</f>
        <v>1.1823334914308002E-3</v>
      </c>
      <c r="Y25" s="350">
        <f>'H27建設IO(組替)'!Y25/'H27建設IO(組替)'!Y$51</f>
        <v>1.534485543530932E-3</v>
      </c>
      <c r="Z25" s="350">
        <f>'H27建設IO(組替)'!Z25/'H27建設IO(組替)'!Z$51</f>
        <v>1.5191426406379678E-3</v>
      </c>
      <c r="AA25" s="350">
        <f>'H27建設IO(組替)'!AA25/'H27建設IO(組替)'!AA$51</f>
        <v>1.8150358623027865E-3</v>
      </c>
      <c r="AB25" s="350">
        <f>'H27建設IO(組替)'!AB25/'H27建設IO(組替)'!AB$51</f>
        <v>1.3154225821370416E-3</v>
      </c>
      <c r="AC25" s="350">
        <f>'H27建設IO(組替)'!AC25/'H27建設IO(組替)'!AC$51</f>
        <v>1.6186785142508681E-3</v>
      </c>
      <c r="AD25" s="350">
        <f>'H27建設IO(組替)'!AD25/'H27建設IO(組替)'!AD$51</f>
        <v>1.6027396470513625E-3</v>
      </c>
      <c r="AE25" s="350">
        <f>'H27建設IO(組替)'!AE25/'H27建設IO(組替)'!AE$51</f>
        <v>6.4550030983694211E-3</v>
      </c>
      <c r="AF25" s="350">
        <f>'H27建設IO(組替)'!AF25/'H27建設IO(組替)'!AF$51</f>
        <v>3.9673024394787622E-3</v>
      </c>
      <c r="AG25" s="350">
        <f>'H27建設IO(組替)'!AG25/'H27建設IO(組替)'!AG$51</f>
        <v>3.937053525277282E-3</v>
      </c>
      <c r="AH25" s="350">
        <f>'H27建設IO(組替)'!AH25/'H27建設IO(組替)'!AH$51</f>
        <v>5.4861088433087925E-3</v>
      </c>
      <c r="AI25" s="350">
        <f>'H27建設IO(組替)'!AI25/'H27建設IO(組替)'!AI$51</f>
        <v>5.5513836349982805E-3</v>
      </c>
      <c r="AJ25" s="350">
        <f>'H27建設IO(組替)'!AJ25/'H27建設IO(組替)'!AJ$51</f>
        <v>5.4421583758779875E-3</v>
      </c>
      <c r="AK25" s="350">
        <f>'H27建設IO(組替)'!AK25/'H27建設IO(組替)'!AK$51</f>
        <v>3.8875831563190727E-3</v>
      </c>
      <c r="AL25" s="350">
        <f>'H27建設IO(組替)'!AL25/'H27建設IO(組替)'!AL$51</f>
        <v>2.7288581264852852E-3</v>
      </c>
      <c r="AM25" s="350">
        <f>'H27建設IO(組替)'!AM25/'H27建設IO(組替)'!AM$51</f>
        <v>2.6477020969044797E-3</v>
      </c>
      <c r="AN25" s="350">
        <f>'H27建設IO(組替)'!AN25/'H27建設IO(組替)'!AN$51</f>
        <v>8.9109942282464567E-3</v>
      </c>
      <c r="AO25" s="350">
        <f>'H27建設IO(組替)'!AO25/'H27建設IO(組替)'!AO$51</f>
        <v>3.2953139904791898E-3</v>
      </c>
      <c r="AP25" s="350">
        <f>'H27建設IO(組替)'!AP25/'H27建設IO(組替)'!AP$51</f>
        <v>9.0985149550303276E-3</v>
      </c>
      <c r="AQ25" s="350">
        <f>'H27建設IO(組替)'!AQ25/'H27建設IO(組替)'!AQ$51</f>
        <v>3.3408153677506915E-3</v>
      </c>
      <c r="AR25" s="350">
        <f>'H27建設IO(組替)'!AR25/'H27建設IO(組替)'!AR$51</f>
        <v>6.0006776843226249E-3</v>
      </c>
      <c r="AS25" s="350">
        <f>'H27建設IO(組替)'!AS25/'H27建設IO(組替)'!AS$51</f>
        <v>6.0848231858585304E-3</v>
      </c>
      <c r="AT25" s="350">
        <f>'H27建設IO(組替)'!AT25/'H27建設IO(組替)'!AT$51</f>
        <v>5.658657958862774E-3</v>
      </c>
      <c r="AU25" s="350">
        <f>'H27建設IO(組替)'!AU25/'H27建設IO(組替)'!AU$51</f>
        <v>7.5246963180034977E-3</v>
      </c>
      <c r="AV25" s="350">
        <f>'H27建設IO(組替)'!AV25/'H27建設IO(組替)'!AV$51</f>
        <v>5.697404515720616E-3</v>
      </c>
      <c r="AW25" s="350">
        <f>'H27建設IO(組替)'!AW25/'H27建設IO(組替)'!AW$51</f>
        <v>1.887638210977189E-2</v>
      </c>
      <c r="AX25" s="350">
        <f>'H27建設IO(組替)'!AX25/'H27建設IO(組替)'!AX$51</f>
        <v>5.1319370936035082E-3</v>
      </c>
      <c r="AY25" s="350">
        <f>'H27建設IO(組替)'!AY25/'H27建設IO(組替)'!AY$51</f>
        <v>4.9517883437039849E-3</v>
      </c>
      <c r="AZ25" s="350">
        <f>'H27建設IO(組替)'!AZ25/'H27建設IO(組替)'!AZ$51</f>
        <v>5.8344137803296907E-3</v>
      </c>
      <c r="BA25" s="350">
        <f>'H27建設IO(組替)'!BA25/'H27建設IO(組替)'!BA$51</f>
        <v>3.278634233577851E-3</v>
      </c>
      <c r="BB25" s="350">
        <f>'H27建設IO(組替)'!BB25/'H27建設IO(組替)'!BB$51</f>
        <v>2.4325073224563238E-3</v>
      </c>
      <c r="BC25" s="350">
        <f>'H27建設IO(組替)'!BC25/'H27建設IO(組替)'!BC$51</f>
        <v>1.458498659883954E-3</v>
      </c>
      <c r="BD25" s="350">
        <f>'H27建設IO(組替)'!BD25/'H27建設IO(組替)'!BD$51</f>
        <v>1.0137133469470508E-3</v>
      </c>
      <c r="BE25" s="350">
        <f>'H27建設IO(組替)'!BE25/'H27建設IO(組替)'!BE$51</f>
        <v>1.9671030010315295E-3</v>
      </c>
      <c r="BF25" s="350">
        <f>'H27建設IO(組替)'!BF25/'H27建設IO(組替)'!BF$51</f>
        <v>5.9830408769387493E-3</v>
      </c>
      <c r="BG25" s="350">
        <f>'H27建設IO(組替)'!BG25/'H27建設IO(組替)'!BG$51</f>
        <v>1.4075187969924813E-3</v>
      </c>
      <c r="BH25" s="350">
        <f>'H27建設IO(組替)'!BH25/'H27建設IO(組替)'!BH$51</f>
        <v>4.8929193206687033E-3</v>
      </c>
      <c r="BI25" s="350">
        <f>'H27建設IO(組替)'!BI25/'H27建設IO(組替)'!BI$51</f>
        <v>2.1303454618630986E-3</v>
      </c>
      <c r="BJ25" s="350">
        <f>'H27建設IO(組替)'!BJ25/'H27建設IO(組替)'!BJ$51</f>
        <v>4.2037713834697417E-4</v>
      </c>
      <c r="BK25" s="350">
        <f>'H27建設IO(組替)'!BK25/'H27建設IO(組替)'!BK$51</f>
        <v>2.3664767537207219E-3</v>
      </c>
      <c r="BL25" s="350">
        <f>'H27建設IO(組替)'!BL25/'H27建設IO(組替)'!BL$51</f>
        <v>1.2508539183544876E-3</v>
      </c>
      <c r="BM25" s="350">
        <f>'H27建設IO(組替)'!BM25/'H27建設IO(組替)'!BM$51</f>
        <v>6.6464730109612328E-4</v>
      </c>
      <c r="BN25" s="350">
        <f>'H27建設IO(組替)'!BN25/'H27建設IO(組替)'!BN$51</f>
        <v>1.5646987385005006E-3</v>
      </c>
      <c r="BO25" s="350">
        <f>'H27建設IO(組替)'!BO25/'H27建設IO(組替)'!BO$51</f>
        <v>4.0128643876673484E-3</v>
      </c>
      <c r="BP25" s="350">
        <f>'H27建設IO(組替)'!BP25/'H27建設IO(組替)'!BP$51</f>
        <v>3.5448555464153981E-3</v>
      </c>
      <c r="BQ25" s="350">
        <f>'H27建設IO(組替)'!BQ25/'H27建設IO(組替)'!BQ$51</f>
        <v>2.7804142841651629E-3</v>
      </c>
      <c r="BR25" s="350">
        <f>'H27建設IO(組替)'!BR25/'H27建設IO(組替)'!BR$51</f>
        <v>2.8525117789564803E-3</v>
      </c>
      <c r="BS25" s="350">
        <f>'H27建設IO(組替)'!BS25/'H27建設IO(組替)'!BS$51</f>
        <v>2.9803189760209642E-3</v>
      </c>
      <c r="BT25" s="350">
        <f>'H27建設IO(組替)'!BT25/'H27建設IO(組替)'!BT$51</f>
        <v>6.1851164852971905E-3</v>
      </c>
      <c r="BU25" s="351">
        <f>'H27建設IO(組替)'!BU25/'H27建設IO(組替)'!BU$51</f>
        <v>4.1988048587676277E-3</v>
      </c>
    </row>
    <row r="26" spans="1:73">
      <c r="A26" s="340">
        <v>23</v>
      </c>
      <c r="B26" s="90" t="s">
        <v>91</v>
      </c>
      <c r="C26" s="350">
        <f>'H27建設IO(組替)'!C26/'H27建設IO(組替)'!C$51</f>
        <v>6.0543755486466096E-4</v>
      </c>
      <c r="D26" s="350">
        <f>'H27建設IO(組替)'!D26/'H27建設IO(組替)'!D$51</f>
        <v>6.3680058379478289E-4</v>
      </c>
      <c r="E26" s="350">
        <f>'H27建設IO(組替)'!E26/'H27建設IO(組替)'!E$51</f>
        <v>5.7659015675245431E-4</v>
      </c>
      <c r="F26" s="350">
        <f>'H27建設IO(組替)'!F26/'H27建設IO(組替)'!F$51</f>
        <v>6.2822393999313012E-4</v>
      </c>
      <c r="G26" s="350">
        <f>'H27建設IO(組替)'!G26/'H27建設IO(組替)'!G$51</f>
        <v>6.3495742517173344E-4</v>
      </c>
      <c r="H26" s="350">
        <f>'H27建設IO(組替)'!H26/'H27建設IO(組替)'!H$51</f>
        <v>3.9880280188582393E-4</v>
      </c>
      <c r="I26" s="350">
        <f>'H27建設IO(組替)'!I26/'H27建設IO(組替)'!I$51</f>
        <v>5.144374512632855E-4</v>
      </c>
      <c r="J26" s="350">
        <f>'H27建設IO(組替)'!J26/'H27建設IO(組替)'!J$51</f>
        <v>6.5944881889763783E-4</v>
      </c>
      <c r="K26" s="350">
        <f>'H27建設IO(組替)'!K26/'H27建設IO(組替)'!K$51</f>
        <v>5.9033544198718838E-4</v>
      </c>
      <c r="L26" s="350">
        <f>'H27建設IO(組替)'!L26/'H27建設IO(組替)'!L$51</f>
        <v>5.9467584090958125E-4</v>
      </c>
      <c r="M26" s="350">
        <f>'H27建設IO(組替)'!M26/'H27建設IO(組替)'!M$51</f>
        <v>3.5816143795184717E-4</v>
      </c>
      <c r="N26" s="350">
        <f>'H27建設IO(組替)'!N26/'H27建設IO(組替)'!N$51</f>
        <v>4.1212293333419396E-4</v>
      </c>
      <c r="O26" s="350">
        <f>'H27建設IO(組替)'!O26/'H27建設IO(組替)'!O$51</f>
        <v>6.0205303448183077E-4</v>
      </c>
      <c r="P26" s="350">
        <f>'H27建設IO(組替)'!P26/'H27建設IO(組替)'!P$51</f>
        <v>2.9382096090452861E-4</v>
      </c>
      <c r="Q26" s="350">
        <f>'H27建設IO(組替)'!Q26/'H27建設IO(組替)'!Q$51</f>
        <v>3.8076434917501059E-4</v>
      </c>
      <c r="R26" s="350">
        <f>'H27建設IO(組替)'!R26/'H27建設IO(組替)'!R$51</f>
        <v>7.1202874484706941E-4</v>
      </c>
      <c r="S26" s="350">
        <f>'H27建設IO(組替)'!S26/'H27建設IO(組替)'!S$51</f>
        <v>6.1092277936068879E-4</v>
      </c>
      <c r="T26" s="350">
        <f>'H27建設IO(組替)'!T26/'H27建設IO(組替)'!T$51</f>
        <v>5.2162119868551455E-4</v>
      </c>
      <c r="U26" s="350">
        <f>'H27建設IO(組替)'!U26/'H27建設IO(組替)'!U$51</f>
        <v>6.1813813982565698E-4</v>
      </c>
      <c r="V26" s="350">
        <f>'H27建設IO(組替)'!V26/'H27建設IO(組替)'!V$51</f>
        <v>7.1838071417675378E-4</v>
      </c>
      <c r="W26" s="350">
        <f>'H27建設IO(組替)'!W26/'H27建設IO(組替)'!W$51</f>
        <v>1.1087522669256621E-3</v>
      </c>
      <c r="X26" s="350">
        <f>'H27建設IO(組替)'!X26/'H27建設IO(組替)'!X$51</f>
        <v>5.6262766143948424E-4</v>
      </c>
      <c r="Y26" s="350">
        <f>'H27建設IO(組替)'!Y26/'H27建設IO(組替)'!Y$51</f>
        <v>6.2994669681796156E-4</v>
      </c>
      <c r="Z26" s="350">
        <f>'H27建設IO(組替)'!Z26/'H27建設IO(組替)'!Z$51</f>
        <v>1.0091533456019438E-3</v>
      </c>
      <c r="AA26" s="350">
        <f>'H27建設IO(組替)'!AA26/'H27建設IO(組替)'!AA$51</f>
        <v>8.4634867561254846E-4</v>
      </c>
      <c r="AB26" s="350">
        <f>'H27建設IO(組替)'!AB26/'H27建設IO(組替)'!AB$51</f>
        <v>5.9347755947201139E-4</v>
      </c>
      <c r="AC26" s="350">
        <f>'H27建設IO(組替)'!AC26/'H27建設IO(組替)'!AC$51</f>
        <v>6.9606001031660377E-4</v>
      </c>
      <c r="AD26" s="350">
        <f>'H27建設IO(組替)'!AD26/'H27建設IO(組替)'!AD$51</f>
        <v>5.0734204654863282E-4</v>
      </c>
      <c r="AE26" s="350">
        <f>'H27建設IO(組替)'!AE26/'H27建設IO(組替)'!AE$51</f>
        <v>1.1953907379196327E-3</v>
      </c>
      <c r="AF26" s="350">
        <f>'H27建設IO(組替)'!AF26/'H27建設IO(組替)'!AF$51</f>
        <v>3.436791066757765E-4</v>
      </c>
      <c r="AG26" s="350">
        <f>'H27建設IO(組替)'!AG26/'H27建設IO(組替)'!AG$51</f>
        <v>4.0779950440193187E-4</v>
      </c>
      <c r="AH26" s="350">
        <f>'H27建設IO(組替)'!AH26/'H27建設IO(組替)'!AH$51</f>
        <v>4.8826004095677407E-4</v>
      </c>
      <c r="AI26" s="350">
        <f>'H27建設IO(組替)'!AI26/'H27建設IO(組替)'!AI$51</f>
        <v>4.9323145106179415E-4</v>
      </c>
      <c r="AJ26" s="350">
        <f>'H27建設IO(組替)'!AJ26/'H27建設IO(組替)'!AJ$51</f>
        <v>5.2548895326861233E-4</v>
      </c>
      <c r="AK26" s="350">
        <f>'H27建設IO(組替)'!AK26/'H27建設IO(組替)'!AK$51</f>
        <v>5.2992101888421335E-4</v>
      </c>
      <c r="AL26" s="350">
        <f>'H27建設IO(組替)'!AL26/'H27建設IO(組替)'!AL$51</f>
        <v>4.9697747336652546E-4</v>
      </c>
      <c r="AM26" s="350">
        <f>'H27建設IO(組替)'!AM26/'H27建設IO(組替)'!AM$51</f>
        <v>3.8262956262134318E-4</v>
      </c>
      <c r="AN26" s="350">
        <f>'H27建設IO(組替)'!AN26/'H27建設IO(組替)'!AN$51</f>
        <v>5.461596092604657E-4</v>
      </c>
      <c r="AO26" s="350">
        <f>'H27建設IO(組替)'!AO26/'H27建設IO(組替)'!AO$51</f>
        <v>5.6823627675160542E-4</v>
      </c>
      <c r="AP26" s="350">
        <f>'H27建設IO(組替)'!AP26/'H27建設IO(組替)'!AP$51</f>
        <v>5.229031583350763E-4</v>
      </c>
      <c r="AQ26" s="350">
        <f>'H27建設IO(組替)'!AQ26/'H27建設IO(組替)'!AQ$51</f>
        <v>5.2200240121104554E-4</v>
      </c>
      <c r="AR26" s="350">
        <f>'H27建設IO(組替)'!AR26/'H27建設IO(組替)'!AR$51</f>
        <v>3.6054141302188788E-4</v>
      </c>
      <c r="AS26" s="350">
        <f>'H27建設IO(組替)'!AS26/'H27建設IO(組替)'!AS$51</f>
        <v>3.4969195983119582E-4</v>
      </c>
      <c r="AT26" s="350">
        <f>'H27建設IO(組替)'!AT26/'H27建設IO(組替)'!AT$51</f>
        <v>3.4061390910857431E-4</v>
      </c>
      <c r="AU26" s="350">
        <f>'H27建設IO(組替)'!AU26/'H27建設IO(組替)'!AU$51</f>
        <v>3.8757857919364749E-4</v>
      </c>
      <c r="AV26" s="350">
        <f>'H27建設IO(組替)'!AV26/'H27建設IO(組替)'!AV$51</f>
        <v>3.9389463318562285E-4</v>
      </c>
      <c r="AW26" s="350">
        <f>'H27建設IO(組替)'!AW26/'H27建設IO(組替)'!AW$51</f>
        <v>3.9844606036457814E-4</v>
      </c>
      <c r="AX26" s="350">
        <f>'H27建設IO(組替)'!AX26/'H27建設IO(組替)'!AX$51</f>
        <v>4.7255406018448508E-4</v>
      </c>
      <c r="AY26" s="350">
        <f>'H27建設IO(組替)'!AY26/'H27建設IO(組替)'!AY$51</f>
        <v>4.749916876454662E-4</v>
      </c>
      <c r="AZ26" s="350">
        <f>'H27建設IO(組替)'!AZ26/'H27建設IO(組替)'!AZ$51</f>
        <v>4.630487127245786E-4</v>
      </c>
      <c r="BA26" s="350">
        <f>'H27建設IO(組替)'!BA26/'H27建設IO(組替)'!BA$51</f>
        <v>3.2013600260524469E-4</v>
      </c>
      <c r="BB26" s="350">
        <f>'H27建設IO(組替)'!BB26/'H27建設IO(組替)'!BB$51</f>
        <v>3.4324956596122548E-4</v>
      </c>
      <c r="BC26" s="350">
        <f>'H27建設IO(組替)'!BC26/'H27建設IO(組替)'!BC$51</f>
        <v>3.4800138454836566E-4</v>
      </c>
      <c r="BD26" s="350">
        <f>'H27建設IO(組替)'!BD26/'H27建設IO(組替)'!BD$51</f>
        <v>3.6681792245197404E-4</v>
      </c>
      <c r="BE26" s="350">
        <f>'H27建設IO(組替)'!BE26/'H27建設IO(組替)'!BE$51</f>
        <v>2.6387967087008324E-4</v>
      </c>
      <c r="BF26" s="350">
        <f>'H27建設IO(組替)'!BF26/'H27建設IO(組替)'!BF$51</f>
        <v>4.0173895576567142E-4</v>
      </c>
      <c r="BG26" s="350">
        <f>'H27建設IO(組替)'!BG26/'H27建設IO(組替)'!BG$51</f>
        <v>3.4586466165413532E-4</v>
      </c>
      <c r="BH26" s="350">
        <f>'H27建設IO(組替)'!BH26/'H27建設IO(組替)'!BH$51</f>
        <v>3.9713892171189247E-4</v>
      </c>
      <c r="BI26" s="350">
        <f>'H27建設IO(組替)'!BI26/'H27建設IO(組替)'!BI$51</f>
        <v>4.1540120159242513E-4</v>
      </c>
      <c r="BJ26" s="350">
        <f>'H27建設IO(組替)'!BJ26/'H27建設IO(組替)'!BJ$51</f>
        <v>2.7453200871639129E-4</v>
      </c>
      <c r="BK26" s="350">
        <f>'H27建設IO(組替)'!BK26/'H27建設IO(組替)'!BK$51</f>
        <v>2.1243058830527125E-4</v>
      </c>
      <c r="BL26" s="350">
        <f>'H27建設IO(組替)'!BL26/'H27建設IO(組替)'!BL$51</f>
        <v>2.0587620601345683E-4</v>
      </c>
      <c r="BM26" s="350">
        <f>'H27建設IO(組替)'!BM26/'H27建設IO(組替)'!BM$51</f>
        <v>2.7083988381902913E-4</v>
      </c>
      <c r="BN26" s="350">
        <f>'H27建設IO(組替)'!BN26/'H27建設IO(組替)'!BN$51</f>
        <v>2.1449843633748584E-4</v>
      </c>
      <c r="BO26" s="350">
        <f>'H27建設IO(組替)'!BO26/'H27建設IO(組替)'!BO$51</f>
        <v>2.4709877259926756E-4</v>
      </c>
      <c r="BP26" s="350">
        <f>'H27建設IO(組替)'!BP26/'H27建設IO(組替)'!BP$51</f>
        <v>2.688206158876445E-4</v>
      </c>
      <c r="BQ26" s="350">
        <f>'H27建設IO(組替)'!BQ26/'H27建設IO(組替)'!BQ$51</f>
        <v>3.8136269541792111E-4</v>
      </c>
      <c r="BR26" s="350">
        <f>'H27建設IO(組替)'!BR26/'H27建設IO(組替)'!BR$51</f>
        <v>2.5562223681076403E-4</v>
      </c>
      <c r="BS26" s="350">
        <f>'H27建設IO(組替)'!BS26/'H27建設IO(組替)'!BS$51</f>
        <v>1.7784306962101228E-4</v>
      </c>
      <c r="BT26" s="350">
        <f>'H27建設IO(組替)'!BT26/'H27建設IO(組替)'!BT$51</f>
        <v>1.6188481775597339E-4</v>
      </c>
      <c r="BU26" s="351">
        <f>'H27建設IO(組替)'!BU26/'H27建設IO(組替)'!BU$51</f>
        <v>2.6112900895080882E-4</v>
      </c>
    </row>
    <row r="27" spans="1:73">
      <c r="A27" s="340">
        <v>24</v>
      </c>
      <c r="B27" s="90" t="s">
        <v>686</v>
      </c>
      <c r="C27" s="350">
        <f>'H27建設IO(組替)'!C27/'H27建設IO(組替)'!C$51</f>
        <v>3.2805254035160884E-3</v>
      </c>
      <c r="D27" s="350">
        <f>'H27建設IO(組替)'!D27/'H27建設IO(組替)'!D$51</f>
        <v>3.6891258623391052E-3</v>
      </c>
      <c r="E27" s="350">
        <f>'H27建設IO(組替)'!E27/'H27建設IO(組替)'!E$51</f>
        <v>5.3440363291156444E-3</v>
      </c>
      <c r="F27" s="350">
        <f>'H27建設IO(組替)'!F27/'H27建設IO(組替)'!F$51</f>
        <v>3.9234724166345141E-3</v>
      </c>
      <c r="G27" s="350">
        <f>'H27建設IO(組替)'!G27/'H27建設IO(組替)'!G$51</f>
        <v>3.8980521907421841E-3</v>
      </c>
      <c r="H27" s="350">
        <f>'H27建設IO(組替)'!H27/'H27建設IO(組替)'!H$51</f>
        <v>4.789582165222816E-3</v>
      </c>
      <c r="I27" s="350">
        <f>'H27建設IO(組替)'!I27/'H27建設IO(組替)'!I$51</f>
        <v>7.0539999409128746E-3</v>
      </c>
      <c r="J27" s="350">
        <f>'H27建設IO(組替)'!J27/'H27建設IO(組替)'!J$51</f>
        <v>8.2677165354330708E-3</v>
      </c>
      <c r="K27" s="350">
        <f>'H27建設IO(組替)'!K27/'H27建設IO(組替)'!K$51</f>
        <v>7.4021978492801802E-3</v>
      </c>
      <c r="L27" s="350">
        <f>'H27建設IO(組替)'!L27/'H27建設IO(組替)'!L$51</f>
        <v>7.3994736201251398E-3</v>
      </c>
      <c r="M27" s="350">
        <f>'H27建設IO(組替)'!M27/'H27建設IO(組替)'!M$51</f>
        <v>7.5479206738741133E-3</v>
      </c>
      <c r="N27" s="350">
        <f>'H27建設IO(組替)'!N27/'H27建設IO(組替)'!N$51</f>
        <v>6.5655669191470962E-3</v>
      </c>
      <c r="O27" s="350">
        <f>'H27建設IO(組替)'!O27/'H27建設IO(組替)'!O$51</f>
        <v>6.4434810101037278E-3</v>
      </c>
      <c r="P27" s="350">
        <f>'H27建設IO(組替)'!P27/'H27建設IO(組替)'!P$51</f>
        <v>6.6416107045103876E-3</v>
      </c>
      <c r="Q27" s="350">
        <f>'H27建設IO(組替)'!Q27/'H27建設IO(組替)'!Q$51</f>
        <v>6.4870963192779577E-3</v>
      </c>
      <c r="R27" s="350">
        <f>'H27建設IO(組替)'!R27/'H27建設IO(組替)'!R$51</f>
        <v>1.6214462719874507E-3</v>
      </c>
      <c r="S27" s="350">
        <f>'H27建設IO(組替)'!S27/'H27建設IO(組替)'!S$51</f>
        <v>1.5481043196140009E-3</v>
      </c>
      <c r="T27" s="350">
        <f>'H27建設IO(組替)'!T27/'H27建設IO(組替)'!T$51</f>
        <v>1.6691878357936467E-3</v>
      </c>
      <c r="U27" s="350">
        <f>'H27建設IO(組替)'!U27/'H27建設IO(組替)'!U$51</f>
        <v>1.5383210525206691E-3</v>
      </c>
      <c r="V27" s="350">
        <f>'H27建設IO(組替)'!V27/'H27建設IO(組替)'!V$51</f>
        <v>1.626053970749974E-3</v>
      </c>
      <c r="W27" s="350">
        <f>'H27建設IO(組替)'!W27/'H27建設IO(組替)'!W$51</f>
        <v>2.2862643643583418E-3</v>
      </c>
      <c r="X27" s="350">
        <f>'H27建設IO(組替)'!X27/'H27建設IO(組替)'!X$51</f>
        <v>1.284258792416214E-3</v>
      </c>
      <c r="Y27" s="350">
        <f>'H27建設IO(組替)'!Y27/'H27建設IO(組替)'!Y$51</f>
        <v>1.8575351316427072E-3</v>
      </c>
      <c r="Z27" s="350">
        <f>'H27建設IO(組替)'!Z27/'H27建設IO(組替)'!Z$51</f>
        <v>2.5138623269464391E-3</v>
      </c>
      <c r="AA27" s="350">
        <f>'H27建設IO(組替)'!AA27/'H27建設IO(組替)'!AA$51</f>
        <v>1.878919112114686E-3</v>
      </c>
      <c r="AB27" s="350">
        <f>'H27建設IO(組替)'!AB27/'H27建設IO(組替)'!AB$51</f>
        <v>1.3571218570751034E-3</v>
      </c>
      <c r="AC27" s="350">
        <f>'H27建設IO(組替)'!AC27/'H27建設IO(組替)'!AC$51</f>
        <v>1.4992786098837886E-3</v>
      </c>
      <c r="AD27" s="350">
        <f>'H27建設IO(組替)'!AD27/'H27建設IO(組替)'!AD$51</f>
        <v>2.0351334367234926E-3</v>
      </c>
      <c r="AE27" s="350">
        <f>'H27建設IO(組替)'!AE27/'H27建設IO(組替)'!AE$51</f>
        <v>2.5572570385360197E-3</v>
      </c>
      <c r="AF27" s="350">
        <f>'H27建設IO(組替)'!AF27/'H27建設IO(組替)'!AF$51</f>
        <v>2.9591345273781659E-3</v>
      </c>
      <c r="AG27" s="350">
        <f>'H27建設IO(組替)'!AG27/'H27建設IO(組替)'!AG$51</f>
        <v>2.2427339584299277E-3</v>
      </c>
      <c r="AH27" s="350">
        <f>'H27建設IO(組替)'!AH27/'H27建設IO(組替)'!AH$51</f>
        <v>2.2933954586109254E-3</v>
      </c>
      <c r="AI27" s="350">
        <f>'H27建設IO(組替)'!AI27/'H27建設IO(組替)'!AI$51</f>
        <v>2.3517445328753777E-3</v>
      </c>
      <c r="AJ27" s="350">
        <f>'H27建設IO(組替)'!AJ27/'H27建設IO(組替)'!AJ$51</f>
        <v>2.4432192954674243E-3</v>
      </c>
      <c r="AK27" s="350">
        <f>'H27建設IO(組替)'!AK27/'H27建設IO(組替)'!AK$51</f>
        <v>2.6863989331581588E-3</v>
      </c>
      <c r="AL27" s="350">
        <f>'H27建設IO(組替)'!AL27/'H27建設IO(組替)'!AL$51</f>
        <v>2.3583840099756933E-3</v>
      </c>
      <c r="AM27" s="350">
        <f>'H27建設IO(組替)'!AM27/'H27建設IO(組替)'!AM$51</f>
        <v>1.7336425861979375E-3</v>
      </c>
      <c r="AN27" s="350">
        <f>'H27建設IO(組替)'!AN27/'H27建設IO(組替)'!AN$51</f>
        <v>2.6848923894894879E-3</v>
      </c>
      <c r="AO27" s="350">
        <f>'H27建設IO(組替)'!AO27/'H27建設IO(組替)'!AO$51</f>
        <v>1.0680103514849452E-3</v>
      </c>
      <c r="AP27" s="350">
        <f>'H27建設IO(組替)'!AP27/'H27建設IO(組替)'!AP$51</f>
        <v>8.366450533361222E-4</v>
      </c>
      <c r="AQ27" s="350">
        <f>'H27建設IO(組替)'!AQ27/'H27建設IO(組替)'!AQ$51</f>
        <v>1.1484052826643003E-3</v>
      </c>
      <c r="AR27" s="350">
        <f>'H27建設IO(組替)'!AR27/'H27建設IO(組替)'!AR$51</f>
        <v>1.9754664921824271E-3</v>
      </c>
      <c r="AS27" s="350">
        <f>'H27建設IO(組替)'!AS27/'H27建設IO(組替)'!AS$51</f>
        <v>1.9132361153068043E-3</v>
      </c>
      <c r="AT27" s="350">
        <f>'H27建設IO(組替)'!AT27/'H27建設IO(組替)'!AT$51</f>
        <v>1.9007372895173556E-3</v>
      </c>
      <c r="AU27" s="350">
        <f>'H27建設IO(組替)'!AU27/'H27建設IO(組替)'!AU$51</f>
        <v>2.0796899371366452E-3</v>
      </c>
      <c r="AV27" s="350">
        <f>'H27建設IO(組替)'!AV27/'H27建設IO(組替)'!AV$51</f>
        <v>1.674052191038897E-3</v>
      </c>
      <c r="AW27" s="350">
        <f>'H27建設IO(組替)'!AW27/'H27建設IO(組替)'!AW$51</f>
        <v>2.4404821197330411E-3</v>
      </c>
      <c r="AX27" s="350">
        <f>'H27建設IO(組替)'!AX27/'H27建設IO(組替)'!AX$51</f>
        <v>2.6179494934220476E-3</v>
      </c>
      <c r="AY27" s="350">
        <f>'H27建設IO(組替)'!AY27/'H27建設IO(組替)'!AY$51</f>
        <v>2.5412055289032441E-3</v>
      </c>
      <c r="AZ27" s="350">
        <f>'H27建設IO(組替)'!AZ27/'H27建設IO(組替)'!AZ$51</f>
        <v>2.9172068901648454E-3</v>
      </c>
      <c r="BA27" s="350">
        <f>'H27建設IO(組替)'!BA27/'H27建設IO(組替)'!BA$51</f>
        <v>3.2013600260524469E-4</v>
      </c>
      <c r="BB27" s="350">
        <f>'H27建設IO(組替)'!BB27/'H27建設IO(組替)'!BB$51</f>
        <v>2.0639212331728285E-3</v>
      </c>
      <c r="BC27" s="350">
        <f>'H27建設IO(組替)'!BC27/'H27建設IO(組替)'!BC$51</f>
        <v>2.4335239676632143E-3</v>
      </c>
      <c r="BD27" s="350">
        <f>'H27建設IO(組替)'!BD27/'H27建設IO(組替)'!BD$51</f>
        <v>2.3587123959376223E-3</v>
      </c>
      <c r="BE27" s="350">
        <f>'H27建設IO(組替)'!BE27/'H27建設IO(組替)'!BE$51</f>
        <v>2.9586508552100241E-3</v>
      </c>
      <c r="BF27" s="350">
        <f>'H27建設IO(組替)'!BF27/'H27建設IO(組替)'!BF$51</f>
        <v>2.1378251574673229E-3</v>
      </c>
      <c r="BG27" s="350">
        <f>'H27建設IO(組替)'!BG27/'H27建設IO(組替)'!BG$51</f>
        <v>2.3157894736842107E-3</v>
      </c>
      <c r="BH27" s="350">
        <f>'H27建設IO(組替)'!BH27/'H27建設IO(組替)'!BH$51</f>
        <v>1.6270110401823484E-3</v>
      </c>
      <c r="BI27" s="350">
        <f>'H27建設IO(組替)'!BI27/'H27建設IO(組替)'!BI$51</f>
        <v>2.2855147823022926E-3</v>
      </c>
      <c r="BJ27" s="350">
        <f>'H27建設IO(組替)'!BJ27/'H27建設IO(組替)'!BJ$51</f>
        <v>1.4241347952162798E-3</v>
      </c>
      <c r="BK27" s="350">
        <f>'H27建設IO(組替)'!BK27/'H27建設IO(組替)'!BK$51</f>
        <v>2.6128962361548365E-3</v>
      </c>
      <c r="BL27" s="350">
        <f>'H27建設IO(組替)'!BL27/'H27建設IO(組替)'!BL$51</f>
        <v>7.3304406686609629E-4</v>
      </c>
      <c r="BM27" s="350">
        <f>'H27建設IO(組替)'!BM27/'H27建設IO(組替)'!BM$51</f>
        <v>2.4764727307820425E-3</v>
      </c>
      <c r="BN27" s="350">
        <f>'H27建設IO(組替)'!BN27/'H27建設IO(組替)'!BN$51</f>
        <v>2.8330373185830255E-3</v>
      </c>
      <c r="BO27" s="350">
        <f>'H27建設IO(組替)'!BO27/'H27建設IO(組替)'!BO$51</f>
        <v>4.03820154404139E-3</v>
      </c>
      <c r="BP27" s="350">
        <f>'H27建設IO(組替)'!BP27/'H27建設IO(組替)'!BP$51</f>
        <v>3.7807946706601334E-3</v>
      </c>
      <c r="BQ27" s="350">
        <f>'H27建設IO(組替)'!BQ27/'H27建設IO(組替)'!BQ$51</f>
        <v>2.7365514821362648E-3</v>
      </c>
      <c r="BR27" s="350">
        <f>'H27建設IO(組替)'!BR27/'H27建設IO(組替)'!BR$51</f>
        <v>5.850263465191804E-3</v>
      </c>
      <c r="BS27" s="350">
        <f>'H27建設IO(組替)'!BS27/'H27建設IO(組替)'!BS$51</f>
        <v>6.0516274295224458E-3</v>
      </c>
      <c r="BT27" s="350">
        <f>'H27建設IO(組替)'!BT27/'H27建設IO(組替)'!BT$51</f>
        <v>2.2416661217341933E-3</v>
      </c>
      <c r="BU27" s="351">
        <f>'H27建設IO(組替)'!BU27/'H27建設IO(組替)'!BU$51</f>
        <v>4.385471298759807E-3</v>
      </c>
    </row>
    <row r="28" spans="1:73">
      <c r="A28" s="340">
        <v>25</v>
      </c>
      <c r="B28" s="90" t="s">
        <v>1</v>
      </c>
      <c r="C28" s="350">
        <f>'H27建設IO(組替)'!C28/'H27建設IO(組替)'!C$51</f>
        <v>6.7276673341420414E-4</v>
      </c>
      <c r="D28" s="350">
        <f>'H27建設IO(組替)'!D28/'H27建設IO(組替)'!D$51</f>
        <v>6.4937058941815255E-4</v>
      </c>
      <c r="E28" s="350">
        <f>'H27建設IO(組替)'!E28/'H27建設IO(組替)'!E$51</f>
        <v>6.974920603547715E-4</v>
      </c>
      <c r="F28" s="350">
        <f>'H27建設IO(組替)'!F28/'H27建設IO(組替)'!F$51</f>
        <v>8.098234409266281E-4</v>
      </c>
      <c r="G28" s="350">
        <f>'H27建設IO(組替)'!G28/'H27建設IO(組替)'!G$51</f>
        <v>8.0577824004728288E-4</v>
      </c>
      <c r="H28" s="350">
        <f>'H27建設IO(組替)'!H28/'H27建設IO(組替)'!H$51</f>
        <v>9.4765022230294794E-4</v>
      </c>
      <c r="I28" s="350">
        <f>'H27建設IO(組替)'!I28/'H27建設IO(組替)'!I$51</f>
        <v>5.622763396447237E-4</v>
      </c>
      <c r="J28" s="350">
        <f>'H27建設IO(組替)'!J28/'H27建設IO(組替)'!J$51</f>
        <v>5.6102362204724413E-4</v>
      </c>
      <c r="K28" s="350">
        <f>'H27建設IO(組替)'!K28/'H27建設IO(組替)'!K$51</f>
        <v>5.1267894467011083E-4</v>
      </c>
      <c r="L28" s="350">
        <f>'H27建設IO(組替)'!L28/'H27建設IO(組替)'!L$51</f>
        <v>5.0192823269432541E-4</v>
      </c>
      <c r="M28" s="350">
        <f>'H27建設IO(組替)'!M28/'H27建設IO(組替)'!M$51</f>
        <v>1.0877495522982027E-3</v>
      </c>
      <c r="N28" s="350">
        <f>'H27建設IO(組替)'!N28/'H27建設IO(組替)'!N$51</f>
        <v>6.3093213364788503E-4</v>
      </c>
      <c r="O28" s="350">
        <f>'H27建設IO(組替)'!O28/'H27建設IO(組替)'!O$51</f>
        <v>4.2883665863929288E-4</v>
      </c>
      <c r="P28" s="350">
        <f>'H27建設IO(組替)'!P28/'H27建設IO(組替)'!P$51</f>
        <v>7.5681156596621002E-4</v>
      </c>
      <c r="Q28" s="350">
        <f>'H27建設IO(組替)'!Q28/'H27建設IO(組替)'!Q$51</f>
        <v>4.3717388238612327E-4</v>
      </c>
      <c r="R28" s="350">
        <f>'H27建設IO(組替)'!R28/'H27建設IO(組替)'!R$51</f>
        <v>5.8924662180124914E-4</v>
      </c>
      <c r="S28" s="350">
        <f>'H27建設IO(組替)'!S28/'H27建設IO(組替)'!S$51</f>
        <v>1.5637023480232098E-3</v>
      </c>
      <c r="T28" s="350">
        <f>'H27建設IO(組替)'!T28/'H27建設IO(組替)'!T$51</f>
        <v>1.9647731817154382E-3</v>
      </c>
      <c r="U28" s="350">
        <f>'H27建設IO(組替)'!U28/'H27建設IO(組替)'!U$51</f>
        <v>1.5312967554771957E-3</v>
      </c>
      <c r="V28" s="350">
        <f>'H27建設IO(組替)'!V28/'H27建設IO(組替)'!V$51</f>
        <v>5.2802656563224852E-4</v>
      </c>
      <c r="W28" s="350">
        <f>'H27建設IO(組替)'!W28/'H27建設IO(組替)'!W$51</f>
        <v>7.0478826269693249E-4</v>
      </c>
      <c r="X28" s="350">
        <f>'H27建設IO(組替)'!X28/'H27建設IO(組替)'!X$51</f>
        <v>4.2944526815187688E-4</v>
      </c>
      <c r="Y28" s="350">
        <f>'H27建設IO(組替)'!Y28/'H27建設IO(組替)'!Y$51</f>
        <v>6.5256016798578582E-4</v>
      </c>
      <c r="Z28" s="350">
        <f>'H27建設IO(組替)'!Z28/'H27建設IO(組替)'!Z$51</f>
        <v>8.4557187360925681E-4</v>
      </c>
      <c r="AA28" s="350">
        <f>'H27建設IO(組替)'!AA28/'H27建設IO(組替)'!AA$51</f>
        <v>6.070996420032785E-4</v>
      </c>
      <c r="AB28" s="350">
        <f>'H27建設IO(組替)'!AB28/'H27建設IO(組替)'!AB$51</f>
        <v>4.4394985641128457E-4</v>
      </c>
      <c r="AC28" s="350">
        <f>'H27建設IO(組替)'!AC28/'H27建設IO(組替)'!AC$51</f>
        <v>4.7741128954344978E-4</v>
      </c>
      <c r="AD28" s="350">
        <f>'H27建設IO(組替)'!AD28/'H27建設IO(組替)'!AD$51</f>
        <v>6.9183006347540836E-4</v>
      </c>
      <c r="AE28" s="350">
        <f>'H27建設IO(組替)'!AE28/'H27建設IO(組替)'!AE$51</f>
        <v>1.0612483101928739E-3</v>
      </c>
      <c r="AF28" s="350">
        <f>'H27建設IO(組替)'!AF28/'H27建設IO(組替)'!AF$51</f>
        <v>5.6368673700956285E-4</v>
      </c>
      <c r="AG28" s="350">
        <f>'H27建設IO(組替)'!AG28/'H27建設IO(組替)'!AG$51</f>
        <v>4.9207044724189862E-4</v>
      </c>
      <c r="AH28" s="350">
        <f>'H27建設IO(組替)'!AH28/'H27建設IO(組替)'!AH$51</f>
        <v>6.2459239005509411E-4</v>
      </c>
      <c r="AI28" s="350">
        <f>'H27建設IO(組替)'!AI28/'H27建設IO(組替)'!AI$51</f>
        <v>6.4110295822988991E-4</v>
      </c>
      <c r="AJ28" s="350">
        <f>'H27建設IO(組替)'!AJ28/'H27建設IO(組替)'!AJ$51</f>
        <v>6.7400552230051358E-4</v>
      </c>
      <c r="AK28" s="350">
        <f>'H27建設IO(組替)'!AK28/'H27建設IO(組替)'!AK$51</f>
        <v>6.4793052605317879E-4</v>
      </c>
      <c r="AL28" s="350">
        <f>'H27建設IO(組替)'!AL28/'H27建設IO(組替)'!AL$51</f>
        <v>6.2348083022345914E-4</v>
      </c>
      <c r="AM28" s="350">
        <f>'H27建設IO(組替)'!AM28/'H27建設IO(組替)'!AM$51</f>
        <v>4.2986778022891642E-4</v>
      </c>
      <c r="AN28" s="350">
        <f>'H27建設IO(組替)'!AN28/'H27建設IO(組替)'!AN$51</f>
        <v>8.7926988818441362E-4</v>
      </c>
      <c r="AO28" s="350">
        <f>'H27建設IO(組替)'!AO28/'H27建設IO(組替)'!AO$51</f>
        <v>2.761308814736717E-4</v>
      </c>
      <c r="AP28" s="350">
        <f>'H27建設IO(組替)'!AP28/'H27建設IO(組替)'!AP$51</f>
        <v>2.0916126333403055E-4</v>
      </c>
      <c r="AQ28" s="350">
        <f>'H27建設IO(組替)'!AQ28/'H27建設IO(組替)'!AQ$51</f>
        <v>5.2200240121104554E-4</v>
      </c>
      <c r="AR28" s="350">
        <f>'H27建設IO(組替)'!AR28/'H27建設IO(組替)'!AR$51</f>
        <v>5.0575948215570387E-4</v>
      </c>
      <c r="AS28" s="350">
        <f>'H27建設IO(組替)'!AS28/'H27建設IO(組替)'!AS$51</f>
        <v>4.9066725253801293E-4</v>
      </c>
      <c r="AT28" s="350">
        <f>'H27建設IO(組替)'!AT28/'H27建設IO(組替)'!AT$51</f>
        <v>4.8579360807288468E-4</v>
      </c>
      <c r="AU28" s="350">
        <f>'H27建設IO(組替)'!AU28/'H27建設IO(組替)'!AU$51</f>
        <v>5.3882875643994897E-4</v>
      </c>
      <c r="AV28" s="350">
        <f>'H27建設IO(組替)'!AV28/'H27建設IO(組替)'!AV$51</f>
        <v>4.5016529506928323E-4</v>
      </c>
      <c r="AW28" s="350">
        <f>'H27建設IO(組替)'!AW28/'H27建設IO(組替)'!AW$51</f>
        <v>5.976690905468672E-4</v>
      </c>
      <c r="AX28" s="350">
        <f>'H27建設IO(組替)'!AX28/'H27建設IO(組替)'!AX$51</f>
        <v>6.6157568425827913E-4</v>
      </c>
      <c r="AY28" s="350">
        <f>'H27建設IO(組替)'!AY28/'H27建設IO(組替)'!AY$51</f>
        <v>6.5311357051251601E-4</v>
      </c>
      <c r="AZ28" s="350">
        <f>'H27建設IO(組替)'!AZ28/'H27建設IO(組替)'!AZ$51</f>
        <v>6.9457306908686793E-4</v>
      </c>
      <c r="BA28" s="350">
        <f>'H27建設IO(組替)'!BA28/'H27建設IO(組替)'!BA$51</f>
        <v>6.6235035021774765E-5</v>
      </c>
      <c r="BB28" s="350">
        <f>'H27建設IO(組替)'!BB28/'H27建設IO(組替)'!BB$51</f>
        <v>3.8608035538696716E-4</v>
      </c>
      <c r="BC28" s="350">
        <f>'H27建設IO(組替)'!BC28/'H27建設IO(組替)'!BC$51</f>
        <v>3.9460871283609323E-4</v>
      </c>
      <c r="BD28" s="350">
        <f>'H27建設IO(組替)'!BD28/'H27建設IO(組替)'!BD$51</f>
        <v>3.7413337959489091E-4</v>
      </c>
      <c r="BE28" s="350">
        <f>'H27建設IO(組替)'!BE28/'H27建設IO(組替)'!BE$51</f>
        <v>4.2780492095604406E-4</v>
      </c>
      <c r="BF28" s="350">
        <f>'H27建設IO(組替)'!BF28/'H27建設IO(組替)'!BF$51</f>
        <v>4.3043459546321936E-4</v>
      </c>
      <c r="BG28" s="350">
        <f>'H27建設IO(組替)'!BG28/'H27建設IO(組替)'!BG$51</f>
        <v>4.2105263157894739E-4</v>
      </c>
      <c r="BH28" s="350">
        <f>'H27建設IO(組替)'!BH28/'H27建設IO(組替)'!BH$51</f>
        <v>3.4889493298280693E-4</v>
      </c>
      <c r="BI28" s="350">
        <f>'H27建設IO(組替)'!BI28/'H27建設IO(組替)'!BI$51</f>
        <v>4.6065892005385669E-4</v>
      </c>
      <c r="BJ28" s="350">
        <f>'H27建設IO(組替)'!BJ28/'H27建設IO(組替)'!BJ$51</f>
        <v>4.1179801307458694E-4</v>
      </c>
      <c r="BK28" s="350">
        <f>'H27建設IO(組替)'!BK28/'H27建設IO(組替)'!BK$51</f>
        <v>2.1667920007137668E-4</v>
      </c>
      <c r="BL28" s="350">
        <f>'H27建設IO(組替)'!BL28/'H27建設IO(組替)'!BL$51</f>
        <v>2.3395023410620092E-4</v>
      </c>
      <c r="BM28" s="350">
        <f>'H27建設IO(組替)'!BM28/'H27建設IO(組替)'!BM$51</f>
        <v>5.0899219545300306E-4</v>
      </c>
      <c r="BN28" s="350">
        <f>'H27建設IO(組替)'!BN28/'H27建設IO(組替)'!BN$51</f>
        <v>1.7201323880204177E-4</v>
      </c>
      <c r="BO28" s="350">
        <f>'H27建設IO(組替)'!BO28/'H27建設IO(組替)'!BO$51</f>
        <v>6.7155763981682466E-4</v>
      </c>
      <c r="BP28" s="350">
        <f>'H27建設IO(組替)'!BP28/'H27建設IO(組替)'!BP$51</f>
        <v>6.3282449705739496E-4</v>
      </c>
      <c r="BQ28" s="350">
        <f>'H27建設IO(組替)'!BQ28/'H27建設IO(組替)'!BQ$51</f>
        <v>5.4219296952388147E-4</v>
      </c>
      <c r="BR28" s="350">
        <f>'H27建設IO(組替)'!BR28/'H27建設IO(組替)'!BR$51</f>
        <v>6.8553236235613987E-4</v>
      </c>
      <c r="BS28" s="350">
        <f>'H27建設IO(組替)'!BS28/'H27建設IO(組替)'!BS$51</f>
        <v>4.9713341787082971E-4</v>
      </c>
      <c r="BT28" s="350">
        <f>'H27建設IO(組替)'!BT28/'H27建設IO(組替)'!BT$51</f>
        <v>5.4945142578258948E-4</v>
      </c>
      <c r="BU28" s="351">
        <f>'H27建設IO(組替)'!BU28/'H27建設IO(組替)'!BU$51</f>
        <v>8.534294433157944E-4</v>
      </c>
    </row>
    <row r="29" spans="1:73">
      <c r="A29" s="340">
        <v>26</v>
      </c>
      <c r="B29" s="90" t="s">
        <v>2</v>
      </c>
      <c r="C29" s="350">
        <f>'H27建設IO(組替)'!C29/'H27建設IO(組替)'!C$51</f>
        <v>2.0191402835725782E-3</v>
      </c>
      <c r="D29" s="350">
        <f>'H27建設IO(組替)'!D29/'H27建設IO(組替)'!D$51</f>
        <v>4.2792671317819236E-4</v>
      </c>
      <c r="E29" s="350">
        <f>'H27建設IO(組替)'!E29/'H27建設IO(組替)'!E$51</f>
        <v>4.9018772818620025E-4</v>
      </c>
      <c r="F29" s="350">
        <f>'H27建設IO(組替)'!F29/'H27建設IO(組替)'!F$51</f>
        <v>4.1847820518897211E-4</v>
      </c>
      <c r="G29" s="350">
        <f>'H27建設IO(組替)'!G29/'H27建設IO(組替)'!G$51</f>
        <v>4.1418832589227509E-4</v>
      </c>
      <c r="H29" s="350">
        <f>'H27建設IO(組替)'!H29/'H27建設IO(組替)'!H$51</f>
        <v>5.6464159078883989E-4</v>
      </c>
      <c r="I29" s="350">
        <f>'H27建設IO(組替)'!I29/'H27建設IO(組替)'!I$51</f>
        <v>5.765060373219221E-4</v>
      </c>
      <c r="J29" s="350">
        <f>'H27建設IO(組替)'!J29/'H27建設IO(組替)'!J$51</f>
        <v>5.7086614173228341E-4</v>
      </c>
      <c r="K29" s="350">
        <f>'H27建設IO(組替)'!K29/'H27建設IO(組替)'!K$51</f>
        <v>5.5357641034180054E-4</v>
      </c>
      <c r="L29" s="350">
        <f>'H27建設IO(組替)'!L29/'H27建設IO(組替)'!L$51</f>
        <v>5.4978996634551356E-4</v>
      </c>
      <c r="M29" s="350">
        <f>'H27建設IO(組替)'!M29/'H27建設IO(組替)'!M$51</f>
        <v>7.561185912316774E-4</v>
      </c>
      <c r="N29" s="350">
        <f>'H27建設IO(組替)'!N29/'H27建設IO(組替)'!N$51</f>
        <v>6.0543666635469679E-4</v>
      </c>
      <c r="O29" s="350">
        <f>'H27建設IO(組替)'!O29/'H27建設IO(組替)'!O$51</f>
        <v>3.4895532026530697E-4</v>
      </c>
      <c r="P29" s="350">
        <f>'H27建設IO(組替)'!P29/'H27建設IO(組替)'!P$51</f>
        <v>7.6519148641981515E-4</v>
      </c>
      <c r="Q29" s="350">
        <f>'H27建設IO(組替)'!Q29/'H27建設IO(組替)'!Q$51</f>
        <v>6.4870963192779582E-4</v>
      </c>
      <c r="R29" s="350">
        <f>'H27建設IO(組替)'!R29/'H27建設IO(組替)'!R$51</f>
        <v>3.5013650483091565E-4</v>
      </c>
      <c r="S29" s="350">
        <f>'H27建設IO(組替)'!S29/'H27建設IO(組替)'!S$51</f>
        <v>3.2235925379032088E-4</v>
      </c>
      <c r="T29" s="350">
        <f>'H27建設IO(組替)'!T29/'H27建設IO(組替)'!T$51</f>
        <v>5.5639594526454893E-4</v>
      </c>
      <c r="U29" s="350">
        <f>'H27建設IO(組替)'!U29/'H27建設IO(組替)'!U$51</f>
        <v>3.0344963227804976E-4</v>
      </c>
      <c r="V29" s="350">
        <f>'H27建設IO(組替)'!V29/'H27建設IO(組替)'!V$51</f>
        <v>3.5188160706918633E-4</v>
      </c>
      <c r="W29" s="350">
        <f>'H27建設IO(組替)'!W29/'H27建設IO(組替)'!W$51</f>
        <v>3.3520417372171179E-4</v>
      </c>
      <c r="X29" s="350">
        <f>'H27建設IO(組替)'!X29/'H27建設IO(組替)'!X$51</f>
        <v>2.5005673841754853E-4</v>
      </c>
      <c r="Y29" s="350">
        <f>'H27建設IO(組替)'!Y29/'H27建設IO(組替)'!Y$51</f>
        <v>7.0424810208366984E-4</v>
      </c>
      <c r="Z29" s="350">
        <f>'H27建設IO(組替)'!Z29/'H27建設IO(組替)'!Z$51</f>
        <v>5.725351519744043E-4</v>
      </c>
      <c r="AA29" s="350">
        <f>'H27建設IO(組替)'!AA29/'H27建設IO(組替)'!AA$51</f>
        <v>3.9206778806126448E-4</v>
      </c>
      <c r="AB29" s="350">
        <f>'H27建設IO(組替)'!AB29/'H27建設IO(組替)'!AB$51</f>
        <v>2.9947661091880775E-4</v>
      </c>
      <c r="AC29" s="350">
        <f>'H27建設IO(組替)'!AC29/'H27建設IO(組替)'!AC$51</f>
        <v>3.0057136809126072E-4</v>
      </c>
      <c r="AD29" s="350">
        <f>'H27建設IO(組替)'!AD29/'H27建設IO(組替)'!AD$51</f>
        <v>8.417265772284135E-4</v>
      </c>
      <c r="AE29" s="350">
        <f>'H27建設IO(組替)'!AE29/'H27建設IO(組替)'!AE$51</f>
        <v>2.0041199361567552E-6</v>
      </c>
      <c r="AF29" s="350">
        <f>'H27建設IO(組替)'!AF29/'H27建設IO(組替)'!AF$51</f>
        <v>5.0462379185972749E-3</v>
      </c>
      <c r="AG29" s="350">
        <f>'H27建設IO(組替)'!AG29/'H27建設IO(組替)'!AG$51</f>
        <v>4.6388214349349114E-3</v>
      </c>
      <c r="AH29" s="350">
        <f>'H27建設IO(組替)'!AH29/'H27建設IO(組替)'!AH$51</f>
        <v>4.2763970340421878E-3</v>
      </c>
      <c r="AI29" s="350">
        <f>'H27建設IO(組替)'!AI29/'H27建設IO(組替)'!AI$51</f>
        <v>4.1694542186712751E-3</v>
      </c>
      <c r="AJ29" s="350">
        <f>'H27建設IO(組替)'!AJ29/'H27建設IO(組替)'!AJ$51</f>
        <v>4.9164665311216271E-3</v>
      </c>
      <c r="AK29" s="350">
        <f>'H27建設IO(組替)'!AK29/'H27建設IO(組替)'!AK$51</f>
        <v>6.9944190028510735E-3</v>
      </c>
      <c r="AL29" s="350">
        <f>'H27建設IO(組替)'!AL29/'H27建設IO(組替)'!AL$51</f>
        <v>3.3884827729535822E-3</v>
      </c>
      <c r="AM29" s="350">
        <f>'H27建設IO(組替)'!AM29/'H27建設IO(組替)'!AM$51</f>
        <v>1.5895660224948393E-3</v>
      </c>
      <c r="AN29" s="350">
        <f>'H27建設IO(組替)'!AN29/'H27建設IO(組替)'!AN$51</f>
        <v>2.4483016966848465E-3</v>
      </c>
      <c r="AO29" s="350">
        <f>'H27建設IO(組替)'!AO29/'H27建設IO(組替)'!AO$51</f>
        <v>7.5856119836238411E-3</v>
      </c>
      <c r="AP29" s="350">
        <f>'H27建設IO(組替)'!AP29/'H27建設IO(組替)'!AP$51</f>
        <v>5.8565153733528552E-3</v>
      </c>
      <c r="AQ29" s="350">
        <f>'H27建設IO(組替)'!AQ29/'H27建設IO(組替)'!AQ$51</f>
        <v>2.923213446781855E-3</v>
      </c>
      <c r="AR29" s="350">
        <f>'H27建設IO(組替)'!AR29/'H27建設IO(組替)'!AR$51</f>
        <v>1.0966467979415756E-3</v>
      </c>
      <c r="AS29" s="350">
        <f>'H27建設IO(組替)'!AS29/'H27建設IO(組替)'!AS$51</f>
        <v>8.5866769194152277E-4</v>
      </c>
      <c r="AT29" s="350">
        <f>'H27建設IO(組替)'!AT29/'H27建設IO(組替)'!AT$51</f>
        <v>1.3959586438875996E-4</v>
      </c>
      <c r="AU29" s="350">
        <f>'H27建設IO(組替)'!AU29/'H27建設IO(組替)'!AU$51</f>
        <v>3.1668005860944369E-3</v>
      </c>
      <c r="AV29" s="350">
        <f>'H27建設IO(組替)'!AV29/'H27建設IO(組替)'!AV$51</f>
        <v>4.023352324681719E-3</v>
      </c>
      <c r="AW29" s="350">
        <f>'H27建設IO(組替)'!AW29/'H27建設IO(組替)'!AW$51</f>
        <v>9.5627054487498753E-3</v>
      </c>
      <c r="AX29" s="350">
        <f>'H27建設IO(組替)'!AX29/'H27建設IO(組替)'!AX$51</f>
        <v>3.5536065325873279E-3</v>
      </c>
      <c r="AY29" s="350">
        <f>'H27建設IO(組替)'!AY29/'H27建設IO(組替)'!AY$51</f>
        <v>3.6218116182966799E-3</v>
      </c>
      <c r="AZ29" s="350">
        <f>'H27建設IO(組替)'!AZ29/'H27建設IO(組替)'!AZ$51</f>
        <v>3.2876458603445084E-3</v>
      </c>
      <c r="BA29" s="350">
        <f>'H27建設IO(組替)'!BA29/'H27建設IO(組替)'!BA$51</f>
        <v>7.8930083400948273E-3</v>
      </c>
      <c r="BB29" s="350">
        <f>'H27建設IO(組替)'!BB29/'H27建設IO(組替)'!BB$51</f>
        <v>4.1350814730091627E-3</v>
      </c>
      <c r="BC29" s="350">
        <f>'H27建設IO(組替)'!BC29/'H27建設IO(組替)'!BC$51</f>
        <v>5.6935512236287967E-3</v>
      </c>
      <c r="BD29" s="350">
        <f>'H27建設IO(組替)'!BD29/'H27建設IO(組替)'!BD$51</f>
        <v>8.1703205633320026E-3</v>
      </c>
      <c r="BE29" s="350">
        <f>'H27建設IO(組替)'!BE29/'H27建設IO(組替)'!BE$51</f>
        <v>1.2754184092054024E-3</v>
      </c>
      <c r="BF29" s="350">
        <f>'H27建設IO(組替)'!BF29/'H27建設IO(組替)'!BF$51</f>
        <v>1.4491298047261719E-3</v>
      </c>
      <c r="BG29" s="350">
        <f>'H27建設IO(組替)'!BG29/'H27建設IO(組替)'!BG$51</f>
        <v>2.7789473684210527E-3</v>
      </c>
      <c r="BH29" s="350">
        <f>'H27建設IO(組替)'!BH29/'H27建設IO(組替)'!BH$51</f>
        <v>5.3501884312313402E-3</v>
      </c>
      <c r="BI29" s="350">
        <f>'H27建設IO(組替)'!BI29/'H27建設IO(組替)'!BI$51</f>
        <v>2.1901503041157045E-3</v>
      </c>
      <c r="BJ29" s="350">
        <f>'H27建設IO(組替)'!BJ29/'H27建設IO(組替)'!BJ$51</f>
        <v>2.8568487157049466E-3</v>
      </c>
      <c r="BK29" s="350">
        <f>'H27建設IO(組替)'!BK29/'H27建設IO(組替)'!BK$51</f>
        <v>2.0775711536255527E-3</v>
      </c>
      <c r="BL29" s="350">
        <f>'H27建設IO(組替)'!BL29/'H27建設IO(組替)'!BL$51</f>
        <v>1.4941621618249365E-3</v>
      </c>
      <c r="BM29" s="350">
        <f>'H27建設IO(組替)'!BM29/'H27建設IO(組替)'!BM$51</f>
        <v>1.702866855735735E-3</v>
      </c>
      <c r="BN29" s="350">
        <f>'H27建設IO(組替)'!BN29/'H27建設IO(組替)'!BN$51</f>
        <v>9.6037270916706219E-3</v>
      </c>
      <c r="BO29" s="350">
        <f>'H27建設IO(組替)'!BO29/'H27建設IO(組替)'!BO$51</f>
        <v>5.6599025478847658E-3</v>
      </c>
      <c r="BP29" s="350">
        <f>'H27建設IO(組替)'!BP29/'H27建設IO(組替)'!BP$51</f>
        <v>7.5673580240646372E-3</v>
      </c>
      <c r="BQ29" s="350">
        <f>'H27建設IO(組替)'!BQ29/'H27建設IO(組替)'!BQ$51</f>
        <v>4.7408378526234219E-3</v>
      </c>
      <c r="BR29" s="350">
        <f>'H27建設IO(組替)'!BR29/'H27建設IO(組替)'!BR$51</f>
        <v>5.1647311028356641E-3</v>
      </c>
      <c r="BS29" s="350">
        <f>'H27建設IO(組替)'!BS29/'H27建設IO(組替)'!BS$51</f>
        <v>2.8537608846162434E-3</v>
      </c>
      <c r="BT29" s="350">
        <f>'H27建設IO(組替)'!BT29/'H27建設IO(組替)'!BT$51</f>
        <v>3.4976690181167452E-3</v>
      </c>
      <c r="BU29" s="351">
        <f>'H27建設IO(組替)'!BU29/'H27建設IO(組替)'!BU$51</f>
        <v>6.896457927798509E-3</v>
      </c>
    </row>
    <row r="30" spans="1:73">
      <c r="A30" s="340">
        <v>27</v>
      </c>
      <c r="B30" s="90" t="s">
        <v>65</v>
      </c>
      <c r="C30" s="350">
        <f>'H27建設IO(組替)'!C30/'H27建設IO(組替)'!C$51</f>
        <v>5.4818482582333551E-2</v>
      </c>
      <c r="D30" s="350">
        <f>'H27建設IO(組替)'!D30/'H27建設IO(組替)'!D$51</f>
        <v>5.9757294369139596E-2</v>
      </c>
      <c r="E30" s="350">
        <f>'H27建設IO(組替)'!E30/'H27建設IO(組替)'!E$51</f>
        <v>6.3801705626987365E-2</v>
      </c>
      <c r="F30" s="350">
        <f>'H27建設IO(組替)'!F30/'H27建設IO(組替)'!F$51</f>
        <v>6.4825505171420134E-2</v>
      </c>
      <c r="G30" s="350">
        <f>'H27建設IO(組替)'!G30/'H27建設IO(組替)'!G$51</f>
        <v>6.4496446544615935E-2</v>
      </c>
      <c r="H30" s="350">
        <f>'H27建設IO(組替)'!H30/'H27建設IO(組替)'!H$51</f>
        <v>7.6037084712032785E-2</v>
      </c>
      <c r="I30" s="350">
        <f>'H27建設IO(組替)'!I30/'H27建設IO(組替)'!I$51</f>
        <v>6.2569335895943781E-2</v>
      </c>
      <c r="J30" s="350">
        <f>'H27建設IO(組替)'!J30/'H27建設IO(組替)'!J$51</f>
        <v>5.6594488188976375E-2</v>
      </c>
      <c r="K30" s="350">
        <f>'H27建設IO(組替)'!K30/'H27建設IO(組替)'!K$51</f>
        <v>5.5855957178405941E-2</v>
      </c>
      <c r="L30" s="350">
        <f>'H27建設IO(組替)'!L30/'H27建設IO(組替)'!L$51</f>
        <v>5.5285758108782036E-2</v>
      </c>
      <c r="M30" s="350">
        <f>'H27建設IO(組替)'!M30/'H27建設IO(組替)'!M$51</f>
        <v>8.6356702261723151E-2</v>
      </c>
      <c r="N30" s="350">
        <f>'H27建設IO(組替)'!N30/'H27建設IO(組替)'!N$51</f>
        <v>7.1548349410538337E-2</v>
      </c>
      <c r="O30" s="350">
        <f>'H27建設IO(組替)'!O30/'H27建設IO(組替)'!O$51</f>
        <v>5.0183979335118194E-2</v>
      </c>
      <c r="P30" s="350">
        <f>'H27建設IO(組替)'!P30/'H27建設IO(組替)'!P$51</f>
        <v>8.4855598258233536E-2</v>
      </c>
      <c r="Q30" s="350">
        <f>'H27建設IO(組替)'!Q30/'H27建設IO(組替)'!Q$51</f>
        <v>6.7677337470032434E-2</v>
      </c>
      <c r="R30" s="350">
        <f>'H27建設IO(組替)'!R30/'H27建設IO(組替)'!R$51</f>
        <v>5.4704122744012949E-2</v>
      </c>
      <c r="S30" s="350">
        <f>'H27建設IO(組替)'!S30/'H27建設IO(組替)'!S$51</f>
        <v>6.2167242060603541E-2</v>
      </c>
      <c r="T30" s="350">
        <f>'H27建設IO(組替)'!T30/'H27建設IO(組替)'!T$51</f>
        <v>6.181211204423348E-2</v>
      </c>
      <c r="U30" s="350">
        <f>'H27建設IO(組替)'!U30/'H27建設IO(組替)'!U$51</f>
        <v>6.2195935741730643E-2</v>
      </c>
      <c r="V30" s="350">
        <f>'H27建設IO(組替)'!V30/'H27建設IO(組替)'!V$51</f>
        <v>5.4235253228997589E-2</v>
      </c>
      <c r="W30" s="350">
        <f>'H27建設IO(組替)'!W30/'H27建設IO(組替)'!W$51</f>
        <v>5.5626702880177403E-2</v>
      </c>
      <c r="X30" s="350">
        <f>'H27建設IO(組替)'!X30/'H27建設IO(組替)'!X$51</f>
        <v>5.0723465786394466E-2</v>
      </c>
      <c r="Y30" s="350">
        <f>'H27建設IO(組替)'!Y30/'H27建設IO(組替)'!Y$51</f>
        <v>5.7005330318203845E-2</v>
      </c>
      <c r="Z30" s="350">
        <f>'H27建設IO(組替)'!Z30/'H27建設IO(組替)'!Z$51</f>
        <v>5.7192172145443171E-2</v>
      </c>
      <c r="AA30" s="350">
        <f>'H27建設IO(組替)'!AA30/'H27建設IO(組替)'!AA$51</f>
        <v>6.7419793118479635E-2</v>
      </c>
      <c r="AB30" s="350">
        <f>'H27建設IO(組替)'!AB30/'H27建設IO(組替)'!AB$51</f>
        <v>4.6370014935922112E-2</v>
      </c>
      <c r="AC30" s="350">
        <f>'H27建設IO(組替)'!AC30/'H27建設IO(組替)'!AC$51</f>
        <v>5.1921820558516595E-2</v>
      </c>
      <c r="AD30" s="350">
        <f>'H27建設IO(組替)'!AD30/'H27建設IO(組替)'!AD$51</f>
        <v>4.5510887675623946E-2</v>
      </c>
      <c r="AE30" s="350">
        <f>'H27建設IO(組替)'!AE30/'H27建設IO(組替)'!AE$51</f>
        <v>7.5376153270817259E-2</v>
      </c>
      <c r="AF30" s="350">
        <f>'H27建設IO(組替)'!AF30/'H27建設IO(組替)'!AF$51</f>
        <v>4.0171538226804263E-2</v>
      </c>
      <c r="AG30" s="350">
        <f>'H27建設IO(組替)'!AG30/'H27建設IO(組替)'!AG$51</f>
        <v>4.0829761753305958E-2</v>
      </c>
      <c r="AH30" s="350">
        <f>'H27建設IO(組替)'!AH30/'H27建設IO(組替)'!AH$51</f>
        <v>4.2751446787423313E-2</v>
      </c>
      <c r="AI30" s="350">
        <f>'H27建設IO(組替)'!AI30/'H27建設IO(組替)'!AI$51</f>
        <v>4.2641670615075289E-2</v>
      </c>
      <c r="AJ30" s="350">
        <f>'H27建設IO(組替)'!AJ30/'H27建設IO(組替)'!AJ$51</f>
        <v>4.0862548524035439E-2</v>
      </c>
      <c r="AK30" s="350">
        <f>'H27建設IO(組替)'!AK30/'H27建設IO(組替)'!AK$51</f>
        <v>4.8149673746339688E-2</v>
      </c>
      <c r="AL30" s="350">
        <f>'H27建設IO(組替)'!AL30/'H27建設IO(組替)'!AL$51</f>
        <v>4.3309327815377385E-2</v>
      </c>
      <c r="AM30" s="350">
        <f>'H27建設IO(組替)'!AM30/'H27建設IO(組替)'!AM$51</f>
        <v>3.5294034285498342E-2</v>
      </c>
      <c r="AN30" s="350">
        <f>'H27建設IO(組替)'!AN30/'H27建設IO(組替)'!AN$51</f>
        <v>3.204862233004166E-2</v>
      </c>
      <c r="AO30" s="350">
        <f>'H27建設IO(組替)'!AO30/'H27建設IO(組替)'!AO$51</f>
        <v>4.2245742792071161E-2</v>
      </c>
      <c r="AP30" s="350">
        <f>'H27建設IO(組替)'!AP30/'H27建設IO(組替)'!AP$51</f>
        <v>5.3859025308512866E-2</v>
      </c>
      <c r="AQ30" s="350">
        <f>'H27建設IO(組替)'!AQ30/'H27建設IO(組替)'!AQ$51</f>
        <v>4.5675210105966486E-2</v>
      </c>
      <c r="AR30" s="350">
        <f>'H27建設IO(組替)'!AR30/'H27建設IO(組替)'!AR$51</f>
        <v>4.9960023301657989E-2</v>
      </c>
      <c r="AS30" s="350">
        <f>'H27建設IO(組替)'!AS30/'H27建設IO(組替)'!AS$51</f>
        <v>5.0647662464870603E-2</v>
      </c>
      <c r="AT30" s="350">
        <f>'H27建設IO(組替)'!AT30/'H27建設IO(組替)'!AT$51</f>
        <v>5.0246693811547817E-2</v>
      </c>
      <c r="AU30" s="350">
        <f>'H27建設IO(組替)'!AU30/'H27建設IO(組替)'!AU$51</f>
        <v>5.0224511981849976E-2</v>
      </c>
      <c r="AV30" s="350">
        <f>'H27建設IO(組替)'!AV30/'H27建設IO(組替)'!AV$51</f>
        <v>5.907012731237251E-2</v>
      </c>
      <c r="AW30" s="350">
        <f>'H27建設IO(組替)'!AW30/'H27建設IO(組替)'!AW$51</f>
        <v>4.0940332702460405E-2</v>
      </c>
      <c r="AX30" s="350">
        <f>'H27建設IO(組替)'!AX30/'H27建設IO(組替)'!AX$51</f>
        <v>4.2860653258732798E-2</v>
      </c>
      <c r="AY30" s="350">
        <f>'H27建設IO(組替)'!AY30/'H27建設IO(組替)'!AY$51</f>
        <v>4.3829857977485391E-2</v>
      </c>
      <c r="AZ30" s="350">
        <f>'H27建設IO(組替)'!AZ30/'H27建設IO(組替)'!AZ$51</f>
        <v>3.9081311353954436E-2</v>
      </c>
      <c r="BA30" s="350">
        <f>'H27建設IO(組替)'!BA30/'H27建設IO(組替)'!BA$51</f>
        <v>4.6463877067775002E-2</v>
      </c>
      <c r="BB30" s="350">
        <f>'H27建設IO(組替)'!BB30/'H27建設IO(組替)'!BB$51</f>
        <v>3.808823464355332E-2</v>
      </c>
      <c r="BC30" s="350">
        <f>'H27建設IO(組替)'!BC30/'H27建設IO(組替)'!BC$51</f>
        <v>3.6805496433296524E-2</v>
      </c>
      <c r="BD30" s="350">
        <f>'H27建設IO(組替)'!BD30/'H27建設IO(組替)'!BD$51</f>
        <v>3.2629028988021461E-2</v>
      </c>
      <c r="BE30" s="350">
        <f>'H27建設IO(組替)'!BE30/'H27建設IO(組替)'!BE$51</f>
        <v>3.8330521282295277E-2</v>
      </c>
      <c r="BF30" s="350">
        <f>'H27建設IO(組替)'!BF30/'H27建設IO(組替)'!BF$51</f>
        <v>3.6945636110592997E-2</v>
      </c>
      <c r="BG30" s="350">
        <f>'H27建設IO(組替)'!BG30/'H27建設IO(組替)'!BG$51</f>
        <v>4.7648120300751877E-2</v>
      </c>
      <c r="BH30" s="350">
        <f>'H27建設IO(組替)'!BH30/'H27建設IO(組替)'!BH$51</f>
        <v>3.843367849926236E-2</v>
      </c>
      <c r="BI30" s="350">
        <f>'H27建設IO(組替)'!BI30/'H27建設IO(組替)'!BI$51</f>
        <v>3.5968571747222712E-2</v>
      </c>
      <c r="BJ30" s="350">
        <f>'H27建設IO(組替)'!BJ30/'H27建設IO(組替)'!BJ$51</f>
        <v>3.914654861790292E-2</v>
      </c>
      <c r="BK30" s="350">
        <f>'H27建設IO(組替)'!BK30/'H27建設IO(組替)'!BK$51</f>
        <v>2.9948464339277142E-2</v>
      </c>
      <c r="BL30" s="350">
        <f>'H27建設IO(組替)'!BL30/'H27建設IO(組替)'!BL$51</f>
        <v>3.6592935950664575E-2</v>
      </c>
      <c r="BM30" s="350">
        <f>'H27建設IO(組替)'!BM30/'H27建設IO(組替)'!BM$51</f>
        <v>4.6109711944661499E-2</v>
      </c>
      <c r="BN30" s="350">
        <f>'H27建設IO(組替)'!BN30/'H27建設IO(組替)'!BN$51</f>
        <v>4.2396082243052635E-2</v>
      </c>
      <c r="BO30" s="350">
        <f>'H27建設IO(組替)'!BO30/'H27建設IO(組替)'!BO$51</f>
        <v>3.9180099459408396E-2</v>
      </c>
      <c r="BP30" s="350">
        <f>'H27建設IO(組替)'!BP30/'H27建設IO(組替)'!BP$51</f>
        <v>3.7488361682563233E-2</v>
      </c>
      <c r="BQ30" s="350">
        <f>'H27建設IO(組替)'!BQ30/'H27建設IO(組替)'!BQ$51</f>
        <v>2.3397149648914824E-2</v>
      </c>
      <c r="BR30" s="350">
        <f>'H27建設IO(組替)'!BR30/'H27建設IO(組替)'!BR$51</f>
        <v>2.4452590789466041E-2</v>
      </c>
      <c r="BS30" s="350">
        <f>'H27建設IO(組替)'!BS30/'H27建設IO(組替)'!BS$51</f>
        <v>4.371465368991282E-2</v>
      </c>
      <c r="BT30" s="350">
        <f>'H27建設IO(組替)'!BT30/'H27建設IO(組替)'!BT$51</f>
        <v>3.5854696015400589E-2</v>
      </c>
      <c r="BU30" s="351">
        <f>'H27建設IO(組替)'!BU30/'H27建設IO(組替)'!BU$51</f>
        <v>4.4997492413488265E-2</v>
      </c>
    </row>
    <row r="31" spans="1:73">
      <c r="A31" s="340">
        <v>28</v>
      </c>
      <c r="B31" s="90" t="s">
        <v>66</v>
      </c>
      <c r="C31" s="350">
        <f>'H27建設IO(組替)'!C31/'H27建設IO(組替)'!C$51</f>
        <v>1.2811568311489737E-2</v>
      </c>
      <c r="D31" s="350">
        <f>'H27建設IO(組替)'!D31/'H27建設IO(組替)'!D$51</f>
        <v>1.1880568141026992E-2</v>
      </c>
      <c r="E31" s="350">
        <f>'H27建設IO(組替)'!E31/'H27建設IO(組替)'!E$51</f>
        <v>1.1026733280376741E-2</v>
      </c>
      <c r="F31" s="350">
        <f>'H27建設IO(組替)'!F31/'H27建設IO(組替)'!F$51</f>
        <v>1.2109748245448219E-2</v>
      </c>
      <c r="G31" s="350">
        <f>'H27建設IO(組替)'!G31/'H27建設IO(組替)'!G$51</f>
        <v>1.2052022702712099E-2</v>
      </c>
      <c r="H31" s="350">
        <f>'H27建設IO(組替)'!H31/'H27建設IO(組替)'!H$51</f>
        <v>1.4076554343791707E-2</v>
      </c>
      <c r="I31" s="350">
        <f>'H27建設IO(組替)'!I31/'H27建設IO(組替)'!I$51</f>
        <v>9.7230846623645104E-3</v>
      </c>
      <c r="J31" s="350">
        <f>'H27建設IO(組替)'!J31/'H27建設IO(組替)'!J$51</f>
        <v>9.1535433070866149E-3</v>
      </c>
      <c r="K31" s="350">
        <f>'H27建設IO(組替)'!K31/'H27建設IO(組替)'!K$51</f>
        <v>9.1968175929212324E-3</v>
      </c>
      <c r="L31" s="350">
        <f>'H27建設IO(組替)'!L31/'H27建設IO(組替)'!L$51</f>
        <v>9.1760614951360824E-3</v>
      </c>
      <c r="M31" s="350">
        <f>'H27建設IO(組替)'!M31/'H27建設IO(組替)'!M$51</f>
        <v>1.0307090269947602E-2</v>
      </c>
      <c r="N31" s="350">
        <f>'H27建設IO(組替)'!N31/'H27建設IO(組替)'!N$51</f>
        <v>1.0414091570682149E-2</v>
      </c>
      <c r="O31" s="350">
        <f>'H27建設IO(組替)'!O31/'H27建設IO(組替)'!O$51</f>
        <v>1.0500612143308804E-2</v>
      </c>
      <c r="P31" s="350">
        <f>'H27建設IO(組替)'!P31/'H27建設IO(組替)'!P$51</f>
        <v>1.0360200405797647E-2</v>
      </c>
      <c r="Q31" s="350">
        <f>'H27建設IO(組替)'!Q31/'H27建設IO(組替)'!Q$51</f>
        <v>1.0830630376533635E-2</v>
      </c>
      <c r="R31" s="350">
        <f>'H27建設IO(組替)'!R31/'H27建設IO(組替)'!R$51</f>
        <v>1.2947367191694703E-2</v>
      </c>
      <c r="S31" s="350">
        <f>'H27建設IO(組替)'!S31/'H27建設IO(組替)'!S$51</f>
        <v>1.3747062371316265E-2</v>
      </c>
      <c r="T31" s="350">
        <f>'H27建設IO(組替)'!T31/'H27建設IO(組替)'!T$51</f>
        <v>1.4431519830299236E-2</v>
      </c>
      <c r="U31" s="350">
        <f>'H27建設IO(組替)'!U31/'H27建設IO(組替)'!U$51</f>
        <v>1.3691759797138301E-2</v>
      </c>
      <c r="V31" s="350">
        <f>'H27建設IO(組替)'!V31/'H27建設IO(組替)'!V$51</f>
        <v>1.2897126444478489E-2</v>
      </c>
      <c r="W31" s="350">
        <f>'H27建設IO(組替)'!W31/'H27建設IO(組替)'!W$51</f>
        <v>1.4645843897994792E-2</v>
      </c>
      <c r="X31" s="350">
        <f>'H27建設IO(組替)'!X31/'H27建設IO(組替)'!X$51</f>
        <v>9.8283170230201687E-3</v>
      </c>
      <c r="Y31" s="350">
        <f>'H27建設IO(組替)'!Y31/'H27建設IO(組替)'!Y$51</f>
        <v>1.2989823937974479E-2</v>
      </c>
      <c r="Z31" s="350">
        <f>'H27建設IO(組替)'!Z31/'H27建設IO(組替)'!Z$51</f>
        <v>1.300833543824198E-2</v>
      </c>
      <c r="AA31" s="350">
        <f>'H27建設IO(組替)'!AA31/'H27建設IO(組替)'!AA$51</f>
        <v>1.4306090119641218E-2</v>
      </c>
      <c r="AB31" s="350">
        <f>'H27建設IO(組替)'!AB31/'H27建設IO(組替)'!AB$51</f>
        <v>1.1326618205650715E-2</v>
      </c>
      <c r="AC31" s="350">
        <f>'H27建設IO(組替)'!AC31/'H27建設IO(組替)'!AC$51</f>
        <v>1.3347553347180458E-2</v>
      </c>
      <c r="AD31" s="350">
        <f>'H27建設IO(組替)'!AD31/'H27建設IO(組替)'!AD$51</f>
        <v>1.2297279378275383E-2</v>
      </c>
      <c r="AE31" s="350">
        <f>'H27建設IO(組替)'!AE31/'H27建設IO(組替)'!AE$51</f>
        <v>6.8014486313330525E-3</v>
      </c>
      <c r="AF31" s="350">
        <f>'H27建設IO(組替)'!AF31/'H27建設IO(組替)'!AF$51</f>
        <v>1.6356779645795076E-2</v>
      </c>
      <c r="AG31" s="350">
        <f>'H27建設IO(組替)'!AG31/'H27建設IO(組替)'!AG$51</f>
        <v>1.7356874540980585E-2</v>
      </c>
      <c r="AH31" s="350">
        <f>'H27建設IO(組替)'!AH31/'H27建設IO(組替)'!AH$51</f>
        <v>1.6714821577416009E-2</v>
      </c>
      <c r="AI31" s="350">
        <f>'H27建設IO(組替)'!AI31/'H27建設IO(組替)'!AI$51</f>
        <v>1.6401333063269255E-2</v>
      </c>
      <c r="AJ31" s="350">
        <f>'H27建設IO(組替)'!AJ31/'H27建設IO(組替)'!AJ$51</f>
        <v>1.6072454984972843E-2</v>
      </c>
      <c r="AK31" s="350">
        <f>'H27建設IO(組替)'!AK31/'H27建設IO(組替)'!AK$51</f>
        <v>1.5727122533354513E-2</v>
      </c>
      <c r="AL31" s="350">
        <f>'H27建設IO(組替)'!AL31/'H27建設IO(組替)'!AL$51</f>
        <v>2.347540865102242E-2</v>
      </c>
      <c r="AM31" s="350">
        <f>'H27建設IO(組替)'!AM31/'H27建設IO(組替)'!AM$51</f>
        <v>1.7818255681576623E-2</v>
      </c>
      <c r="AN31" s="350">
        <f>'H27建設IO(組替)'!AN31/'H27建設IO(組替)'!AN$51</f>
        <v>1.5433717234101783E-2</v>
      </c>
      <c r="AO31" s="350">
        <f>'H27建設IO(組替)'!AO31/'H27建設IO(組替)'!AO$51</f>
        <v>1.6428646410983162E-2</v>
      </c>
      <c r="AP31" s="350">
        <f>'H27建設IO(組替)'!AP31/'H27建設IO(組替)'!AP$51</f>
        <v>2.4053545283413511E-2</v>
      </c>
      <c r="AQ31" s="350">
        <f>'H27建設IO(組替)'!AQ31/'H27建設IO(組替)'!AQ$51</f>
        <v>1.9418489325050897E-2</v>
      </c>
      <c r="AR31" s="350">
        <f>'H27建設IO(組替)'!AR31/'H27建設IO(組替)'!AR$51</f>
        <v>1.7754160831515327E-2</v>
      </c>
      <c r="AS31" s="350">
        <f>'H27建設IO(組替)'!AS31/'H27建設IO(組替)'!AS$51</f>
        <v>1.7680498722983551E-2</v>
      </c>
      <c r="AT31" s="350">
        <f>'H27建設IO(組替)'!AT31/'H27建設IO(組替)'!AT$51</f>
        <v>1.5858090194563131E-2</v>
      </c>
      <c r="AU31" s="350">
        <f>'H27建設IO(組替)'!AU31/'H27建設IO(組替)'!AU$51</f>
        <v>2.817979864820154E-2</v>
      </c>
      <c r="AV31" s="350">
        <f>'H27建設IO(組替)'!AV31/'H27建設IO(組替)'!AV$51</f>
        <v>2.6179925441373004E-2</v>
      </c>
      <c r="AW31" s="350">
        <f>'H27建設IO(組替)'!AW31/'H27建設IO(組替)'!AW$51</f>
        <v>1.3547166052395657E-2</v>
      </c>
      <c r="AX31" s="350">
        <f>'H27建設IO(組替)'!AX31/'H27建設IO(組替)'!AX$51</f>
        <v>1.8514668078028127E-2</v>
      </c>
      <c r="AY31" s="350">
        <f>'H27建設IO(組替)'!AY31/'H27建設IO(組替)'!AY$51</f>
        <v>1.8762171661995914E-2</v>
      </c>
      <c r="AZ31" s="350">
        <f>'H27建設IO(組替)'!AZ31/'H27建設IO(組替)'!AZ$51</f>
        <v>1.754954621226153E-2</v>
      </c>
      <c r="BA31" s="350">
        <f>'H27建設IO(組替)'!BA31/'H27建設IO(組替)'!BA$51</f>
        <v>2.7316432360230278E-2</v>
      </c>
      <c r="BB31" s="350">
        <f>'H27建設IO(組替)'!BB31/'H27建設IO(組替)'!BB$51</f>
        <v>1.7893617971075342E-2</v>
      </c>
      <c r="BC31" s="350">
        <f>'H27建設IO(組替)'!BC31/'H27建設IO(組替)'!BC$51</f>
        <v>1.8184936635783615E-2</v>
      </c>
      <c r="BD31" s="350">
        <f>'H27建設IO(組替)'!BD31/'H27建設IO(組替)'!BD$51</f>
        <v>1.7059646057282121E-2</v>
      </c>
      <c r="BE31" s="350">
        <f>'H27建設IO(組替)'!BE31/'H27建設IO(組替)'!BE$51</f>
        <v>1.7128189545567222E-2</v>
      </c>
      <c r="BF31" s="350">
        <f>'H27建設IO(組替)'!BF31/'H27建設IO(組替)'!BF$51</f>
        <v>1.8451296325523336E-2</v>
      </c>
      <c r="BG31" s="350">
        <f>'H27建設IO(組替)'!BG31/'H27建設IO(組替)'!BG$51</f>
        <v>2.2162406015037595E-2</v>
      </c>
      <c r="BH31" s="350">
        <f>'H27建設IO(組替)'!BH31/'H27建設IO(組替)'!BH$51</f>
        <v>1.7403494542835768E-2</v>
      </c>
      <c r="BI31" s="350">
        <f>'H27建設IO(組替)'!BI31/'H27建設IO(組替)'!BI$51</f>
        <v>1.5350448293864831E-2</v>
      </c>
      <c r="BJ31" s="350">
        <f>'H27建設IO(組替)'!BJ31/'H27建設IO(組替)'!BJ$51</f>
        <v>1.769873543693485E-2</v>
      </c>
      <c r="BK31" s="350">
        <f>'H27建設IO(組替)'!BK31/'H27建設IO(組替)'!BK$51</f>
        <v>1.344685623972367E-2</v>
      </c>
      <c r="BL31" s="350">
        <f>'H27建設IO(組替)'!BL31/'H27建設IO(組替)'!BL$51</f>
        <v>2.6398944416543713E-2</v>
      </c>
      <c r="BM31" s="350">
        <f>'H27建設IO(組替)'!BM31/'H27建設IO(組替)'!BM$51</f>
        <v>1.8124480501084915E-2</v>
      </c>
      <c r="BN31" s="350">
        <f>'H27建設IO(組替)'!BN31/'H27建設IO(組替)'!BN$51</f>
        <v>1.8787783329637466E-2</v>
      </c>
      <c r="BO31" s="350">
        <f>'H27建設IO(組替)'!BO31/'H27建設IO(組替)'!BO$51</f>
        <v>1.4850402540996994E-2</v>
      </c>
      <c r="BP31" s="350">
        <f>'H27建設IO(組替)'!BP31/'H27建設IO(組替)'!BP$51</f>
        <v>1.5699470088803104E-2</v>
      </c>
      <c r="BQ31" s="350">
        <f>'H27建設IO(組替)'!BQ31/'H27建設IO(組替)'!BQ$51</f>
        <v>1.754512081155931E-2</v>
      </c>
      <c r="BR31" s="350">
        <f>'H27建設IO(組替)'!BR31/'H27建設IO(組替)'!BR$51</f>
        <v>4.4768749019630627E-2</v>
      </c>
      <c r="BS31" s="350">
        <f>'H27建設IO(組替)'!BS31/'H27建設IO(組替)'!BS$51</f>
        <v>1.5821415779726056E-2</v>
      </c>
      <c r="BT31" s="350">
        <f>'H27建設IO(組替)'!BT31/'H27建設IO(組替)'!BT$51</f>
        <v>1.0050415557529717E-2</v>
      </c>
      <c r="BU31" s="351">
        <f>'H27建設IO(組替)'!BU31/'H27建設IO(組替)'!BU$51</f>
        <v>1.3494385556301692E-2</v>
      </c>
    </row>
    <row r="32" spans="1:73">
      <c r="A32" s="340">
        <v>29</v>
      </c>
      <c r="B32" s="90" t="s">
        <v>93</v>
      </c>
      <c r="C32" s="350">
        <f>'H27建設IO(組替)'!C32/'H27建設IO(組替)'!C$51</f>
        <v>4.6970284099905578E-3</v>
      </c>
      <c r="D32" s="350">
        <f>'H27建設IO(組替)'!D32/'H27建設IO(組替)'!D$51</f>
        <v>7.0554280204758561E-3</v>
      </c>
      <c r="E32" s="350">
        <f>'H27建設IO(組替)'!E32/'H27建設IO(組替)'!E$51</f>
        <v>8.9943390727709547E-3</v>
      </c>
      <c r="F32" s="350">
        <f>'H27建設IO(組替)'!F32/'H27建設IO(組替)'!F$51</f>
        <v>6.2271853664802902E-3</v>
      </c>
      <c r="G32" s="350">
        <f>'H27建設IO(組替)'!G32/'H27建設IO(組替)'!G$51</f>
        <v>6.0716717319944258E-3</v>
      </c>
      <c r="H32" s="350">
        <f>'H27建設IO(組替)'!H32/'H27建設IO(組替)'!H$51</f>
        <v>1.1525795828759604E-2</v>
      </c>
      <c r="I32" s="350">
        <f>'H27建設IO(組替)'!I32/'H27建設IO(組替)'!I$51</f>
        <v>1.2325222044268183E-2</v>
      </c>
      <c r="J32" s="350">
        <f>'H27建設IO(組替)'!J32/'H27建設IO(組替)'!J$51</f>
        <v>1.2982283464566929E-2</v>
      </c>
      <c r="K32" s="350">
        <f>'H27建設IO(組替)'!K32/'H27建設IO(組替)'!K$51</f>
        <v>1.2154093860657465E-2</v>
      </c>
      <c r="L32" s="350">
        <f>'H27建設IO(組替)'!L32/'H27建設IO(組替)'!L$51</f>
        <v>1.2017510946821646E-2</v>
      </c>
      <c r="M32" s="350">
        <f>'H27建設IO(組替)'!M32/'H27建設IO(組替)'!M$51</f>
        <v>1.9460104795383695E-2</v>
      </c>
      <c r="N32" s="350">
        <f>'H27建設IO(組替)'!N32/'H27建設IO(組替)'!N$51</f>
        <v>1.2482451695771302E-2</v>
      </c>
      <c r="O32" s="350">
        <f>'H27建設IO(組替)'!O32/'H27建設IO(組替)'!O$51</f>
        <v>1.1975473906550606E-2</v>
      </c>
      <c r="P32" s="350">
        <f>'H27建設IO(組替)'!P32/'H27建設IO(組替)'!P$51</f>
        <v>1.2798233512768381E-2</v>
      </c>
      <c r="Q32" s="350">
        <f>'H27建設IO(組替)'!Q32/'H27建設IO(組替)'!Q$51</f>
        <v>1.4426738118742068E-2</v>
      </c>
      <c r="R32" s="350">
        <f>'H27建設IO(組替)'!R32/'H27建設IO(組替)'!R$51</f>
        <v>4.632912186041194E-3</v>
      </c>
      <c r="S32" s="350">
        <f>'H27建設IO(組替)'!S32/'H27建設IO(組替)'!S$51</f>
        <v>6.9242247779880625E-3</v>
      </c>
      <c r="T32" s="350">
        <f>'H27建設IO(組替)'!T32/'H27建設IO(組替)'!T$51</f>
        <v>6.1029680246205203E-3</v>
      </c>
      <c r="U32" s="350">
        <f>'H27建設IO(組替)'!U32/'H27建設IO(組替)'!U$51</f>
        <v>6.990580417664702E-3</v>
      </c>
      <c r="V32" s="350">
        <f>'H27建設IO(組替)'!V32/'H27建設IO(組替)'!V$51</f>
        <v>4.4889607659766009E-3</v>
      </c>
      <c r="W32" s="350">
        <f>'H27建設IO(組替)'!W32/'H27建設IO(組替)'!W$51</f>
        <v>6.5751587922335776E-3</v>
      </c>
      <c r="X32" s="350">
        <f>'H27建設IO(組替)'!X32/'H27建設IO(組替)'!X$51</f>
        <v>3.5048713498850963E-3</v>
      </c>
      <c r="Y32" s="350">
        <f>'H27建設IO(組替)'!Y32/'H27建設IO(組替)'!Y$51</f>
        <v>4.0284283637538366E-3</v>
      </c>
      <c r="Z32" s="350">
        <f>'H27建設IO(組替)'!Z32/'H27建設IO(組替)'!Z$51</f>
        <v>5.7915057915057912E-3</v>
      </c>
      <c r="AA32" s="350">
        <f>'H27建設IO(組替)'!AA32/'H27建設IO(組替)'!AA$51</f>
        <v>5.2050234781381502E-3</v>
      </c>
      <c r="AB32" s="350">
        <f>'H27建設IO(組替)'!AB32/'H27建設IO(組替)'!AB$51</f>
        <v>3.7487226964520236E-3</v>
      </c>
      <c r="AC32" s="350">
        <f>'H27建設IO(組替)'!AC32/'H27建設IO(組替)'!AC$51</f>
        <v>4.349998408629035E-3</v>
      </c>
      <c r="AD32" s="350">
        <f>'H27建設IO(組替)'!AD32/'H27建設IO(組替)'!AD$51</f>
        <v>6.34177558185791E-3</v>
      </c>
      <c r="AE32" s="350">
        <f>'H27建設IO(組替)'!AE32/'H27建設IO(組替)'!AE$51</f>
        <v>2.7926743270365664E-3</v>
      </c>
      <c r="AF32" s="350">
        <f>'H27建設IO(組替)'!AF32/'H27建設IO(組替)'!AF$51</f>
        <v>2.0080910591117268E-3</v>
      </c>
      <c r="AG32" s="350">
        <f>'H27建設IO(組替)'!AG32/'H27建設IO(組替)'!AG$51</f>
        <v>1.6212357549851733E-3</v>
      </c>
      <c r="AH32" s="350">
        <f>'H27建設IO(組替)'!AH32/'H27建設IO(組替)'!AH$51</f>
        <v>1.541189648760311E-3</v>
      </c>
      <c r="AI32" s="350">
        <f>'H27建設IO(組替)'!AI32/'H27建設IO(組替)'!AI$51</f>
        <v>1.5786017851322544E-3</v>
      </c>
      <c r="AJ32" s="350">
        <f>'H27建設IO(組替)'!AJ32/'H27建設IO(組替)'!AJ$51</f>
        <v>1.6499135783707936E-3</v>
      </c>
      <c r="AK32" s="350">
        <f>'H27建設IO(組替)'!AK32/'H27建設IO(組替)'!AK$51</f>
        <v>1.8334100619482607E-3</v>
      </c>
      <c r="AL32" s="350">
        <f>'H27建設IO(組替)'!AL32/'H27建設IO(組替)'!AL$51</f>
        <v>2.2860963774860169E-3</v>
      </c>
      <c r="AM32" s="350">
        <f>'H27建設IO(組替)'!AM32/'H27建設IO(組替)'!AM$51</f>
        <v>1.3061367168493998E-3</v>
      </c>
      <c r="AN32" s="350">
        <f>'H27建設IO(組替)'!AN32/'H27建設IO(組替)'!AN$51</f>
        <v>1.8279867956497917E-3</v>
      </c>
      <c r="AO32" s="350">
        <f>'H27建設IO(組替)'!AO32/'H27建設IO(組替)'!AO$51</f>
        <v>2.8525917507610715E-4</v>
      </c>
      <c r="AP32" s="350">
        <f>'H27建設IO(組替)'!AP32/'H27建設IO(組替)'!AP$51</f>
        <v>3.137418950010458E-4</v>
      </c>
      <c r="AQ32" s="350">
        <f>'H27建設IO(組替)'!AQ32/'H27建設IO(組替)'!AQ$51</f>
        <v>3.1320144072662732E-4</v>
      </c>
      <c r="AR32" s="350">
        <f>'H27建設IO(組替)'!AR32/'H27建設IO(組替)'!AR$51</f>
        <v>1.2852633704946929E-3</v>
      </c>
      <c r="AS32" s="350">
        <f>'H27建設IO(組替)'!AS32/'H27建設IO(組替)'!AS$51</f>
        <v>1.2468074588745778E-3</v>
      </c>
      <c r="AT32" s="350">
        <f>'H27建設IO(組替)'!AT32/'H27建設IO(組替)'!AT$51</f>
        <v>1.1279345842611806E-3</v>
      </c>
      <c r="AU32" s="350">
        <f>'H27建設IO(組替)'!AU32/'H27建設IO(組替)'!AU$51</f>
        <v>1.8244552630335114E-3</v>
      </c>
      <c r="AV32" s="350">
        <f>'H27建設IO(組替)'!AV32/'H27建設IO(組替)'!AV$51</f>
        <v>1.7584581838643878E-3</v>
      </c>
      <c r="AW32" s="350">
        <f>'H27建設IO(組替)'!AW32/'H27建設IO(組替)'!AW$51</f>
        <v>1.6933957565494571E-3</v>
      </c>
      <c r="AX32" s="350">
        <f>'H27建設IO(組替)'!AX32/'H27建設IO(組替)'!AX$51</f>
        <v>1.6822924542567669E-3</v>
      </c>
      <c r="AY32" s="350">
        <f>'H27建設IO(組替)'!AY32/'H27建設IO(組替)'!AY$51</f>
        <v>1.7099700755236783E-3</v>
      </c>
      <c r="AZ32" s="350">
        <f>'H27建設IO(組替)'!AZ32/'H27建設IO(組替)'!AZ$51</f>
        <v>1.5743656232635674E-3</v>
      </c>
      <c r="BA32" s="350">
        <f>'H27建設IO(組替)'!BA32/'H27建設IO(組替)'!BA$51</f>
        <v>2.7597931259072819E-4</v>
      </c>
      <c r="BB32" s="350">
        <f>'H27建設IO(組替)'!BB32/'H27建設IO(組替)'!BB$51</f>
        <v>1.9010435832439517E-3</v>
      </c>
      <c r="BC32" s="350">
        <f>'H27建設IO(組替)'!BC32/'H27建設IO(組替)'!BC$51</f>
        <v>3.8839440239772953E-3</v>
      </c>
      <c r="BD32" s="350">
        <f>'H27建設IO(組替)'!BD32/'H27建設IO(組替)'!BD$51</f>
        <v>1.837224808178263E-3</v>
      </c>
      <c r="BE32" s="350">
        <f>'H27建設IO(組替)'!BE32/'H27建設IO(組替)'!BE$51</f>
        <v>2.5748258793989939E-3</v>
      </c>
      <c r="BF32" s="350">
        <f>'H27建設IO(組替)'!BF32/'H27建設IO(組替)'!BF$51</f>
        <v>4.8782587485831529E-4</v>
      </c>
      <c r="BG32" s="350">
        <f>'H27建設IO(組替)'!BG32/'H27建設IO(組替)'!BG$51</f>
        <v>1.1470676691729324E-2</v>
      </c>
      <c r="BH32" s="350">
        <f>'H27建設IO(組替)'!BH32/'H27建設IO(組替)'!BH$51</f>
        <v>4.768463813512512E-4</v>
      </c>
      <c r="BI32" s="350">
        <f>'H27建設IO(組替)'!BI32/'H27建設IO(組替)'!BI$51</f>
        <v>2.7429410081803328E-3</v>
      </c>
      <c r="BJ32" s="350">
        <f>'H27建設IO(組替)'!BJ32/'H27建設IO(組替)'!BJ$51</f>
        <v>1.0123367821416927E-3</v>
      </c>
      <c r="BK32" s="350">
        <f>'H27建設IO(組替)'!BK32/'H27建設IO(組替)'!BK$51</f>
        <v>3.0590004715959059E-4</v>
      </c>
      <c r="BL32" s="350">
        <f>'H27建設IO(組替)'!BL32/'H27建設IO(組替)'!BL$51</f>
        <v>8.5469818860132074E-4</v>
      </c>
      <c r="BM32" s="350">
        <f>'H27建設IO(組替)'!BM32/'H27建設IO(組替)'!BM$51</f>
        <v>5.6191493137166388E-4</v>
      </c>
      <c r="BN32" s="350">
        <f>'H27建設IO(組替)'!BN32/'H27建設IO(組替)'!BN$51</f>
        <v>7.0256009583002607E-4</v>
      </c>
      <c r="BO32" s="350">
        <f>'H27建設IO(組替)'!BO32/'H27建設IO(組替)'!BO$51</f>
        <v>2.5907857371980942E-3</v>
      </c>
      <c r="BP32" s="350">
        <f>'H27建設IO(組替)'!BP32/'H27建設IO(組替)'!BP$51</f>
        <v>3.6827270640058425E-3</v>
      </c>
      <c r="BQ32" s="350">
        <f>'H27建設IO(組替)'!BQ32/'H27建設IO(組替)'!BQ$51</f>
        <v>1.1087541623971508E-3</v>
      </c>
      <c r="BR32" s="350">
        <f>'H27建設IO(組替)'!BR32/'H27建設IO(組替)'!BR$51</f>
        <v>1.1561096619395919E-3</v>
      </c>
      <c r="BS32" s="350">
        <f>'H27建設IO(組替)'!BS32/'H27建設IO(組替)'!BS$51</f>
        <v>1.0736758342701114E-3</v>
      </c>
      <c r="BT32" s="350">
        <f>'H27建設IO(組替)'!BT32/'H27建設IO(組替)'!BT$51</f>
        <v>3.2839491601926031E-3</v>
      </c>
      <c r="BU32" s="351">
        <f>'H27建設IO(組替)'!BU32/'H27建設IO(組替)'!BU$51</f>
        <v>2.7727956614503201E-3</v>
      </c>
    </row>
    <row r="33" spans="1:73">
      <c r="A33" s="340">
        <v>30</v>
      </c>
      <c r="B33" s="90" t="s">
        <v>330</v>
      </c>
      <c r="C33" s="350">
        <f>'H27建設IO(組替)'!C33/'H27建設IO(組替)'!C$51</f>
        <v>4.3740373717019929E-2</v>
      </c>
      <c r="D33" s="350">
        <f>'H27建設IO(組替)'!D33/'H27建設IO(組替)'!D$51</f>
        <v>4.2393881057893039E-2</v>
      </c>
      <c r="E33" s="350">
        <f>'H27建設IO(組替)'!E33/'H27建設IO(組替)'!E$51</f>
        <v>4.3244876720338464E-2</v>
      </c>
      <c r="F33" s="350">
        <f>'H27建設IO(組替)'!F33/'H27建設IO(組替)'!F$51</f>
        <v>3.9340666590634309E-2</v>
      </c>
      <c r="G33" s="350">
        <f>'H27建設IO(組替)'!G33/'H27建設IO(組替)'!G$51</f>
        <v>3.8947029902334299E-2</v>
      </c>
      <c r="H33" s="350">
        <f>'H27建設IO(組替)'!H33/'H27建設IO(組替)'!H$51</f>
        <v>5.2752529041530771E-2</v>
      </c>
      <c r="I33" s="350">
        <f>'H27建設IO(組替)'!I33/'H27建設IO(組替)'!I$51</f>
        <v>4.7944459186110081E-2</v>
      </c>
      <c r="J33" s="350">
        <f>'H27建設IO(組替)'!J33/'H27建設IO(組替)'!J$51</f>
        <v>4.6781496062992124E-2</v>
      </c>
      <c r="K33" s="350">
        <f>'H27建設IO(組替)'!K33/'H27建設IO(組替)'!K$51</f>
        <v>4.4249110358402996E-2</v>
      </c>
      <c r="L33" s="350">
        <f>'H27建設IO(組替)'!L33/'H27建設IO(組替)'!L$51</f>
        <v>4.4029819100005974E-2</v>
      </c>
      <c r="M33" s="350">
        <f>'H27建設IO(組替)'!M33/'H27建設IO(組替)'!M$51</f>
        <v>5.5979306228029449E-2</v>
      </c>
      <c r="N33" s="350">
        <f>'H27建設IO(組替)'!N33/'H27建設IO(組替)'!N$51</f>
        <v>5.2837258236810937E-2</v>
      </c>
      <c r="O33" s="350">
        <f>'H27建設IO(組替)'!O33/'H27建設IO(組替)'!O$51</f>
        <v>5.1697520483256869E-2</v>
      </c>
      <c r="P33" s="350">
        <f>'H27建設IO(組替)'!P33/'H27建設IO(組替)'!P$51</f>
        <v>5.3547167953508203E-2</v>
      </c>
      <c r="Q33" s="350">
        <f>'H27建設IO(組替)'!Q33/'H27建設IO(組替)'!Q$51</f>
        <v>4.9880129741926384E-2</v>
      </c>
      <c r="R33" s="350">
        <f>'H27建設IO(組替)'!R33/'H27建設IO(組替)'!R$51</f>
        <v>4.133062936057099E-2</v>
      </c>
      <c r="S33" s="350">
        <f>'H27建設IO(組替)'!S33/'H27建設IO(組替)'!S$51</f>
        <v>3.4998076243162861E-2</v>
      </c>
      <c r="T33" s="350">
        <f>'H27建設IO(組替)'!T33/'H27建設IO(組替)'!T$51</f>
        <v>3.8982490915097458E-2</v>
      </c>
      <c r="U33" s="350">
        <f>'H27建設IO(組替)'!U33/'H27建設IO(組替)'!U$51</f>
        <v>3.467614478481066E-2</v>
      </c>
      <c r="V33" s="350">
        <f>'H27建設IO(組替)'!V33/'H27建設IO(組替)'!V$51</f>
        <v>4.1728471198951851E-2</v>
      </c>
      <c r="W33" s="350">
        <f>'H27建設IO(組替)'!W33/'H27建設IO(組替)'!W$51</f>
        <v>5.0787729808246022E-2</v>
      </c>
      <c r="X33" s="350">
        <f>'H27建設IO(組替)'!X33/'H27建設IO(組替)'!X$51</f>
        <v>3.405799957327274E-2</v>
      </c>
      <c r="Y33" s="350">
        <f>'H27建設IO(組替)'!Y33/'H27建設IO(組替)'!Y$51</f>
        <v>4.1402035212405104E-2</v>
      </c>
      <c r="Z33" s="350">
        <f>'H27建設IO(組替)'!Z33/'H27建設IO(組替)'!Z$51</f>
        <v>4.3227606779008651E-2</v>
      </c>
      <c r="AA33" s="350">
        <f>'H27建設IO(組替)'!AA33/'H27建設IO(組替)'!AA$51</f>
        <v>4.2973385319545684E-2</v>
      </c>
      <c r="AB33" s="350">
        <f>'H27建設IO(組替)'!AB33/'H27建設IO(組替)'!AB$51</f>
        <v>4.2675206453531421E-2</v>
      </c>
      <c r="AC33" s="350">
        <f>'H27建設IO(組替)'!AC33/'H27建設IO(組替)'!AC$51</f>
        <v>4.1392971262853615E-2</v>
      </c>
      <c r="AD33" s="350">
        <f>'H27建設IO(組替)'!AD33/'H27建設IO(組替)'!AD$51</f>
        <v>4.1711587577038162E-2</v>
      </c>
      <c r="AE33" s="350">
        <f>'H27建設IO(組替)'!AE33/'H27建設IO(組替)'!AE$51</f>
        <v>4.4835235955728726E-2</v>
      </c>
      <c r="AF33" s="350">
        <f>'H27建設IO(組替)'!AF33/'H27建設IO(組替)'!AF$51</f>
        <v>4.5272790321980651E-2</v>
      </c>
      <c r="AG33" s="350">
        <f>'H27建設IO(組替)'!AG33/'H27建設IO(組替)'!AG$51</f>
        <v>4.7213693962885182E-2</v>
      </c>
      <c r="AH33" s="350">
        <f>'H27建設IO(組替)'!AH33/'H27建設IO(組替)'!AH$51</f>
        <v>5.0062031218839738E-2</v>
      </c>
      <c r="AI33" s="350">
        <f>'H27建設IO(組替)'!AI33/'H27建設IO(組替)'!AI$51</f>
        <v>5.0719110890736503E-2</v>
      </c>
      <c r="AJ33" s="350">
        <f>'H27建設IO(組替)'!AJ33/'H27建設IO(組替)'!AJ$51</f>
        <v>5.3840908320843671E-2</v>
      </c>
      <c r="AK33" s="350">
        <f>'H27建設IO(組替)'!AK33/'H27建設IO(組替)'!AK$51</f>
        <v>4.0379891897906972E-2</v>
      </c>
      <c r="AL33" s="350">
        <f>'H27建設IO(組替)'!AL33/'H27建設IO(組替)'!AL$51</f>
        <v>6.1715566238061244E-2</v>
      </c>
      <c r="AM33" s="350">
        <f>'H27建設IO(組替)'!AM33/'H27建設IO(組替)'!AM$51</f>
        <v>9.6998956035390868E-2</v>
      </c>
      <c r="AN33" s="350">
        <f>'H27建設IO(組替)'!AN33/'H27建設IO(組替)'!AN$51</f>
        <v>6.1723098255173067E-2</v>
      </c>
      <c r="AO33" s="350">
        <f>'H27建設IO(組替)'!AO33/'H27建設IO(組替)'!AO$51</f>
        <v>4.8325186331293159E-2</v>
      </c>
      <c r="AP33" s="350">
        <f>'H27建設IO(組替)'!AP33/'H27建設IO(組替)'!AP$51</f>
        <v>5.3754444676845849E-2</v>
      </c>
      <c r="AQ33" s="350">
        <f>'H27建設IO(組替)'!AQ33/'H27建設IO(組替)'!AQ$51</f>
        <v>4.7606618990447359E-2</v>
      </c>
      <c r="AR33" s="350">
        <f>'H27建設IO(組替)'!AR33/'H27建設IO(組替)'!AR$51</f>
        <v>3.7877713032403657E-2</v>
      </c>
      <c r="AS33" s="350">
        <f>'H27建設IO(組替)'!AS33/'H27建設IO(組替)'!AS$51</f>
        <v>3.5631962943637345E-2</v>
      </c>
      <c r="AT33" s="350">
        <f>'H27建設IO(組替)'!AT33/'H27建設IO(組替)'!AT$51</f>
        <v>3.3667172189823576E-2</v>
      </c>
      <c r="AU33" s="350">
        <f>'H27建設IO(組替)'!AU33/'H27建設IO(組替)'!AU$51</f>
        <v>4.3768020040648482E-2</v>
      </c>
      <c r="AV33" s="350">
        <f>'H27建設IO(組替)'!AV33/'H27建設IO(組替)'!AV$51</f>
        <v>4.925089681367377E-2</v>
      </c>
      <c r="AW33" s="350">
        <f>'H27建設IO(組替)'!AW33/'H27建設IO(組替)'!AW$51</f>
        <v>3.2174519374439686E-2</v>
      </c>
      <c r="AX33" s="350">
        <f>'H27建設IO(組替)'!AX33/'H27建設IO(組替)'!AX$51</f>
        <v>6.1063435657039165E-2</v>
      </c>
      <c r="AY33" s="350">
        <f>'H27建設IO(組替)'!AY33/'H27建設IO(組替)'!AY$51</f>
        <v>6.2223911081556074E-2</v>
      </c>
      <c r="AZ33" s="350">
        <f>'H27建設IO(組替)'!AZ33/'H27建設IO(組替)'!AZ$51</f>
        <v>5.6538247823671048E-2</v>
      </c>
      <c r="BA33" s="350">
        <f>'H27建設IO(組替)'!BA33/'H27建設IO(組替)'!BA$51</f>
        <v>2.7840793054152661E-2</v>
      </c>
      <c r="BB33" s="350">
        <f>'H27建設IO(組替)'!BB33/'H27建設IO(組替)'!BB$51</f>
        <v>4.4296085024546267E-2</v>
      </c>
      <c r="BC33" s="350">
        <f>'H27建設IO(組替)'!BC33/'H27建設IO(組替)'!BC$51</f>
        <v>5.1126374838505607E-2</v>
      </c>
      <c r="BD33" s="350">
        <f>'H27建設IO(組替)'!BD33/'H27建設IO(組替)'!BD$51</f>
        <v>4.460547739628249E-2</v>
      </c>
      <c r="BE33" s="350">
        <f>'H27建設IO(組替)'!BE33/'H27建設IO(組替)'!BE$51</f>
        <v>2.0614599742517413E-2</v>
      </c>
      <c r="BF33" s="350">
        <f>'H27建設IO(組替)'!BF33/'H27建設IO(組替)'!BF$51</f>
        <v>6.9156491671090572E-2</v>
      </c>
      <c r="BG33" s="350">
        <f>'H27建設IO(組替)'!BG33/'H27建設IO(組替)'!BG$51</f>
        <v>8.9064661654135333E-2</v>
      </c>
      <c r="BH33" s="350">
        <f>'H27建設IO(組替)'!BH33/'H27建設IO(組替)'!BH$51</f>
        <v>2.9620410703173616E-2</v>
      </c>
      <c r="BI33" s="350">
        <f>'H27建設IO(組替)'!BI33/'H27建設IO(組替)'!BI$51</f>
        <v>5.4459582432893311E-2</v>
      </c>
      <c r="BJ33" s="350">
        <f>'H27建設IO(組替)'!BJ33/'H27建設IO(組替)'!BJ$51</f>
        <v>8.8313515553954114E-2</v>
      </c>
      <c r="BK33" s="350">
        <f>'H27建設IO(組替)'!BK33/'H27建設IO(組替)'!BK$51</f>
        <v>2.6541077702860589E-2</v>
      </c>
      <c r="BL33" s="350">
        <f>'H27建設IO(組替)'!BL33/'H27建設IO(組替)'!BL$51</f>
        <v>7.3323122705338126E-2</v>
      </c>
      <c r="BM33" s="350">
        <f>'H27建設IO(組替)'!BM33/'H27建設IO(組替)'!BM$51</f>
        <v>3.4105590197464064E-2</v>
      </c>
      <c r="BN33" s="350">
        <f>'H27建設IO(組替)'!BN33/'H27建設IO(組替)'!BN$51</f>
        <v>4.3630225420240774E-2</v>
      </c>
      <c r="BO33" s="350">
        <f>'H27建設IO(組替)'!BO33/'H27建設IO(組替)'!BO$51</f>
        <v>4.2349334936543956E-2</v>
      </c>
      <c r="BP33" s="350">
        <f>'H27建設IO(組替)'!BP33/'H27建設IO(組替)'!BP$51</f>
        <v>3.633174079231704E-2</v>
      </c>
      <c r="BQ33" s="350">
        <f>'H27建設IO(組替)'!BQ33/'H27建設IO(組替)'!BQ$51</f>
        <v>3.2141686597842681E-2</v>
      </c>
      <c r="BR33" s="350">
        <f>'H27建設IO(組替)'!BR33/'H27建設IO(組替)'!BR$51</f>
        <v>3.4892435324669291E-2</v>
      </c>
      <c r="BS33" s="350">
        <f>'H27建設IO(組替)'!BS33/'H27建設IO(組替)'!BS$51</f>
        <v>4.2469752202565735E-2</v>
      </c>
      <c r="BT33" s="350">
        <f>'H27建設IO(組替)'!BT33/'H27建設IO(組替)'!BT$51</f>
        <v>5.0297533130565286E-2</v>
      </c>
      <c r="BU33" s="351">
        <f>'H27建設IO(組替)'!BU33/'H27建設IO(組替)'!BU$51</f>
        <v>4.5742798126535367E-2</v>
      </c>
    </row>
    <row r="34" spans="1:73">
      <c r="A34" s="340">
        <v>31</v>
      </c>
      <c r="B34" s="90" t="s">
        <v>112</v>
      </c>
      <c r="C34" s="350">
        <f>'H27建設IO(組替)'!C34/'H27建設IO(組替)'!C$51</f>
        <v>6.7260046692181512E-3</v>
      </c>
      <c r="D34" s="350">
        <f>'H27建設IO(組替)'!D34/'H27建設IO(組替)'!D$51</f>
        <v>4.4437702488529787E-3</v>
      </c>
      <c r="E34" s="350">
        <f>'H27建設IO(組替)'!E34/'H27建設IO(組替)'!E$51</f>
        <v>3.6418777381652194E-3</v>
      </c>
      <c r="F34" s="350">
        <f>'H27建設IO(組替)'!F34/'H27建設IO(組替)'!F$51</f>
        <v>2.948374290419371E-3</v>
      </c>
      <c r="G34" s="350">
        <f>'H27建設IO(組替)'!G34/'H27建設IO(組替)'!G$51</f>
        <v>2.6309186833817656E-3</v>
      </c>
      <c r="H34" s="350">
        <f>'H27建設IO(組替)'!H34/'H27建設IO(組替)'!H$51</f>
        <v>1.3764619478950319E-2</v>
      </c>
      <c r="I34" s="350">
        <f>'H27建設IO(組替)'!I34/'H27建設IO(組替)'!I$51</f>
        <v>4.4766628892466036E-3</v>
      </c>
      <c r="J34" s="350">
        <f>'H27建設IO(組替)'!J34/'H27建設IO(組替)'!J$51</f>
        <v>3.700787401574803E-3</v>
      </c>
      <c r="K34" s="350">
        <f>'H27建設IO(組替)'!K34/'H27建設IO(組替)'!K$51</f>
        <v>3.6912397141656648E-3</v>
      </c>
      <c r="L34" s="350">
        <f>'H27建設IO(組替)'!L34/'H27建設IO(組替)'!L$51</f>
        <v>3.5814464113495298E-3</v>
      </c>
      <c r="M34" s="350">
        <f>'H27建設IO(組替)'!M34/'H27建設IO(組替)'!M$51</f>
        <v>9.5642369171585855E-3</v>
      </c>
      <c r="N34" s="350">
        <f>'H27建設IO(組替)'!N34/'H27建設IO(組替)'!N$51</f>
        <v>5.4950800202672829E-3</v>
      </c>
      <c r="O34" s="350">
        <f>'H27建設IO(組替)'!O34/'H27建設IO(組替)'!O$51</f>
        <v>3.9049361621977963E-3</v>
      </c>
      <c r="P34" s="350">
        <f>'H27建設IO(組替)'!P34/'H27建設IO(組替)'!P$51</f>
        <v>6.4855346860619922E-3</v>
      </c>
      <c r="Q34" s="350">
        <f>'H27建設IO(組替)'!Q34/'H27建設IO(組替)'!Q$51</f>
        <v>6.5858130023974054E-3</v>
      </c>
      <c r="R34" s="350">
        <f>'H27建設IO(組替)'!R34/'H27建設IO(組替)'!R$51</f>
        <v>5.4456714461029506E-3</v>
      </c>
      <c r="S34" s="350">
        <f>'H27建設IO(組替)'!S34/'H27建設IO(組替)'!S$51</f>
        <v>8.6465070815048978E-3</v>
      </c>
      <c r="T34" s="350">
        <f>'H27建設IO(組替)'!T34/'H27建設IO(組替)'!T$51</f>
        <v>8.6762992714690592E-3</v>
      </c>
      <c r="U34" s="350">
        <f>'H27建設IO(組替)'!U34/'H27建設IO(組替)'!U$51</f>
        <v>8.6440999416983345E-3</v>
      </c>
      <c r="V34" s="350">
        <f>'H27建設IO(組替)'!V34/'H27建設IO(組替)'!V$51</f>
        <v>5.2445793573461024E-3</v>
      </c>
      <c r="W34" s="350">
        <f>'H27建設IO(組替)'!W34/'H27建設IO(組替)'!W$51</f>
        <v>6.6868935168074807E-3</v>
      </c>
      <c r="X34" s="350">
        <f>'H27建設IO(組替)'!X34/'H27建設IO(組替)'!X$51</f>
        <v>3.947906658168362E-3</v>
      </c>
      <c r="Y34" s="350">
        <f>'H27建設IO(組替)'!Y34/'H27建設IO(組替)'!Y$51</f>
        <v>4.9071232434178651E-3</v>
      </c>
      <c r="Z34" s="350">
        <f>'H27建設IO(組替)'!Z34/'H27建設IO(組替)'!Z$51</f>
        <v>5.9478704338517419E-3</v>
      </c>
      <c r="AA34" s="350">
        <f>'H27建設IO(組替)'!AA34/'H27建設IO(組替)'!AA$51</f>
        <v>5.854294415768891E-3</v>
      </c>
      <c r="AB34" s="350">
        <f>'H27建設IO(組替)'!AB34/'H27建設IO(組替)'!AB$51</f>
        <v>4.4041173611350966E-3</v>
      </c>
      <c r="AC34" s="350">
        <f>'H27建設IO(組替)'!AC34/'H27建設IO(組替)'!AC$51</f>
        <v>5.1873043625975468E-3</v>
      </c>
      <c r="AD34" s="350">
        <f>'H27建設IO(組替)'!AD34/'H27建設IO(組替)'!AD$51</f>
        <v>1.1847589837016368E-2</v>
      </c>
      <c r="AE34" s="350">
        <f>'H27建設IO(組替)'!AE34/'H27建設IO(組替)'!AE$51</f>
        <v>7.5719659427874531E-3</v>
      </c>
      <c r="AF34" s="350">
        <f>'H27建設IO(組替)'!AF34/'H27建設IO(組替)'!AF$51</f>
        <v>9.6942733137664119E-3</v>
      </c>
      <c r="AG34" s="350">
        <f>'H27建設IO(組替)'!AG34/'H27建設IO(組替)'!AG$51</f>
        <v>9.2974857372245829E-3</v>
      </c>
      <c r="AH34" s="350">
        <f>'H27建設IO(組替)'!AH34/'H27建設IO(組替)'!AH$51</f>
        <v>9.9381526713055602E-3</v>
      </c>
      <c r="AI34" s="350">
        <f>'H27建設IO(組替)'!AI34/'H27建設IO(組替)'!AI$51</f>
        <v>1.0112713669023417E-2</v>
      </c>
      <c r="AJ34" s="350">
        <f>'H27建設IO(組替)'!AJ34/'H27建設IO(組替)'!AJ$51</f>
        <v>1.0665396836475344E-2</v>
      </c>
      <c r="AK34" s="350">
        <f>'H27建設IO(組替)'!AK34/'H27建設IO(組替)'!AK$51</f>
        <v>1.0693097206629712E-2</v>
      </c>
      <c r="AL34" s="350">
        <f>'H27建設IO(組替)'!AL34/'H27建設IO(組替)'!AL$51</f>
        <v>1.0129304502615909E-2</v>
      </c>
      <c r="AM34" s="350">
        <f>'H27建設IO(組替)'!AM34/'H27建設IO(組替)'!AM$51</f>
        <v>7.5037908669630081E-3</v>
      </c>
      <c r="AN34" s="350">
        <f>'H27建設IO(組替)'!AN34/'H27建設IO(組替)'!AN$51</f>
        <v>1.1048549940352074E-2</v>
      </c>
      <c r="AO34" s="350">
        <f>'H27建設IO(組替)'!AO34/'H27建設IO(組替)'!AO$51</f>
        <v>1.2190836106052516E-2</v>
      </c>
      <c r="AP34" s="350">
        <f>'H27建設IO(組替)'!AP34/'H27建設IO(組替)'!AP$51</f>
        <v>1.0144321271700481E-2</v>
      </c>
      <c r="AQ34" s="350">
        <f>'H27建設IO(組替)'!AQ34/'H27建設IO(組替)'!AQ$51</f>
        <v>1.179725426736963E-2</v>
      </c>
      <c r="AR34" s="350">
        <f>'H27建設IO(組替)'!AR34/'H27建設IO(組替)'!AR$51</f>
        <v>7.839271973413409E-3</v>
      </c>
      <c r="AS34" s="350">
        <f>'H27建設IO(組替)'!AS34/'H27建設IO(組替)'!AS$51</f>
        <v>7.6382976775693666E-3</v>
      </c>
      <c r="AT34" s="350">
        <f>'H27建設IO(組替)'!AT34/'H27建設IO(組替)'!AT$51</f>
        <v>7.509140737200176E-3</v>
      </c>
      <c r="AU34" s="350">
        <f>'H27建設IO(組替)'!AU34/'H27建設IO(組替)'!AU$51</f>
        <v>8.366025428936049E-3</v>
      </c>
      <c r="AV34" s="350">
        <f>'H27建設IO(組替)'!AV34/'H27建設IO(組替)'!AV$51</f>
        <v>7.596539354294155E-3</v>
      </c>
      <c r="AW34" s="350">
        <f>'H27建設IO(組替)'!AW34/'H27建設IO(組替)'!AW$51</f>
        <v>9.7121227213865929E-3</v>
      </c>
      <c r="AX34" s="350">
        <f>'H27建設IO(組替)'!AX34/'H27建設IO(組替)'!AX$51</f>
        <v>9.914184182670498E-3</v>
      </c>
      <c r="AY34" s="350">
        <f>'H27建設IO(組替)'!AY34/'H27建設IO(組替)'!AY$51</f>
        <v>9.6779556357763745E-3</v>
      </c>
      <c r="AZ34" s="350">
        <f>'H27建設IO(組替)'!AZ34/'H27建設IO(組替)'!AZ$51</f>
        <v>1.0835339877755141E-2</v>
      </c>
      <c r="BA34" s="350">
        <f>'H27建設IO(組替)'!BA34/'H27建設IO(組替)'!BA$51</f>
        <v>4.0348175500764466E-3</v>
      </c>
      <c r="BB34" s="350">
        <f>'H27建設IO(組替)'!BB34/'H27建設IO(組替)'!BB$51</f>
        <v>9.7507408922236586E-3</v>
      </c>
      <c r="BC34" s="350">
        <f>'H27建設IO(組替)'!BC34/'H27建設IO(組替)'!BC$51</f>
        <v>1.2979830212610203E-2</v>
      </c>
      <c r="BD34" s="350">
        <f>'H27建設IO(組替)'!BD34/'H27建設IO(組替)'!BD$51</f>
        <v>1.2493755734795867E-2</v>
      </c>
      <c r="BE34" s="350">
        <f>'H27建設IO(組替)'!BE34/'H27建設IO(組替)'!BE$51</f>
        <v>1.1602709164620932E-2</v>
      </c>
      <c r="BF34" s="350">
        <f>'H27建設IO(組替)'!BF34/'H27建設IO(組替)'!BF$51</f>
        <v>1.2898690044047806E-2</v>
      </c>
      <c r="BG34" s="350">
        <f>'H27建設IO(組替)'!BG34/'H27建設IO(組替)'!BG$51</f>
        <v>1.5431578947368421E-2</v>
      </c>
      <c r="BH34" s="350">
        <f>'H27建設IO(組替)'!BH34/'H27建設IO(組替)'!BH$51</f>
        <v>8.4797550044398446E-3</v>
      </c>
      <c r="BI34" s="350">
        <f>'H27建設IO(組替)'!BI34/'H27建設IO(組替)'!BI$51</f>
        <v>1.2227665720026055E-2</v>
      </c>
      <c r="BJ34" s="350">
        <f>'H27建設IO(組替)'!BJ34/'H27建設IO(組替)'!BJ$51</f>
        <v>6.9576705959060415E-3</v>
      </c>
      <c r="BK34" s="350">
        <f>'H27建設IO(組替)'!BK34/'H27建設IO(組替)'!BK$51</f>
        <v>4.4270534602818528E-3</v>
      </c>
      <c r="BL34" s="350">
        <f>'H27建設IO(組替)'!BL34/'H27建設IO(組替)'!BL$51</f>
        <v>4.7663461028570001E-3</v>
      </c>
      <c r="BM34" s="350">
        <f>'H27建設IO(組替)'!BM34/'H27建設IO(組替)'!BM$51</f>
        <v>7.0511762856333452E-3</v>
      </c>
      <c r="BN34" s="350">
        <f>'H27建設IO(組替)'!BN34/'H27建設IO(組替)'!BN$51</f>
        <v>2.7739725317654567E-3</v>
      </c>
      <c r="BO34" s="350">
        <f>'H27建設IO(組替)'!BO34/'H27建設IO(組替)'!BO$51</f>
        <v>1.0291928319954659E-2</v>
      </c>
      <c r="BP34" s="350">
        <f>'H27建設IO(組替)'!BP34/'H27建設IO(組替)'!BP$51</f>
        <v>8.5013077603781489E-3</v>
      </c>
      <c r="BQ34" s="350">
        <f>'H27建設IO(組替)'!BQ34/'H27建設IO(組替)'!BQ$51</f>
        <v>8.9675061925747583E-3</v>
      </c>
      <c r="BR34" s="350">
        <f>'H27建設IO(組替)'!BR34/'H27建設IO(組替)'!BR$51</f>
        <v>1.0666418790558244E-2</v>
      </c>
      <c r="BS34" s="350">
        <f>'H27建設IO(組替)'!BS34/'H27建設IO(組替)'!BS$51</f>
        <v>7.5562625162230099E-3</v>
      </c>
      <c r="BT34" s="350">
        <f>'H27建設IO(組替)'!BT34/'H27建設IO(組替)'!BT$51</f>
        <v>9.5352550044737628E-3</v>
      </c>
      <c r="BU34" s="351">
        <f>'H27建設IO(組替)'!BU34/'H27建設IO(組替)'!BU$51</f>
        <v>1.3142133403602424E-2</v>
      </c>
    </row>
    <row r="35" spans="1:73">
      <c r="A35" s="340">
        <v>32</v>
      </c>
      <c r="B35" s="90" t="s">
        <v>67</v>
      </c>
      <c r="C35" s="350">
        <f>'H27建設IO(組替)'!C35/'H27建設IO(組替)'!C$51</f>
        <v>0</v>
      </c>
      <c r="D35" s="350">
        <f>'H27建設IO(組替)'!D35/'H27建設IO(組替)'!D$51</f>
        <v>0</v>
      </c>
      <c r="E35" s="350">
        <f>'H27建設IO(組替)'!E35/'H27建設IO(組替)'!E$51</f>
        <v>0</v>
      </c>
      <c r="F35" s="350">
        <f>'H27建設IO(組替)'!F35/'H27建設IO(組替)'!F$51</f>
        <v>0</v>
      </c>
      <c r="G35" s="350">
        <f>'H27建設IO(組替)'!G35/'H27建設IO(組替)'!G$51</f>
        <v>0</v>
      </c>
      <c r="H35" s="350">
        <f>'H27建設IO(組替)'!H35/'H27建設IO(組替)'!H$51</f>
        <v>0</v>
      </c>
      <c r="I35" s="350">
        <f>'H27建設IO(組替)'!I35/'H27建設IO(組替)'!I$51</f>
        <v>0</v>
      </c>
      <c r="J35" s="350">
        <f>'H27建設IO(組替)'!J35/'H27建設IO(組替)'!J$51</f>
        <v>0</v>
      </c>
      <c r="K35" s="350">
        <f>'H27建設IO(組替)'!K35/'H27建設IO(組替)'!K$51</f>
        <v>0</v>
      </c>
      <c r="L35" s="350">
        <f>'H27建設IO(組替)'!L35/'H27建設IO(組替)'!L$51</f>
        <v>0</v>
      </c>
      <c r="M35" s="350">
        <f>'H27建設IO(組替)'!M35/'H27建設IO(組替)'!M$51</f>
        <v>0</v>
      </c>
      <c r="N35" s="350">
        <f>'H27建設IO(組替)'!N35/'H27建設IO(組替)'!N$51</f>
        <v>0</v>
      </c>
      <c r="O35" s="350">
        <f>'H27建設IO(組替)'!O35/'H27建設IO(組替)'!O$51</f>
        <v>0</v>
      </c>
      <c r="P35" s="350">
        <f>'H27建設IO(組替)'!P35/'H27建設IO(組替)'!P$51</f>
        <v>0</v>
      </c>
      <c r="Q35" s="350">
        <f>'H27建設IO(組替)'!Q35/'H27建設IO(組替)'!Q$51</f>
        <v>0</v>
      </c>
      <c r="R35" s="350">
        <f>'H27建設IO(組替)'!R35/'H27建設IO(組替)'!R$51</f>
        <v>0</v>
      </c>
      <c r="S35" s="350">
        <f>'H27建設IO(組替)'!S35/'H27建設IO(組替)'!S$51</f>
        <v>0</v>
      </c>
      <c r="T35" s="350">
        <f>'H27建設IO(組替)'!T35/'H27建設IO(組替)'!T$51</f>
        <v>0</v>
      </c>
      <c r="U35" s="350">
        <f>'H27建設IO(組替)'!U35/'H27建設IO(組替)'!U$51</f>
        <v>0</v>
      </c>
      <c r="V35" s="350">
        <f>'H27建設IO(組替)'!V35/'H27建設IO(組替)'!V$51</f>
        <v>0</v>
      </c>
      <c r="W35" s="350">
        <f>'H27建設IO(組替)'!W35/'H27建設IO(組替)'!W$51</f>
        <v>0</v>
      </c>
      <c r="X35" s="350">
        <f>'H27建設IO(組替)'!X35/'H27建設IO(組替)'!X$51</f>
        <v>0</v>
      </c>
      <c r="Y35" s="350">
        <f>'H27建設IO(組替)'!Y35/'H27建設IO(組替)'!Y$51</f>
        <v>0</v>
      </c>
      <c r="Z35" s="350">
        <f>'H27建設IO(組替)'!Z35/'H27建設IO(組替)'!Z$51</f>
        <v>0</v>
      </c>
      <c r="AA35" s="350">
        <f>'H27建設IO(組替)'!AA35/'H27建設IO(組替)'!AA$51</f>
        <v>0</v>
      </c>
      <c r="AB35" s="350">
        <f>'H27建設IO(組替)'!AB35/'H27建設IO(組替)'!AB$51</f>
        <v>0</v>
      </c>
      <c r="AC35" s="350">
        <f>'H27建設IO(組替)'!AC35/'H27建設IO(組替)'!AC$51</f>
        <v>0</v>
      </c>
      <c r="AD35" s="350">
        <f>'H27建設IO(組替)'!AD35/'H27建設IO(組替)'!AD$51</f>
        <v>0</v>
      </c>
      <c r="AE35" s="350">
        <f>'H27建設IO(組替)'!AE35/'H27建設IO(組替)'!AE$51</f>
        <v>0</v>
      </c>
      <c r="AF35" s="350">
        <f>'H27建設IO(組替)'!AF35/'H27建設IO(組替)'!AF$51</f>
        <v>0</v>
      </c>
      <c r="AG35" s="350">
        <f>'H27建設IO(組替)'!AG35/'H27建設IO(組替)'!AG$51</f>
        <v>0</v>
      </c>
      <c r="AH35" s="350">
        <f>'H27建設IO(組替)'!AH35/'H27建設IO(組替)'!AH$51</f>
        <v>0</v>
      </c>
      <c r="AI35" s="350">
        <f>'H27建設IO(組替)'!AI35/'H27建設IO(組替)'!AI$51</f>
        <v>0</v>
      </c>
      <c r="AJ35" s="350">
        <f>'H27建設IO(組替)'!AJ35/'H27建設IO(組替)'!AJ$51</f>
        <v>0</v>
      </c>
      <c r="AK35" s="350">
        <f>'H27建設IO(組替)'!AK35/'H27建設IO(組替)'!AK$51</f>
        <v>0</v>
      </c>
      <c r="AL35" s="350">
        <f>'H27建設IO(組替)'!AL35/'H27建設IO(組替)'!AL$51</f>
        <v>0</v>
      </c>
      <c r="AM35" s="350">
        <f>'H27建設IO(組替)'!AM35/'H27建設IO(組替)'!AM$51</f>
        <v>0</v>
      </c>
      <c r="AN35" s="350">
        <f>'H27建設IO(組替)'!AN35/'H27建設IO(組替)'!AN$51</f>
        <v>0</v>
      </c>
      <c r="AO35" s="350">
        <f>'H27建設IO(組替)'!AO35/'H27建設IO(組替)'!AO$51</f>
        <v>0</v>
      </c>
      <c r="AP35" s="350">
        <f>'H27建設IO(組替)'!AP35/'H27建設IO(組替)'!AP$51</f>
        <v>0</v>
      </c>
      <c r="AQ35" s="350">
        <f>'H27建設IO(組替)'!AQ35/'H27建設IO(組替)'!AQ$51</f>
        <v>0</v>
      </c>
      <c r="AR35" s="350">
        <f>'H27建設IO(組替)'!AR35/'H27建設IO(組替)'!AR$51</f>
        <v>0</v>
      </c>
      <c r="AS35" s="350">
        <f>'H27建設IO(組替)'!AS35/'H27建設IO(組替)'!AS$51</f>
        <v>0</v>
      </c>
      <c r="AT35" s="350">
        <f>'H27建設IO(組替)'!AT35/'H27建設IO(組替)'!AT$51</f>
        <v>0</v>
      </c>
      <c r="AU35" s="350">
        <f>'H27建設IO(組替)'!AU35/'H27建設IO(組替)'!AU$51</f>
        <v>0</v>
      </c>
      <c r="AV35" s="350">
        <f>'H27建設IO(組替)'!AV35/'H27建設IO(組替)'!AV$51</f>
        <v>0</v>
      </c>
      <c r="AW35" s="350">
        <f>'H27建設IO(組替)'!AW35/'H27建設IO(組替)'!AW$51</f>
        <v>0</v>
      </c>
      <c r="AX35" s="350">
        <f>'H27建設IO(組替)'!AX35/'H27建設IO(組替)'!AX$51</f>
        <v>0</v>
      </c>
      <c r="AY35" s="350">
        <f>'H27建設IO(組替)'!AY35/'H27建設IO(組替)'!AY$51</f>
        <v>0</v>
      </c>
      <c r="AZ35" s="350">
        <f>'H27建設IO(組替)'!AZ35/'H27建設IO(組替)'!AZ$51</f>
        <v>0</v>
      </c>
      <c r="BA35" s="350">
        <f>'H27建設IO(組替)'!BA35/'H27建設IO(組替)'!BA$51</f>
        <v>0</v>
      </c>
      <c r="BB35" s="350">
        <f>'H27建設IO(組替)'!BB35/'H27建設IO(組替)'!BB$51</f>
        <v>0</v>
      </c>
      <c r="BC35" s="350">
        <f>'H27建設IO(組替)'!BC35/'H27建設IO(組替)'!BC$51</f>
        <v>0</v>
      </c>
      <c r="BD35" s="350">
        <f>'H27建設IO(組替)'!BD35/'H27建設IO(組替)'!BD$51</f>
        <v>0</v>
      </c>
      <c r="BE35" s="350">
        <f>'H27建設IO(組替)'!BE35/'H27建設IO(組替)'!BE$51</f>
        <v>0</v>
      </c>
      <c r="BF35" s="350">
        <f>'H27建設IO(組替)'!BF35/'H27建設IO(組替)'!BF$51</f>
        <v>0</v>
      </c>
      <c r="BG35" s="350">
        <f>'H27建設IO(組替)'!BG35/'H27建設IO(組替)'!BG$51</f>
        <v>0</v>
      </c>
      <c r="BH35" s="350">
        <f>'H27建設IO(組替)'!BH35/'H27建設IO(組替)'!BH$51</f>
        <v>0</v>
      </c>
      <c r="BI35" s="350">
        <f>'H27建設IO(組替)'!BI35/'H27建設IO(組替)'!BI$51</f>
        <v>0</v>
      </c>
      <c r="BJ35" s="350">
        <f>'H27建設IO(組替)'!BJ35/'H27建設IO(組替)'!BJ$51</f>
        <v>0</v>
      </c>
      <c r="BK35" s="350">
        <f>'H27建設IO(組替)'!BK35/'H27建設IO(組替)'!BK$51</f>
        <v>0</v>
      </c>
      <c r="BL35" s="350">
        <f>'H27建設IO(組替)'!BL35/'H27建設IO(組替)'!BL$51</f>
        <v>0</v>
      </c>
      <c r="BM35" s="350">
        <f>'H27建設IO(組替)'!BM35/'H27建設IO(組替)'!BM$51</f>
        <v>0</v>
      </c>
      <c r="BN35" s="350">
        <f>'H27建設IO(組替)'!BN35/'H27建設IO(組替)'!BN$51</f>
        <v>0</v>
      </c>
      <c r="BO35" s="350">
        <f>'H27建設IO(組替)'!BO35/'H27建設IO(組替)'!BO$51</f>
        <v>0</v>
      </c>
      <c r="BP35" s="350">
        <f>'H27建設IO(組替)'!BP35/'H27建設IO(組替)'!BP$51</f>
        <v>0</v>
      </c>
      <c r="BQ35" s="350">
        <f>'H27建設IO(組替)'!BQ35/'H27建設IO(組替)'!BQ$51</f>
        <v>0</v>
      </c>
      <c r="BR35" s="350">
        <f>'H27建設IO(組替)'!BR35/'H27建設IO(組替)'!BR$51</f>
        <v>0</v>
      </c>
      <c r="BS35" s="350">
        <f>'H27建設IO(組替)'!BS35/'H27建設IO(組替)'!BS$51</f>
        <v>0</v>
      </c>
      <c r="BT35" s="350">
        <f>'H27建設IO(組替)'!BT35/'H27建設IO(組替)'!BT$51</f>
        <v>0</v>
      </c>
      <c r="BU35" s="351">
        <f>'H27建設IO(組替)'!BU35/'H27建設IO(組替)'!BU$51</f>
        <v>0</v>
      </c>
    </row>
    <row r="36" spans="1:73">
      <c r="A36" s="340">
        <v>33</v>
      </c>
      <c r="B36" s="90" t="s">
        <v>96</v>
      </c>
      <c r="C36" s="350">
        <f>'H27建設IO(組替)'!C36/'H27建設IO(組替)'!C$51</f>
        <v>1.6444631184078727E-4</v>
      </c>
      <c r="D36" s="350">
        <f>'H27建設IO(組替)'!D36/'H27建設IO(組替)'!D$51</f>
        <v>2.1519303105225191E-4</v>
      </c>
      <c r="E36" s="350">
        <f>'H27建設IO(組替)'!E36/'H27建設IO(組替)'!E$51</f>
        <v>1.9900231945935818E-4</v>
      </c>
      <c r="F36" s="350">
        <f>'H27建設IO(組替)'!F36/'H27建設IO(組替)'!F$51</f>
        <v>2.0152703451392523E-4</v>
      </c>
      <c r="G36" s="350">
        <f>'H27建設IO(組替)'!G36/'H27建設IO(組替)'!G$51</f>
        <v>2.0002491619755647E-4</v>
      </c>
      <c r="H36" s="350">
        <f>'H27建設IO(組替)'!H36/'H27建設IO(組替)'!H$51</f>
        <v>2.5270672594745282E-4</v>
      </c>
      <c r="I36" s="350">
        <f>'H27建設IO(組替)'!I36/'H27建設IO(組替)'!I$51</f>
        <v>1.9596326515456026E-4</v>
      </c>
      <c r="J36" s="350">
        <f>'H27建設IO(組替)'!J36/'H27建設IO(組替)'!J$51</f>
        <v>2.3622047244094488E-4</v>
      </c>
      <c r="K36" s="350">
        <f>'H27建設IO(組替)'!K36/'H27建設IO(組替)'!K$51</f>
        <v>2.0959951156740997E-4</v>
      </c>
      <c r="L36" s="350">
        <f>'H27建設IO(組替)'!L36/'H27建設IO(組替)'!L$51</f>
        <v>2.0930208912747563E-4</v>
      </c>
      <c r="M36" s="350">
        <f>'H27建設IO(組替)'!M36/'H27建設IO(組替)'!M$51</f>
        <v>2.2550905352523712E-4</v>
      </c>
      <c r="N36" s="350">
        <f>'H27建設IO(組替)'!N36/'H27建設IO(組替)'!N$51</f>
        <v>1.7685463388186239E-4</v>
      </c>
      <c r="O36" s="350">
        <f>'H27建設IO(組替)'!O36/'H27建設IO(組替)'!O$51</f>
        <v>2.1273661693282567E-4</v>
      </c>
      <c r="P36" s="350">
        <f>'H27建設IO(組替)'!P36/'H27建設IO(組替)'!P$51</f>
        <v>1.5450478336334392E-4</v>
      </c>
      <c r="Q36" s="350">
        <f>'H27建設IO(組替)'!Q36/'H27建設IO(組替)'!Q$51</f>
        <v>1.833309829361162E-4</v>
      </c>
      <c r="R36" s="350">
        <f>'H27建設IO(組替)'!R36/'H27建設IO(組替)'!R$51</f>
        <v>2.3542204318672934E-4</v>
      </c>
      <c r="S36" s="350">
        <f>'H27建設IO(組替)'!S36/'H27建設IO(組替)'!S$51</f>
        <v>1.0008734895909157E-4</v>
      </c>
      <c r="T36" s="350">
        <f>'H27建設IO(組替)'!T36/'H27建設IO(組替)'!T$51</f>
        <v>8.6936866447585767E-5</v>
      </c>
      <c r="U36" s="350">
        <f>'H27建設IO(組替)'!U36/'H27建設IO(組替)'!U$51</f>
        <v>1.0114987742601659E-4</v>
      </c>
      <c r="V36" s="350">
        <f>'H27建設IO(組替)'!V36/'H27建設IO(組替)'!V$51</f>
        <v>2.4392442801477363E-4</v>
      </c>
      <c r="W36" s="350">
        <f>'H27建設IO(組替)'!W36/'H27建設IO(組替)'!W$51</f>
        <v>3.7817906778859789E-4</v>
      </c>
      <c r="X36" s="350">
        <f>'H27建設IO(組替)'!X36/'H27建設IO(組替)'!X$51</f>
        <v>1.9026056183943911E-4</v>
      </c>
      <c r="Y36" s="350">
        <f>'H27建設IO(組替)'!Y36/'H27建設IO(組替)'!Y$51</f>
        <v>2.132127281537716E-4</v>
      </c>
      <c r="Z36" s="350">
        <f>'H27建設IO(組替)'!Z36/'H27建設IO(組替)'!Z$51</f>
        <v>3.3919099339660088E-4</v>
      </c>
      <c r="AA36" s="350">
        <f>'H27建設IO(組替)'!AA36/'H27建設IO(組替)'!AA$51</f>
        <v>2.8643078020237212E-4</v>
      </c>
      <c r="AB36" s="350">
        <f>'H27建設IO(組替)'!AB36/'H27建設IO(組替)'!AB$51</f>
        <v>2.0007227874322596E-4</v>
      </c>
      <c r="AC36" s="350">
        <f>'H27建設IO(組替)'!AC36/'H27建設IO(組替)'!AC$51</f>
        <v>2.3540990608651372E-4</v>
      </c>
      <c r="AD36" s="350">
        <f>'H27建設IO(組替)'!AD36/'H27建設IO(組替)'!AD$51</f>
        <v>2.5367102327431641E-4</v>
      </c>
      <c r="AE36" s="350">
        <f>'H27建設IO(組替)'!AE36/'H27建設IO(組替)'!AE$51</f>
        <v>2.6320775161525387E-5</v>
      </c>
      <c r="AF36" s="350">
        <f>'H27建設IO(組替)'!AF36/'H27建設IO(組替)'!AF$51</f>
        <v>1.4227127377596402E-4</v>
      </c>
      <c r="AG36" s="350">
        <f>'H27建設IO(組替)'!AG36/'H27建設IO(組替)'!AG$51</f>
        <v>1.288561509704142E-4</v>
      </c>
      <c r="AH36" s="350">
        <f>'H27建設IO(組替)'!AH36/'H27建設IO(組替)'!AH$51</f>
        <v>1.8103667752358311E-4</v>
      </c>
      <c r="AI36" s="350">
        <f>'H27建設IO(組替)'!AI36/'H27建設IO(組替)'!AI$51</f>
        <v>1.7724995230083005E-4</v>
      </c>
      <c r="AJ36" s="350">
        <f>'H27建設IO(組替)'!AJ36/'H27建設IO(組替)'!AJ$51</f>
        <v>1.7306643904946962E-4</v>
      </c>
      <c r="AK36" s="350">
        <f>'H27建設IO(組替)'!AK36/'H27建設IO(組替)'!AK$51</f>
        <v>1.6871321177007979E-4</v>
      </c>
      <c r="AL36" s="350">
        <f>'H27建設IO(組替)'!AL36/'H27建設IO(組替)'!AL$51</f>
        <v>2.6204266777507702E-4</v>
      </c>
      <c r="AM36" s="350">
        <f>'H27建設IO(組替)'!AM36/'H27建設IO(組替)'!AM$51</f>
        <v>1.9840051395180757E-4</v>
      </c>
      <c r="AN36" s="350">
        <f>'H27建設IO(組替)'!AN36/'H27建設IO(組替)'!AN$51</f>
        <v>1.6420100321516159E-4</v>
      </c>
      <c r="AO36" s="350">
        <f>'H27建設IO(組替)'!AO36/'H27建設IO(組替)'!AO$51</f>
        <v>1.7800172524749087E-4</v>
      </c>
      <c r="AP36" s="350">
        <f>'H27建設IO(組替)'!AP36/'H27建設IO(組替)'!AP$51</f>
        <v>3.137418950010458E-4</v>
      </c>
      <c r="AQ36" s="350">
        <f>'H27建設IO(組替)'!AQ36/'H27建設IO(組替)'!AQ$51</f>
        <v>2.0880096048441822E-4</v>
      </c>
      <c r="AR36" s="350">
        <f>'H27建設IO(組替)'!AR36/'H27建設IO(組替)'!AR$51</f>
        <v>1.944586787826386E-4</v>
      </c>
      <c r="AS36" s="350">
        <f>'H27建設IO(組替)'!AS36/'H27建設IO(組替)'!AS$51</f>
        <v>1.9406988346652753E-4</v>
      </c>
      <c r="AT36" s="350">
        <f>'H27建設IO(組替)'!AT36/'H27建設IO(組替)'!AT$51</f>
        <v>1.7421563875717242E-4</v>
      </c>
      <c r="AU36" s="350">
        <f>'H27建設IO(組替)'!AU36/'H27建設IO(組替)'!AU$51</f>
        <v>3.025003544926029E-4</v>
      </c>
      <c r="AV36" s="350">
        <f>'H27建設IO(組替)'!AV36/'H27建設IO(組替)'!AV$51</f>
        <v>2.9542097488921711E-4</v>
      </c>
      <c r="AW36" s="350">
        <f>'H27建設IO(組替)'!AW36/'H27建設IO(組替)'!AW$51</f>
        <v>1.494172726367168E-4</v>
      </c>
      <c r="AX36" s="350">
        <f>'H27建設IO(組替)'!AX36/'H27建設IO(組替)'!AX$51</f>
        <v>1.9847270527748373E-4</v>
      </c>
      <c r="AY36" s="350">
        <f>'H27建設IO(組替)'!AY36/'H27建設IO(組替)'!AY$51</f>
        <v>2.0187146724932314E-4</v>
      </c>
      <c r="AZ36" s="350">
        <f>'H27建設IO(組替)'!AZ36/'H27建設IO(組替)'!AZ$51</f>
        <v>1.8521948508983145E-4</v>
      </c>
      <c r="BA36" s="350">
        <f>'H27建設IO(組替)'!BA36/'H27建設IO(組替)'!BA$51</f>
        <v>3.0909683010161556E-4</v>
      </c>
      <c r="BB36" s="350">
        <f>'H27建設IO(組替)'!BB36/'H27建設IO(組替)'!BB$51</f>
        <v>7.5406319411517014E-5</v>
      </c>
      <c r="BC36" s="350">
        <f>'H27建設IO(組替)'!BC36/'H27建設IO(組替)'!BC$51</f>
        <v>8.0786035698727742E-5</v>
      </c>
      <c r="BD36" s="350">
        <f>'H27建設IO(組替)'!BD36/'H27建設IO(組替)'!BD$51</f>
        <v>7.6289767347561551E-5</v>
      </c>
      <c r="BE36" s="350">
        <f>'H27建設IO(組替)'!BE36/'H27建設IO(組替)'!BE$51</f>
        <v>7.596535979593306E-5</v>
      </c>
      <c r="BF36" s="350">
        <f>'H27建設IO(組替)'!BF36/'H27建設IO(組替)'!BF$51</f>
        <v>8.6086919092643872E-5</v>
      </c>
      <c r="BG36" s="350">
        <f>'H27建設IO(組替)'!BG36/'H27建設IO(組替)'!BG$51</f>
        <v>9.6240601503759399E-5</v>
      </c>
      <c r="BH36" s="350">
        <f>'H27建設IO(組替)'!BH36/'H27建設IO(組替)'!BH$51</f>
        <v>6.7821259517699946E-5</v>
      </c>
      <c r="BI36" s="350">
        <f>'H27建設IO(組替)'!BI36/'H27建設IO(組替)'!BI$51</f>
        <v>6.78865776921473E-5</v>
      </c>
      <c r="BJ36" s="350">
        <f>'H27建設IO(組替)'!BJ36/'H27建設IO(組替)'!BJ$51</f>
        <v>7.721212745148504E-5</v>
      </c>
      <c r="BK36" s="350">
        <f>'H27建設IO(組替)'!BK36/'H27建設IO(組替)'!BK$51</f>
        <v>5.5231952959370527E-5</v>
      </c>
      <c r="BL36" s="350">
        <f>'H27建設IO(組替)'!BL36/'H27建設IO(組替)'!BL$51</f>
        <v>1.1229611237097644E-4</v>
      </c>
      <c r="BM36" s="350">
        <f>'H27建設IO(組替)'!BM36/'H27建設IO(組替)'!BM$51</f>
        <v>7.4714450708697702E-5</v>
      </c>
      <c r="BN36" s="350">
        <f>'H27建設IO(組替)'!BN36/'H27建設IO(組替)'!BN$51</f>
        <v>6.3209684138099684E-5</v>
      </c>
      <c r="BO36" s="350">
        <f>'H27建設IO(組替)'!BO36/'H27建設IO(組替)'!BO$51</f>
        <v>1.6247759014615849E-4</v>
      </c>
      <c r="BP36" s="350">
        <f>'H27建設IO(組替)'!BP36/'H27建設IO(組替)'!BP$51</f>
        <v>1.0787436731972001E-4</v>
      </c>
      <c r="BQ36" s="350">
        <f>'H27建設IO(組替)'!BQ36/'H27建設IO(組替)'!BQ$51</f>
        <v>1.5108298476620516E-4</v>
      </c>
      <c r="BR36" s="350">
        <f>'H27建設IO(組替)'!BR36/'H27建設IO(組替)'!BR$51</f>
        <v>1.6266869615230438E-4</v>
      </c>
      <c r="BS36" s="350">
        <f>'H27建設IO(組替)'!BS36/'H27建設IO(組替)'!BS$51</f>
        <v>2.101029752731959E-4</v>
      </c>
      <c r="BT36" s="350">
        <f>'H27建設IO(組替)'!BT36/'H27建設IO(組替)'!BT$51</f>
        <v>1.3477110443723894E-4</v>
      </c>
      <c r="BU36" s="351">
        <f>'H27建設IO(組替)'!BU36/'H27建設IO(組替)'!BU$51</f>
        <v>1.9006655729622671E-4</v>
      </c>
    </row>
    <row r="37" spans="1:73">
      <c r="A37" s="340">
        <v>34</v>
      </c>
      <c r="B37" s="90" t="s">
        <v>331</v>
      </c>
      <c r="C37" s="350">
        <f>'H27建設IO(組替)'!C37/'H27建設IO(組替)'!C$51</f>
        <v>1.2076197868257047E-6</v>
      </c>
      <c r="D37" s="350">
        <f>'H27建設IO(組替)'!D37/'H27建設IO(組替)'!D$51</f>
        <v>7.5146772748405429E-7</v>
      </c>
      <c r="E37" s="350">
        <f>'H27建設IO(組替)'!E37/'H27建設IO(組替)'!E$51</f>
        <v>5.5346751394753507E-7</v>
      </c>
      <c r="F37" s="350">
        <f>'H27建設IO(組替)'!F37/'H27建設IO(組替)'!F$51</f>
        <v>4.5033974193055919E-7</v>
      </c>
      <c r="G37" s="350">
        <f>'H27建設IO(組替)'!G37/'H27建設IO(組替)'!G$51</f>
        <v>4.6355716384138232E-7</v>
      </c>
      <c r="H37" s="350">
        <f>'H27建設IO(組替)'!H37/'H27建設IO(組替)'!H$51</f>
        <v>0</v>
      </c>
      <c r="I37" s="350">
        <f>'H27建設IO(組替)'!I37/'H27建設IO(組替)'!I$51</f>
        <v>6.7760465129515998E-7</v>
      </c>
      <c r="J37" s="350">
        <f>'H27建設IO(組替)'!J37/'H27建設IO(組替)'!J$51</f>
        <v>0</v>
      </c>
      <c r="K37" s="350">
        <f>'H27建設IO(組替)'!K37/'H27建設IO(組替)'!K$51</f>
        <v>7.3031188699445982E-7</v>
      </c>
      <c r="L37" s="350">
        <f>'H27建設IO(組替)'!L37/'H27建設IO(組替)'!L$51</f>
        <v>7.4396477178012666E-7</v>
      </c>
      <c r="M37" s="350">
        <f>'H27建設IO(組替)'!M37/'H27建設IO(組替)'!M$51</f>
        <v>0</v>
      </c>
      <c r="N37" s="350">
        <f>'H27建設IO(組替)'!N37/'H27建設IO(組替)'!N$51</f>
        <v>6.454548681819795E-7</v>
      </c>
      <c r="O37" s="350">
        <f>'H27建設IO(組替)'!O37/'H27建設IO(組替)'!O$51</f>
        <v>8.4085619341037823E-7</v>
      </c>
      <c r="P37" s="350">
        <f>'H27建設IO(組替)'!P37/'H27建設IO(組替)'!P$51</f>
        <v>5.2374502835031835E-7</v>
      </c>
      <c r="Q37" s="350">
        <f>'H27建設IO(組替)'!Q37/'H27建設IO(組替)'!Q$51</f>
        <v>0</v>
      </c>
      <c r="R37" s="350">
        <f>'H27建設IO(組替)'!R37/'H27建設IO(組替)'!R$51</f>
        <v>9.9885331639278118E-7</v>
      </c>
      <c r="S37" s="350">
        <f>'H27建設IO(組替)'!S37/'H27建設IO(組替)'!S$51</f>
        <v>9.0988499053719611E-6</v>
      </c>
      <c r="T37" s="350">
        <f>'H27建設IO(組替)'!T37/'H27建設IO(組替)'!T$51</f>
        <v>1.7387373289517154E-5</v>
      </c>
      <c r="U37" s="350">
        <f>'H27建設IO(組替)'!U37/'H27建設IO(組替)'!U$51</f>
        <v>8.4291564521680493E-6</v>
      </c>
      <c r="V37" s="350">
        <f>'H27建設IO(組替)'!V37/'H27建設IO(組替)'!V$51</f>
        <v>4.8997206832562495E-7</v>
      </c>
      <c r="W37" s="350">
        <f>'H27建設IO(組替)'!W37/'H27建設IO(組替)'!W$51</f>
        <v>0</v>
      </c>
      <c r="X37" s="350">
        <f>'H27建設IO(組替)'!X37/'H27建設IO(組替)'!X$51</f>
        <v>0</v>
      </c>
      <c r="Y37" s="350">
        <f>'H27建設IO(組替)'!Y37/'H27建設IO(組替)'!Y$51</f>
        <v>0</v>
      </c>
      <c r="Z37" s="350">
        <f>'H27建設IO(組替)'!Z37/'H27建設IO(組替)'!Z$51</f>
        <v>0</v>
      </c>
      <c r="AA37" s="350">
        <f>'H27建設IO(組替)'!AA37/'H27建設IO(組替)'!AA$51</f>
        <v>4.175375804699302E-7</v>
      </c>
      <c r="AB37" s="350">
        <f>'H27建設IO(組替)'!AB37/'H27建設IO(組替)'!AB$51</f>
        <v>4.2120479735415996E-7</v>
      </c>
      <c r="AC37" s="350">
        <f>'H27建設IO(組替)'!AC37/'H27建設IO(組替)'!AC$51</f>
        <v>7.533116994768439E-7</v>
      </c>
      <c r="AD37" s="350">
        <f>'H27建設IO(組替)'!AD37/'H27建設IO(組替)'!AD$51</f>
        <v>0</v>
      </c>
      <c r="AE37" s="350">
        <f>'H27建設IO(組替)'!AE37/'H27建設IO(組替)'!AE$51</f>
        <v>1.2024719616940533E-6</v>
      </c>
      <c r="AF37" s="350">
        <f>'H27建設IO(組替)'!AF37/'H27建設IO(組替)'!AF$51</f>
        <v>1.8648873416649302E-6</v>
      </c>
      <c r="AG37" s="350">
        <f>'H27建設IO(組替)'!AG37/'H27建設IO(組替)'!AG$51</f>
        <v>1.7964735876737087E-6</v>
      </c>
      <c r="AH37" s="350">
        <f>'H27建設IO(組替)'!AH37/'H27建設IO(組替)'!AH$51</f>
        <v>6.3410394929451179E-7</v>
      </c>
      <c r="AI37" s="350">
        <f>'H27建設IO(組替)'!AI37/'H27建設IO(組替)'!AI$51</f>
        <v>6.5285433628298363E-7</v>
      </c>
      <c r="AJ37" s="350">
        <f>'H27建設IO(組替)'!AJ37/'H27建設IO(組替)'!AJ$51</f>
        <v>6.0867446324549683E-7</v>
      </c>
      <c r="AK37" s="350">
        <f>'H27建設IO(組替)'!AK37/'H27建設IO(組替)'!AK$51</f>
        <v>8.9741070090467972E-7</v>
      </c>
      <c r="AL37" s="350">
        <f>'H27建設IO(組替)'!AL37/'H27建設IO(組替)'!AL$51</f>
        <v>0</v>
      </c>
      <c r="AM37" s="350">
        <f>'H27建設IO(組替)'!AM37/'H27建設IO(組替)'!AM$51</f>
        <v>0</v>
      </c>
      <c r="AN37" s="350">
        <f>'H27建設IO(組替)'!AN37/'H27建設IO(組替)'!AN$51</f>
        <v>5.8853406170308812E-7</v>
      </c>
      <c r="AO37" s="350">
        <f>'H27建設IO(組替)'!AO37/'H27建設IO(組替)'!AO$51</f>
        <v>0</v>
      </c>
      <c r="AP37" s="350">
        <f>'H27建設IO(組替)'!AP37/'H27建設IO(組替)'!AP$51</f>
        <v>0</v>
      </c>
      <c r="AQ37" s="350">
        <f>'H27建設IO(組替)'!AQ37/'H27建設IO(組替)'!AQ$51</f>
        <v>0</v>
      </c>
      <c r="AR37" s="350">
        <f>'H27建設IO(組替)'!AR37/'H27建設IO(組替)'!AR$51</f>
        <v>8.3458660421733301E-7</v>
      </c>
      <c r="AS37" s="350">
        <f>'H27建設IO(組替)'!AS37/'H27建設IO(組替)'!AS$51</f>
        <v>9.1542397861569587E-7</v>
      </c>
      <c r="AT37" s="350">
        <f>'H27建設IO(組替)'!AT37/'H27建設IO(組替)'!AT$51</f>
        <v>1.1167669151100798E-6</v>
      </c>
      <c r="AU37" s="350">
        <f>'H27建設IO(組替)'!AU37/'H27建設IO(組替)'!AU$51</f>
        <v>0</v>
      </c>
      <c r="AV37" s="350">
        <f>'H27建設IO(組替)'!AV37/'H27建設IO(組替)'!AV$51</f>
        <v>0</v>
      </c>
      <c r="AW37" s="350">
        <f>'H27建設IO(組替)'!AW37/'H27建設IO(組替)'!AW$51</f>
        <v>0</v>
      </c>
      <c r="AX37" s="350">
        <f>'H27建設IO(組替)'!AX37/'H27建設IO(組替)'!AX$51</f>
        <v>0</v>
      </c>
      <c r="AY37" s="350">
        <f>'H27建設IO(組替)'!AY37/'H27建設IO(組替)'!AY$51</f>
        <v>0</v>
      </c>
      <c r="AZ37" s="350">
        <f>'H27建設IO(組替)'!AZ37/'H27建設IO(組替)'!AZ$51</f>
        <v>0</v>
      </c>
      <c r="BA37" s="350">
        <f>'H27建設IO(組替)'!BA37/'H27建設IO(組替)'!BA$51</f>
        <v>0</v>
      </c>
      <c r="BB37" s="350">
        <f>'H27建設IO(組替)'!BB37/'H27建設IO(組替)'!BB$51</f>
        <v>8.0433407372284818E-7</v>
      </c>
      <c r="BC37" s="350">
        <f>'H27建設IO(組替)'!BC37/'H27建設IO(組替)'!BC$51</f>
        <v>6.2143104383636727E-7</v>
      </c>
      <c r="BD37" s="350">
        <f>'H27建設IO(組替)'!BD37/'H27建設IO(組替)'!BD$51</f>
        <v>1.0450653061309802E-6</v>
      </c>
      <c r="BE37" s="350">
        <f>'H27建設IO(組替)'!BE37/'H27建設IO(組替)'!BE$51</f>
        <v>0</v>
      </c>
      <c r="BF37" s="350">
        <f>'H27建設IO(組替)'!BF37/'H27建設IO(組替)'!BF$51</f>
        <v>0</v>
      </c>
      <c r="BG37" s="350">
        <f>'H27建設IO(組替)'!BG37/'H27建設IO(組替)'!BG$51</f>
        <v>0</v>
      </c>
      <c r="BH37" s="350">
        <f>'H27建設IO(組替)'!BH37/'H27建設IO(組替)'!BH$51</f>
        <v>1.3983764849010299E-6</v>
      </c>
      <c r="BI37" s="350">
        <f>'H27建設IO(組替)'!BI37/'H27建設IO(組替)'!BI$51</f>
        <v>0</v>
      </c>
      <c r="BJ37" s="350">
        <f>'H27建設IO(組替)'!BJ37/'H27建設IO(組替)'!BJ$51</f>
        <v>0</v>
      </c>
      <c r="BK37" s="350">
        <f>'H27建設IO(組替)'!BK37/'H27建設IO(組替)'!BK$51</f>
        <v>0</v>
      </c>
      <c r="BL37" s="350">
        <f>'H27建設IO(組替)'!BL37/'H27建設IO(組替)'!BL$51</f>
        <v>0</v>
      </c>
      <c r="BM37" s="350">
        <f>'H27建設IO(組替)'!BM37/'H27建設IO(組替)'!BM$51</f>
        <v>1.556551056431202E-6</v>
      </c>
      <c r="BN37" s="350">
        <f>'H27建設IO(組替)'!BN37/'H27建設IO(組替)'!BN$51</f>
        <v>1.4507140621858945E-5</v>
      </c>
      <c r="BO37" s="350">
        <f>'H27建設IO(組替)'!BO37/'H27建設IO(組替)'!BO$51</f>
        <v>1.9679344756536986E-6</v>
      </c>
      <c r="BP37" s="350">
        <f>'H27建設IO(組替)'!BP37/'H27建設IO(組替)'!BP$51</f>
        <v>2.8843413721850269E-6</v>
      </c>
      <c r="BQ37" s="350">
        <f>'H27建設IO(組替)'!BQ37/'H27建設IO(組替)'!BQ$51</f>
        <v>3.6552335024081898E-6</v>
      </c>
      <c r="BR37" s="350">
        <f>'H27建設IO(組替)'!BR37/'H27建設IO(組替)'!BR$51</f>
        <v>1.7428788873461184E-5</v>
      </c>
      <c r="BS37" s="350">
        <f>'H27建設IO(組替)'!BS37/'H27建設IO(組替)'!BS$51</f>
        <v>8.2717706800470826E-7</v>
      </c>
      <c r="BT37" s="350">
        <f>'H27建設IO(組替)'!BT37/'H27建設IO(組替)'!BT$51</f>
        <v>7.9746215643336644E-7</v>
      </c>
      <c r="BU37" s="351">
        <f>'H27建設IO(組替)'!BU37/'H27建設IO(組替)'!BU$51</f>
        <v>1.0200351912140969E-6</v>
      </c>
    </row>
    <row r="38" spans="1:73">
      <c r="A38" s="340">
        <v>35</v>
      </c>
      <c r="B38" s="90" t="s">
        <v>595</v>
      </c>
      <c r="C38" s="350">
        <f>'H27建設IO(組替)'!C38/'H27建設IO(組替)'!C$51</f>
        <v>9.8391259675025314E-4</v>
      </c>
      <c r="D38" s="350">
        <f>'H27建設IO(組替)'!D38/'H27建設IO(組替)'!D$51</f>
        <v>6.6846470122104284E-4</v>
      </c>
      <c r="E38" s="350">
        <f>'H27建設IO(組替)'!E38/'H27建設IO(組替)'!E$51</f>
        <v>2.2446182510094478E-4</v>
      </c>
      <c r="F38" s="350">
        <f>'H27建設IO(組替)'!F38/'H27建設IO(組替)'!F$51</f>
        <v>8.9279853837733356E-5</v>
      </c>
      <c r="G38" s="350">
        <f>'H27建設IO(組替)'!G38/'H27建設IO(組替)'!G$51</f>
        <v>8.8771196875624711E-5</v>
      </c>
      <c r="H38" s="350">
        <f>'H27建設IO(組替)'!H38/'H27建設IO(組替)'!H$51</f>
        <v>1.0661065000908165E-4</v>
      </c>
      <c r="I38" s="350">
        <f>'H27建設IO(組替)'!I38/'H27建設IO(組替)'!I$51</f>
        <v>3.8718329775005441E-4</v>
      </c>
      <c r="J38" s="350">
        <f>'H27建設IO(組替)'!J38/'H27建設IO(組替)'!J$51</f>
        <v>3.5433070866141734E-4</v>
      </c>
      <c r="K38" s="350">
        <f>'H27建設IO(組替)'!K38/'H27建設IO(組替)'!K$51</f>
        <v>3.6150438406225765E-4</v>
      </c>
      <c r="L38" s="350">
        <f>'H27建設IO(組替)'!L38/'H27建設IO(組替)'!L$51</f>
        <v>3.6032693779884136E-4</v>
      </c>
      <c r="M38" s="350">
        <f>'H27建設IO(組替)'!M38/'H27建設IO(組替)'!M$51</f>
        <v>4.2448763016515224E-4</v>
      </c>
      <c r="N38" s="350">
        <f>'H27建設IO(組替)'!N38/'H27建設IO(組替)'!N$51</f>
        <v>4.2115930148874163E-4</v>
      </c>
      <c r="O38" s="350">
        <f>'H27建設IO(組替)'!O38/'H27建設IO(組替)'!O$51</f>
        <v>4.1622381573813721E-4</v>
      </c>
      <c r="P38" s="350">
        <f>'H27建設IO(組替)'!P38/'H27建設IO(組替)'!P$51</f>
        <v>4.2423347296375788E-4</v>
      </c>
      <c r="Q38" s="350">
        <f>'H27建設IO(組替)'!Q38/'H27建設IO(組替)'!Q$51</f>
        <v>4.3717388238612327E-4</v>
      </c>
      <c r="R38" s="350">
        <f>'H27建設IO(組替)'!R38/'H27建設IO(組替)'!R$51</f>
        <v>1.2232111382286981E-3</v>
      </c>
      <c r="S38" s="350">
        <f>'H27建設IO(組替)'!S38/'H27建設IO(組替)'!S$51</f>
        <v>2.894734105609051E-3</v>
      </c>
      <c r="T38" s="350">
        <f>'H27建設IO(組替)'!T38/'H27建設IO(組替)'!T$51</f>
        <v>3.0601776989550187E-3</v>
      </c>
      <c r="U38" s="350">
        <f>'H27建設IO(組替)'!U38/'H27建設IO(組替)'!U$51</f>
        <v>2.881366647232778E-3</v>
      </c>
      <c r="V38" s="350">
        <f>'H27建設IO(組替)'!V38/'H27建設IO(組替)'!V$51</f>
        <v>1.1181979219304639E-3</v>
      </c>
      <c r="W38" s="350">
        <f>'H27建設IO(組替)'!W38/'H27建設IO(組替)'!W$51</f>
        <v>1.2462719279396977E-3</v>
      </c>
      <c r="X38" s="350">
        <f>'H27建設IO(組替)'!X38/'H27建設IO(組替)'!X$51</f>
        <v>8.4394149215922631E-4</v>
      </c>
      <c r="Y38" s="350">
        <f>'H27建設IO(組替)'!Y38/'H27建設IO(組替)'!Y$51</f>
        <v>1.1371345501534486E-3</v>
      </c>
      <c r="Z38" s="350">
        <f>'H27建設IO(組替)'!Z38/'H27建設IO(組替)'!Z$51</f>
        <v>1.0981609112450234E-3</v>
      </c>
      <c r="AA38" s="350">
        <f>'H27建設IO(組替)'!AA38/'H27建設IO(組替)'!AA$51</f>
        <v>1.2413392267371026E-3</v>
      </c>
      <c r="AB38" s="350">
        <f>'H27建設IO(組替)'!AB38/'H27建設IO(組替)'!AB$51</f>
        <v>9.8140717783519265E-4</v>
      </c>
      <c r="AC38" s="350">
        <f>'H27建設IO(組替)'!AC38/'H27建設IO(組替)'!AC$51</f>
        <v>1.1617949685181624E-3</v>
      </c>
      <c r="AD38" s="350">
        <f>'H27建設IO(組替)'!AD38/'H27建設IO(組替)'!AD$51</f>
        <v>1.0953976005027299E-3</v>
      </c>
      <c r="AE38" s="350">
        <f>'H27建設IO(組替)'!AE38/'H27建設IO(組替)'!AE$51</f>
        <v>1.9121976350850321E-3</v>
      </c>
      <c r="AF38" s="350">
        <f>'H27建設IO(組替)'!AF38/'H27建設IO(組替)'!AF$51</f>
        <v>1.0961611490375759E-3</v>
      </c>
      <c r="AG38" s="350">
        <f>'H27建設IO(組替)'!AG38/'H27建設IO(組替)'!AG$51</f>
        <v>1.041138101947263E-3</v>
      </c>
      <c r="AH38" s="350">
        <f>'H27建設IO(組替)'!AH38/'H27建設IO(組替)'!AH$51</f>
        <v>6.9117330473101788E-4</v>
      </c>
      <c r="AI38" s="350">
        <f>'H27建設IO(組替)'!AI38/'H27建設IO(組替)'!AI$51</f>
        <v>6.9904378057500469E-4</v>
      </c>
      <c r="AJ38" s="350">
        <f>'H27建設IO(組替)'!AJ38/'H27建設IO(組替)'!AJ$51</f>
        <v>7.472493493777217E-4</v>
      </c>
      <c r="AK38" s="350">
        <f>'H27建設IO(組替)'!AK38/'H27建設IO(組替)'!AK$51</f>
        <v>7.4933793525540761E-4</v>
      </c>
      <c r="AL38" s="350">
        <f>'H27建設IO(組替)'!AL38/'H27建設IO(組替)'!AL$51</f>
        <v>7.0480441677434513E-4</v>
      </c>
      <c r="AM38" s="350">
        <f>'H27建設IO(組替)'!AM38/'H27建設IO(組替)'!AM$51</f>
        <v>5.3851568072633483E-4</v>
      </c>
      <c r="AN38" s="350">
        <f>'H27建設IO(組替)'!AN38/'H27建設IO(組替)'!AN$51</f>
        <v>7.7863056363318558E-4</v>
      </c>
      <c r="AO38" s="350">
        <f>'H27建設IO(組替)'!AO38/'H27建設IO(組替)'!AO$51</f>
        <v>8.2611057102040632E-4</v>
      </c>
      <c r="AP38" s="350">
        <f>'H27建設IO(組替)'!AP38/'H27建設IO(組替)'!AP$51</f>
        <v>7.320644216691069E-4</v>
      </c>
      <c r="AQ38" s="350">
        <f>'H27建設IO(組替)'!AQ38/'H27建設IO(組替)'!AQ$51</f>
        <v>7.8300360181656837E-4</v>
      </c>
      <c r="AR38" s="350">
        <f>'H27建設IO(組替)'!AR38/'H27建設IO(組替)'!AR$51</f>
        <v>5.007519625303998E-4</v>
      </c>
      <c r="AS38" s="350">
        <f>'H27建設IO(組替)'!AS38/'H27建設IO(組替)'!AS$51</f>
        <v>4.8609013264493448E-4</v>
      </c>
      <c r="AT38" s="350">
        <f>'H27建設IO(組替)'!AT38/'H27建設IO(組替)'!AT$51</f>
        <v>4.7239240509156373E-4</v>
      </c>
      <c r="AU38" s="350">
        <f>'H27建設IO(組替)'!AU38/'H27建設IO(組替)'!AU$51</f>
        <v>5.3882875643994897E-4</v>
      </c>
      <c r="AV38" s="350">
        <f>'H27建設IO(組替)'!AV38/'H27建設IO(組替)'!AV$51</f>
        <v>5.7677428430751921E-4</v>
      </c>
      <c r="AW38" s="350">
        <f>'H27建設IO(組替)'!AW38/'H27建設IO(組替)'!AW$51</f>
        <v>4.9805757545572267E-4</v>
      </c>
      <c r="AX38" s="350">
        <f>'H27建設IO(組替)'!AX38/'H27建設IO(組替)'!AX$51</f>
        <v>6.5212460305458947E-4</v>
      </c>
      <c r="AY38" s="350">
        <f>'H27建設IO(組替)'!AY38/'H27建設IO(組替)'!AY$51</f>
        <v>6.6498836270365274E-4</v>
      </c>
      <c r="AZ38" s="350">
        <f>'H27建設IO(組替)'!AZ38/'H27建設IO(組替)'!AZ$51</f>
        <v>6.0196332654195218E-4</v>
      </c>
      <c r="BA38" s="350">
        <f>'H27建設IO(組替)'!BA38/'H27建設IO(組替)'!BA$51</f>
        <v>4.2500814138972143E-4</v>
      </c>
      <c r="BB38" s="350">
        <f>'H27建設IO(組替)'!BB38/'H27建設IO(組替)'!BB$51</f>
        <v>6.332119995383122E-4</v>
      </c>
      <c r="BC38" s="350">
        <f>'H27建設IO(組替)'!BC38/'H27建設IO(組替)'!BC$51</f>
        <v>6.3883111306378552E-4</v>
      </c>
      <c r="BD38" s="350">
        <f>'H27建設IO(組替)'!BD38/'H27建設IO(組替)'!BD$51</f>
        <v>6.7615725306674414E-4</v>
      </c>
      <c r="BE38" s="350">
        <f>'H27建設IO(組替)'!BE38/'H27建設IO(組替)'!BE$51</f>
        <v>4.7978121976378771E-4</v>
      </c>
      <c r="BF38" s="350">
        <f>'H27建設IO(組替)'!BF38/'H27建設IO(組替)'!BF$51</f>
        <v>7.4608663213624686E-4</v>
      </c>
      <c r="BG38" s="350">
        <f>'H27建設IO(組替)'!BG38/'H27建設IO(組替)'!BG$51</f>
        <v>6.2857142857142853E-4</v>
      </c>
      <c r="BH38" s="350">
        <f>'H27建設IO(組替)'!BH38/'H27建設IO(組替)'!BH$51</f>
        <v>7.7050544318046747E-4</v>
      </c>
      <c r="BI38" s="350">
        <f>'H27建設IO(組替)'!BI38/'H27建設IO(組替)'!BI$51</f>
        <v>6.5785326477866548E-4</v>
      </c>
      <c r="BJ38" s="350">
        <f>'H27建設IO(組替)'!BJ38/'H27建設IO(組替)'!BJ$51</f>
        <v>4.6327276470891027E-4</v>
      </c>
      <c r="BK38" s="350">
        <f>'H27建設IO(組替)'!BK38/'H27建設IO(組替)'!BK$51</f>
        <v>4.1211534131222621E-4</v>
      </c>
      <c r="BL38" s="350">
        <f>'H27建設IO(組替)'!BL38/'H27建設IO(組替)'!BL$51</f>
        <v>3.9927506620791625E-4</v>
      </c>
      <c r="BM38" s="350">
        <f>'H27建設IO(組替)'!BM38/'H27建設IO(組替)'!BM$51</f>
        <v>5.1833150179159029E-4</v>
      </c>
      <c r="BN38" s="350">
        <f>'H27建設IO(組替)'!BN38/'H27建設IO(組替)'!BN$51</f>
        <v>5.4308517142259097E-3</v>
      </c>
      <c r="BO38" s="350">
        <f>'H27建設IO(組替)'!BO38/'H27建設IO(組替)'!BO$51</f>
        <v>1.1790387427260223E-3</v>
      </c>
      <c r="BP38" s="350">
        <f>'H27建設IO(組替)'!BP38/'H27建設IO(組替)'!BP$51</f>
        <v>5.007216622113207E-4</v>
      </c>
      <c r="BQ38" s="350">
        <f>'H27建設IO(組替)'!BQ38/'H27建設IO(組替)'!BQ$51</f>
        <v>6.3113698474914738E-4</v>
      </c>
      <c r="BR38" s="350">
        <f>'H27建設IO(組替)'!BR38/'H27建設IO(組替)'!BR$51</f>
        <v>5.1705406991268174E-4</v>
      </c>
      <c r="BS38" s="350">
        <f>'H27建設IO(組替)'!BS38/'H27建設IO(組替)'!BS$51</f>
        <v>1.216777467034926E-3</v>
      </c>
      <c r="BT38" s="350">
        <f>'H27建設IO(組替)'!BT38/'H27建設IO(組替)'!BT$51</f>
        <v>1.107674935285946E-3</v>
      </c>
      <c r="BU38" s="351">
        <f>'H27建設IO(組替)'!BU38/'H27建設IO(組替)'!BU$51</f>
        <v>1.7854015963550743E-3</v>
      </c>
    </row>
    <row r="39" spans="1:73">
      <c r="A39" s="340">
        <v>36</v>
      </c>
      <c r="B39" s="90" t="s">
        <v>98</v>
      </c>
      <c r="C39" s="350">
        <f>'H27建設IO(組替)'!C39/'H27建設IO(組替)'!C$51</f>
        <v>9.5677615501875674E-2</v>
      </c>
      <c r="D39" s="350">
        <f>'H27建設IO(組替)'!D39/'H27建設IO(組替)'!D$51</f>
        <v>8.5378518222460481E-2</v>
      </c>
      <c r="E39" s="350">
        <f>'H27建設IO(組替)'!E39/'H27建設IO(組替)'!E$51</f>
        <v>7.4619351179872825E-2</v>
      </c>
      <c r="F39" s="350">
        <f>'H27建設IO(組替)'!F39/'H27建設IO(組替)'!F$51</f>
        <v>5.6199247414740271E-2</v>
      </c>
      <c r="G39" s="350">
        <f>'H27建設IO(組替)'!G39/'H27建設IO(組替)'!G$51</f>
        <v>5.6470881367030074E-2</v>
      </c>
      <c r="H39" s="350">
        <f>'H27建設IO(組替)'!H39/'H27建設IO(組替)'!H$51</f>
        <v>4.6944222887332285E-2</v>
      </c>
      <c r="I39" s="350">
        <f>'H27建設IO(組替)'!I39/'H27建設IO(組替)'!I$51</f>
        <v>9.6792029851466344E-2</v>
      </c>
      <c r="J39" s="350">
        <f>'H27建設IO(組替)'!J39/'H27建設IO(組替)'!J$51</f>
        <v>7.0659448818897644E-2</v>
      </c>
      <c r="K39" s="350">
        <f>'H27建設IO(組替)'!K39/'H27建設IO(組替)'!K$51</f>
        <v>0.11094752124842436</v>
      </c>
      <c r="L39" s="350">
        <f>'H27建設IO(組替)'!L39/'H27建設IO(組替)'!L$51</f>
        <v>0.11196198637602112</v>
      </c>
      <c r="M39" s="350">
        <f>'H27建設IO(組替)'!M39/'H27建設IO(組替)'!M$51</f>
        <v>5.6682363865490484E-2</v>
      </c>
      <c r="N39" s="350">
        <f>'H27建設IO(組替)'!N39/'H27建設IO(組替)'!N$51</f>
        <v>7.7752784330937616E-2</v>
      </c>
      <c r="O39" s="350">
        <f>'H27建設IO(組替)'!O39/'H27建設IO(組替)'!O$51</f>
        <v>0.14308849843264407</v>
      </c>
      <c r="P39" s="350">
        <f>'H27建設IO(組替)'!P39/'H27建設IO(組替)'!P$51</f>
        <v>3.7057055735898424E-2</v>
      </c>
      <c r="Q39" s="350">
        <f>'H27建設IO(組替)'!Q39/'H27建設IO(組替)'!Q$51</f>
        <v>0.14617120293329572</v>
      </c>
      <c r="R39" s="350">
        <f>'H27建設IO(組替)'!R39/'H27建設IO(組替)'!R$51</f>
        <v>9.882124551783783E-2</v>
      </c>
      <c r="S39" s="350">
        <f>'H27建設IO(組替)'!S39/'H27建設IO(組替)'!S$51</f>
        <v>7.1904311295052301E-2</v>
      </c>
      <c r="T39" s="350">
        <f>'H27建設IO(組替)'!T39/'H27建設IO(組替)'!T$51</f>
        <v>8.2729122111522613E-2</v>
      </c>
      <c r="U39" s="350">
        <f>'H27建設IO(組替)'!U39/'H27建設IO(組替)'!U$51</f>
        <v>7.1029691703602765E-2</v>
      </c>
      <c r="V39" s="350">
        <f>'H27建設IO(組替)'!V39/'H27建設IO(組替)'!V$51</f>
        <v>0.100512298462239</v>
      </c>
      <c r="W39" s="350">
        <f>'H27建設IO(組替)'!W39/'H27建設IO(組替)'!W$51</f>
        <v>7.8652651121214986E-2</v>
      </c>
      <c r="X39" s="350">
        <f>'H27建設IO(組替)'!X39/'H27建設IO(組替)'!X$51</f>
        <v>5.8537738861942856E-2</v>
      </c>
      <c r="Y39" s="350">
        <f>'H27建設IO(組替)'!Y39/'H27建設IO(組替)'!Y$51</f>
        <v>9.5842351801001452E-2</v>
      </c>
      <c r="Z39" s="350">
        <f>'H27建設IO(組替)'!Z39/'H27建設IO(組替)'!Z$51</f>
        <v>0.10289635429822346</v>
      </c>
      <c r="AA39" s="350">
        <f>'H27建設IO(組替)'!AA39/'H27建設IO(組替)'!AA$51</f>
        <v>0.10121653749445719</v>
      </c>
      <c r="AB39" s="350">
        <f>'H27建設IO(組替)'!AB39/'H27建設IO(組替)'!AB$51</f>
        <v>7.0409857540113432E-2</v>
      </c>
      <c r="AC39" s="350">
        <f>'H27建設IO(組替)'!AC39/'H27建設IO(組替)'!AC$51</f>
        <v>0.11935376402548679</v>
      </c>
      <c r="AD39" s="350">
        <f>'H27建設IO(組替)'!AD39/'H27建設IO(組替)'!AD$51</f>
        <v>0.11566245611203035</v>
      </c>
      <c r="AE39" s="350">
        <f>'H27建設IO(組替)'!AE39/'H27建設IO(組替)'!AE$51</f>
        <v>3.4385220176624424E-2</v>
      </c>
      <c r="AF39" s="350">
        <f>'H27建設IO(組替)'!AF39/'H27建設IO(組替)'!AF$51</f>
        <v>0.13298835534898276</v>
      </c>
      <c r="AG39" s="350">
        <f>'H27建設IO(組替)'!AG39/'H27建設IO(組替)'!AG$51</f>
        <v>0.15772107199825186</v>
      </c>
      <c r="AH39" s="350">
        <f>'H27建設IO(組替)'!AH39/'H27建設IO(組替)'!AH$51</f>
        <v>0.14124776438726377</v>
      </c>
      <c r="AI39" s="350">
        <f>'H27建設IO(組替)'!AI39/'H27建設IO(組替)'!AI$51</f>
        <v>0.14166726919681452</v>
      </c>
      <c r="AJ39" s="350">
        <f>'H27建設IO(組替)'!AJ39/'H27建設IO(組替)'!AJ$51</f>
        <v>0.15336324089123737</v>
      </c>
      <c r="AK39" s="350">
        <f>'H27建設IO(組替)'!AK39/'H27建設IO(組替)'!AK$51</f>
        <v>0.1518100325131897</v>
      </c>
      <c r="AL39" s="350">
        <f>'H27建設IO(組替)'!AL39/'H27建設IO(組替)'!AL$51</f>
        <v>0.13217793600737335</v>
      </c>
      <c r="AM39" s="350">
        <f>'H27建設IO(組替)'!AM39/'H27建設IO(組替)'!AM$51</f>
        <v>0.13976371443552693</v>
      </c>
      <c r="AN39" s="350">
        <f>'H27建設IO(組替)'!AN39/'H27建設IO(組替)'!AN$51</f>
        <v>0.15763825989311045</v>
      </c>
      <c r="AO39" s="350">
        <f>'H27建設IO(組替)'!AO39/'H27建設IO(組替)'!AO$51</f>
        <v>0.16365661185126359</v>
      </c>
      <c r="AP39" s="350">
        <f>'H27建設IO(組替)'!AP39/'H27建設IO(組替)'!AP$51</f>
        <v>0.12852959631876176</v>
      </c>
      <c r="AQ39" s="350">
        <f>'H27建設IO(組替)'!AQ39/'H27建設IO(組替)'!AQ$51</f>
        <v>0.15477371195907502</v>
      </c>
      <c r="AR39" s="350">
        <f>'H27建設IO(組替)'!AR39/'H27建設IO(組替)'!AR$51</f>
        <v>9.3556323746158812E-2</v>
      </c>
      <c r="AS39" s="350">
        <f>'H27建設IO(組替)'!AS39/'H27建設IO(組替)'!AS$51</f>
        <v>9.4686879228114501E-2</v>
      </c>
      <c r="AT39" s="350">
        <f>'H27建設IO(組替)'!AT39/'H27建設IO(組替)'!AT$51</f>
        <v>9.8628386874861806E-2</v>
      </c>
      <c r="AU39" s="350">
        <f>'H27建設IO(組替)'!AU39/'H27建設IO(組替)'!AU$51</f>
        <v>8.9228151439239969E-2</v>
      </c>
      <c r="AV39" s="350">
        <f>'H27建設IO(組替)'!AV39/'H27建設IO(組替)'!AV$51</f>
        <v>5.7874375747344727E-2</v>
      </c>
      <c r="AW39" s="350">
        <f>'H27建設IO(組替)'!AW39/'H27建設IO(組替)'!AW$51</f>
        <v>7.7995816316366179E-2</v>
      </c>
      <c r="AX39" s="350">
        <f>'H27建設IO(組替)'!AX39/'H27建設IO(組替)'!AX$51</f>
        <v>8.1884167548767581E-2</v>
      </c>
      <c r="AY39" s="350">
        <f>'H27建設IO(組替)'!AY39/'H27建設IO(組替)'!AY$51</f>
        <v>8.0463591887141972E-2</v>
      </c>
      <c r="AZ39" s="350">
        <f>'H27建設IO(組替)'!AZ39/'H27建設IO(組替)'!AZ$51</f>
        <v>8.7423596962400443E-2</v>
      </c>
      <c r="BA39" s="350">
        <f>'H27建設IO(組替)'!BA39/'H27建設IO(組替)'!BA$51</f>
        <v>0.12706087551677125</v>
      </c>
      <c r="BB39" s="350">
        <f>'H27建設IO(組替)'!BB39/'H27建設IO(組替)'!BB$51</f>
        <v>0.18445089520371571</v>
      </c>
      <c r="BC39" s="350">
        <f>'H27建設IO(組替)'!BC39/'H27建設IO(組替)'!BC$51</f>
        <v>0.23008297968728347</v>
      </c>
      <c r="BD39" s="350">
        <f>'H27建設IO(組替)'!BD39/'H27建設IO(組替)'!BD$51</f>
        <v>0.22833736380186398</v>
      </c>
      <c r="BE39" s="350">
        <f>'H27建設IO(組替)'!BE39/'H27建設IO(組替)'!BE$51</f>
        <v>0.23900301462533086</v>
      </c>
      <c r="BF39" s="350">
        <f>'H27建設IO(組替)'!BF39/'H27建設IO(組替)'!BF$51</f>
        <v>0.18221731207942954</v>
      </c>
      <c r="BG39" s="350">
        <f>'H27建設IO(組替)'!BG39/'H27建設IO(組替)'!BG$51</f>
        <v>0.23843007518796994</v>
      </c>
      <c r="BH39" s="350">
        <f>'H27建設IO(組替)'!BH39/'H27建設IO(組替)'!BH$51</f>
        <v>0.18004656593694721</v>
      </c>
      <c r="BI39" s="350">
        <f>'H27建設IO(組替)'!BI39/'H27建設IO(組替)'!BI$51</f>
        <v>0.11058076967215633</v>
      </c>
      <c r="BJ39" s="350">
        <f>'H27建設IO(組替)'!BJ39/'H27建設IO(組替)'!BJ$51</f>
        <v>4.397659614625693E-2</v>
      </c>
      <c r="BK39" s="350">
        <f>'H27建設IO(組替)'!BK39/'H27建設IO(組替)'!BK$51</f>
        <v>0.17029710542080376</v>
      </c>
      <c r="BL39" s="350">
        <f>'H27建設IO(組替)'!BL39/'H27建設IO(組替)'!BL$51</f>
        <v>0.31378029265614621</v>
      </c>
      <c r="BM39" s="350">
        <f>'H27建設IO(組替)'!BM39/'H27建設IO(組替)'!BM$51</f>
        <v>0.11723164281511597</v>
      </c>
      <c r="BN39" s="350">
        <f>'H27建設IO(組替)'!BN39/'H27建設IO(組替)'!BN$51</f>
        <v>0.12765662012637791</v>
      </c>
      <c r="BO39" s="350">
        <f>'H27建設IO(組替)'!BO39/'H27建設IO(組替)'!BO$51</f>
        <v>9.5735092404363301E-2</v>
      </c>
      <c r="BP39" s="350">
        <f>'H27建設IO(組替)'!BP39/'H27建設IO(組替)'!BP$51</f>
        <v>9.8783500182867245E-2</v>
      </c>
      <c r="BQ39" s="350">
        <f>'H27建設IO(組替)'!BQ39/'H27建設IO(組替)'!BQ$51</f>
        <v>8.4248258585838898E-2</v>
      </c>
      <c r="BR39" s="350">
        <f>'H27建設IO(組替)'!BR39/'H27建設IO(組替)'!BR$51</f>
        <v>8.795147825177628E-2</v>
      </c>
      <c r="BS39" s="350">
        <f>'H27建設IO(組替)'!BS39/'H27建設IO(組替)'!BS$51</f>
        <v>8.4076758723202569E-2</v>
      </c>
      <c r="BT39" s="350">
        <f>'H27建設IO(組替)'!BT39/'H27建設IO(組替)'!BT$51</f>
        <v>7.9268535811633054E-2</v>
      </c>
      <c r="BU39" s="351">
        <f>'H27建設IO(組替)'!BU39/'H27建設IO(組替)'!BU$51</f>
        <v>0.10941237472692808</v>
      </c>
    </row>
    <row r="40" spans="1:73">
      <c r="A40" s="340">
        <v>37</v>
      </c>
      <c r="B40" s="90" t="s">
        <v>113</v>
      </c>
      <c r="C40" s="350">
        <f>'H27建設IO(組替)'!C40/'H27建設IO(組替)'!C$51</f>
        <v>2.6075836527414745E-4</v>
      </c>
      <c r="D40" s="350">
        <f>'H27建設IO(組替)'!D40/'H27建設IO(組替)'!D$51</f>
        <v>1.9808006144000139E-4</v>
      </c>
      <c r="E40" s="350">
        <f>'H27建設IO(組替)'!E40/'H27建設IO(組替)'!E$51</f>
        <v>1.5859919094118812E-4</v>
      </c>
      <c r="F40" s="350">
        <f>'H27建設IO(組替)'!F40/'H27建設IO(組替)'!F$51</f>
        <v>1.2722097709538298E-4</v>
      </c>
      <c r="G40" s="350">
        <f>'H27建設IO(組替)'!G40/'H27建設IO(組替)'!G$51</f>
        <v>1.2643521643773703E-4</v>
      </c>
      <c r="H40" s="350">
        <f>'H27建設IO(組替)'!H40/'H27建設IO(組替)'!H$51</f>
        <v>1.5399316112422906E-4</v>
      </c>
      <c r="I40" s="350">
        <f>'H27建設IO(組替)'!I40/'H27建設IO(組替)'!I$51</f>
        <v>1.9636982794533737E-4</v>
      </c>
      <c r="J40" s="350">
        <f>'H27建設IO(組替)'!J40/'H27建設IO(組替)'!J$51</f>
        <v>1.8700787401574803E-4</v>
      </c>
      <c r="K40" s="350">
        <f>'H27建設IO(組替)'!K40/'H27建設IO(組替)'!K$51</f>
        <v>1.8355172093127424E-4</v>
      </c>
      <c r="L40" s="350">
        <f>'H27建設IO(組替)'!L40/'H27建設IO(組替)'!L$51</f>
        <v>1.832633221151712E-4</v>
      </c>
      <c r="M40" s="350">
        <f>'H27建設IO(組替)'!M40/'H27建設IO(組替)'!M$51</f>
        <v>1.9897857663991509E-4</v>
      </c>
      <c r="N40" s="350">
        <f>'H27建設IO(組替)'!N40/'H27建設IO(組替)'!N$51</f>
        <v>2.1332283393414423E-4</v>
      </c>
      <c r="O40" s="350">
        <f>'H27建設IO(組替)'!O40/'H27建設IO(組替)'!O$51</f>
        <v>2.1105490454600493E-4</v>
      </c>
      <c r="P40" s="350">
        <f>'H27建設IO(組替)'!P40/'H27建設IO(組替)'!P$51</f>
        <v>2.1473546162363054E-4</v>
      </c>
      <c r="Q40" s="350">
        <f>'H27建設IO(組替)'!Q40/'H27建設IO(組替)'!Q$51</f>
        <v>2.1153574954167254E-4</v>
      </c>
      <c r="R40" s="350">
        <f>'H27建設IO(組替)'!R40/'H27建設IO(組替)'!R$51</f>
        <v>2.4740828298344268E-4</v>
      </c>
      <c r="S40" s="350">
        <f>'H27建設IO(組替)'!S40/'H27建設IO(組替)'!S$51</f>
        <v>2.0277436931971798E-4</v>
      </c>
      <c r="T40" s="350">
        <f>'H27建設IO(組替)'!T40/'H27建設IO(組替)'!T$51</f>
        <v>2.2603585276372297E-4</v>
      </c>
      <c r="U40" s="350">
        <f>'H27建設IO(組替)'!U40/'H27建設IO(組替)'!U$51</f>
        <v>2.008948954433385E-4</v>
      </c>
      <c r="V40" s="350">
        <f>'H27建設IO(組替)'!V40/'H27建設IO(組替)'!V$51</f>
        <v>2.5021240289161914E-4</v>
      </c>
      <c r="W40" s="350">
        <f>'H27建設IO(組替)'!W40/'H27建設IO(組替)'!W$51</f>
        <v>2.8363430084144843E-4</v>
      </c>
      <c r="X40" s="350">
        <f>'H27建設IO(組替)'!X40/'H27建設IO(組替)'!X$51</f>
        <v>1.8890155782630026E-4</v>
      </c>
      <c r="Y40" s="350">
        <f>'H27建設IO(組替)'!Y40/'H27建設IO(組替)'!Y$51</f>
        <v>2.5520917460830237E-4</v>
      </c>
      <c r="Z40" s="350">
        <f>'H27建設IO(組替)'!Z40/'H27建設IO(組替)'!Z$51</f>
        <v>2.4657501293015311E-4</v>
      </c>
      <c r="AA40" s="350">
        <f>'H27建設IO(組替)'!AA40/'H27建設IO(組替)'!AA$51</f>
        <v>2.7766249101250358E-4</v>
      </c>
      <c r="AB40" s="350">
        <f>'H27建設IO(組替)'!AB40/'H27建設IO(組替)'!AB$51</f>
        <v>2.1944769942151734E-4</v>
      </c>
      <c r="AC40" s="350">
        <f>'H27建設IO(組替)'!AC40/'H27建設IO(組替)'!AC$51</f>
        <v>2.5970420839464191E-4</v>
      </c>
      <c r="AD40" s="350">
        <f>'H27建設IO(組替)'!AD40/'H27建設IO(組替)'!AD$51</f>
        <v>2.4790577274535466E-4</v>
      </c>
      <c r="AE40" s="350">
        <f>'H27建設IO(組替)'!AE40/'H27建設IO(組替)'!AE$51</f>
        <v>1.1236432442052209E-4</v>
      </c>
      <c r="AF40" s="350">
        <f>'H27建設IO(組替)'!AF40/'H27建設IO(組替)'!AF$51</f>
        <v>4.0531854091606996E-4</v>
      </c>
      <c r="AG40" s="350">
        <f>'H27建設IO(組替)'!AG40/'H27建設IO(組替)'!AG$51</f>
        <v>4.0657463604669983E-4</v>
      </c>
      <c r="AH40" s="350">
        <f>'H27建設IO(組替)'!AH40/'H27建設IO(組替)'!AH$51</f>
        <v>4.1882565850902503E-4</v>
      </c>
      <c r="AI40" s="350">
        <f>'H27建設IO(組替)'!AI40/'H27建設IO(組替)'!AI$51</f>
        <v>4.1080859110606744E-4</v>
      </c>
      <c r="AJ40" s="350">
        <f>'H27建設IO(組替)'!AJ40/'H27建設IO(組替)'!AJ$51</f>
        <v>4.0497140954600394E-4</v>
      </c>
      <c r="AK40" s="350">
        <f>'H27建設IO(組替)'!AK40/'H27建設IO(組替)'!AK$51</f>
        <v>4.0293740470620119E-4</v>
      </c>
      <c r="AL40" s="350">
        <f>'H27建設IO(組替)'!AL40/'H27建設IO(組替)'!AL$51</f>
        <v>6.0540892210104004E-4</v>
      </c>
      <c r="AM40" s="350">
        <f>'H27建設IO(組替)'!AM40/'H27建設IO(組替)'!AM$51</f>
        <v>4.3931542375043103E-4</v>
      </c>
      <c r="AN40" s="350">
        <f>'H27建設IO(組替)'!AN40/'H27建設IO(組替)'!AN$51</f>
        <v>3.9255221915595977E-4</v>
      </c>
      <c r="AO40" s="350">
        <f>'H27建設IO(組替)'!AO40/'H27建設IO(組替)'!AO$51</f>
        <v>3.7426003769985258E-4</v>
      </c>
      <c r="AP40" s="350">
        <f>'H27建設IO(組替)'!AP40/'H27建設IO(組替)'!AP$51</f>
        <v>5.229031583350763E-4</v>
      </c>
      <c r="AQ40" s="350">
        <f>'H27建設IO(組替)'!AQ40/'H27建設IO(組替)'!AQ$51</f>
        <v>4.6980216108994099E-4</v>
      </c>
      <c r="AR40" s="350">
        <f>'H27建設IO(組替)'!AR40/'H27建設IO(組替)'!AR$51</f>
        <v>4.3481962079723049E-4</v>
      </c>
      <c r="AS40" s="350">
        <f>'H27建設IO(組替)'!AS40/'H27建設IO(組替)'!AS$51</f>
        <v>4.3116469392799275E-4</v>
      </c>
      <c r="AT40" s="350">
        <f>'H27建設IO(組替)'!AT40/'H27建設IO(組替)'!AT$51</f>
        <v>3.8863488645830775E-4</v>
      </c>
      <c r="AU40" s="350">
        <f>'H27建設IO(組替)'!AU40/'H27建設IO(組替)'!AU$51</f>
        <v>6.8062579760835656E-4</v>
      </c>
      <c r="AV40" s="350">
        <f>'H27建設IO(組替)'!AV40/'H27建設IO(組替)'!AV$51</f>
        <v>6.3304494619117959E-4</v>
      </c>
      <c r="AW40" s="350">
        <f>'H27建設IO(組替)'!AW40/'H27建設IO(組替)'!AW$51</f>
        <v>2.988345452734336E-4</v>
      </c>
      <c r="AX40" s="350">
        <f>'H27建設IO(組替)'!AX40/'H27建設IO(組替)'!AX$51</f>
        <v>4.7255406018448508E-4</v>
      </c>
      <c r="AY40" s="350">
        <f>'H27建設IO(組替)'!AY40/'H27建設IO(組替)'!AY$51</f>
        <v>4.749916876454662E-4</v>
      </c>
      <c r="AZ40" s="350">
        <f>'H27建設IO(組替)'!AZ40/'H27建設IO(組替)'!AZ$51</f>
        <v>4.630487127245786E-4</v>
      </c>
      <c r="BA40" s="350">
        <f>'H27建設IO(組替)'!BA40/'H27建設IO(組替)'!BA$51</f>
        <v>6.8994828147682049E-4</v>
      </c>
      <c r="BB40" s="350">
        <f>'H27建設IO(組替)'!BB40/'H27建設IO(組替)'!BB$51</f>
        <v>4.5444875165340926E-4</v>
      </c>
      <c r="BC40" s="350">
        <f>'H27建設IO(組替)'!BC40/'H27建設IO(組替)'!BC$51</f>
        <v>3.2252271175107464E-4</v>
      </c>
      <c r="BD40" s="350">
        <f>'H27建設IO(組替)'!BD40/'H27建設IO(組替)'!BD$51</f>
        <v>3.0829426530863913E-4</v>
      </c>
      <c r="BE40" s="350">
        <f>'H27建設IO(組替)'!BE40/'H27建設IO(組替)'!BE$51</f>
        <v>2.7987237819554283E-4</v>
      </c>
      <c r="BF40" s="350">
        <f>'H27建設IO(組替)'!BF40/'H27建設IO(組替)'!BF$51</f>
        <v>4.4478241531199336E-4</v>
      </c>
      <c r="BG40" s="350">
        <f>'H27建設IO(組替)'!BG40/'H27建設IO(組替)'!BG$51</f>
        <v>3.6992481203007517E-4</v>
      </c>
      <c r="BH40" s="350">
        <f>'H27建設IO(組替)'!BH40/'H27建設IO(組替)'!BH$51</f>
        <v>7.5582249008900666E-4</v>
      </c>
      <c r="BI40" s="350">
        <f>'H27建設IO(組替)'!BI40/'H27建設IO(組替)'!BI$51</f>
        <v>2.5699918697741478E-4</v>
      </c>
      <c r="BJ40" s="350">
        <f>'H27建設IO(組替)'!BJ40/'H27建設IO(組替)'!BJ$51</f>
        <v>3.9463976252981247E-4</v>
      </c>
      <c r="BK40" s="350">
        <f>'H27建設IO(組替)'!BK40/'H27建設IO(組替)'!BK$51</f>
        <v>5.6506536489202156E-4</v>
      </c>
      <c r="BL40" s="350">
        <f>'H27建設IO(組替)'!BL40/'H27建設IO(組替)'!BL$51</f>
        <v>4.4606511302915645E-4</v>
      </c>
      <c r="BM40" s="350">
        <f>'H27建設IO(組替)'!BM40/'H27建設IO(組替)'!BM$51</f>
        <v>2.7862263910118518E-4</v>
      </c>
      <c r="BN40" s="350">
        <f>'H27建設IO(組替)'!BN40/'H27建設IO(組替)'!BN$51</f>
        <v>7.9789273420224197E-5</v>
      </c>
      <c r="BO40" s="350">
        <f>'H27建設IO(組替)'!BO40/'H27建設IO(組替)'!BO$51</f>
        <v>4.0342656750900823E-4</v>
      </c>
      <c r="BP40" s="350">
        <f>'H27建設IO(組替)'!BP40/'H27建設IO(組替)'!BP$51</f>
        <v>2.4978396283122334E-4</v>
      </c>
      <c r="BQ40" s="350">
        <f>'H27建設IO(組替)'!BQ40/'H27建設IO(組替)'!BQ$51</f>
        <v>3.8989157359020692E-4</v>
      </c>
      <c r="BR40" s="350">
        <f>'H27建設IO(組替)'!BR40/'H27建設IO(組替)'!BR$51</f>
        <v>1.7428788873461183E-4</v>
      </c>
      <c r="BS40" s="350">
        <f>'H27建設IO(組替)'!BS40/'H27建設IO(組替)'!BS$51</f>
        <v>6.8490261230789843E-4</v>
      </c>
      <c r="BT40" s="350">
        <f>'H27建設IO(組替)'!BT40/'H27建設IO(組替)'!BT$51</f>
        <v>3.4849096236138114E-4</v>
      </c>
      <c r="BU40" s="351">
        <f>'H27建設IO(組替)'!BU40/'H27建設IO(組替)'!BU$51</f>
        <v>4.1889445185858912E-4</v>
      </c>
    </row>
    <row r="41" spans="1:73">
      <c r="A41" s="340">
        <v>38</v>
      </c>
      <c r="B41" s="90" t="s">
        <v>332</v>
      </c>
      <c r="C41" s="350">
        <f>'H27建設IO(組替)'!C41/'H27建設IO(組替)'!C$51</f>
        <v>9.3720046325695158E-4</v>
      </c>
      <c r="D41" s="350">
        <f>'H27建設IO(組替)'!D41/'H27建設IO(組替)'!D$51</f>
        <v>6.3891835648132887E-4</v>
      </c>
      <c r="E41" s="350">
        <f>'H27建設IO(組替)'!E41/'H27建設IO(組替)'!E$51</f>
        <v>8.2091531596507178E-4</v>
      </c>
      <c r="F41" s="350">
        <f>'H27建設IO(組替)'!F41/'H27建設IO(組替)'!F$51</f>
        <v>1.270858751728038E-3</v>
      </c>
      <c r="G41" s="350">
        <f>'H27建設IO(組替)'!G41/'H27建設IO(組替)'!G$51</f>
        <v>1.2246021375779718E-3</v>
      </c>
      <c r="H41" s="350">
        <f>'H27建設IO(組替)'!H41/'H27建設IO(組替)'!H$51</f>
        <v>2.8468992095017731E-3</v>
      </c>
      <c r="I41" s="350">
        <f>'H27建設IO(組替)'!I41/'H27建設IO(組替)'!I$51</f>
        <v>2.7930863726386492E-4</v>
      </c>
      <c r="J41" s="350">
        <f>'H27建設IO(組替)'!J41/'H27建設IO(組替)'!J$51</f>
        <v>2.952755905511811E-4</v>
      </c>
      <c r="K41" s="350">
        <f>'H27建設IO(組替)'!K41/'H27建設IO(組替)'!K$51</f>
        <v>2.7021539818795014E-4</v>
      </c>
      <c r="L41" s="350">
        <f>'H27建設IO(組替)'!L41/'H27建設IO(組替)'!L$51</f>
        <v>2.6633938829728537E-4</v>
      </c>
      <c r="M41" s="350">
        <f>'H27建設IO(組替)'!M41/'H27建設IO(組替)'!M$51</f>
        <v>4.7754858393579626E-4</v>
      </c>
      <c r="N41" s="350">
        <f>'H27建設IO(組替)'!N41/'H27建設IO(組替)'!N$51</f>
        <v>2.8948650837961785E-4</v>
      </c>
      <c r="O41" s="350">
        <f>'H27建設IO(組替)'!O41/'H27建設IO(組替)'!O$51</f>
        <v>2.6823312569791062E-4</v>
      </c>
      <c r="P41" s="350">
        <f>'H27建設IO(組替)'!P41/'H27建設IO(組替)'!P$51</f>
        <v>3.0272462638648401E-4</v>
      </c>
      <c r="Q41" s="350">
        <f>'H27建設IO(組替)'!Q41/'H27建設IO(組替)'!Q$51</f>
        <v>3.3845719926667609E-4</v>
      </c>
      <c r="R41" s="350">
        <f>'H27建設IO(組替)'!R41/'H27建設IO(組替)'!R$51</f>
        <v>4.1152756635382578E-4</v>
      </c>
      <c r="S41" s="350">
        <f>'H27建設IO(組替)'!S41/'H27建設IO(組替)'!S$51</f>
        <v>2.2578146122330138E-3</v>
      </c>
      <c r="T41" s="350">
        <f>'H27建設IO(組替)'!T41/'H27建設IO(組替)'!T$51</f>
        <v>1.9473858084259211E-3</v>
      </c>
      <c r="U41" s="350">
        <f>'H27建設IO(組替)'!U41/'H27建設IO(組替)'!U$51</f>
        <v>2.2828965391288466E-3</v>
      </c>
      <c r="V41" s="350">
        <f>'H27建設IO(組替)'!V41/'H27建設IO(組替)'!V$51</f>
        <v>2.9553481921173948E-4</v>
      </c>
      <c r="W41" s="350">
        <f>'H27建設IO(組替)'!W41/'H27建設IO(組替)'!W$51</f>
        <v>4.469388982956157E-4</v>
      </c>
      <c r="X41" s="350">
        <f>'H27建設IO(組替)'!X41/'H27建設IO(組替)'!X$51</f>
        <v>2.2967167822046579E-4</v>
      </c>
      <c r="Y41" s="350">
        <f>'H27建設IO(組替)'!Y41/'H27建設IO(組替)'!Y$51</f>
        <v>2.5843967048942013E-4</v>
      </c>
      <c r="Z41" s="350">
        <f>'H27建設IO(組替)'!Z41/'H27建設IO(組替)'!Z$51</f>
        <v>4.1617050962845353E-4</v>
      </c>
      <c r="AA41" s="350">
        <f>'H27建設IO(組替)'!AA41/'H27建設IO(組替)'!AA$51</f>
        <v>3.4405096630722249E-4</v>
      </c>
      <c r="AB41" s="350">
        <f>'H27建設IO(組替)'!AB41/'H27建設IO(組替)'!AB$51</f>
        <v>2.417715536812878E-4</v>
      </c>
      <c r="AC41" s="350">
        <f>'H27建設IO(組替)'!AC41/'H27建設IO(組替)'!AC$51</f>
        <v>2.8192690352920881E-4</v>
      </c>
      <c r="AD41" s="350">
        <f>'H27建設IO(組替)'!AD41/'H27建設IO(組替)'!AD$51</f>
        <v>4.4392429073005369E-4</v>
      </c>
      <c r="AE41" s="350">
        <f>'H27建設IO(組替)'!AE41/'H27建設IO(組替)'!AE$51</f>
        <v>2.5786343178550251E-5</v>
      </c>
      <c r="AF41" s="350">
        <f>'H27建設IO(組替)'!AF41/'H27建設IO(組替)'!AF$51</f>
        <v>1.7005318756850394E-3</v>
      </c>
      <c r="AG41" s="350">
        <f>'H27建設IO(組替)'!AG41/'H27建設IO(組替)'!AG$51</f>
        <v>2.5200441540544692E-3</v>
      </c>
      <c r="AH41" s="350">
        <f>'H27建設IO(組替)'!AH41/'H27建設IO(組替)'!AH$51</f>
        <v>3.0451256904995691E-3</v>
      </c>
      <c r="AI41" s="350">
        <f>'H27建設IO(組替)'!AI41/'H27建設IO(組替)'!AI$51</f>
        <v>3.1072602135388608E-3</v>
      </c>
      <c r="AJ41" s="350">
        <f>'H27建設IO(組替)'!AJ41/'H27建設IO(組替)'!AJ$51</f>
        <v>3.298204024839599E-3</v>
      </c>
      <c r="AK41" s="350">
        <f>'H27建設IO(組替)'!AK41/'H27建設IO(組替)'!AK$51</f>
        <v>3.1530524976285924E-3</v>
      </c>
      <c r="AL41" s="350">
        <f>'H27建設IO(組替)'!AL41/'H27建設IO(組替)'!AL$51</f>
        <v>2.9818648401991523E-3</v>
      </c>
      <c r="AM41" s="350">
        <f>'H27建設IO(組替)'!AM41/'H27建設IO(組替)'!AM$51</f>
        <v>2.1989390296325339E-3</v>
      </c>
      <c r="AN41" s="350">
        <f>'H27建設IO(組替)'!AN41/'H27建設IO(組替)'!AN$51</f>
        <v>3.2122189087754548E-3</v>
      </c>
      <c r="AO41" s="350">
        <f>'H27建設IO(組替)'!AO41/'H27建設IO(組替)'!AO$51</f>
        <v>5.4085139594429914E-3</v>
      </c>
      <c r="AP41" s="350">
        <f>'H27建設IO(組替)'!AP41/'H27建設IO(組替)'!AP$51</f>
        <v>4.4969671616816569E-3</v>
      </c>
      <c r="AQ41" s="350">
        <f>'H27建設IO(組替)'!AQ41/'H27建設IO(組替)'!AQ$51</f>
        <v>5.0634232917471421E-3</v>
      </c>
      <c r="AR41" s="350">
        <f>'H27建設IO(組替)'!AR41/'H27建設IO(組替)'!AR$51</f>
        <v>2.3218199329326206E-3</v>
      </c>
      <c r="AS41" s="350">
        <f>'H27建設IO(組替)'!AS41/'H27建設IO(組替)'!AS$51</f>
        <v>2.2693360429883102E-3</v>
      </c>
      <c r="AT41" s="350">
        <f>'H27建設IO(組替)'!AT41/'H27建設IO(組替)'!AT$51</f>
        <v>2.2435847324561503E-3</v>
      </c>
      <c r="AU41" s="350">
        <f>'H27建設IO(組替)'!AU41/'H27建設IO(組替)'!AU$51</f>
        <v>2.4861747884860801E-3</v>
      </c>
      <c r="AV41" s="350">
        <f>'H27建設IO(組替)'!AV41/'H27建設IO(組替)'!AV$51</f>
        <v>2.0398114932826897E-3</v>
      </c>
      <c r="AW41" s="350">
        <f>'H27建設IO(組替)'!AW41/'H27建設IO(組替)'!AW$51</f>
        <v>3.0879569678254806E-3</v>
      </c>
      <c r="AX41" s="350">
        <f>'H27建設IO(組替)'!AX41/'H27建設IO(組替)'!AX$51</f>
        <v>2.8636776047179799E-3</v>
      </c>
      <c r="AY41" s="350">
        <f>'H27建設IO(組替)'!AY41/'H27建設IO(組替)'!AY$51</f>
        <v>2.7312022039614305E-3</v>
      </c>
      <c r="AZ41" s="350">
        <f>'H27建設IO(組替)'!AZ41/'H27建設IO(組替)'!AZ$51</f>
        <v>3.3802556028894241E-3</v>
      </c>
      <c r="BA41" s="350">
        <f>'H27建設IO(組替)'!BA41/'H27建設IO(組替)'!BA$51</f>
        <v>9.4384924906029048E-4</v>
      </c>
      <c r="BB41" s="350">
        <f>'H27建設IO(組替)'!BB41/'H27建設IO(組替)'!BB$51</f>
        <v>2.2893358573336567E-3</v>
      </c>
      <c r="BC41" s="350">
        <f>'H27建設IO(組替)'!BC41/'H27建設IO(組替)'!BC$51</f>
        <v>2.3894023635508323E-3</v>
      </c>
      <c r="BD41" s="350">
        <f>'H27建設IO(組替)'!BD41/'H27建設IO(組替)'!BD$51</f>
        <v>2.4350021632851839E-3</v>
      </c>
      <c r="BE41" s="350">
        <f>'H27建設IO(組替)'!BE41/'H27建設IO(組替)'!BE$51</f>
        <v>2.9346617942218349E-3</v>
      </c>
      <c r="BF41" s="350">
        <f>'H27建設IO(組替)'!BF41/'H27建設IO(組替)'!BF$51</f>
        <v>3.2282594659741454E-3</v>
      </c>
      <c r="BG41" s="350">
        <f>'H27建設IO(組替)'!BG41/'H27建設IO(組替)'!BG$51</f>
        <v>1.6721804511278195E-3</v>
      </c>
      <c r="BH41" s="350">
        <f>'H27建設IO(組替)'!BH41/'H27建設IO(組替)'!BH$51</f>
        <v>2.1961502695370676E-3</v>
      </c>
      <c r="BI41" s="350">
        <f>'H27建設IO(組替)'!BI41/'H27建設IO(組替)'!BI$51</f>
        <v>2.4503821852689361E-3</v>
      </c>
      <c r="BJ41" s="350">
        <f>'H27建設IO(組替)'!BJ41/'H27建設IO(組替)'!BJ$51</f>
        <v>1.7672998061117689E-3</v>
      </c>
      <c r="BK41" s="350">
        <f>'H27建設IO(組替)'!BK41/'H27建設IO(組替)'!BK$51</f>
        <v>1.2151029651061515E-3</v>
      </c>
      <c r="BL41" s="350">
        <f>'H27建設IO(組替)'!BL41/'H27建設IO(組替)'!BL$51</f>
        <v>9.7011363742704657E-4</v>
      </c>
      <c r="BM41" s="350">
        <f>'H27建設IO(組替)'!BM41/'H27建設IO(組替)'!BM$51</f>
        <v>3.2376261973769004E-3</v>
      </c>
      <c r="BN41" s="350">
        <f>'H27建設IO(組替)'!BN41/'H27建設IO(組替)'!BN$51</f>
        <v>2.7667189614545275E-4</v>
      </c>
      <c r="BO41" s="350">
        <f>'H27建設IO(組替)'!BO41/'H27建設IO(組替)'!BO$51</f>
        <v>4.6615447892046989E-4</v>
      </c>
      <c r="BP41" s="350">
        <f>'H27建設IO(組替)'!BP41/'H27建設IO(組替)'!BP$51</f>
        <v>1.3492948939081556E-3</v>
      </c>
      <c r="BQ41" s="350">
        <f>'H27建設IO(組替)'!BQ41/'H27建設IO(組替)'!BQ$51</f>
        <v>3.9963886292996209E-4</v>
      </c>
      <c r="BR41" s="350">
        <f>'H27建設IO(組替)'!BR41/'H27建設IO(組替)'!BR$51</f>
        <v>4.2991012554537583E-4</v>
      </c>
      <c r="BS41" s="350">
        <f>'H27建設IO(組替)'!BS41/'H27建設IO(組替)'!BS$51</f>
        <v>1.9355943391310173E-4</v>
      </c>
      <c r="BT41" s="350">
        <f>'H27建設IO(組替)'!BT41/'H27建設IO(組替)'!BT$51</f>
        <v>1.7623913657177398E-4</v>
      </c>
      <c r="BU41" s="351">
        <f>'H27建設IO(組替)'!BU41/'H27建設IO(組替)'!BU$51</f>
        <v>2.0196696786039118E-4</v>
      </c>
    </row>
    <row r="42" spans="1:73">
      <c r="A42" s="340">
        <v>39</v>
      </c>
      <c r="B42" s="90" t="s">
        <v>333</v>
      </c>
      <c r="C42" s="350">
        <f>'H27建設IO(組替)'!C42/'H27建設IO(組替)'!C$51</f>
        <v>1.3756627054229077E-2</v>
      </c>
      <c r="D42" s="350">
        <f>'H27建設IO(組替)'!D42/'H27建設IO(組替)'!D$51</f>
        <v>1.698105286845308E-2</v>
      </c>
      <c r="E42" s="350">
        <f>'H27建設IO(組替)'!E42/'H27建設IO(組替)'!E$51</f>
        <v>1.5634657815942164E-2</v>
      </c>
      <c r="F42" s="350">
        <f>'H27建設IO(組替)'!F42/'H27建設IO(組替)'!F$51</f>
        <v>1.911996183821027E-2</v>
      </c>
      <c r="G42" s="350">
        <f>'H27建設IO(組替)'!G42/'H27建設IO(組替)'!G$51</f>
        <v>1.9265319839956888E-2</v>
      </c>
      <c r="H42" s="350">
        <f>'H27建設IO(組替)'!H42/'H27建設IO(組替)'!H$51</f>
        <v>1.4167370823429072E-2</v>
      </c>
      <c r="I42" s="350">
        <f>'H27建設IO(組替)'!I42/'H27建設IO(組替)'!I$51</f>
        <v>1.1439321723164891E-2</v>
      </c>
      <c r="J42" s="350">
        <f>'H27建設IO(組替)'!J42/'H27建設IO(組替)'!J$51</f>
        <v>1.1840551181102362E-2</v>
      </c>
      <c r="K42" s="350">
        <f>'H27建設IO(組替)'!K42/'H27建設IO(組替)'!K$51</f>
        <v>1.2631717834751843E-2</v>
      </c>
      <c r="L42" s="350">
        <f>'H27建設IO(組替)'!L42/'H27建設IO(組替)'!L$51</f>
        <v>1.2653352838436395E-2</v>
      </c>
      <c r="M42" s="350">
        <f>'H27建設IO(組替)'!M42/'H27建設IO(組替)'!M$51</f>
        <v>1.1474431252901771E-2</v>
      </c>
      <c r="N42" s="350">
        <f>'H27建設IO(組替)'!N42/'H27建設IO(組替)'!N$51</f>
        <v>9.8957913115320199E-3</v>
      </c>
      <c r="O42" s="350">
        <f>'H27建設IO(組替)'!O42/'H27建設IO(組替)'!O$51</f>
        <v>1.6235251382367581E-2</v>
      </c>
      <c r="P42" s="350">
        <f>'H27建設IO(組替)'!P42/'H27建設IO(組替)'!P$51</f>
        <v>5.9471247969178648E-3</v>
      </c>
      <c r="Q42" s="350">
        <f>'H27建設IO(組替)'!Q42/'H27建設IO(組替)'!Q$51</f>
        <v>9.2370610633197014E-3</v>
      </c>
      <c r="R42" s="350">
        <f>'H27建設IO(組替)'!R42/'H27建設IO(組替)'!R$51</f>
        <v>1.8663266877317147E-2</v>
      </c>
      <c r="S42" s="350">
        <f>'H27建設IO(組替)'!S42/'H27建設IO(組替)'!S$51</f>
        <v>4.557223966890585E-3</v>
      </c>
      <c r="T42" s="350">
        <f>'H27建設IO(組替)'!T42/'H27建設IO(組替)'!T$51</f>
        <v>3.9469337367203936E-3</v>
      </c>
      <c r="U42" s="350">
        <f>'H27建設IO(組替)'!U42/'H27建設IO(組替)'!U$51</f>
        <v>4.6065340011098386E-3</v>
      </c>
      <c r="V42" s="350">
        <f>'H27建設IO(組替)'!V42/'H27建設IO(組替)'!V$51</f>
        <v>1.9549477216135498E-2</v>
      </c>
      <c r="W42" s="350">
        <f>'H27建設IO(組替)'!W42/'H27建設IO(組替)'!W$51</f>
        <v>4.1917711672840724E-2</v>
      </c>
      <c r="X42" s="350">
        <f>'H27建設IO(組替)'!X42/'H27建設IO(組替)'!X$51</f>
        <v>1.4537265928546287E-2</v>
      </c>
      <c r="Y42" s="350">
        <f>'H27建設IO(組替)'!Y42/'H27建設IO(組替)'!Y$51</f>
        <v>3.0450654175415925E-2</v>
      </c>
      <c r="Z42" s="350">
        <f>'H27建設IO(組替)'!Z42/'H27建設IO(組替)'!Z$51</f>
        <v>2.3815537834229423E-2</v>
      </c>
      <c r="AA42" s="350">
        <f>'H27建設IO(組替)'!AA42/'H27建設IO(組替)'!AA$51</f>
        <v>1.9513201285681719E-2</v>
      </c>
      <c r="AB42" s="350">
        <f>'H27建設IO(組替)'!AB42/'H27建設IO(組替)'!AB$51</f>
        <v>1.8425603860257728E-2</v>
      </c>
      <c r="AC42" s="350">
        <f>'H27建設IO(組替)'!AC42/'H27建設IO(組替)'!AC$51</f>
        <v>1.803993192322172E-2</v>
      </c>
      <c r="AD42" s="350">
        <f>'H27建設IO(組替)'!AD42/'H27建設IO(組替)'!AD$51</f>
        <v>4.8001475904135414E-2</v>
      </c>
      <c r="AE42" s="350">
        <f>'H27建設IO(組替)'!AE42/'H27建設IO(組替)'!AE$51</f>
        <v>2.0205403588336664E-2</v>
      </c>
      <c r="AF42" s="350">
        <f>'H27建設IO(組替)'!AF42/'H27建設IO(組替)'!AF$51</f>
        <v>6.7552108633024818E-3</v>
      </c>
      <c r="AG42" s="350">
        <f>'H27建設IO(組替)'!AG42/'H27建設IO(組替)'!AG$51</f>
        <v>5.1047613572651925E-3</v>
      </c>
      <c r="AH42" s="350">
        <f>'H27建設IO(組替)'!AH42/'H27建設IO(組替)'!AH$51</f>
        <v>5.9960869445289033E-3</v>
      </c>
      <c r="AI42" s="350">
        <f>'H27建設IO(組替)'!AI42/'H27建設IO(組替)'!AI$51</f>
        <v>6.1611495850865871E-3</v>
      </c>
      <c r="AJ42" s="350">
        <f>'H27建設IO(組替)'!AJ42/'H27建設IO(組替)'!AJ$51</f>
        <v>5.4827366734276871E-3</v>
      </c>
      <c r="AK42" s="350">
        <f>'H27建設IO(組替)'!AK42/'H27建設IO(組替)'!AK$51</f>
        <v>5.7847093780315651E-3</v>
      </c>
      <c r="AL42" s="350">
        <f>'H27建設IO(組替)'!AL42/'H27建設IO(組替)'!AL$51</f>
        <v>4.1384669600339754E-3</v>
      </c>
      <c r="AM42" s="350">
        <f>'H27建設IO(組替)'!AM42/'H27建設IO(組替)'!AM$51</f>
        <v>5.2835946394070663E-3</v>
      </c>
      <c r="AN42" s="350">
        <f>'H27建設IO(組替)'!AN42/'H27建設IO(組替)'!AN$51</f>
        <v>6.4756402809190783E-3</v>
      </c>
      <c r="AO42" s="350">
        <f>'H27建設IO(組替)'!AO42/'H27建設IO(組替)'!AO$51</f>
        <v>8.4893130502649487E-4</v>
      </c>
      <c r="AP42" s="350">
        <f>'H27建設IO(組替)'!AP42/'H27建設IO(組替)'!AP$51</f>
        <v>2.0916126333403055E-4</v>
      </c>
      <c r="AQ42" s="350">
        <f>'H27建設IO(組替)'!AQ42/'H27建設IO(組替)'!AQ$51</f>
        <v>3.079814167145169E-3</v>
      </c>
      <c r="AR42" s="350">
        <f>'H27建設IO(組替)'!AR42/'H27建設IO(組替)'!AR$51</f>
        <v>8.9517759168351134E-3</v>
      </c>
      <c r="AS42" s="350">
        <f>'H27建設IO(組替)'!AS42/'H27建設IO(組替)'!AS$51</f>
        <v>9.3126081344574747E-3</v>
      </c>
      <c r="AT42" s="350">
        <f>'H27建設IO(組替)'!AT42/'H27建設IO(組替)'!AT$51</f>
        <v>1.0554564114705364E-2</v>
      </c>
      <c r="AU42" s="350">
        <f>'H27建設IO(組替)'!AU42/'H27建設IO(組替)'!AU$51</f>
        <v>3.9230514723259443E-3</v>
      </c>
      <c r="AV42" s="350">
        <f>'H27建設IO(組替)'!AV42/'H27建設IO(組替)'!AV$51</f>
        <v>3.0104804107758316E-3</v>
      </c>
      <c r="AW42" s="350">
        <f>'H27建設IO(組替)'!AW42/'H27建設IO(組替)'!AW$51</f>
        <v>4.6319354517382208E-3</v>
      </c>
      <c r="AX42" s="350">
        <f>'H27建設IO(組替)'!AX42/'H27建設IO(組替)'!AX$51</f>
        <v>5.2264479056404051E-3</v>
      </c>
      <c r="AY42" s="350">
        <f>'H27建設IO(組替)'!AY42/'H27建設IO(組替)'!AY$51</f>
        <v>5.2367833562912648E-3</v>
      </c>
      <c r="AZ42" s="350">
        <f>'H27建設IO(組替)'!AZ42/'H27建設IO(組替)'!AZ$51</f>
        <v>5.1861455825152804E-3</v>
      </c>
      <c r="BA42" s="350">
        <f>'H27建設IO(組替)'!BA42/'H27建設IO(組替)'!BA$51</f>
        <v>4.1396896888609231E-4</v>
      </c>
      <c r="BB42" s="350">
        <f>'H27建設IO(組替)'!BB42/'H27建設IO(組替)'!BB$51</f>
        <v>4.9534913930221608E-3</v>
      </c>
      <c r="BC42" s="350">
        <f>'H27建設IO(組替)'!BC42/'H27建設IO(組替)'!BC$51</f>
        <v>3.4713138108699473E-3</v>
      </c>
      <c r="BD42" s="350">
        <f>'H27建設IO(組替)'!BD42/'H27建設IO(組替)'!BD$51</f>
        <v>2.5645902612454253E-3</v>
      </c>
      <c r="BE42" s="350">
        <f>'H27建設IO(組替)'!BE42/'H27建設IO(組替)'!BE$51</f>
        <v>6.3491048082074571E-3</v>
      </c>
      <c r="BF42" s="350">
        <f>'H27建設IO(組替)'!BF42/'H27建設IO(組替)'!BF$51</f>
        <v>4.7204327302466393E-3</v>
      </c>
      <c r="BG42" s="350">
        <f>'H27建設IO(組替)'!BG42/'H27建設IO(組替)'!BG$51</f>
        <v>3.6541353383458645E-3</v>
      </c>
      <c r="BH42" s="350">
        <f>'H27建設IO(組替)'!BH42/'H27建設IO(組替)'!BH$51</f>
        <v>5.6557336931822152E-3</v>
      </c>
      <c r="BI42" s="350">
        <f>'H27建設IO(組替)'!BI42/'H27建設IO(組替)'!BI$51</f>
        <v>1.0470696435469768E-2</v>
      </c>
      <c r="BJ42" s="350">
        <f>'H27建設IO(組替)'!BJ42/'H27建設IO(組替)'!BJ$51</f>
        <v>5.2847411677905323E-3</v>
      </c>
      <c r="BK42" s="350">
        <f>'H27建設IO(組替)'!BK42/'H27建設IO(組替)'!BK$51</f>
        <v>2.0733225418594473E-3</v>
      </c>
      <c r="BL42" s="350">
        <f>'H27建設IO(組替)'!BL42/'H27建設IO(組替)'!BL$51</f>
        <v>7.2992473041134692E-4</v>
      </c>
      <c r="BM42" s="350">
        <f>'H27建設IO(組替)'!BM42/'H27建設IO(組替)'!BM$51</f>
        <v>4.8922399703632677E-3</v>
      </c>
      <c r="BN42" s="350">
        <f>'H27建設IO(組替)'!BN42/'H27建設IO(組替)'!BN$51</f>
        <v>5.802856248743578E-5</v>
      </c>
      <c r="BO42" s="350">
        <f>'H27建設IO(組替)'!BO42/'H27建設IO(組替)'!BO$51</f>
        <v>9.2411743058603123E-3</v>
      </c>
      <c r="BP42" s="350">
        <f>'H27建設IO(組替)'!BP42/'H27建設IO(組替)'!BP$51</f>
        <v>1.0119423270173948E-2</v>
      </c>
      <c r="BQ42" s="350">
        <f>'H27建設IO(組替)'!BQ42/'H27建設IO(組替)'!BQ$51</f>
        <v>1.2934652953855114E-2</v>
      </c>
      <c r="BR42" s="350">
        <f>'H27建設IO(組替)'!BR42/'H27建設IO(組替)'!BR$51</f>
        <v>1.369902805454049E-2</v>
      </c>
      <c r="BS42" s="350">
        <f>'H27建設IO(組替)'!BS42/'H27建設IO(組替)'!BS$51</f>
        <v>8.9517102299469537E-3</v>
      </c>
      <c r="BT42" s="350">
        <f>'H27建設IO(組替)'!BT42/'H27建設IO(組替)'!BT$51</f>
        <v>9.1126000615640787E-3</v>
      </c>
      <c r="BU42" s="351">
        <f>'H27建設IO(組替)'!BU42/'H27建設IO(組替)'!BU$51</f>
        <v>7.6057223974227107E-3</v>
      </c>
    </row>
    <row r="43" spans="1:73">
      <c r="A43" s="340">
        <v>40</v>
      </c>
      <c r="B43" s="90" t="s">
        <v>6</v>
      </c>
      <c r="C43" s="350">
        <f>'H27建設IO(組替)'!C43/'H27建設IO(組替)'!C$51</f>
        <v>0.52911619435810886</v>
      </c>
      <c r="D43" s="350">
        <f>'H27建設IO(組替)'!D43/'H27建設IO(組替)'!D$51</f>
        <v>0.54232998922224496</v>
      </c>
      <c r="E43" s="350">
        <f>'H27建設IO(組替)'!E43/'H27建設IO(組替)'!E$51</f>
        <v>0.53867621763006812</v>
      </c>
      <c r="F43" s="350">
        <f>'H27建設IO(組替)'!F43/'H27建設IO(組替)'!F$51</f>
        <v>0.51694330098805663</v>
      </c>
      <c r="G43" s="350">
        <f>'H27建設IO(組替)'!G43/'H27建設IO(組替)'!G$51</f>
        <v>0.51416033862850818</v>
      </c>
      <c r="H43" s="350">
        <f>'H27建設IO(組替)'!H43/'H27建設IO(組替)'!H$51</f>
        <v>0.61176349809285391</v>
      </c>
      <c r="I43" s="350">
        <f>'H27建設IO(組替)'!I43/'H27建設IO(組替)'!I$51</f>
        <v>0.56483660105917743</v>
      </c>
      <c r="J43" s="350">
        <f>'H27建設IO(組替)'!J43/'H27建設IO(組替)'!J$51</f>
        <v>0.51945866141732289</v>
      </c>
      <c r="K43" s="350">
        <f>'H27建設IO(組替)'!K43/'H27建設IO(組替)'!K$51</f>
        <v>0.52822144224912693</v>
      </c>
      <c r="L43" s="350">
        <f>'H27建設IO(組替)'!L43/'H27建設IO(組替)'!L$51</f>
        <v>0.52671267510140862</v>
      </c>
      <c r="M43" s="350">
        <f>'H27建設IO(組替)'!M43/'H27建設IO(組替)'!M$51</f>
        <v>0.60892750547191088</v>
      </c>
      <c r="N43" s="350">
        <f>'H27建設IO(組替)'!N43/'H27建設IO(組替)'!N$51</f>
        <v>0.61348774765296477</v>
      </c>
      <c r="O43" s="350">
        <f>'H27建設IO(組替)'!O43/'H27建設IO(組替)'!O$51</f>
        <v>0.60425944113333963</v>
      </c>
      <c r="P43" s="350">
        <f>'H27建設IO(組替)'!P43/'H27建設IO(組替)'!P$51</f>
        <v>0.61923579315423349</v>
      </c>
      <c r="Q43" s="350">
        <f>'H27建設IO(組替)'!Q43/'H27建設IO(組替)'!Q$51</f>
        <v>0.625045832745734</v>
      </c>
      <c r="R43" s="350">
        <f>'H27建設IO(組替)'!R43/'H27建設IO(組替)'!R$51</f>
        <v>0.54689508751645421</v>
      </c>
      <c r="S43" s="350">
        <f>'H27建設IO(組替)'!S43/'H27建設IO(組替)'!S$51</f>
        <v>0.50057842688684151</v>
      </c>
      <c r="T43" s="350">
        <f>'H27建設IO(組替)'!T43/'H27建設IO(組替)'!T$51</f>
        <v>0.52511606071670758</v>
      </c>
      <c r="U43" s="350">
        <f>'H27建設IO(組替)'!U43/'H27建設IO(組替)'!U$51</f>
        <v>0.49859584302100968</v>
      </c>
      <c r="V43" s="350">
        <f>'H27建設IO(組替)'!V43/'H27建設IO(組替)'!V$51</f>
        <v>0.54980492578719731</v>
      </c>
      <c r="W43" s="350">
        <f>'H27建設IO(組替)'!W43/'H27建設IO(組替)'!W$51</f>
        <v>0.5884810093943118</v>
      </c>
      <c r="X43" s="350">
        <f>'H27建設IO(組替)'!X43/'H27建設IO(組替)'!X$51</f>
        <v>0.4509732507240094</v>
      </c>
      <c r="Y43" s="350">
        <f>'H27建設IO(組替)'!Y43/'H27建設IO(組替)'!Y$51</f>
        <v>0.54817961557099015</v>
      </c>
      <c r="Z43" s="350">
        <f>'H27建設IO(組替)'!Z43/'H27建設IO(組替)'!Z$51</f>
        <v>0.5385270450691011</v>
      </c>
      <c r="AA43" s="350">
        <f>'H27建設IO(組替)'!AA43/'H27建設IO(組替)'!AA$51</f>
        <v>0.59929127171091034</v>
      </c>
      <c r="AB43" s="350">
        <f>'H27建設IO(組替)'!AB43/'H27建設IO(組替)'!AB$51</f>
        <v>0.50758674080994315</v>
      </c>
      <c r="AC43" s="350">
        <f>'H27建設IO(組替)'!AC43/'H27建設IO(組替)'!AC$51</f>
        <v>0.56136580684297044</v>
      </c>
      <c r="AD43" s="350">
        <f>'H27建設IO(組替)'!AD43/'H27建設IO(組替)'!AD$51</f>
        <v>0.54074590811343703</v>
      </c>
      <c r="AE43" s="350">
        <f>'H27建設IO(組替)'!AE43/'H27建設IO(組替)'!AE$51</f>
        <v>0.55017367703366737</v>
      </c>
      <c r="AF43" s="350">
        <f>'H27建設IO(組替)'!AF43/'H27建設IO(組替)'!AF$51</f>
        <v>0.5023965765379701</v>
      </c>
      <c r="AG43" s="350">
        <f>'H27建設IO(組替)'!AG43/'H27建設IO(組替)'!AG$51</f>
        <v>0.50972169847758664</v>
      </c>
      <c r="AH43" s="350">
        <f>'H27建設IO(組替)'!AH43/'H27建設IO(組替)'!AH$51</f>
        <v>0.51281048503562232</v>
      </c>
      <c r="AI43" s="350">
        <f>'H27建設IO(組替)'!AI43/'H27建設IO(組替)'!AI$51</f>
        <v>0.51267785996307125</v>
      </c>
      <c r="AJ43" s="350">
        <f>'H27建設IO(組替)'!AJ43/'H27建設IO(組替)'!AJ$51</f>
        <v>0.50807924048788911</v>
      </c>
      <c r="AK43" s="350">
        <f>'H27建設IO(組替)'!AK43/'H27建設IO(組替)'!AK$51</f>
        <v>0.50048056343033442</v>
      </c>
      <c r="AL43" s="350">
        <f>'H27建設IO(組替)'!AL43/'H27建設IO(組替)'!AL$51</f>
        <v>0.65191697765408563</v>
      </c>
      <c r="AM43" s="350">
        <f>'H27建設IO(組替)'!AM43/'H27建設IO(組替)'!AM$51</f>
        <v>0.57716835228373164</v>
      </c>
      <c r="AN43" s="350">
        <f>'H27建設IO(組替)'!AN43/'H27建設IO(組替)'!AN$51</f>
        <v>0.4915465910047277</v>
      </c>
      <c r="AO43" s="350">
        <f>'H27建設IO(組替)'!AO43/'H27建設IO(組替)'!AO$51</f>
        <v>0.50210178960196072</v>
      </c>
      <c r="AP43" s="350">
        <f>'H27建設IO(組替)'!AP43/'H27建設IO(組替)'!AP$51</f>
        <v>0.63794185316879315</v>
      </c>
      <c r="AQ43" s="350">
        <f>'H27建設IO(組替)'!AQ43/'H27建設IO(組替)'!AQ$51</f>
        <v>0.57248003340815368</v>
      </c>
      <c r="AR43" s="350">
        <f>'H27建設IO(組替)'!AR43/'H27建設IO(組替)'!AR$51</f>
        <v>0.53159411048925131</v>
      </c>
      <c r="AS43" s="350">
        <f>'H27建設IO(組替)'!AS43/'H27建設IO(組替)'!AS$51</f>
        <v>0.53429178223894391</v>
      </c>
      <c r="AT43" s="350">
        <f>'H27建設IO(組替)'!AT43/'H27建設IO(組替)'!AT$51</f>
        <v>0.51860533680573395</v>
      </c>
      <c r="AU43" s="350">
        <f>'H27建設IO(組替)'!AU43/'H27建設IO(組替)'!AU$51</f>
        <v>0.58479935718674669</v>
      </c>
      <c r="AV43" s="350">
        <f>'H27建設IO(組替)'!AV43/'H27建設IO(組替)'!AV$51</f>
        <v>0.68641766898783152</v>
      </c>
      <c r="AW43" s="350">
        <f>'H27建設IO(組替)'!AW43/'H27建設IO(組替)'!AW$51</f>
        <v>0.42917621277019624</v>
      </c>
      <c r="AX43" s="350">
        <f>'H27建設IO(組替)'!AX43/'H27建設IO(組替)'!AX$51</f>
        <v>0.50374262815666115</v>
      </c>
      <c r="AY43" s="350">
        <f>'H27建設IO(組替)'!AY43/'H27建設IO(組替)'!AY$51</f>
        <v>0.50960670688262955</v>
      </c>
      <c r="AZ43" s="350">
        <f>'H27建設IO(組替)'!AZ43/'H27建設IO(組替)'!AZ$51</f>
        <v>0.48087608816447491</v>
      </c>
      <c r="BA43" s="350">
        <f>'H27建設IO(組替)'!BA43/'H27建設IO(組替)'!BA$51</f>
        <v>0.51729562352006098</v>
      </c>
      <c r="BB43" s="350">
        <f>'H27建設IO(組替)'!BB43/'H27建設IO(組替)'!BB$51</f>
        <v>0.50942699642755018</v>
      </c>
      <c r="BC43" s="350">
        <f>'H27建設IO(組替)'!BC43/'H27建設IO(組替)'!BC$51</f>
        <v>0.54333829028162628</v>
      </c>
      <c r="BD43" s="350">
        <f>'H27建設IO(組替)'!BD43/'H27建設IO(組替)'!BD$51</f>
        <v>0.51511791471849078</v>
      </c>
      <c r="BE43" s="350">
        <f>'H27建設IO(組替)'!BE43/'H27建設IO(組替)'!BE$51</f>
        <v>0.53622348209216597</v>
      </c>
      <c r="BF43" s="350">
        <f>'H27建設IO(組替)'!BF43/'H27建設IO(組替)'!BF$51</f>
        <v>0.54031019986513051</v>
      </c>
      <c r="BG43" s="350">
        <f>'H27建設IO(組替)'!BG43/'H27建設IO(組替)'!BG$51</f>
        <v>0.63053834586466162</v>
      </c>
      <c r="BH43" s="350">
        <f>'H27建設IO(組替)'!BH43/'H27建設IO(組替)'!BH$51</f>
        <v>0.51543108451088282</v>
      </c>
      <c r="BI43" s="350">
        <f>'H27建設IO(組替)'!BI43/'H27建設IO(組替)'!BI$51</f>
        <v>0.45920744036891503</v>
      </c>
      <c r="BJ43" s="350">
        <f>'H27建設IO(組替)'!BJ43/'H27建設IO(組替)'!BJ$51</f>
        <v>0.51705530104150577</v>
      </c>
      <c r="BK43" s="350">
        <f>'H27建設IO(組替)'!BK43/'H27建設IO(組替)'!BK$51</f>
        <v>0.40157453552051869</v>
      </c>
      <c r="BL43" s="350">
        <f>'H27建設IO(組替)'!BL43/'H27建設IO(組替)'!BL$51</f>
        <v>0.62650936892704179</v>
      </c>
      <c r="BM43" s="350">
        <f>'H27建設IO(組替)'!BM43/'H27建設IO(組替)'!BM$51</f>
        <v>0.43918710677628936</v>
      </c>
      <c r="BN43" s="350">
        <f>'H27建設IO(組替)'!BN43/'H27建設IO(組替)'!BN$51</f>
        <v>0.49105013046064316</v>
      </c>
      <c r="BO43" s="350">
        <f>'H27建設IO(組替)'!BO43/'H27建設IO(組替)'!BO$51</f>
        <v>0.4913632275699748</v>
      </c>
      <c r="BP43" s="350">
        <f>'H27建設IO(組替)'!BP43/'H27建設IO(組替)'!BP$51</f>
        <v>0.47962674315170828</v>
      </c>
      <c r="BQ43" s="350">
        <f>'H27建設IO(組替)'!BQ43/'H27建設IO(組替)'!BQ$51</f>
        <v>0.40781805709718411</v>
      </c>
      <c r="BR43" s="350">
        <f>'H27建設IO(組替)'!BR43/'H27建設IO(組替)'!BR$51</f>
        <v>0.41486327115128768</v>
      </c>
      <c r="BS43" s="350">
        <f>'H27建設IO(組替)'!BS43/'H27建設IO(組替)'!BS$51</f>
        <v>0.59910615246031407</v>
      </c>
      <c r="BT43" s="350">
        <f>'H27建設IO(組替)'!BT43/'H27建設IO(組替)'!BT$51</f>
        <v>0.38265344368083015</v>
      </c>
      <c r="BU43" s="351">
        <f>'H27建設IO(組替)'!BU43/'H27建設IO(組替)'!BU$51</f>
        <v>0.52813478064993247</v>
      </c>
    </row>
    <row r="44" spans="1:73">
      <c r="A44" s="340">
        <v>41</v>
      </c>
      <c r="B44" s="90" t="s">
        <v>28</v>
      </c>
      <c r="C44" s="350">
        <f>'H27建設IO(組替)'!C44/'H27建設IO(組替)'!C$51</f>
        <v>2.0934334028928164E-2</v>
      </c>
      <c r="D44" s="350">
        <f>'H27建設IO(組替)'!D44/'H27建設IO(組替)'!D$51</f>
        <v>2.4586657738319195E-2</v>
      </c>
      <c r="E44" s="350">
        <f>'H27建設IO(組替)'!E44/'H27建設IO(組替)'!E$51</f>
        <v>2.6173847712921566E-2</v>
      </c>
      <c r="F44" s="350">
        <f>'H27建設IO(組替)'!F44/'H27建設IO(組替)'!F$51</f>
        <v>2.7057537544542824E-2</v>
      </c>
      <c r="G44" s="350">
        <f>'H27建設IO(組替)'!G44/'H27建設IO(組替)'!G$51</f>
        <v>2.7144053285895985E-2</v>
      </c>
      <c r="H44" s="350">
        <f>'H27建設IO(組替)'!H44/'H27建設IO(組替)'!H$51</f>
        <v>2.4109801072424168E-2</v>
      </c>
      <c r="I44" s="350">
        <f>'H27建設IO(組替)'!I44/'H27建設IO(組替)'!I$51</f>
        <v>2.5110131083975001E-2</v>
      </c>
      <c r="J44" s="350">
        <f>'H27建設IO(組替)'!J44/'H27建設IO(組替)'!J$51</f>
        <v>3.0472440944881891E-2</v>
      </c>
      <c r="K44" s="350">
        <f>'H27建設IO(組替)'!K44/'H27建設IO(組替)'!K$51</f>
        <v>2.7985064635036371E-2</v>
      </c>
      <c r="L44" s="350">
        <f>'H27建設IO(組替)'!L44/'H27建設IO(組替)'!L$51</f>
        <v>2.8094341676732925E-2</v>
      </c>
      <c r="M44" s="350">
        <f>'H27建設IO(組替)'!M44/'H27建設IO(組替)'!M$51</f>
        <v>2.2139682960801221E-2</v>
      </c>
      <c r="N44" s="350">
        <f>'H27建設IO(組替)'!N44/'H27建設IO(組替)'!N$51</f>
        <v>2.121351969766894E-2</v>
      </c>
      <c r="O44" s="350">
        <f>'H27建設IO(組替)'!O44/'H27建設IO(組替)'!O$51</f>
        <v>2.8132525662931025E-2</v>
      </c>
      <c r="P44" s="350">
        <f>'H27建設IO(組替)'!P44/'H27建設IO(組替)'!P$51</f>
        <v>1.6903870790006527E-2</v>
      </c>
      <c r="Q44" s="350">
        <f>'H27建設IO(組替)'!Q44/'H27建設IO(組替)'!Q$51</f>
        <v>2.1153574954167254E-2</v>
      </c>
      <c r="R44" s="350">
        <f>'H27建設IO(組替)'!R44/'H27建設IO(組替)'!R$51</f>
        <v>2.2603589540745685E-2</v>
      </c>
      <c r="S44" s="350">
        <f>'H27建設IO(組替)'!S44/'H27建設IO(組替)'!S$51</f>
        <v>2.217909656219454E-2</v>
      </c>
      <c r="T44" s="350">
        <f>'H27建設IO(組替)'!T44/'H27建設IO(組替)'!T$51</f>
        <v>1.9230434858205969E-2</v>
      </c>
      <c r="U44" s="350">
        <f>'H27建設IO(組替)'!U44/'H27建設IO(組替)'!U$51</f>
        <v>2.2417341584540926E-2</v>
      </c>
      <c r="V44" s="350">
        <f>'H27建設IO(組替)'!V44/'H27建設IO(組替)'!V$51</f>
        <v>2.2630258257744253E-2</v>
      </c>
      <c r="W44" s="350">
        <f>'H27建設IO(組替)'!W44/'H27建設IO(組替)'!W$51</f>
        <v>3.3864216524706267E-2</v>
      </c>
      <c r="X44" s="350">
        <f>'H27建設IO(組替)'!X44/'H27建設IO(組替)'!X$51</f>
        <v>1.8157652619548187E-2</v>
      </c>
      <c r="Y44" s="350">
        <f>'H27建設IO(組替)'!Y44/'H27建設IO(組替)'!Y$51</f>
        <v>2.0125989339363593E-2</v>
      </c>
      <c r="Z44" s="350">
        <f>'H27建設IO(組替)'!Z44/'H27建設IO(組替)'!Z$51</f>
        <v>3.133427152118741E-2</v>
      </c>
      <c r="AA44" s="350">
        <f>'H27建設IO(組替)'!AA44/'H27建設IO(組替)'!AA$51</f>
        <v>2.6209669001258457E-2</v>
      </c>
      <c r="AB44" s="350">
        <f>'H27建設IO(組替)'!AB44/'H27建設IO(組替)'!AB$51</f>
        <v>1.9003496842227633E-2</v>
      </c>
      <c r="AC44" s="350">
        <f>'H27建設IO(組替)'!AC44/'H27建設IO(組替)'!AC$51</f>
        <v>2.191308402608191E-2</v>
      </c>
      <c r="AD44" s="350">
        <f>'H27建設IO(組替)'!AD44/'H27建設IO(組替)'!AD$51</f>
        <v>1.8990735242399959E-2</v>
      </c>
      <c r="AE44" s="350">
        <f>'H27建設IO(組替)'!AE44/'H27建設IO(組替)'!AE$51</f>
        <v>1.5696534555971194E-2</v>
      </c>
      <c r="AF44" s="350">
        <f>'H27建設IO(組替)'!AF44/'H27建設IO(組替)'!AF$51</f>
        <v>1.7610769155116716E-2</v>
      </c>
      <c r="AG44" s="350">
        <f>'H27建設IO(組替)'!AG44/'H27建設IO(組替)'!AG$51</f>
        <v>2.0668673599857065E-2</v>
      </c>
      <c r="AH44" s="350">
        <f>'H27建設IO(組替)'!AH44/'H27建設IO(組替)'!AH$51</f>
        <v>2.2008162820139267E-2</v>
      </c>
      <c r="AI44" s="350">
        <f>'H27建設IO(組替)'!AI44/'H27建設IO(組替)'!AI$51</f>
        <v>2.2051460916630339E-2</v>
      </c>
      <c r="AJ44" s="350">
        <f>'H27建設IO(組替)'!AJ44/'H27建設IO(組替)'!AJ$51</f>
        <v>2.3161483566905394E-2</v>
      </c>
      <c r="AK44" s="350">
        <f>'H27建設IO(組替)'!AK44/'H27建設IO(組替)'!AK$51</f>
        <v>2.368715545037902E-2</v>
      </c>
      <c r="AL44" s="350">
        <f>'H27建設IO(組替)'!AL44/'H27建設IO(組替)'!AL$51</f>
        <v>2.2761568280186863E-2</v>
      </c>
      <c r="AM44" s="350">
        <f>'H27建設IO(組替)'!AM44/'H27建設IO(組替)'!AM$51</f>
        <v>1.5983050927522401E-2</v>
      </c>
      <c r="AN44" s="350">
        <f>'H27建設IO(組替)'!AN44/'H27建設IO(組替)'!AN$51</f>
        <v>2.5237517633951823E-2</v>
      </c>
      <c r="AO44" s="350">
        <f>'H27建設IO(組替)'!AO44/'H27建設IO(組替)'!AO$51</f>
        <v>1.9801550897083055E-2</v>
      </c>
      <c r="AP44" s="350">
        <f>'H27建設IO(組替)'!AP44/'H27建設IO(組替)'!AP$51</f>
        <v>1.6523739803388414E-2</v>
      </c>
      <c r="AQ44" s="350">
        <f>'H27建設IO(組替)'!AQ44/'H27建設IO(組替)'!AQ$51</f>
        <v>1.9000887404082061E-2</v>
      </c>
      <c r="AR44" s="350">
        <f>'H27建設IO(組替)'!AR44/'H27建設IO(組替)'!AR$51</f>
        <v>1.7485423944957345E-2</v>
      </c>
      <c r="AS44" s="350">
        <f>'H27建設IO(組替)'!AS44/'H27建設IO(組替)'!AS$51</f>
        <v>1.7104697040434276E-2</v>
      </c>
      <c r="AT44" s="350">
        <f>'H27建設IO(組替)'!AT44/'H27建設IO(組替)'!AT$51</f>
        <v>1.6736985756754766E-2</v>
      </c>
      <c r="AU44" s="350">
        <f>'H27建設IO(組替)'!AU44/'H27建設IO(組替)'!AU$51</f>
        <v>1.9681429314174978E-2</v>
      </c>
      <c r="AV44" s="350">
        <f>'H27建設IO(組替)'!AV44/'H27建設IO(組替)'!AV$51</f>
        <v>1.7598649504114793E-2</v>
      </c>
      <c r="AW44" s="350">
        <f>'H27建設IO(組替)'!AW44/'H27建設IO(組替)'!AW$51</f>
        <v>1.8179101504133877E-2</v>
      </c>
      <c r="AX44" s="350">
        <f>'H27建設IO(組替)'!AX44/'H27建設IO(組替)'!AX$51</f>
        <v>2.1416150007560864E-2</v>
      </c>
      <c r="AY44" s="350">
        <f>'H27建設IO(組替)'!AY44/'H27建設IO(組替)'!AY$51</f>
        <v>2.1647746164442122E-2</v>
      </c>
      <c r="AZ44" s="350">
        <f>'H27建設IO(組替)'!AZ44/'H27建設IO(組替)'!AZ$51</f>
        <v>2.0513057973698835E-2</v>
      </c>
      <c r="BA44" s="350">
        <f>'H27建設IO(組替)'!BA44/'H27建設IO(組替)'!BA$51</f>
        <v>2.0543900029253808E-2</v>
      </c>
      <c r="BB44" s="350">
        <f>'H27建設IO(組替)'!BB44/'H27建設IO(組替)'!BB$51</f>
        <v>2.0968788218436223E-2</v>
      </c>
      <c r="BC44" s="350">
        <f>'H27建設IO(組替)'!BC44/'H27建設IO(組替)'!BC$51</f>
        <v>2.2600825633284843E-2</v>
      </c>
      <c r="BD44" s="350">
        <f>'H27建設IO(組替)'!BD44/'H27建設IO(組替)'!BD$51</f>
        <v>2.393617577162397E-2</v>
      </c>
      <c r="BE44" s="350">
        <f>'H27建設IO(組替)'!BE44/'H27建設IO(組替)'!BE$51</f>
        <v>1.8295657180325772E-2</v>
      </c>
      <c r="BF44" s="350">
        <f>'H27建設IO(組替)'!BF44/'H27建設IO(組替)'!BF$51</f>
        <v>2.4620858860496149E-2</v>
      </c>
      <c r="BG44" s="350">
        <f>'H27建設IO(組替)'!BG44/'H27建設IO(組替)'!BG$51</f>
        <v>2.1572932330827067E-2</v>
      </c>
      <c r="BH44" s="350">
        <f>'H27建設IO(組替)'!BH44/'H27建設IO(組替)'!BH$51</f>
        <v>2.0744915153506779E-2</v>
      </c>
      <c r="BI44" s="350">
        <f>'H27建設IO(組替)'!BI44/'H27建設IO(組替)'!BI$51</f>
        <v>2.2381558126265803E-2</v>
      </c>
      <c r="BJ44" s="350">
        <f>'H27建設IO(組替)'!BJ44/'H27建設IO(組替)'!BJ$51</f>
        <v>1.5751274000102948E-2</v>
      </c>
      <c r="BK44" s="350">
        <f>'H27建設IO(組替)'!BK44/'H27建設IO(組替)'!BK$51</f>
        <v>1.0838208615334939E-2</v>
      </c>
      <c r="BL44" s="350">
        <f>'H27建設IO(組替)'!BL44/'H27建設IO(組替)'!BL$51</f>
        <v>3.1745487099984093E-2</v>
      </c>
      <c r="BM44" s="350">
        <f>'H27建設IO(組替)'!BM44/'H27建設IO(組替)'!BM$51</f>
        <v>1.5299340333662285E-2</v>
      </c>
      <c r="BN44" s="350">
        <f>'H27建設IO(組替)'!BN44/'H27建設IO(組替)'!BN$51</f>
        <v>1.0366388198648348E-2</v>
      </c>
      <c r="BO44" s="350">
        <f>'H27建設IO(組替)'!BO44/'H27建設IO(組替)'!BO$51</f>
        <v>1.3004848990548011E-2</v>
      </c>
      <c r="BP44" s="350">
        <f>'H27建設IO(組替)'!BP44/'H27建設IO(組替)'!BP$51</f>
        <v>1.4931081547253011E-2</v>
      </c>
      <c r="BQ44" s="350">
        <f>'H27建設IO(組替)'!BQ44/'H27建設IO(組替)'!BQ$51</f>
        <v>1.1149680593512448E-2</v>
      </c>
      <c r="BR44" s="350">
        <f>'H27建設IO(組替)'!BR44/'H27建設IO(組替)'!BR$51</f>
        <v>1.8224703565349245E-2</v>
      </c>
      <c r="BS44" s="350">
        <f>'H27建設IO(組替)'!BS44/'H27建設IO(組替)'!BS$51</f>
        <v>9.5596853749304132E-3</v>
      </c>
      <c r="BT44" s="350">
        <f>'H27建設IO(組替)'!BT44/'H27建設IO(組替)'!BT$51</f>
        <v>1.1299241294504369E-2</v>
      </c>
      <c r="BU44" s="351">
        <f>'H27建設IO(組替)'!BU44/'H27建設IO(組替)'!BU$51</f>
        <v>1.4225070764941391E-2</v>
      </c>
    </row>
    <row r="45" spans="1:73">
      <c r="A45" s="340">
        <v>42</v>
      </c>
      <c r="B45" s="90" t="s">
        <v>69</v>
      </c>
      <c r="C45" s="350">
        <f>'H27建設IO(組替)'!C45/'H27建設IO(組替)'!C$51</f>
        <v>0.3511798769099404</v>
      </c>
      <c r="D45" s="350">
        <f>'H27建設IO(組替)'!D45/'H27建設IO(組替)'!D$51</f>
        <v>0.33550622503910277</v>
      </c>
      <c r="E45" s="350">
        <f>'H27建設IO(組替)'!E45/'H27建設IO(組替)'!E$51</f>
        <v>0.34196771353407024</v>
      </c>
      <c r="F45" s="350">
        <f>'H27建設IO(組替)'!F45/'H27建設IO(組替)'!F$51</f>
        <v>0.35762131899331506</v>
      </c>
      <c r="G45" s="350">
        <f>'H27建設IO(組替)'!G45/'H27建設IO(組替)'!G$51</f>
        <v>0.36022158032431617</v>
      </c>
      <c r="H45" s="350">
        <f>'H27建設IO(組替)'!H45/'H27建設IO(組替)'!H$51</f>
        <v>0.26902605248402817</v>
      </c>
      <c r="I45" s="350">
        <f>'H27建設IO(組替)'!I45/'H27建設IO(組替)'!I$51</f>
        <v>0.32312512891428491</v>
      </c>
      <c r="J45" s="350">
        <f>'H27建設IO(組替)'!J45/'H27建設IO(組替)'!J$51</f>
        <v>0.33984251968503937</v>
      </c>
      <c r="K45" s="350">
        <f>'H27建設IO(組替)'!K45/'H27建設IO(組替)'!K$51</f>
        <v>0.36731839699462054</v>
      </c>
      <c r="L45" s="350">
        <f>'H27建設IO(組替)'!L45/'H27建設IO(組替)'!L$51</f>
        <v>0.36899065555447819</v>
      </c>
      <c r="M45" s="350">
        <f>'H27建設IO(組替)'!M45/'H27建設IO(組替)'!M$51</f>
        <v>0.27786694965842013</v>
      </c>
      <c r="N45" s="350">
        <f>'H27建設IO(組替)'!N45/'H27建設IO(組替)'!N$51</f>
        <v>0.2649314688293708</v>
      </c>
      <c r="O45" s="350">
        <f>'H27建設IO(組替)'!O45/'H27建設IO(組替)'!O$51</f>
        <v>0.29764543448721226</v>
      </c>
      <c r="P45" s="350">
        <f>'H27建設IO(組替)'!P45/'H27建設IO(組替)'!P$51</f>
        <v>0.24455488481275592</v>
      </c>
      <c r="Q45" s="350">
        <f>'H27建設IO(組替)'!Q45/'H27建設IO(組替)'!Q$51</f>
        <v>0.28196305175574671</v>
      </c>
      <c r="R45" s="350">
        <f>'H27建設IO(組替)'!R45/'H27建設IO(組替)'!R$51</f>
        <v>0.32743310679340115</v>
      </c>
      <c r="S45" s="350">
        <f>'H27建設IO(組替)'!S45/'H27建設IO(組替)'!S$51</f>
        <v>0.39292603414928351</v>
      </c>
      <c r="T45" s="350">
        <f>'H27建設IO(組替)'!T45/'H27建設IO(組替)'!T$51</f>
        <v>0.3823657260097717</v>
      </c>
      <c r="U45" s="350">
        <f>'H27建設IO(組替)'!U45/'H27建設IO(組替)'!U$51</f>
        <v>0.39377928253829997</v>
      </c>
      <c r="V45" s="350">
        <f>'H27建設IO(組替)'!V45/'H27建設IO(組替)'!V$51</f>
        <v>0.32331852202212125</v>
      </c>
      <c r="W45" s="350">
        <f>'H27建設IO(組替)'!W45/'H27建設IO(組替)'!W$51</f>
        <v>0.27890706249409097</v>
      </c>
      <c r="X45" s="350">
        <f>'H27建設IO(組替)'!X45/'H27建設IO(組替)'!X$51</f>
        <v>0.41762601024960827</v>
      </c>
      <c r="Y45" s="350">
        <f>'H27建設IO(組替)'!Y45/'H27建設IO(組替)'!Y$51</f>
        <v>0.27704409626877724</v>
      </c>
      <c r="Z45" s="350">
        <f>'H27建設IO(組替)'!Z45/'H27建設IO(組替)'!Z$51</f>
        <v>0.33070159612215688</v>
      </c>
      <c r="AA45" s="350">
        <f>'H27建設IO(組替)'!AA45/'H27建設IO(組替)'!AA$51</f>
        <v>0.22807656303105561</v>
      </c>
      <c r="AB45" s="350">
        <f>'H27建設IO(組替)'!AB45/'H27建設IO(組替)'!AB$51</f>
        <v>0.38988190259891786</v>
      </c>
      <c r="AC45" s="350">
        <f>'H27建設IO(組替)'!AC45/'H27建設IO(組替)'!AC$51</f>
        <v>0.32725140855163209</v>
      </c>
      <c r="AD45" s="350">
        <f>'H27建設IO(組替)'!AD45/'H27建設IO(組替)'!AD$51</f>
        <v>0.28381751829025731</v>
      </c>
      <c r="AE45" s="350">
        <f>'H27建設IO(組替)'!AE45/'H27建設IO(組替)'!AE$51</f>
        <v>0.33937673473281471</v>
      </c>
      <c r="AF45" s="350">
        <f>'H27建設IO(組替)'!AF45/'H27建設IO(組替)'!AF$51</f>
        <v>0.37803445389178925</v>
      </c>
      <c r="AG45" s="350">
        <f>'H27建設IO(組替)'!AG45/'H27建設IO(組替)'!AG$51</f>
        <v>0.33975839390035156</v>
      </c>
      <c r="AH45" s="350">
        <f>'H27建設IO(組替)'!AH45/'H27建設IO(組替)'!AH$51</f>
        <v>0.34340707856579639</v>
      </c>
      <c r="AI45" s="350">
        <f>'H27建設IO(組替)'!AI45/'H27建設IO(組替)'!AI$51</f>
        <v>0.34199023623697372</v>
      </c>
      <c r="AJ45" s="350">
        <f>'H27建設IO(組替)'!AJ45/'H27建設IO(組替)'!AJ$51</f>
        <v>0.34421332173335067</v>
      </c>
      <c r="AK45" s="350">
        <f>'H27建設IO(組替)'!AK45/'H27建設IO(組替)'!AK$51</f>
        <v>0.31771569490548918</v>
      </c>
      <c r="AL45" s="350">
        <f>'H27建設IO(組替)'!AL45/'H27建設IO(組替)'!AL$51</f>
        <v>0.23854918721593218</v>
      </c>
      <c r="AM45" s="350">
        <f>'H27建設IO(組替)'!AM45/'H27建設IO(組替)'!AM$51</f>
        <v>0.3176840991435711</v>
      </c>
      <c r="AN45" s="350">
        <f>'H27建設IO(組替)'!AN45/'H27建設IO(組替)'!AN$51</f>
        <v>0.39260459868745134</v>
      </c>
      <c r="AO45" s="350">
        <f>'H27建設IO(組替)'!AO45/'H27建設IO(組替)'!AO$51</f>
        <v>0.34696872190197126</v>
      </c>
      <c r="AP45" s="350">
        <f>'H27建設IO(組替)'!AP45/'H27建設IO(組替)'!AP$51</f>
        <v>0.26563480443421877</v>
      </c>
      <c r="AQ45" s="350">
        <f>'H27建設IO(組替)'!AQ45/'H27建設IO(組替)'!AQ$51</f>
        <v>0.30766821527379024</v>
      </c>
      <c r="AR45" s="350">
        <f>'H27建設IO(組替)'!AR45/'H27建設IO(組替)'!AR$51</f>
        <v>0.33284565656093568</v>
      </c>
      <c r="AS45" s="350">
        <f>'H27建設IO(組替)'!AS45/'H27建設IO(組替)'!AS$51</f>
        <v>0.3296176274041322</v>
      </c>
      <c r="AT45" s="350">
        <f>'H27建設IO(組替)'!AT45/'H27建設IO(組替)'!AT$51</f>
        <v>0.33304893002561864</v>
      </c>
      <c r="AU45" s="350">
        <f>'H27建設IO(組替)'!AU45/'H27建設IO(組替)'!AU$51</f>
        <v>0.34451009122276316</v>
      </c>
      <c r="AV45" s="350">
        <f>'H27建設IO(組替)'!AV45/'H27建設IO(組替)'!AV$51</f>
        <v>0.22202996412745304</v>
      </c>
      <c r="AW45" s="350">
        <f>'H27建設IO(組替)'!AW45/'H27建設IO(組替)'!AW$51</f>
        <v>0.4790317760733141</v>
      </c>
      <c r="AX45" s="350">
        <f>'H27建設IO(組替)'!AX45/'H27建設IO(組替)'!AX$51</f>
        <v>0.36617269015575382</v>
      </c>
      <c r="AY45" s="350">
        <f>'H27建設IO(組替)'!AY45/'H27建設IO(組替)'!AY$51</f>
        <v>0.35775186434237399</v>
      </c>
      <c r="AZ45" s="350">
        <f>'H27建設IO(組替)'!AZ45/'H27建設IO(組替)'!AZ$51</f>
        <v>0.3990090757547694</v>
      </c>
      <c r="BA45" s="350">
        <f>'H27建設IO(組替)'!BA45/'H27建設IO(組替)'!BA$51</f>
        <v>0.39132210649489713</v>
      </c>
      <c r="BB45" s="350">
        <f>'H27建設IO(組替)'!BB45/'H27建設IO(組替)'!BB$51</f>
        <v>0.3265835628701696</v>
      </c>
      <c r="BC45" s="350">
        <f>'H27建設IO(組替)'!BC45/'H27建設IO(組替)'!BC$51</f>
        <v>0.30106656210053634</v>
      </c>
      <c r="BD45" s="350">
        <f>'H27建設IO(組替)'!BD45/'H27建設IO(組替)'!BD$51</f>
        <v>0.31052756986784102</v>
      </c>
      <c r="BE45" s="350">
        <f>'H27建設IO(組替)'!BE45/'H27建設IO(組替)'!BE$51</f>
        <v>0.32624723126254429</v>
      </c>
      <c r="BF45" s="350">
        <f>'H27建設IO(組替)'!BF45/'H27建設IO(組替)'!BF$51</f>
        <v>0.29829117465601102</v>
      </c>
      <c r="BG45" s="350">
        <f>'H27建設IO(組替)'!BG45/'H27建設IO(組替)'!BG$51</f>
        <v>0.25547969924812031</v>
      </c>
      <c r="BH45" s="350">
        <f>'H27建設IO(組替)'!BH45/'H27建設IO(組替)'!BH$51</f>
        <v>0.32940855666571112</v>
      </c>
      <c r="BI45" s="350">
        <f>'H27建設IO(組替)'!BI45/'H27建設IO(組替)'!BI$51</f>
        <v>0.27999495699708571</v>
      </c>
      <c r="BJ45" s="350">
        <f>'H27建設IO(組替)'!BJ45/'H27建設IO(組替)'!BJ$51</f>
        <v>0.33216657229628865</v>
      </c>
      <c r="BK45" s="350">
        <f>'H27建設IO(組替)'!BK45/'H27建設IO(組替)'!BK$51</f>
        <v>0.43983328447429804</v>
      </c>
      <c r="BL45" s="350">
        <f>'H27建設IO(組替)'!BL45/'H27建設IO(組替)'!BL$51</f>
        <v>0.27895290113886972</v>
      </c>
      <c r="BM45" s="350">
        <f>'H27建設IO(組替)'!BM45/'H27建設IO(組替)'!BM$51</f>
        <v>0.4103379894963935</v>
      </c>
      <c r="BN45" s="350">
        <f>'H27建設IO(組替)'!BN45/'H27建設IO(組替)'!BN$51</f>
        <v>0.38380091229190028</v>
      </c>
      <c r="BO45" s="350">
        <f>'H27建設IO(組替)'!BO45/'H27建設IO(組替)'!BO$51</f>
        <v>0.43568716336020874</v>
      </c>
      <c r="BP45" s="350">
        <f>'H27建設IO(組替)'!BP45/'H27建設IO(組替)'!BP$51</f>
        <v>0.45608705634503183</v>
      </c>
      <c r="BQ45" s="350">
        <f>'H27建設IO(組替)'!BQ45/'H27建設IO(組替)'!BQ$51</f>
        <v>0.47564213314553555</v>
      </c>
      <c r="BR45" s="350">
        <f>'H27建設IO(組替)'!BR45/'H27建設IO(組替)'!BR$51</f>
        <v>0.48334679223140786</v>
      </c>
      <c r="BS45" s="350">
        <f>'H27建設IO(組替)'!BS45/'H27建設IO(組替)'!BS$51</f>
        <v>0.34318997527567746</v>
      </c>
      <c r="BT45" s="350">
        <f>'H27建設IO(組替)'!BT45/'H27建設IO(組替)'!BT$51</f>
        <v>0.55657037045307012</v>
      </c>
      <c r="BU45" s="351">
        <f>'H27建設IO(組替)'!BU45/'H27建設IO(組替)'!BU$51</f>
        <v>0.39620444905349234</v>
      </c>
    </row>
    <row r="46" spans="1:73">
      <c r="A46" s="340">
        <v>43</v>
      </c>
      <c r="B46" s="90" t="s">
        <v>29</v>
      </c>
      <c r="C46" s="350">
        <f>'H27建設IO(組替)'!C46/'H27建設IO(組替)'!C$51</f>
        <v>2.7759346018929983E-2</v>
      </c>
      <c r="D46" s="350">
        <f>'H27建設IO(組替)'!D46/'H27建設IO(組替)'!D$51</f>
        <v>3.1951280571030763E-2</v>
      </c>
      <c r="E46" s="350">
        <f>'H27建設IO(組替)'!E46/'H27建設IO(組替)'!E$51</f>
        <v>3.0152541181519079E-2</v>
      </c>
      <c r="F46" s="350">
        <f>'H27建設IO(組替)'!F46/'H27建設IO(組替)'!F$51</f>
        <v>3.4320729487334362E-2</v>
      </c>
      <c r="G46" s="350">
        <f>'H27建設IO(組替)'!G46/'H27建設IO(組替)'!G$51</f>
        <v>3.4161729299999707E-2</v>
      </c>
      <c r="H46" s="350">
        <f>'H27建設IO(組替)'!H46/'H27建設IO(組替)'!H$51</f>
        <v>3.973813265523695E-2</v>
      </c>
      <c r="I46" s="350">
        <f>'H27建設IO(組替)'!I46/'H27建設IO(組替)'!I$51</f>
        <v>2.5135202456072925E-2</v>
      </c>
      <c r="J46" s="350">
        <f>'H27建設IO(組替)'!J46/'H27建設IO(組替)'!J$51</f>
        <v>4.2342519685039368E-2</v>
      </c>
      <c r="K46" s="350">
        <f>'H27建設IO(組替)'!K46/'H27建設IO(組替)'!K$51</f>
        <v>9.8470386096419678E-3</v>
      </c>
      <c r="L46" s="350">
        <f>'H27建設IO(組替)'!L46/'H27建設IO(組替)'!L$51</f>
        <v>9.3117110718573259E-3</v>
      </c>
      <c r="M46" s="350">
        <f>'H27建設IO(組替)'!M46/'H27建設IO(組替)'!M$51</f>
        <v>3.848245672215958E-2</v>
      </c>
      <c r="N46" s="350">
        <f>'H27建設IO(組替)'!N46/'H27建設IO(組替)'!N$51</f>
        <v>4.5276077183493135E-2</v>
      </c>
      <c r="O46" s="350">
        <f>'H27建設IO(組替)'!O46/'H27建設IO(組替)'!O$51</f>
        <v>8.4724670048029714E-3</v>
      </c>
      <c r="P46" s="350">
        <f>'H27建設IO(組替)'!P46/'H27建設IO(組替)'!P$51</f>
        <v>6.8199982611665058E-2</v>
      </c>
      <c r="Q46" s="350">
        <f>'H27建設IO(組替)'!Q46/'H27建設IO(組替)'!Q$51</f>
        <v>6.0217176702862781E-3</v>
      </c>
      <c r="R46" s="350">
        <f>'H27建設IO(組替)'!R46/'H27建設IO(組替)'!R$51</f>
        <v>3.4198663011785549E-2</v>
      </c>
      <c r="S46" s="350">
        <f>'H27建設IO(組替)'!S46/'H27建設IO(組替)'!S$51</f>
        <v>2.0304733481687914E-2</v>
      </c>
      <c r="T46" s="350">
        <f>'H27建設IO(組替)'!T46/'H27建設IO(組替)'!T$51</f>
        <v>9.0414341105489189E-4</v>
      </c>
      <c r="U46" s="350">
        <f>'H27建設IO(組替)'!U46/'H27建設IO(組替)'!U$51</f>
        <v>2.1872256133967392E-2</v>
      </c>
      <c r="V46" s="350">
        <f>'H27建設IO(組替)'!V46/'H27建設IO(組替)'!V$51</f>
        <v>3.5071547354657139E-2</v>
      </c>
      <c r="W46" s="350">
        <f>'H27建設IO(組替)'!W46/'H27建設IO(組替)'!W$51</f>
        <v>1.2995607965826364E-2</v>
      </c>
      <c r="X46" s="350">
        <f>'H27建設IO(組替)'!X46/'H27建設IO(組替)'!X$51</f>
        <v>5.4815426869955546E-2</v>
      </c>
      <c r="Y46" s="350">
        <f>'H27建設IO(組替)'!Y46/'H27建設IO(組替)'!Y$51</f>
        <v>7.3047972863834604E-2</v>
      </c>
      <c r="Z46" s="350">
        <f>'H27建設IO(組替)'!Z46/'H27建設IO(組替)'!Z$51</f>
        <v>2.153141125103742E-2</v>
      </c>
      <c r="AA46" s="350">
        <f>'H27建設IO(組替)'!AA46/'H27建設IO(組替)'!AA$51</f>
        <v>7.1871996339030492E-2</v>
      </c>
      <c r="AB46" s="350">
        <f>'H27建設IO(組替)'!AB46/'H27建設IO(組替)'!AB$51</f>
        <v>1.6765635753884983E-2</v>
      </c>
      <c r="AC46" s="350">
        <f>'H27建設IO(組替)'!AC46/'H27建設IO(組替)'!AC$51</f>
        <v>2.2524961453981977E-2</v>
      </c>
      <c r="AD46" s="350">
        <f>'H27建設IO(組替)'!AD46/'H27建設IO(組替)'!AD$51</f>
        <v>8.9764950735934226E-2</v>
      </c>
      <c r="AE46" s="350">
        <f>'H27建設IO(組替)'!AE46/'H27建設IO(組替)'!AE$51</f>
        <v>3.6360614393696269E-2</v>
      </c>
      <c r="AF46" s="350">
        <f>'H27建設IO(組替)'!AF46/'H27建設IO(組替)'!AF$51</f>
        <v>1.8577222481943229E-2</v>
      </c>
      <c r="AG46" s="350">
        <f>'H27建設IO(組替)'!AG46/'H27建設IO(組替)'!AG$51</f>
        <v>1.6776940203723372E-2</v>
      </c>
      <c r="AH46" s="350">
        <f>'H27建設IO(組替)'!AH46/'H27建設IO(組替)'!AH$51</f>
        <v>1.0766926533033487E-2</v>
      </c>
      <c r="AI46" s="350">
        <f>'H27建設IO(組替)'!AI46/'H27建設IO(組替)'!AI$51</f>
        <v>1.0886019630350611E-2</v>
      </c>
      <c r="AJ46" s="350">
        <f>'H27建設IO(組替)'!AJ46/'H27建設IO(組替)'!AJ$51</f>
        <v>1.1626493813939985E-2</v>
      </c>
      <c r="AK46" s="350">
        <f>'H27建設IO(組替)'!AK46/'H27建設IO(組替)'!AK$51</f>
        <v>1.1629993978374198E-2</v>
      </c>
      <c r="AL46" s="350">
        <f>'H27建設IO(組替)'!AL46/'H27建設IO(組替)'!AL$51</f>
        <v>1.092446846000235E-2</v>
      </c>
      <c r="AM46" s="350">
        <f>'H27建設IO(組替)'!AM46/'H27建設IO(組替)'!AM$51</f>
        <v>8.4013170015068989E-3</v>
      </c>
      <c r="AN46" s="350">
        <f>'H27建設IO(組替)'!AN46/'H27建設IO(組替)'!AN$51</f>
        <v>1.2169118793834753E-2</v>
      </c>
      <c r="AO46" s="350">
        <f>'H27建設IO(組替)'!AO46/'H27建設IO(組替)'!AO$51</f>
        <v>1.2793303483813254E-2</v>
      </c>
      <c r="AP46" s="350">
        <f>'H27建設IO(組替)'!AP46/'H27建設IO(組替)'!AP$51</f>
        <v>1.0876385693369588E-2</v>
      </c>
      <c r="AQ46" s="350">
        <f>'H27建設IO(組替)'!AQ46/'H27建設IO(組替)'!AQ$51</f>
        <v>1.2110455708096258E-2</v>
      </c>
      <c r="AR46" s="350">
        <f>'H27建設IO(組替)'!AR46/'H27建設IO(組替)'!AR$51</f>
        <v>7.8401065600176272E-3</v>
      </c>
      <c r="AS46" s="350">
        <f>'H27建設IO(組替)'!AS46/'H27建設IO(組替)'!AS$51</f>
        <v>7.6108349582108955E-3</v>
      </c>
      <c r="AT46" s="350">
        <f>'H27建設IO(組替)'!AT46/'H27建設IO(組替)'!AT$51</f>
        <v>7.3661945720660859E-3</v>
      </c>
      <c r="AU46" s="350">
        <f>'H27建設IO(組替)'!AU46/'H27建設IO(組替)'!AU$51</f>
        <v>8.68743205558444E-3</v>
      </c>
      <c r="AV46" s="350">
        <f>'H27建設IO(組替)'!AV46/'H27建設IO(組替)'!AV$51</f>
        <v>8.9611029049729198E-3</v>
      </c>
      <c r="AW46" s="350">
        <f>'H27建設IO(組替)'!AW46/'H27建設IO(組替)'!AW$51</f>
        <v>8.0685327223827073E-3</v>
      </c>
      <c r="AX46" s="350">
        <f>'H27建設IO(組替)'!AX46/'H27建設IO(組替)'!AX$51</f>
        <v>1.0207167699984879E-2</v>
      </c>
      <c r="AY46" s="350">
        <f>'H27建設IO(組替)'!AY46/'H27建設IO(組替)'!AY$51</f>
        <v>1.0426067543817983E-2</v>
      </c>
      <c r="AZ46" s="350">
        <f>'H27建設IO(組替)'!AZ46/'H27建設IO(組替)'!AZ$51</f>
        <v>9.3535839970364885E-3</v>
      </c>
      <c r="BA46" s="350">
        <f>'H27建設IO(組替)'!BA46/'H27建設IO(組替)'!BA$51</f>
        <v>6.7394148134655822E-3</v>
      </c>
      <c r="BB46" s="350">
        <f>'H27建設IO(組替)'!BB46/'H27建設IO(組替)'!BB$51</f>
        <v>2.6903366097881826E-2</v>
      </c>
      <c r="BC46" s="350">
        <f>'H27建設IO(組替)'!BC46/'H27建設IO(組替)'!BC$51</f>
        <v>2.6546912761645773E-2</v>
      </c>
      <c r="BD46" s="350">
        <f>'H27建設IO(組替)'!BD46/'H27建設IO(組替)'!BD$51</f>
        <v>2.7964902526758897E-2</v>
      </c>
      <c r="BE46" s="350">
        <f>'H27建設IO(組替)'!BE46/'H27建設IO(組替)'!BE$51</f>
        <v>2.0586612504697857E-2</v>
      </c>
      <c r="BF46" s="350">
        <f>'H27建設IO(組替)'!BF46/'H27建設IO(組替)'!BF$51</f>
        <v>3.0948247413805471E-2</v>
      </c>
      <c r="BG46" s="350">
        <f>'H27建設IO(組替)'!BG46/'H27建設IO(組替)'!BG$51</f>
        <v>2.6027067669172933E-2</v>
      </c>
      <c r="BH46" s="350">
        <f>'H27建設IO(組替)'!BH46/'H27建設IO(組替)'!BH$51</f>
        <v>3.2464009285219857E-2</v>
      </c>
      <c r="BI46" s="350">
        <f>'H27建設IO(組替)'!BI46/'H27建設IO(組替)'!BI$51</f>
        <v>2.7662164062462118E-2</v>
      </c>
      <c r="BJ46" s="350">
        <f>'H27建設IO(組替)'!BJ46/'H27建設IO(組替)'!BJ$51</f>
        <v>2.0615638029546506E-2</v>
      </c>
      <c r="BK46" s="350">
        <f>'H27建設IO(組替)'!BK46/'H27建設IO(組替)'!BK$51</f>
        <v>1.7678473558764674E-2</v>
      </c>
      <c r="BL46" s="350">
        <f>'H27建設IO(組替)'!BL46/'H27建設IO(組替)'!BL$51</f>
        <v>1.83572950361999E-2</v>
      </c>
      <c r="BM46" s="350">
        <f>'H27建設IO(組替)'!BM46/'H27建設IO(組替)'!BM$51</f>
        <v>2.3471233379926095E-2</v>
      </c>
      <c r="BN46" s="350">
        <f>'H27建設IO(組替)'!BN46/'H27建設IO(組替)'!BN$51</f>
        <v>3.8785876676870022E-3</v>
      </c>
      <c r="BO46" s="350">
        <f>'H27建設IO(組替)'!BO46/'H27建設IO(組替)'!BO$51</f>
        <v>2.1288869165812255E-2</v>
      </c>
      <c r="BP46" s="350">
        <f>'H27建設IO(組替)'!BP46/'H27建設IO(組替)'!BP$51</f>
        <v>9.4294888139472895E-3</v>
      </c>
      <c r="BQ46" s="350">
        <f>'H27建設IO(組替)'!BQ46/'H27建設IO(組替)'!BQ$51</f>
        <v>2.9790153044626745E-3</v>
      </c>
      <c r="BR46" s="350">
        <f>'H27建設IO(組替)'!BR46/'H27建設IO(組替)'!BR$51</f>
        <v>6.564843809003712E-3</v>
      </c>
      <c r="BS46" s="350">
        <f>'H27建設IO(組替)'!BS46/'H27建設IO(組替)'!BS$51</f>
        <v>2.2634046111812835E-2</v>
      </c>
      <c r="BT46" s="350">
        <f>'H27建設IO(組替)'!BT46/'H27建設IO(組替)'!BT$51</f>
        <v>2.1819362062173341E-2</v>
      </c>
      <c r="BU46" s="351">
        <f>'H27建設IO(組替)'!BU46/'H27建設IO(組替)'!BU$51</f>
        <v>3.3471094752768972E-2</v>
      </c>
    </row>
    <row r="47" spans="1:73">
      <c r="A47" s="340">
        <v>44</v>
      </c>
      <c r="B47" s="90" t="s">
        <v>30</v>
      </c>
      <c r="C47" s="350">
        <f>'H27建設IO(組替)'!C47/'H27建設IO(組替)'!C$51</f>
        <v>3.8979428967007811E-2</v>
      </c>
      <c r="D47" s="350">
        <f>'H27建設IO(組替)'!D47/'H27建設IO(組替)'!D$51</f>
        <v>2.7660468162344767E-2</v>
      </c>
      <c r="E47" s="350">
        <f>'H27建設IO(組替)'!E47/'H27建設IO(組替)'!E$51</f>
        <v>2.5980011090259051E-2</v>
      </c>
      <c r="F47" s="350">
        <f>'H27建設IO(組替)'!F47/'H27建設IO(組替)'!F$51</f>
        <v>2.5492832111205094E-2</v>
      </c>
      <c r="G47" s="350">
        <f>'H27建設IO(組替)'!G47/'H27建設IO(組替)'!G$51</f>
        <v>2.5681993991140264E-2</v>
      </c>
      <c r="H47" s="350">
        <f>'H27建設IO(組替)'!H47/'H27建設IO(組替)'!H$51</f>
        <v>1.9047769468289254E-2</v>
      </c>
      <c r="I47" s="350">
        <f>'H27建設IO(組替)'!I47/'H27建設IO(組替)'!I$51</f>
        <v>2.656643900053856E-2</v>
      </c>
      <c r="J47" s="350">
        <f>'H27建設IO(組替)'!J47/'H27建設IO(組替)'!J$51</f>
        <v>3.3011811023622044E-2</v>
      </c>
      <c r="K47" s="350">
        <f>'H27建設IO(組替)'!K47/'H27建設IO(組替)'!K$51</f>
        <v>3.0588139637580291E-2</v>
      </c>
      <c r="L47" s="350">
        <f>'H27建設IO(組替)'!L47/'H27建設IO(組替)'!L$51</f>
        <v>3.0814276882361068E-2</v>
      </c>
      <c r="M47" s="350">
        <f>'H27建設IO(組替)'!M47/'H27建設IO(組替)'!M$51</f>
        <v>1.8491742389069442E-2</v>
      </c>
      <c r="N47" s="350">
        <f>'H27建設IO(組替)'!N47/'H27建設IO(組替)'!N$51</f>
        <v>2.0973410486705243E-2</v>
      </c>
      <c r="O47" s="350">
        <f>'H27建設IO(組替)'!O47/'H27建設IO(組替)'!O$51</f>
        <v>2.6444086426562985E-2</v>
      </c>
      <c r="P47" s="350">
        <f>'H27建設IO(組替)'!P47/'H27建設IO(組替)'!P$51</f>
        <v>1.7565884505841328E-2</v>
      </c>
      <c r="Q47" s="350">
        <f>'H27建設IO(組替)'!Q47/'H27建設IO(組替)'!Q$51</f>
        <v>2.8754759554364687E-2</v>
      </c>
      <c r="R47" s="350">
        <f>'H27建設IO(組替)'!R47/'H27建設IO(組替)'!R$51</f>
        <v>2.9760066213217994E-2</v>
      </c>
      <c r="S47" s="350">
        <f>'H27建設IO(組替)'!S47/'H27建設IO(組替)'!S$51</f>
        <v>2.7520121456647881E-2</v>
      </c>
      <c r="T47" s="350">
        <f>'H27建設IO(組替)'!T47/'H27建設IO(組替)'!T$51</f>
        <v>3.4913845565350446E-2</v>
      </c>
      <c r="U47" s="350">
        <f>'H27建設IO(組替)'!U47/'H27建設IO(組替)'!U$51</f>
        <v>2.6922725708224748E-2</v>
      </c>
      <c r="V47" s="350">
        <f>'H27建設IO(組替)'!V47/'H27建設IO(組替)'!V$51</f>
        <v>2.9900790455605428E-2</v>
      </c>
      <c r="W47" s="350">
        <f>'H27建設IO(組替)'!W47/'H27建設IO(組替)'!W$51</f>
        <v>3.7817906778859788E-2</v>
      </c>
      <c r="X47" s="350">
        <f>'H27建設IO(組替)'!X47/'H27建設IO(組替)'!X$51</f>
        <v>2.5596840587470256E-2</v>
      </c>
      <c r="Y47" s="350">
        <f>'H27建設IO(組替)'!Y47/'H27建設IO(組替)'!Y$51</f>
        <v>4.1854304635761591E-2</v>
      </c>
      <c r="Z47" s="350">
        <f>'H27建設IO(組替)'!Z47/'H27建設IO(組替)'!Z$51</f>
        <v>3.4710544990918822E-2</v>
      </c>
      <c r="AA47" s="350">
        <f>'H27建設IO(組替)'!AA47/'H27建設IO(組替)'!AA$51</f>
        <v>3.1723252751363888E-2</v>
      </c>
      <c r="AB47" s="350">
        <f>'H27建設IO(組替)'!AB47/'H27建設IO(組替)'!AB$51</f>
        <v>3.0960658629517527E-2</v>
      </c>
      <c r="AC47" s="350">
        <f>'H27建設IO(組替)'!AC47/'H27建設IO(組替)'!AC$51</f>
        <v>2.7652754192320852E-2</v>
      </c>
      <c r="AD47" s="350">
        <f>'H27建設IO(組替)'!AD47/'H27建設IO(組替)'!AD$51</f>
        <v>2.7609784783197755E-2</v>
      </c>
      <c r="AE47" s="350">
        <f>'H27建設IO(組替)'!AE47/'H27建設IO(組替)'!AE$51</f>
        <v>2.2897337486582417E-2</v>
      </c>
      <c r="AF47" s="350">
        <f>'H27建設IO(組替)'!AF47/'H27建設IO(組替)'!AF$51</f>
        <v>6.1149116097383632E-2</v>
      </c>
      <c r="AG47" s="350">
        <f>'H27建設IO(組替)'!AG47/'H27建設IO(組替)'!AG$51</f>
        <v>7.4688307749644092E-2</v>
      </c>
      <c r="AH47" s="350">
        <f>'H27建設IO(組替)'!AH47/'H27建設IO(組替)'!AH$51</f>
        <v>7.1420237490952124E-2</v>
      </c>
      <c r="AI47" s="350">
        <f>'H27建設IO(組替)'!AI47/'H27建設IO(組替)'!AI$51</f>
        <v>7.2480051627720907E-2</v>
      </c>
      <c r="AJ47" s="350">
        <f>'H27建設IO(組替)'!AJ47/'H27建設IO(組替)'!AJ$51</f>
        <v>7.2412783543390272E-2</v>
      </c>
      <c r="AK47" s="350">
        <f>'H27建設IO(組替)'!AK47/'H27建設IO(組替)'!AK$51</f>
        <v>0.10595055087555875</v>
      </c>
      <c r="AL47" s="350">
        <f>'H27建設IO(組替)'!AL47/'H27建設IO(組替)'!AL$51</f>
        <v>3.4969142216880966E-2</v>
      </c>
      <c r="AM47" s="350">
        <f>'H27建設IO(組替)'!AM47/'H27建設IO(組替)'!AM$51</f>
        <v>4.3638665425876154E-2</v>
      </c>
      <c r="AN47" s="350">
        <f>'H27建設IO(組替)'!AN47/'H27建設IO(組替)'!AN$51</f>
        <v>3.814053840273033E-2</v>
      </c>
      <c r="AO47" s="350">
        <f>'H27建設IO(組替)'!AO47/'H27建設IO(組替)'!AO$51</f>
        <v>7.4151411005983603E-2</v>
      </c>
      <c r="AP47" s="350">
        <f>'H27建設IO(組替)'!AP47/'H27建設IO(組替)'!AP$51</f>
        <v>3.0851286341769504E-2</v>
      </c>
      <c r="AQ47" s="350">
        <f>'H27建設IO(組替)'!AQ47/'H27建設IO(組替)'!AQ$51</f>
        <v>4.3796001461606726E-2</v>
      </c>
      <c r="AR47" s="350">
        <f>'H27建設IO(組替)'!AR47/'H27建設IO(組替)'!AR$51</f>
        <v>7.2756756395854438E-2</v>
      </c>
      <c r="AS47" s="350">
        <f>'H27建設IO(組替)'!AS47/'H27建設IO(組替)'!AS$51</f>
        <v>7.3653182471461659E-2</v>
      </c>
      <c r="AT47" s="350">
        <f>'H27建設IO(組替)'!AT47/'H27建設IO(組替)'!AT$51</f>
        <v>8.5592366674781845E-2</v>
      </c>
      <c r="AU47" s="350">
        <f>'H27建設IO(組替)'!AU47/'H27建設IO(組替)'!AU$51</f>
        <v>8.9804792739991493E-3</v>
      </c>
      <c r="AV47" s="350">
        <f>'H27建設IO(組替)'!AV47/'H27建設IO(組替)'!AV$51</f>
        <v>3.2172750931982838E-2</v>
      </c>
      <c r="AW47" s="350">
        <f>'H27建設IO(組替)'!AW47/'H27建設IO(組替)'!AW$51</f>
        <v>2.8787727861340772E-2</v>
      </c>
      <c r="AX47" s="350">
        <f>'H27建設IO(組替)'!AX47/'H27建設IO(組替)'!AX$51</f>
        <v>6.3501814607591106E-2</v>
      </c>
      <c r="AY47" s="350">
        <f>'H27建設IO(組替)'!AY47/'H27建設IO(組替)'!AY$51</f>
        <v>6.4955113285517507E-2</v>
      </c>
      <c r="AZ47" s="350">
        <f>'H27建設IO(組替)'!AZ47/'H27建設IO(組替)'!AZ$51</f>
        <v>5.783478421929987E-2</v>
      </c>
      <c r="BA47" s="350">
        <f>'H27建設IO(組替)'!BA47/'H27建設IO(組替)'!BA$51</f>
        <v>3.5579252979196681E-2</v>
      </c>
      <c r="BB47" s="350">
        <f>'H27建設IO(組替)'!BB47/'H27建設IO(組替)'!BB$51</f>
        <v>8.0227095682374905E-2</v>
      </c>
      <c r="BC47" s="350">
        <f>'H27建設IO(組替)'!BC47/'H27建設IO(組替)'!BC$51</f>
        <v>7.2497388436038271E-2</v>
      </c>
      <c r="BD47" s="350">
        <f>'H27建設IO(組替)'!BD47/'H27建設IO(組替)'!BD$51</f>
        <v>8.9253802470116356E-2</v>
      </c>
      <c r="BE47" s="350">
        <f>'H27建設IO(組替)'!BE47/'H27建設IO(組替)'!BE$51</f>
        <v>6.3083234045275355E-2</v>
      </c>
      <c r="BF47" s="350">
        <f>'H27建設IO(組替)'!BF47/'H27建設IO(組替)'!BF$51</f>
        <v>6.9644317545948894E-2</v>
      </c>
      <c r="BG47" s="350">
        <f>'H27建設IO(組替)'!BG47/'H27建設IO(組替)'!BG$51</f>
        <v>3.1954887218045111E-2</v>
      </c>
      <c r="BH47" s="350">
        <f>'H27建設IO(組替)'!BH47/'H27建設IO(組替)'!BH$51</f>
        <v>5.6377645553512372E-2</v>
      </c>
      <c r="BI47" s="350">
        <f>'H27建設IO(組替)'!BI47/'H27建設IO(組替)'!BI$51</f>
        <v>0.18067689383347421</v>
      </c>
      <c r="BJ47" s="350">
        <f>'H27建設IO(組替)'!BJ47/'H27建設IO(組替)'!BJ$51</f>
        <v>8.6237367238036405E-2</v>
      </c>
      <c r="BK47" s="350">
        <f>'H27建設IO(組替)'!BK47/'H27建設IO(組替)'!BK$51</f>
        <v>9.6129089819901342E-2</v>
      </c>
      <c r="BL47" s="350">
        <f>'H27建設IO(組替)'!BL47/'H27建設IO(組替)'!BL$51</f>
        <v>1.2408720416992897E-2</v>
      </c>
      <c r="BM47" s="350">
        <f>'H27建設IO(組替)'!BM47/'H27建設IO(組替)'!BM$51</f>
        <v>8.2873891346510062E-2</v>
      </c>
      <c r="BN47" s="350">
        <f>'H27建設IO(組替)'!BN47/'H27建設IO(組替)'!BN$51</f>
        <v>6.7507942659490464E-2</v>
      </c>
      <c r="BO47" s="350">
        <f>'H27建設IO(組替)'!BO47/'H27建設IO(組替)'!BO$51</f>
        <v>4.0755922990788097E-2</v>
      </c>
      <c r="BP47" s="350">
        <f>'H27建設IO(組替)'!BP47/'H27建設IO(組替)'!BP$51</f>
        <v>6.7401289185219718E-2</v>
      </c>
      <c r="BQ47" s="350">
        <f>'H27建設IO(組替)'!BQ47/'H27建設IO(組替)'!BQ$51</f>
        <v>7.2278587276619538E-2</v>
      </c>
      <c r="BR47" s="350">
        <f>'H27建設IO(組替)'!BR47/'H27建設IO(組替)'!BR$51</f>
        <v>3.8424669869690758E-2</v>
      </c>
      <c r="BS47" s="350">
        <f>'H27建設IO(組替)'!BS47/'H27建設IO(組替)'!BS$51</f>
        <v>2.9681594731212946E-2</v>
      </c>
      <c r="BT47" s="350">
        <f>'H27建設IO(組替)'!BT47/'H27建設IO(組替)'!BT$51</f>
        <v>2.9710250100081499E-2</v>
      </c>
      <c r="BU47" s="351">
        <f>'H27建設IO(組替)'!BU47/'H27建設IO(組替)'!BU$51</f>
        <v>2.5652185000382514E-2</v>
      </c>
    </row>
    <row r="48" spans="1:73">
      <c r="A48" s="340">
        <v>45</v>
      </c>
      <c r="B48" s="90" t="s">
        <v>624</v>
      </c>
      <c r="C48" s="350">
        <f>'H27建設IO(組替)'!C48/'H27建設IO(組替)'!C$51</f>
        <v>3.7134098424057925E-2</v>
      </c>
      <c r="D48" s="350">
        <f>'H27建設IO(組替)'!D48/'H27建設IO(組替)'!D$51</f>
        <v>3.7978051745452879E-2</v>
      </c>
      <c r="E48" s="350">
        <f>'H27建設IO(組替)'!E48/'H27建設IO(組替)'!E$51</f>
        <v>3.7063874517353268E-2</v>
      </c>
      <c r="F48" s="350">
        <f>'H27建設IO(組替)'!F48/'H27建設IO(組替)'!F$51</f>
        <v>3.8576665218449116E-2</v>
      </c>
      <c r="G48" s="350">
        <f>'H27建設IO(組替)'!G48/'H27建設IO(組替)'!G$51</f>
        <v>3.8642704624272432E-2</v>
      </c>
      <c r="H48" s="350">
        <f>'H27建設IO(組替)'!H48/'H27建設IO(組替)'!H$51</f>
        <v>3.6326591854946341E-2</v>
      </c>
      <c r="I48" s="350">
        <f>'H27建設IO(組替)'!I48/'H27建設IO(組替)'!I$51</f>
        <v>3.5242895518512563E-2</v>
      </c>
      <c r="J48" s="350">
        <f>'H27建設IO(組替)'!J48/'H27建設IO(組替)'!J$51</f>
        <v>3.4891732283464566E-2</v>
      </c>
      <c r="K48" s="350">
        <f>'H27建設IO(組替)'!K48/'H27建設IO(組替)'!K$51</f>
        <v>3.6057445359281799E-2</v>
      </c>
      <c r="L48" s="350">
        <f>'H27建設IO(組替)'!L48/'H27建設IO(組替)'!L$51</f>
        <v>3.6093946879427366E-2</v>
      </c>
      <c r="M48" s="350">
        <f>'H27建設IO(組替)'!M48/'H27建設IO(組替)'!M$51</f>
        <v>3.410492803608145E-2</v>
      </c>
      <c r="N48" s="350">
        <f>'H27建設IO(組替)'!N48/'H27建設IO(組替)'!N$51</f>
        <v>3.4132621611765349E-2</v>
      </c>
      <c r="O48" s="350">
        <f>'H27建設IO(組替)'!O48/'H27建設IO(組替)'!O$51</f>
        <v>3.5061180696632541E-2</v>
      </c>
      <c r="P48" s="350">
        <f>'H27建設IO(組替)'!P48/'H27建設IO(組替)'!P$51</f>
        <v>3.3554248986291495E-2</v>
      </c>
      <c r="Q48" s="350">
        <f>'H27建設IO(組替)'!Q48/'H27建設IO(組替)'!Q$51</f>
        <v>3.7075165703003808E-2</v>
      </c>
      <c r="R48" s="350">
        <f>'H27建設IO(組替)'!R48/'H27建設IO(組替)'!R$51</f>
        <v>3.9120243806264256E-2</v>
      </c>
      <c r="S48" s="350">
        <f>'H27建設IO(組替)'!S48/'H27建設IO(組替)'!S$51</f>
        <v>3.6500686313250007E-2</v>
      </c>
      <c r="T48" s="350">
        <f>'H27建設IO(組替)'!T48/'H27建設IO(組替)'!T$51</f>
        <v>3.7487176812198979E-2</v>
      </c>
      <c r="U48" s="350">
        <f>'H27建設IO(組替)'!U48/'H27建設IO(組替)'!U$51</f>
        <v>3.6420980170409449E-2</v>
      </c>
      <c r="V48" s="350">
        <f>'H27建設IO(組替)'!V48/'H27建設IO(組替)'!V$51</f>
        <v>3.9284817170189182E-2</v>
      </c>
      <c r="W48" s="350">
        <f>'H27建設IO(組替)'!W48/'H27建設IO(組替)'!W$51</f>
        <v>4.795138679983154E-2</v>
      </c>
      <c r="X48" s="350">
        <f>'H27建設IO(組替)'!X48/'H27建設IO(組替)'!X$51</f>
        <v>3.2840331977500331E-2</v>
      </c>
      <c r="Y48" s="350">
        <f>'H27建設IO(組替)'!Y48/'H27建設IO(組替)'!Y$51</f>
        <v>3.9760943304797285E-2</v>
      </c>
      <c r="Z48" s="350">
        <f>'H27建設IO(組替)'!Z48/'H27建設IO(組替)'!Z$51</f>
        <v>4.3207159095009565E-2</v>
      </c>
      <c r="AA48" s="350">
        <f>'H27建設IO(組替)'!AA48/'H27建設IO(組替)'!AA$51</f>
        <v>4.2841025906536719E-2</v>
      </c>
      <c r="AB48" s="350">
        <f>'H27建設IO(組替)'!AB48/'H27建設IO(組替)'!AB$51</f>
        <v>3.5810831871050677E-2</v>
      </c>
      <c r="AC48" s="350">
        <f>'H27建設IO(組替)'!AC48/'H27建設IO(組替)'!AC$51</f>
        <v>3.9301966313030769E-2</v>
      </c>
      <c r="AD48" s="350">
        <f>'H27建設IO(組替)'!AD48/'H27建設IO(組替)'!AD$51</f>
        <v>3.9082633335831611E-2</v>
      </c>
      <c r="AE48" s="350">
        <f>'H27建設IO(組替)'!AE48/'H27建設IO(組替)'!AE$51</f>
        <v>3.5495235405263781E-2</v>
      </c>
      <c r="AF48" s="350">
        <f>'H27建設IO(組替)'!AF48/'H27建設IO(組替)'!AF$51</f>
        <v>3.6523524130611607E-2</v>
      </c>
      <c r="AG48" s="350">
        <f>'H27建設IO(組替)'!AG48/'H27建設IO(組替)'!AG$51</f>
        <v>4.1122260316535382E-2</v>
      </c>
      <c r="AH48" s="350">
        <f>'H27建設IO(組替)'!AH48/'H27建設IO(組替)'!AH$51</f>
        <v>4.2447869521698559E-2</v>
      </c>
      <c r="AI48" s="350">
        <f>'H27建設IO(組替)'!AI48/'H27建設IO(組替)'!AI$51</f>
        <v>4.2805863480650456E-2</v>
      </c>
      <c r="AJ48" s="350">
        <f>'H27建設IO(組替)'!AJ48/'H27建設IO(組替)'!AJ$51</f>
        <v>4.3474573537309616E-2</v>
      </c>
      <c r="AK48" s="350">
        <f>'H27建設IO(組替)'!AK48/'H27建設IO(組替)'!AK$51</f>
        <v>4.3693132205647044E-2</v>
      </c>
      <c r="AL48" s="350">
        <f>'H27建設IO(組替)'!AL48/'H27建設IO(組替)'!AL$51</f>
        <v>4.3164752550398033E-2</v>
      </c>
      <c r="AM48" s="350">
        <f>'H27建設IO(組替)'!AM48/'H27建設IO(組替)'!AM$51</f>
        <v>3.9443911702323649E-2</v>
      </c>
      <c r="AN48" s="350">
        <f>'H27建設IO(組替)'!AN48/'H27建設IO(組替)'!AN$51</f>
        <v>4.3147197665638501E-2</v>
      </c>
      <c r="AO48" s="350">
        <f>'H27建設IO(組替)'!AO48/'H27建設IO(組替)'!AO$51</f>
        <v>4.7469408806064838E-2</v>
      </c>
      <c r="AP48" s="350">
        <f>'H27建設IO(組替)'!AP48/'H27建設IO(組替)'!AP$51</f>
        <v>4.0472704455134907E-2</v>
      </c>
      <c r="AQ48" s="350">
        <f>'H27建設IO(組替)'!AQ48/'H27建設IO(組替)'!AQ$51</f>
        <v>4.8076421151537298E-2</v>
      </c>
      <c r="AR48" s="350">
        <f>'H27建設IO(組替)'!AR48/'H27建設IO(組替)'!AR$51</f>
        <v>4.0055149482806682E-2</v>
      </c>
      <c r="AS48" s="350">
        <f>'H27建設IO(組替)'!AS48/'H27建設IO(組替)'!AS$51</f>
        <v>4.0287809298876771E-2</v>
      </c>
      <c r="AT48" s="350">
        <f>'H27建設IO(組替)'!AT48/'H27建設IO(組替)'!AT$51</f>
        <v>4.1372863904083124E-2</v>
      </c>
      <c r="AU48" s="350">
        <f>'H27建設IO(組替)'!AU48/'H27建設IO(組替)'!AU$51</f>
        <v>3.5014416032518786E-2</v>
      </c>
      <c r="AV48" s="350">
        <f>'H27建設IO(組替)'!AV48/'H27建設IO(組替)'!AV$51</f>
        <v>3.4564254062038405E-2</v>
      </c>
      <c r="AW48" s="350">
        <f>'H27建設IO(組替)'!AW48/'H27建設IO(組替)'!AW$51</f>
        <v>3.9944217551548956E-2</v>
      </c>
      <c r="AX48" s="350">
        <f>'H27建設IO(組替)'!AX48/'H27建設IO(組替)'!AX$51</f>
        <v>3.7653107515499773E-2</v>
      </c>
      <c r="AY48" s="350">
        <f>'H27建設IO(組替)'!AY48/'H27建設IO(組替)'!AY$51</f>
        <v>3.8272455232033438E-2</v>
      </c>
      <c r="AZ48" s="350">
        <f>'H27建設IO(組替)'!AZ48/'H27建設IO(組替)'!AZ$51</f>
        <v>3.5238007038340437E-2</v>
      </c>
      <c r="BA48" s="350">
        <f>'H27建設IO(組替)'!BA48/'H27建設IO(組替)'!BA$51</f>
        <v>3.0341165626224659E-2</v>
      </c>
      <c r="BB48" s="350">
        <f>'H27建設IO(組替)'!BB48/'H27建設IO(組替)'!BB$51</f>
        <v>3.888874813042599E-2</v>
      </c>
      <c r="BC48" s="350">
        <f>'H27建設IO(組替)'!BC48/'H27建設IO(組替)'!BC$51</f>
        <v>3.7170897887072306E-2</v>
      </c>
      <c r="BD48" s="350">
        <f>'H27建設IO(組替)'!BD48/'H27建設IO(組替)'!BD$51</f>
        <v>3.6734045510503952E-2</v>
      </c>
      <c r="BE48" s="350">
        <f>'H27建設IO(組替)'!BE48/'H27建設IO(組替)'!BE$51</f>
        <v>3.8262552276162071E-2</v>
      </c>
      <c r="BF48" s="350">
        <f>'H27建設IO(組替)'!BF48/'H27建設IO(組替)'!BF$51</f>
        <v>3.9356069845187025E-2</v>
      </c>
      <c r="BG48" s="350">
        <f>'H27建設IO(組替)'!BG48/'H27建設IO(組替)'!BG$51</f>
        <v>3.7148872180451126E-2</v>
      </c>
      <c r="BH48" s="350">
        <f>'H27建設IO(組替)'!BH48/'H27建設IO(組替)'!BH$51</f>
        <v>4.8731322934073541E-2</v>
      </c>
      <c r="BI48" s="350">
        <f>'H27建設IO(組替)'!BI48/'H27建設IO(組替)'!BI$51</f>
        <v>3.3620019428492E-2</v>
      </c>
      <c r="BJ48" s="350">
        <f>'H27建設IO(組替)'!BJ48/'H27建設IO(組替)'!BJ$51</f>
        <v>3.0344366088433623E-2</v>
      </c>
      <c r="BK48" s="350">
        <f>'H27建設IO(組替)'!BK48/'H27建設IO(組替)'!BK$51</f>
        <v>3.7277319635808999E-2</v>
      </c>
      <c r="BL48" s="350">
        <f>'H27建設IO(組替)'!BL48/'H27建設IO(組替)'!BL$51</f>
        <v>3.3585895608286204E-2</v>
      </c>
      <c r="BM48" s="350">
        <f>'H27建設IO(組替)'!BM48/'H27建設IO(組替)'!BM$51</f>
        <v>3.1140360434962627E-2</v>
      </c>
      <c r="BN48" s="350">
        <f>'H27建設IO(組替)'!BN48/'H27建設IO(組替)'!BN$51</f>
        <v>4.3966998327533931E-2</v>
      </c>
      <c r="BO48" s="350">
        <f>'H27建設IO(組替)'!BO48/'H27建設IO(組替)'!BO$51</f>
        <v>2.95967505465938E-2</v>
      </c>
      <c r="BP48" s="350">
        <f>'H27建設IO(組替)'!BP48/'H27建設IO(組替)'!BP$51</f>
        <v>2.3414506391123611E-2</v>
      </c>
      <c r="BQ48" s="350">
        <f>'H27建設IO(組替)'!BQ48/'H27建設IO(組替)'!BQ$51</f>
        <v>3.1982074734904192E-2</v>
      </c>
      <c r="BR48" s="350">
        <f>'H27建設IO(組替)'!BR48/'H27建設IO(組替)'!BR$51</f>
        <v>4.3037489324866812E-2</v>
      </c>
      <c r="BS48" s="350">
        <f>'H27建設IO(組替)'!BS48/'H27建設IO(組替)'!BS$51</f>
        <v>2.8367210370153467E-2</v>
      </c>
      <c r="BT48" s="350">
        <f>'H27建設IO(組替)'!BT48/'H27建設IO(組替)'!BT$51</f>
        <v>2.2636760772517542E-2</v>
      </c>
      <c r="BU48" s="351">
        <f>'H27建設IO(組替)'!BU48/'H27建設IO(組替)'!BU$51</f>
        <v>3.5261256513349708E-2</v>
      </c>
    </row>
    <row r="49" spans="1:73">
      <c r="A49" s="340">
        <v>46</v>
      </c>
      <c r="B49" s="90" t="s">
        <v>32</v>
      </c>
      <c r="C49" s="350">
        <f>'H27建設IO(組替)'!C49/'H27建設IO(組替)'!C$51</f>
        <v>-5.1032787069731416E-3</v>
      </c>
      <c r="D49" s="350">
        <f>'H27建設IO(組替)'!D49/'H27建設IO(組替)'!D$51</f>
        <v>-1.2672478495299279E-5</v>
      </c>
      <c r="E49" s="350">
        <f>'H27建設IO(組替)'!E49/'H27建設IO(組替)'!E$51</f>
        <v>-1.4205666191320068E-5</v>
      </c>
      <c r="F49" s="350">
        <f>'H27建設IO(組替)'!F49/'H27建設IO(組替)'!F$51</f>
        <v>-1.2384342903090378E-5</v>
      </c>
      <c r="G49" s="350">
        <f>'H27建設IO(組替)'!G49/'H27建設IO(組替)'!G$51</f>
        <v>-1.2400154132756978E-5</v>
      </c>
      <c r="H49" s="350">
        <f>'H27建設IO(組替)'!H49/'H27建設IO(組替)'!H$51</f>
        <v>-1.184562777878685E-5</v>
      </c>
      <c r="I49" s="350">
        <f>'H27建設IO(組替)'!I49/'H27建設IO(組替)'!I$51</f>
        <v>-1.6398032561342872E-5</v>
      </c>
      <c r="J49" s="350">
        <f>'H27建設IO(組替)'!J49/'H27建設IO(組替)'!J$51</f>
        <v>-1.9685039370078739E-5</v>
      </c>
      <c r="K49" s="350">
        <f>'H27建設IO(組替)'!K49/'H27建設IO(組替)'!K$51</f>
        <v>-1.7527485287867037E-5</v>
      </c>
      <c r="L49" s="350">
        <f>'H27建設IO(組替)'!L49/'H27建設IO(組替)'!L$51</f>
        <v>-1.7607166265462999E-5</v>
      </c>
      <c r="M49" s="350">
        <f>'H27建設IO(組替)'!M49/'H27建設IO(組替)'!M$51</f>
        <v>-1.3265238442661008E-5</v>
      </c>
      <c r="N49" s="350">
        <f>'H27建設IO(組替)'!N49/'H27建設IO(組替)'!N$51</f>
        <v>-1.484546196818553E-5</v>
      </c>
      <c r="O49" s="350">
        <f>'H27建設IO(組替)'!O49/'H27建設IO(組替)'!O$51</f>
        <v>-1.5135411481386807E-5</v>
      </c>
      <c r="P49" s="350">
        <f>'H27建設IO(組替)'!P49/'H27建設IO(組替)'!P$51</f>
        <v>-1.4664860793808915E-5</v>
      </c>
      <c r="Q49" s="350">
        <f>'H27建設IO(組替)'!Q49/'H27建設IO(組替)'!Q$51</f>
        <v>-1.4102383302778169E-5</v>
      </c>
      <c r="R49" s="350">
        <f>'H27建設IO(組替)'!R49/'H27建設IO(組替)'!R$51</f>
        <v>-1.0756881868845335E-5</v>
      </c>
      <c r="S49" s="350">
        <f>'H27建設IO(組替)'!S49/'H27建設IO(組替)'!S$51</f>
        <v>-9.0988499053719611E-6</v>
      </c>
      <c r="T49" s="350">
        <f>'H27建設IO(組替)'!T49/'H27建設IO(組替)'!T$51</f>
        <v>-1.7387373289517154E-5</v>
      </c>
      <c r="U49" s="350">
        <f>'H27建設IO(組替)'!U49/'H27建設IO(組替)'!U$51</f>
        <v>-8.4291564521680493E-6</v>
      </c>
      <c r="V49" s="350">
        <f>'H27建設IO(組替)'!V49/'H27建設IO(組替)'!V$51</f>
        <v>-1.0861047514551353E-5</v>
      </c>
      <c r="W49" s="350">
        <f>'H27建設IO(組替)'!W49/'H27建設IO(組替)'!W$51</f>
        <v>-1.7189957626754449E-5</v>
      </c>
      <c r="X49" s="350">
        <f>'H27建設IO(組替)'!X49/'H27建設IO(組替)'!X$51</f>
        <v>-9.5130280919719557E-6</v>
      </c>
      <c r="Y49" s="350">
        <f>'H27建設IO(組替)'!Y49/'H27建設IO(組替)'!Y$51</f>
        <v>-1.2921983524471006E-5</v>
      </c>
      <c r="Z49" s="350">
        <f>'H27建設IO(組替)'!Z49/'H27建設IO(組替)'!Z$51</f>
        <v>-1.2028049411226981E-5</v>
      </c>
      <c r="AA49" s="350">
        <f>'H27建設IO(組替)'!AA49/'H27建設IO(組替)'!AA$51</f>
        <v>-1.3778740155507697E-5</v>
      </c>
      <c r="AB49" s="350">
        <f>'H27建設IO(組替)'!AB49/'H27建設IO(組替)'!AB$51</f>
        <v>-9.2665055417915182E-6</v>
      </c>
      <c r="AC49" s="350">
        <f>'H27建設IO(組替)'!AC49/'H27建設IO(組替)'!AC$51</f>
        <v>-9.9813800180681811E-6</v>
      </c>
      <c r="AD49" s="350">
        <f>'H27建設IO(組替)'!AD49/'H27建設IO(組替)'!AD$51</f>
        <v>-1.1530501057923472E-5</v>
      </c>
      <c r="AE49" s="350">
        <f>'H27建設IO(組替)'!AE49/'H27建設IO(組替)'!AE$51</f>
        <v>-1.3360799574378368E-7</v>
      </c>
      <c r="AF49" s="350">
        <f>'H27建設IO(組替)'!AF49/'H27建設IO(組替)'!AF$51</f>
        <v>-1.4291662294814543E-2</v>
      </c>
      <c r="AG49" s="350">
        <f>'H27建設IO(組替)'!AG49/'H27建設IO(組替)'!AG$51</f>
        <v>-2.736274247698105E-3</v>
      </c>
      <c r="AH49" s="350">
        <f>'H27建設IO(組替)'!AH49/'H27建設IO(組替)'!AH$51</f>
        <v>-2.86075996724219E-3</v>
      </c>
      <c r="AI49" s="350">
        <f>'H27建設IO(組替)'!AI49/'H27建設IO(組替)'!AI$51</f>
        <v>-2.8914918553973345E-3</v>
      </c>
      <c r="AJ49" s="350">
        <f>'H27建設IO(組替)'!AJ49/'H27建設IO(組替)'!AJ$51</f>
        <v>-2.9678966827850427E-3</v>
      </c>
      <c r="AK49" s="350">
        <f>'H27建設IO(組替)'!AK49/'H27建設IO(組替)'!AK$51</f>
        <v>-3.1570908457826631E-3</v>
      </c>
      <c r="AL49" s="350">
        <f>'H27建設IO(組替)'!AL49/'H27建設IO(組替)'!AL$51</f>
        <v>-2.2860963774860169E-3</v>
      </c>
      <c r="AM49" s="350">
        <f>'H27建設IO(組替)'!AM49/'H27建設IO(組替)'!AM$51</f>
        <v>-2.3193964845318457E-3</v>
      </c>
      <c r="AN49" s="350">
        <f>'H27建設IO(組替)'!AN49/'H27建設IO(組替)'!AN$51</f>
        <v>-2.8455621883344308E-3</v>
      </c>
      <c r="AO49" s="350">
        <f>'H27建設IO(組替)'!AO49/'H27建設IO(組替)'!AO$51</f>
        <v>-3.2861856968767543E-3</v>
      </c>
      <c r="AP49" s="350">
        <f>'H27建設IO(組替)'!AP49/'H27建設IO(組替)'!AP$51</f>
        <v>-2.3007738966743358E-3</v>
      </c>
      <c r="AQ49" s="350">
        <f>'H27建設IO(組替)'!AQ49/'H27建設IO(組替)'!AQ$51</f>
        <v>-3.1320144072662735E-3</v>
      </c>
      <c r="AR49" s="350">
        <f>'H27建設IO(組替)'!AR49/'H27建設IO(組替)'!AR$51</f>
        <v>-2.5772034338231243E-3</v>
      </c>
      <c r="AS49" s="350">
        <f>'H27建設IO(組替)'!AS49/'H27建設IO(組替)'!AS$51</f>
        <v>-2.5659334120597954E-3</v>
      </c>
      <c r="AT49" s="350">
        <f>'H27建設IO(組替)'!AT49/'H27建設IO(組替)'!AT$51</f>
        <v>-2.7226777390383745E-3</v>
      </c>
      <c r="AU49" s="350">
        <f>'H27建設IO(組替)'!AU49/'H27建設IO(組替)'!AU$51</f>
        <v>-1.6732050857872099E-3</v>
      </c>
      <c r="AV49" s="350">
        <f>'H27建設IO(組替)'!AV49/'H27建設IO(組替)'!AV$51</f>
        <v>-1.7443905183934726E-3</v>
      </c>
      <c r="AW49" s="350">
        <f>'H27建設IO(組替)'!AW49/'H27建設IO(組替)'!AW$51</f>
        <v>-3.1875684829166251E-3</v>
      </c>
      <c r="AX49" s="350">
        <f>'H27建設IO(組替)'!AX49/'H27建設IO(組替)'!AX$51</f>
        <v>-2.6935581430515649E-3</v>
      </c>
      <c r="AY49" s="350">
        <f>'H27建設IO(組替)'!AY49/'H27建設IO(組替)'!AY$51</f>
        <v>-2.659953450814611E-3</v>
      </c>
      <c r="AZ49" s="350">
        <f>'H27建設IO(組替)'!AZ49/'H27建設IO(組替)'!AZ$51</f>
        <v>-2.8245971476199296E-3</v>
      </c>
      <c r="BA49" s="350">
        <f>'H27建設IO(組替)'!BA49/'H27建設IO(組替)'!BA$51</f>
        <v>-1.8214634630988062E-3</v>
      </c>
      <c r="BB49" s="350">
        <f>'H27建設IO(組替)'!BB49/'H27建設IO(組替)'!BB$51</f>
        <v>-2.9985574268387781E-3</v>
      </c>
      <c r="BC49" s="350">
        <f>'H27建設IO(組替)'!BC49/'H27建設IO(組替)'!BC$51</f>
        <v>-3.2208771002038917E-3</v>
      </c>
      <c r="BD49" s="350">
        <f>'H27建設IO(組替)'!BD49/'H27建設IO(組替)'!BD$51</f>
        <v>-3.5344108653349747E-3</v>
      </c>
      <c r="BE49" s="350">
        <f>'H27建設IO(組替)'!BE49/'H27建設IO(組替)'!BE$51</f>
        <v>-2.6987693611713057E-3</v>
      </c>
      <c r="BF49" s="350">
        <f>'H27建設IO(組替)'!BF49/'H27建設IO(組替)'!BF$51</f>
        <v>-3.1708681865790494E-3</v>
      </c>
      <c r="BG49" s="350">
        <f>'H27建設IO(組替)'!BG49/'H27建設IO(組替)'!BG$51</f>
        <v>-2.7218045112781955E-3</v>
      </c>
      <c r="BH49" s="350">
        <f>'H27建設IO(組替)'!BH49/'H27建設IO(組替)'!BH$51</f>
        <v>-3.1575341029065254E-3</v>
      </c>
      <c r="BI49" s="350">
        <f>'H27建設IO(組替)'!BI49/'H27建設IO(組替)'!BI$51</f>
        <v>-3.5430328166949259E-3</v>
      </c>
      <c r="BJ49" s="350">
        <f>'H27建設IO(組替)'!BJ49/'H27建設IO(組替)'!BJ$51</f>
        <v>-2.1705186939139686E-3</v>
      </c>
      <c r="BK49" s="350">
        <f>'H27建設IO(組替)'!BK49/'H27建設IO(組替)'!BK$51</f>
        <v>-3.3309116246266531E-3</v>
      </c>
      <c r="BL49" s="350">
        <f>'H27建設IO(組替)'!BL49/'H27建設IO(組替)'!BL$51</f>
        <v>-1.5596682273746729E-3</v>
      </c>
      <c r="BM49" s="350">
        <f>'H27建設IO(組替)'!BM49/'H27建設IO(組替)'!BM$51</f>
        <v>-2.309921767743904E-3</v>
      </c>
      <c r="BN49" s="350">
        <f>'H27建設IO(組替)'!BN49/'H27建設IO(組替)'!BN$51</f>
        <v>-5.7095960590316272E-4</v>
      </c>
      <c r="BO49" s="350">
        <f>'H27建設IO(組替)'!BO49/'H27建設IO(組替)'!BO$51</f>
        <v>-3.1696782623925751E-2</v>
      </c>
      <c r="BP49" s="350">
        <f>'H27建設IO(組替)'!BP49/'H27建設IO(組替)'!BP$51</f>
        <v>-5.0890165434283742E-2</v>
      </c>
      <c r="BQ49" s="350">
        <f>'H27建設IO(組替)'!BQ49/'H27建設IO(組替)'!BQ$51</f>
        <v>-1.8495481522185439E-3</v>
      </c>
      <c r="BR49" s="350">
        <f>'H27建設IO(組替)'!BR49/'H27建設IO(組替)'!BR$51</f>
        <v>-4.461769951606063E-3</v>
      </c>
      <c r="BS49" s="350">
        <f>'H27建設IO(組替)'!BS49/'H27建設IO(組替)'!BS$51</f>
        <v>-3.2538664324101213E-2</v>
      </c>
      <c r="BT49" s="350">
        <f>'H27建設IO(組替)'!BT49/'H27建設IO(組替)'!BT$51</f>
        <v>-2.4689428363177026E-2</v>
      </c>
      <c r="BU49" s="351">
        <f>'H27建設IO(組替)'!BU49/'H27建設IO(組替)'!BU$51</f>
        <v>-3.294883673486735E-2</v>
      </c>
    </row>
    <row r="50" spans="1:73">
      <c r="A50" s="340">
        <v>47</v>
      </c>
      <c r="B50" s="90" t="s">
        <v>33</v>
      </c>
      <c r="C50" s="350">
        <f>'H27建設IO(組替)'!C50/'H27建設IO(組替)'!C$51</f>
        <v>0.47088380564189114</v>
      </c>
      <c r="D50" s="350">
        <f>'H27建設IO(組替)'!D50/'H27建設IO(組替)'!D$51</f>
        <v>0.4576700107777551</v>
      </c>
      <c r="E50" s="350">
        <f>'H27建設IO(組替)'!E50/'H27建設IO(組替)'!E$51</f>
        <v>0.46132378236993188</v>
      </c>
      <c r="F50" s="350">
        <f>'H27建設IO(組替)'!F50/'H27建設IO(組替)'!F$51</f>
        <v>0.48305669901194337</v>
      </c>
      <c r="G50" s="350">
        <f>'H27建設IO(組替)'!G50/'H27建設IO(組替)'!G$51</f>
        <v>0.48583966137149182</v>
      </c>
      <c r="H50" s="350">
        <f>'H27建設IO(組替)'!H50/'H27建設IO(組替)'!H$51</f>
        <v>0.38823650190714609</v>
      </c>
      <c r="I50" s="350">
        <f>'H27建設IO(組替)'!I50/'H27建設IO(組替)'!I$51</f>
        <v>0.43516339894082262</v>
      </c>
      <c r="J50" s="350">
        <f>'H27建設IO(組替)'!J50/'H27建設IO(組替)'!J$51</f>
        <v>0.48054133858267717</v>
      </c>
      <c r="K50" s="350">
        <f>'H27建設IO(組替)'!K50/'H27建設IO(組替)'!K$51</f>
        <v>0.47177855775087307</v>
      </c>
      <c r="L50" s="350">
        <f>'H27建設IO(組替)'!L50/'H27建設IO(組替)'!L$51</f>
        <v>0.47328732489859138</v>
      </c>
      <c r="M50" s="350">
        <f>'H27建設IO(組替)'!M50/'H27建設IO(組替)'!M$51</f>
        <v>0.39107249452808912</v>
      </c>
      <c r="N50" s="350">
        <f>'H27建設IO(組替)'!N50/'H27建設IO(組替)'!N$51</f>
        <v>0.38651225234703529</v>
      </c>
      <c r="O50" s="350">
        <f>'H27建設IO(組替)'!O50/'H27建設IO(組替)'!O$51</f>
        <v>0.39574055886666037</v>
      </c>
      <c r="P50" s="350">
        <f>'H27建設IO(組替)'!P50/'H27建設IO(組替)'!P$51</f>
        <v>0.38076420684576651</v>
      </c>
      <c r="Q50" s="350">
        <f>'H27建設IO(組替)'!Q50/'H27建設IO(組替)'!Q$51</f>
        <v>0.37495416725426595</v>
      </c>
      <c r="R50" s="350">
        <f>'H27建設IO(組替)'!R50/'H27建設IO(組替)'!R$51</f>
        <v>0.45310491248354579</v>
      </c>
      <c r="S50" s="350">
        <f>'H27建設IO(組替)'!S50/'H27建設IO(組替)'!S$51</f>
        <v>0.49942157311315849</v>
      </c>
      <c r="T50" s="350">
        <f>'H27建設IO(組替)'!T50/'H27建設IO(組替)'!T$51</f>
        <v>0.47488393928329248</v>
      </c>
      <c r="U50" s="350">
        <f>'H27建設IO(組替)'!U50/'H27建設IO(組替)'!U$51</f>
        <v>0.50140415697899032</v>
      </c>
      <c r="V50" s="350">
        <f>'H27建設IO(組替)'!V50/'H27建設IO(組替)'!V$51</f>
        <v>0.45019507421280269</v>
      </c>
      <c r="W50" s="350">
        <f>'H27建設IO(組替)'!W50/'H27建設IO(組替)'!W$51</f>
        <v>0.41151899060568814</v>
      </c>
      <c r="X50" s="350">
        <f>'H27建設IO(組替)'!X50/'H27建設IO(組替)'!X$51</f>
        <v>0.5490267492759906</v>
      </c>
      <c r="Y50" s="350">
        <f>'H27建設IO(組替)'!Y50/'H27建設IO(組替)'!Y$51</f>
        <v>0.45182038442900985</v>
      </c>
      <c r="Z50" s="350">
        <f>'H27建設IO(組替)'!Z50/'H27建設IO(組替)'!Z$51</f>
        <v>0.46147295493089885</v>
      </c>
      <c r="AA50" s="350">
        <f>'H27建設IO(組替)'!AA50/'H27建設IO(組替)'!AA$51</f>
        <v>0.40070872828908966</v>
      </c>
      <c r="AB50" s="350">
        <f>'H27建設IO(組替)'!AB50/'H27建設IO(組替)'!AB$51</f>
        <v>0.49241325919005685</v>
      </c>
      <c r="AC50" s="350">
        <f>'H27建設IO(組替)'!AC50/'H27建設IO(組替)'!AC$51</f>
        <v>0.43863419315702951</v>
      </c>
      <c r="AD50" s="350">
        <f>'H27建設IO(組替)'!AD50/'H27建設IO(組替)'!AD$51</f>
        <v>0.45925409188656291</v>
      </c>
      <c r="AE50" s="350">
        <f>'H27建設IO(組替)'!AE50/'H27建設IO(組替)'!AE$51</f>
        <v>0.44982632296633268</v>
      </c>
      <c r="AF50" s="350">
        <f>'H27建設IO(組替)'!AF50/'H27建設IO(組替)'!AF$51</f>
        <v>0.49760342346202985</v>
      </c>
      <c r="AG50" s="350">
        <f>'H27建設IO(組替)'!AG50/'H27建設IO(組替)'!AG$51</f>
        <v>0.49027830152241336</v>
      </c>
      <c r="AH50" s="350">
        <f>'H27建設IO(組替)'!AH50/'H27建設IO(組替)'!AH$51</f>
        <v>0.48718951496437762</v>
      </c>
      <c r="AI50" s="350">
        <f>'H27建設IO(組替)'!AI50/'H27建設IO(組替)'!AI$51</f>
        <v>0.4873221400369287</v>
      </c>
      <c r="AJ50" s="350">
        <f>'H27建設IO(組替)'!AJ50/'H27建設IO(組替)'!AJ$51</f>
        <v>0.49192075951211089</v>
      </c>
      <c r="AK50" s="350">
        <f>'H27建設IO(組替)'!AK50/'H27建設IO(組替)'!AK$51</f>
        <v>0.49951943656966552</v>
      </c>
      <c r="AL50" s="350">
        <f>'H27建設IO(組替)'!AL50/'H27建設IO(組替)'!AL$51</f>
        <v>0.34808302234591437</v>
      </c>
      <c r="AM50" s="350">
        <f>'H27建設IO(組替)'!AM50/'H27建設IO(組替)'!AM$51</f>
        <v>0.42283164771626836</v>
      </c>
      <c r="AN50" s="350">
        <f>'H27建設IO(組替)'!AN50/'H27建設IO(組替)'!AN$51</f>
        <v>0.50845340899527236</v>
      </c>
      <c r="AO50" s="350">
        <f>'H27建設IO(組替)'!AO50/'H27建設IO(組替)'!AO$51</f>
        <v>0.49789821039803922</v>
      </c>
      <c r="AP50" s="350">
        <f>'H27建設IO(組替)'!AP50/'H27建設IO(組替)'!AP$51</f>
        <v>0.36205814683120685</v>
      </c>
      <c r="AQ50" s="350">
        <f>'H27建設IO(組替)'!AQ50/'H27建設IO(組替)'!AQ$51</f>
        <v>0.42751996659184632</v>
      </c>
      <c r="AR50" s="350">
        <f>'H27建設IO(組替)'!AR50/'H27建設IO(組替)'!AR$51</f>
        <v>0.46840588951074863</v>
      </c>
      <c r="AS50" s="350">
        <f>'H27建設IO(組替)'!AS50/'H27建設IO(組替)'!AS$51</f>
        <v>0.46570821776105603</v>
      </c>
      <c r="AT50" s="350">
        <f>'H27建設IO(組替)'!AT50/'H27建設IO(組替)'!AT$51</f>
        <v>0.48139466319426605</v>
      </c>
      <c r="AU50" s="350">
        <f>'H27建設IO(組替)'!AU50/'H27建設IO(組替)'!AU$51</f>
        <v>0.41520064281325331</v>
      </c>
      <c r="AV50" s="350">
        <f>'H27建設IO(組替)'!AV50/'H27建設IO(組替)'!AV$51</f>
        <v>0.31358233101216854</v>
      </c>
      <c r="AW50" s="350">
        <f>'H27建設IO(組替)'!AW50/'H27建設IO(組替)'!AW$51</f>
        <v>0.57082378722980376</v>
      </c>
      <c r="AX50" s="350">
        <f>'H27建設IO(組替)'!AX50/'H27建設IO(組替)'!AX$51</f>
        <v>0.4962573718433389</v>
      </c>
      <c r="AY50" s="350">
        <f>'H27建設IO(組替)'!AY50/'H27建設IO(組替)'!AY$51</f>
        <v>0.49039329311737045</v>
      </c>
      <c r="AZ50" s="350">
        <f>'H27建設IO(組替)'!AZ50/'H27建設IO(組替)'!AZ$51</f>
        <v>0.51912391183552509</v>
      </c>
      <c r="BA50" s="350">
        <f>'H27建設IO(組替)'!BA50/'H27建設IO(組替)'!BA$51</f>
        <v>0.48270437647993908</v>
      </c>
      <c r="BB50" s="350">
        <f>'H27建設IO(組替)'!BB50/'H27建設IO(組替)'!BB$51</f>
        <v>0.49057300357244976</v>
      </c>
      <c r="BC50" s="350">
        <f>'H27建設IO(組替)'!BC50/'H27建設IO(組替)'!BC$51</f>
        <v>0.45666170971837367</v>
      </c>
      <c r="BD50" s="350">
        <f>'H27建設IO(組替)'!BD50/'H27建設IO(組替)'!BD$51</f>
        <v>0.48488208528150922</v>
      </c>
      <c r="BE50" s="350">
        <f>'H27建設IO(組替)'!BE50/'H27建設IO(組替)'!BE$51</f>
        <v>0.46377651790783403</v>
      </c>
      <c r="BF50" s="350">
        <f>'H27建設IO(組替)'!BF50/'H27建設IO(組替)'!BF$51</f>
        <v>0.45968980013486949</v>
      </c>
      <c r="BG50" s="350">
        <f>'H27建設IO(組替)'!BG50/'H27建設IO(組替)'!BG$51</f>
        <v>0.36946165413533832</v>
      </c>
      <c r="BH50" s="350">
        <f>'H27建設IO(組替)'!BH50/'H27建設IO(組替)'!BH$51</f>
        <v>0.48456891548911712</v>
      </c>
      <c r="BI50" s="350">
        <f>'H27建設IO(組替)'!BI50/'H27建設IO(組替)'!BI$51</f>
        <v>0.54079255963108497</v>
      </c>
      <c r="BJ50" s="350">
        <f>'H27建設IO(組替)'!BJ50/'H27建設IO(組替)'!BJ$51</f>
        <v>0.48294469895849418</v>
      </c>
      <c r="BK50" s="350">
        <f>'H27建設IO(組替)'!BK50/'H27建設IO(組替)'!BK$51</f>
        <v>0.59842546447948131</v>
      </c>
      <c r="BL50" s="350">
        <f>'H27建設IO(組替)'!BL50/'H27建設IO(組替)'!BL$51</f>
        <v>0.37349063107295816</v>
      </c>
      <c r="BM50" s="350">
        <f>'H27建設IO(組替)'!BM50/'H27建設IO(組替)'!BM$51</f>
        <v>0.56081289322371064</v>
      </c>
      <c r="BN50" s="350">
        <f>'H27建設IO(組替)'!BN50/'H27建設IO(組替)'!BN$51</f>
        <v>0.50894986953935684</v>
      </c>
      <c r="BO50" s="350">
        <f>'H27建設IO(組替)'!BO50/'H27建設IO(組替)'!BO$51</f>
        <v>0.50863677243002514</v>
      </c>
      <c r="BP50" s="350">
        <f>'H27建設IO(組替)'!BP50/'H27建設IO(組替)'!BP$51</f>
        <v>0.52037325684829172</v>
      </c>
      <c r="BQ50" s="350">
        <f>'H27建設IO(組替)'!BQ50/'H27建設IO(組替)'!BQ$51</f>
        <v>0.59218194290281589</v>
      </c>
      <c r="BR50" s="350">
        <f>'H27建設IO(組替)'!BR50/'H27建設IO(組替)'!BR$51</f>
        <v>0.58513672884871226</v>
      </c>
      <c r="BS50" s="350">
        <f>'H27建設IO(組替)'!BS50/'H27建設IO(組替)'!BS$51</f>
        <v>0.40089384753968588</v>
      </c>
      <c r="BT50" s="350">
        <f>'H27建設IO(組替)'!BT50/'H27建設IO(組替)'!BT$51</f>
        <v>0.6173465563191699</v>
      </c>
      <c r="BU50" s="351">
        <f>'H27建設IO(組替)'!BU50/'H27建設IO(組替)'!BU$51</f>
        <v>0.47186521935006759</v>
      </c>
    </row>
    <row r="51" spans="1:73">
      <c r="A51" s="74">
        <v>48</v>
      </c>
      <c r="B51" s="102" t="s">
        <v>687</v>
      </c>
      <c r="C51" s="352">
        <f>'H27建設IO(組替)'!C51/'H27建設IO(組替)'!C$51</f>
        <v>1</v>
      </c>
      <c r="D51" s="352">
        <f>'H27建設IO(組替)'!D51/'H27建設IO(組替)'!D$51</f>
        <v>1</v>
      </c>
      <c r="E51" s="352">
        <f>'H27建設IO(組替)'!E51/'H27建設IO(組替)'!E$51</f>
        <v>1</v>
      </c>
      <c r="F51" s="352">
        <f>'H27建設IO(組替)'!F51/'H27建設IO(組替)'!F$51</f>
        <v>1</v>
      </c>
      <c r="G51" s="352">
        <f>'H27建設IO(組替)'!G51/'H27建設IO(組替)'!G$51</f>
        <v>1</v>
      </c>
      <c r="H51" s="352">
        <f>'H27建設IO(組替)'!H51/'H27建設IO(組替)'!H$51</f>
        <v>1</v>
      </c>
      <c r="I51" s="352">
        <f>'H27建設IO(組替)'!I51/'H27建設IO(組替)'!I$51</f>
        <v>1</v>
      </c>
      <c r="J51" s="352">
        <f>'H27建設IO(組替)'!J51/'H27建設IO(組替)'!J$51</f>
        <v>1</v>
      </c>
      <c r="K51" s="352">
        <f>'H27建設IO(組替)'!K51/'H27建設IO(組替)'!K$51</f>
        <v>1</v>
      </c>
      <c r="L51" s="352">
        <f>'H27建設IO(組替)'!L51/'H27建設IO(組替)'!L$51</f>
        <v>1</v>
      </c>
      <c r="M51" s="352">
        <f>'H27建設IO(組替)'!M51/'H27建設IO(組替)'!M$51</f>
        <v>1</v>
      </c>
      <c r="N51" s="352">
        <f>'H27建設IO(組替)'!N51/'H27建設IO(組替)'!N$51</f>
        <v>1</v>
      </c>
      <c r="O51" s="352">
        <f>'H27建設IO(組替)'!O51/'H27建設IO(組替)'!O$51</f>
        <v>1</v>
      </c>
      <c r="P51" s="352">
        <f>'H27建設IO(組替)'!P51/'H27建設IO(組替)'!P$51</f>
        <v>1</v>
      </c>
      <c r="Q51" s="352">
        <f>'H27建設IO(組替)'!Q51/'H27建設IO(組替)'!Q$51</f>
        <v>1</v>
      </c>
      <c r="R51" s="352">
        <f>'H27建設IO(組替)'!R51/'H27建設IO(組替)'!R$51</f>
        <v>1</v>
      </c>
      <c r="S51" s="352">
        <f>'H27建設IO(組替)'!S51/'H27建設IO(組替)'!S$51</f>
        <v>1</v>
      </c>
      <c r="T51" s="352">
        <f>'H27建設IO(組替)'!T51/'H27建設IO(組替)'!T$51</f>
        <v>1</v>
      </c>
      <c r="U51" s="352">
        <f>'H27建設IO(組替)'!U51/'H27建設IO(組替)'!U$51</f>
        <v>1</v>
      </c>
      <c r="V51" s="352">
        <f>'H27建設IO(組替)'!V51/'H27建設IO(組替)'!V$51</f>
        <v>1</v>
      </c>
      <c r="W51" s="352">
        <f>'H27建設IO(組替)'!W51/'H27建設IO(組替)'!W$51</f>
        <v>1</v>
      </c>
      <c r="X51" s="352">
        <f>'H27建設IO(組替)'!X51/'H27建設IO(組替)'!X$51</f>
        <v>1</v>
      </c>
      <c r="Y51" s="352">
        <f>'H27建設IO(組替)'!Y51/'H27建設IO(組替)'!Y$51</f>
        <v>1</v>
      </c>
      <c r="Z51" s="352">
        <f>'H27建設IO(組替)'!Z51/'H27建設IO(組替)'!Z$51</f>
        <v>1</v>
      </c>
      <c r="AA51" s="352">
        <f>'H27建設IO(組替)'!AA51/'H27建設IO(組替)'!AA$51</f>
        <v>1</v>
      </c>
      <c r="AB51" s="352">
        <f>'H27建設IO(組替)'!AB51/'H27建設IO(組替)'!AB$51</f>
        <v>1</v>
      </c>
      <c r="AC51" s="352">
        <f>'H27建設IO(組替)'!AC51/'H27建設IO(組替)'!AC$51</f>
        <v>1</v>
      </c>
      <c r="AD51" s="352">
        <f>'H27建設IO(組替)'!AD51/'H27建設IO(組替)'!AD$51</f>
        <v>1</v>
      </c>
      <c r="AE51" s="352">
        <f>'H27建設IO(組替)'!AE51/'H27建設IO(組替)'!AE$51</f>
        <v>1</v>
      </c>
      <c r="AF51" s="352">
        <f>'H27建設IO(組替)'!AF51/'H27建設IO(組替)'!AF$51</f>
        <v>1</v>
      </c>
      <c r="AG51" s="352">
        <f>'H27建設IO(組替)'!AG51/'H27建設IO(組替)'!AG$51</f>
        <v>1</v>
      </c>
      <c r="AH51" s="352">
        <f>'H27建設IO(組替)'!AH51/'H27建設IO(組替)'!AH$51</f>
        <v>1</v>
      </c>
      <c r="AI51" s="352">
        <f>'H27建設IO(組替)'!AI51/'H27建設IO(組替)'!AI$51</f>
        <v>1</v>
      </c>
      <c r="AJ51" s="352">
        <f>'H27建設IO(組替)'!AJ51/'H27建設IO(組替)'!AJ$51</f>
        <v>1</v>
      </c>
      <c r="AK51" s="352">
        <f>'H27建設IO(組替)'!AK51/'H27建設IO(組替)'!AK$51</f>
        <v>1</v>
      </c>
      <c r="AL51" s="352">
        <f>'H27建設IO(組替)'!AL51/'H27建設IO(組替)'!AL$51</f>
        <v>1</v>
      </c>
      <c r="AM51" s="352">
        <f>'H27建設IO(組替)'!AM51/'H27建設IO(組替)'!AM$51</f>
        <v>1</v>
      </c>
      <c r="AN51" s="352">
        <f>'H27建設IO(組替)'!AN51/'H27建設IO(組替)'!AN$51</f>
        <v>1</v>
      </c>
      <c r="AO51" s="352">
        <f>'H27建設IO(組替)'!AO51/'H27建設IO(組替)'!AO$51</f>
        <v>1</v>
      </c>
      <c r="AP51" s="352">
        <f>'H27建設IO(組替)'!AP51/'H27建設IO(組替)'!AP$51</f>
        <v>1</v>
      </c>
      <c r="AQ51" s="352">
        <f>'H27建設IO(組替)'!AQ51/'H27建設IO(組替)'!AQ$51</f>
        <v>1</v>
      </c>
      <c r="AR51" s="352">
        <f>'H27建設IO(組替)'!AR51/'H27建設IO(組替)'!AR$51</f>
        <v>1</v>
      </c>
      <c r="AS51" s="352">
        <f>'H27建設IO(組替)'!AS51/'H27建設IO(組替)'!AS$51</f>
        <v>1</v>
      </c>
      <c r="AT51" s="352">
        <f>'H27建設IO(組替)'!AT51/'H27建設IO(組替)'!AT$51</f>
        <v>1</v>
      </c>
      <c r="AU51" s="352">
        <f>'H27建設IO(組替)'!AU51/'H27建設IO(組替)'!AU$51</f>
        <v>1</v>
      </c>
      <c r="AV51" s="352">
        <f>'H27建設IO(組替)'!AV51/'H27建設IO(組替)'!AV$51</f>
        <v>1</v>
      </c>
      <c r="AW51" s="352">
        <f>'H27建設IO(組替)'!AW51/'H27建設IO(組替)'!AW$51</f>
        <v>1</v>
      </c>
      <c r="AX51" s="352">
        <f>'H27建設IO(組替)'!AX51/'H27建設IO(組替)'!AX$51</f>
        <v>1</v>
      </c>
      <c r="AY51" s="352">
        <f>'H27建設IO(組替)'!AY51/'H27建設IO(組替)'!AY$51</f>
        <v>1</v>
      </c>
      <c r="AZ51" s="352">
        <f>'H27建設IO(組替)'!AZ51/'H27建設IO(組替)'!AZ$51</f>
        <v>1</v>
      </c>
      <c r="BA51" s="352">
        <f>'H27建設IO(組替)'!BA51/'H27建設IO(組替)'!BA$51</f>
        <v>1</v>
      </c>
      <c r="BB51" s="352">
        <f>'H27建設IO(組替)'!BB51/'H27建設IO(組替)'!BB$51</f>
        <v>1</v>
      </c>
      <c r="BC51" s="352">
        <f>'H27建設IO(組替)'!BC51/'H27建設IO(組替)'!BC$51</f>
        <v>1</v>
      </c>
      <c r="BD51" s="352">
        <f>'H27建設IO(組替)'!BD51/'H27建設IO(組替)'!BD$51</f>
        <v>1</v>
      </c>
      <c r="BE51" s="352">
        <f>'H27建設IO(組替)'!BE51/'H27建設IO(組替)'!BE$51</f>
        <v>1</v>
      </c>
      <c r="BF51" s="352">
        <f>'H27建設IO(組替)'!BF51/'H27建設IO(組替)'!BF$51</f>
        <v>1</v>
      </c>
      <c r="BG51" s="352">
        <f>'H27建設IO(組替)'!BG51/'H27建設IO(組替)'!BG$51</f>
        <v>1</v>
      </c>
      <c r="BH51" s="352">
        <f>'H27建設IO(組替)'!BH51/'H27建設IO(組替)'!BH$51</f>
        <v>1</v>
      </c>
      <c r="BI51" s="352">
        <f>'H27建設IO(組替)'!BI51/'H27建設IO(組替)'!BI$51</f>
        <v>1</v>
      </c>
      <c r="BJ51" s="352">
        <f>'H27建設IO(組替)'!BJ51/'H27建設IO(組替)'!BJ$51</f>
        <v>1</v>
      </c>
      <c r="BK51" s="352">
        <f>'H27建設IO(組替)'!BK51/'H27建設IO(組替)'!BK$51</f>
        <v>1</v>
      </c>
      <c r="BL51" s="352">
        <f>'H27建設IO(組替)'!BL51/'H27建設IO(組替)'!BL$51</f>
        <v>1</v>
      </c>
      <c r="BM51" s="352">
        <f>'H27建設IO(組替)'!BM51/'H27建設IO(組替)'!BM$51</f>
        <v>1</v>
      </c>
      <c r="BN51" s="352">
        <f>'H27建設IO(組替)'!BN51/'H27建設IO(組替)'!BN$51</f>
        <v>1</v>
      </c>
      <c r="BO51" s="352">
        <f>'H27建設IO(組替)'!BO51/'H27建設IO(組替)'!BO$51</f>
        <v>1</v>
      </c>
      <c r="BP51" s="352">
        <f>'H27建設IO(組替)'!BP51/'H27建設IO(組替)'!BP$51</f>
        <v>1</v>
      </c>
      <c r="BQ51" s="352">
        <f>'H27建設IO(組替)'!BQ51/'H27建設IO(組替)'!BQ$51</f>
        <v>1</v>
      </c>
      <c r="BR51" s="352">
        <f>'H27建設IO(組替)'!BR51/'H27建設IO(組替)'!BR$51</f>
        <v>1</v>
      </c>
      <c r="BS51" s="352">
        <f>'H27建設IO(組替)'!BS51/'H27建設IO(組替)'!BS$51</f>
        <v>1</v>
      </c>
      <c r="BT51" s="352">
        <f>'H27建設IO(組替)'!BT51/'H27建設IO(組替)'!BT$51</f>
        <v>1</v>
      </c>
      <c r="BU51" s="353">
        <f>'H27建設IO(組替)'!BU51/'H27建設IO(組替)'!BU$51</f>
        <v>1</v>
      </c>
    </row>
  </sheetData>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WS目次</vt:lpstr>
      <vt:lpstr>利用上の注意</vt:lpstr>
      <vt:lpstr>データ入力</vt:lpstr>
      <vt:lpstr>波及効果まとめ</vt:lpstr>
      <vt:lpstr>経済効果WS</vt:lpstr>
      <vt:lpstr>経済効果(建設投入)</vt:lpstr>
      <vt:lpstr>H27建設IO</vt:lpstr>
      <vt:lpstr>H27建設IO(組替)</vt:lpstr>
      <vt:lpstr>H27建設IO(構成比)</vt:lpstr>
      <vt:lpstr>分析係数表</vt:lpstr>
      <vt:lpstr>取引基本表</vt:lpstr>
      <vt:lpstr>投入係数表</vt:lpstr>
      <vt:lpstr>逆行列係数表</vt:lpstr>
      <vt:lpstr>雇用表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2025-03-03T00:36:19Z</cp:lastPrinted>
  <dcterms:created xsi:type="dcterms:W3CDTF">2025-02-19T02:19:23Z</dcterms:created>
  <dcterms:modified xsi:type="dcterms:W3CDTF">2025-04-18T01:03:03Z</dcterms:modified>
</cp:coreProperties>
</file>