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m006843\Desktop\"/>
    </mc:Choice>
  </mc:AlternateContent>
  <xr:revisionPtr revIDLastSave="0" documentId="13_ncr:1_{2618BB03-23B9-42E3-8974-79727151166D}" xr6:coauthVersionLast="47" xr6:coauthVersionMax="47" xr10:uidLastSave="{00000000-0000-0000-0000-000000000000}"/>
  <bookViews>
    <workbookView xWindow="-120" yWindow="-120" windowWidth="29040" windowHeight="15720" activeTab="2" xr2:uid="{A12EF6F0-8489-46EE-A5E4-0141D379E373}"/>
  </bookViews>
  <sheets>
    <sheet name="WS目次" sheetId="14" r:id="rId1"/>
    <sheet name="利用上の注意" sheetId="16" r:id="rId2"/>
    <sheet name="データ入力" sheetId="59" r:id="rId3"/>
    <sheet name="波及効果まとめ" sheetId="66" r:id="rId4"/>
    <sheet name="波及効果（施設建設）" sheetId="63" r:id="rId5"/>
    <sheet name="波及効果（設備投資）" sheetId="19" r:id="rId6"/>
    <sheet name="39部門波及効果計算（施設建設）" sheetId="64" r:id="rId7"/>
    <sheet name="波及効果プロセス（施設建設需要増加額）" sheetId="65" r:id="rId8"/>
    <sheet name="39部門波及効果計算（設備投資）" sheetId="60" r:id="rId9"/>
    <sheet name="波及効果プロセス（設備投資1投入額分解）" sheetId="67" r:id="rId10"/>
    <sheet name="波及効果プロセス（設備投資2需要増加額）" sheetId="68" r:id="rId11"/>
    <sheet name="R02固定資本M" sheetId="61" r:id="rId12"/>
    <sheet name="R02固定資本M構成比" sheetId="62" r:id="rId13"/>
    <sheet name="分析係数表" sheetId="17" r:id="rId14"/>
    <sheet name="取引基本表" sheetId="8" r:id="rId15"/>
    <sheet name="投入係数表" sheetId="1" r:id="rId16"/>
    <sheet name="逆行列係数表" sheetId="4" r:id="rId17"/>
    <sheet name="雇用表" sheetId="6" r:id="rId18"/>
  </sheets>
  <externalReferences>
    <externalReference r:id="rId19"/>
  </externalReferences>
  <definedNames>
    <definedName name="_Fill" localSheetId="7" hidden="1">[1]局移出入取扱!#REF!</definedName>
    <definedName name="_Fill" localSheetId="10" hidden="1">[1]局移出入取扱!#REF!</definedName>
    <definedName name="_Fill" hidden="1">[1]局移出入取扱!#REF!</definedName>
    <definedName name="_xlnm._FilterDatabase" localSheetId="12" hidden="1">'R02固定資本M構成比'!$A$4:$G$43</definedName>
    <definedName name="_xlnm._FilterDatabase" localSheetId="9" hidden="1">'波及効果プロセス（設備投資1投入額分解）'!$A$5:$H$44</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63" l="1"/>
  <c r="J44" i="59"/>
  <c r="J43" i="59"/>
  <c r="J42" i="59"/>
  <c r="J41" i="59"/>
  <c r="J40" i="59"/>
  <c r="J39" i="59"/>
  <c r="J38" i="59"/>
  <c r="J37" i="59"/>
  <c r="J36" i="59"/>
  <c r="J35" i="59"/>
  <c r="J34" i="59"/>
  <c r="J33" i="59"/>
  <c r="J32" i="59"/>
  <c r="J31" i="59"/>
  <c r="J30" i="59"/>
  <c r="J29" i="59"/>
  <c r="J28" i="59"/>
  <c r="J27" i="59"/>
  <c r="J26" i="59"/>
  <c r="J25" i="59"/>
  <c r="J24" i="59"/>
  <c r="J23" i="59"/>
  <c r="J22" i="59"/>
  <c r="J21" i="59"/>
  <c r="J20" i="59"/>
  <c r="J19" i="59"/>
  <c r="J18" i="59"/>
  <c r="J17" i="59"/>
  <c r="J16" i="59"/>
  <c r="J15" i="59"/>
  <c r="J14" i="59"/>
  <c r="J13" i="59"/>
  <c r="J12" i="59"/>
  <c r="J11" i="59"/>
  <c r="J10" i="59"/>
  <c r="J9" i="59"/>
  <c r="J8" i="59"/>
  <c r="J7" i="59"/>
  <c r="J6" i="59"/>
  <c r="D4" i="67" l="1" a="1"/>
  <c r="G4" i="67" s="1"/>
  <c r="G30" i="67" s="1"/>
  <c r="G37" i="67" l="1"/>
  <c r="G40" i="67"/>
  <c r="G43" i="67"/>
  <c r="G7" i="67"/>
  <c r="G14" i="67"/>
  <c r="G16" i="67"/>
  <c r="G24" i="67"/>
  <c r="G27" i="67"/>
  <c r="G28" i="67"/>
  <c r="G42" i="67"/>
  <c r="G34" i="67"/>
  <c r="G26" i="67"/>
  <c r="G18" i="67"/>
  <c r="G39" i="67"/>
  <c r="G31" i="67"/>
  <c r="G23" i="67"/>
  <c r="G15" i="67"/>
  <c r="G33" i="67"/>
  <c r="G21" i="67"/>
  <c r="G20" i="67"/>
  <c r="G8" i="67"/>
  <c r="G41" i="67"/>
  <c r="G29" i="67"/>
  <c r="G25" i="67"/>
  <c r="G17" i="67"/>
  <c r="G5" i="67"/>
  <c r="G32" i="67"/>
  <c r="G22" i="67"/>
  <c r="G12" i="67"/>
  <c r="G11" i="67"/>
  <c r="G35" i="67"/>
  <c r="G9" i="67"/>
  <c r="G38" i="67"/>
  <c r="G10" i="67"/>
  <c r="G36" i="67"/>
  <c r="G19" i="67"/>
  <c r="G6" i="67"/>
  <c r="G13" i="67"/>
  <c r="AL4" i="67"/>
  <c r="V4" i="67"/>
  <c r="F4" i="67"/>
  <c r="AK4" i="67"/>
  <c r="U4" i="67"/>
  <c r="E4" i="67"/>
  <c r="AJ4" i="67"/>
  <c r="T4" i="67"/>
  <c r="D4" i="67"/>
  <c r="AI4" i="67"/>
  <c r="S4" i="67"/>
  <c r="AH4" i="67"/>
  <c r="R4" i="67"/>
  <c r="AG4" i="67"/>
  <c r="Q4" i="67"/>
  <c r="AF4" i="67"/>
  <c r="P4" i="67"/>
  <c r="AE4" i="67"/>
  <c r="O4" i="67"/>
  <c r="AD4" i="67"/>
  <c r="N4" i="67"/>
  <c r="AC4" i="67"/>
  <c r="M4" i="67"/>
  <c r="AB4" i="67"/>
  <c r="L4" i="67"/>
  <c r="AA4" i="67"/>
  <c r="K4" i="67"/>
  <c r="AP4" i="67"/>
  <c r="Z4" i="67"/>
  <c r="J4" i="67"/>
  <c r="AO4" i="67"/>
  <c r="Y4" i="67"/>
  <c r="I4" i="67"/>
  <c r="AN4" i="67"/>
  <c r="X4" i="67"/>
  <c r="H4" i="67"/>
  <c r="AM4" i="67"/>
  <c r="W4" i="67"/>
  <c r="O38" i="67" l="1"/>
  <c r="O30" i="67"/>
  <c r="O22" i="67"/>
  <c r="O14" i="67"/>
  <c r="O43" i="67"/>
  <c r="O35" i="67"/>
  <c r="O27" i="67"/>
  <c r="O19" i="67"/>
  <c r="O41" i="67"/>
  <c r="O40" i="67"/>
  <c r="O28" i="67"/>
  <c r="O15" i="67"/>
  <c r="O39" i="67"/>
  <c r="O29" i="67"/>
  <c r="O33" i="67"/>
  <c r="O6" i="67"/>
  <c r="O42" i="67"/>
  <c r="O23" i="67"/>
  <c r="O7" i="67"/>
  <c r="O20" i="67"/>
  <c r="O36" i="67"/>
  <c r="O24" i="67"/>
  <c r="O37" i="67"/>
  <c r="O12" i="67"/>
  <c r="O8" i="67"/>
  <c r="O18" i="67"/>
  <c r="O17" i="67"/>
  <c r="O26" i="67"/>
  <c r="O10" i="67"/>
  <c r="O11" i="67"/>
  <c r="O32" i="67"/>
  <c r="O31" i="67"/>
  <c r="O5" i="67"/>
  <c r="O16" i="67"/>
  <c r="O25" i="67"/>
  <c r="O9" i="67"/>
  <c r="O13" i="67"/>
  <c r="O34" i="67"/>
  <c r="O21" i="67"/>
  <c r="P41" i="67"/>
  <c r="P40" i="67"/>
  <c r="P28" i="67"/>
  <c r="P15" i="67"/>
  <c r="P27" i="67"/>
  <c r="P39" i="67"/>
  <c r="P26" i="67"/>
  <c r="P42" i="67"/>
  <c r="P23" i="67"/>
  <c r="P7" i="67"/>
  <c r="P6" i="67"/>
  <c r="P36" i="67"/>
  <c r="P19" i="67"/>
  <c r="P33" i="67"/>
  <c r="P24" i="67"/>
  <c r="P43" i="67"/>
  <c r="P37" i="67"/>
  <c r="P14" i="67"/>
  <c r="P20" i="67"/>
  <c r="P30" i="67"/>
  <c r="P35" i="67"/>
  <c r="P29" i="67"/>
  <c r="P11" i="67"/>
  <c r="P8" i="67"/>
  <c r="P17" i="67"/>
  <c r="P25" i="67"/>
  <c r="P10" i="67"/>
  <c r="P38" i="67"/>
  <c r="P32" i="67"/>
  <c r="P31" i="67"/>
  <c r="P5" i="67"/>
  <c r="P18" i="67"/>
  <c r="P16" i="67"/>
  <c r="P21" i="67"/>
  <c r="P9" i="67"/>
  <c r="P13" i="67"/>
  <c r="P22" i="67"/>
  <c r="P34" i="67"/>
  <c r="P12" i="67"/>
  <c r="AO39" i="67"/>
  <c r="AO31" i="67"/>
  <c r="AO23" i="67"/>
  <c r="AO15" i="67"/>
  <c r="AO36" i="67"/>
  <c r="AO28" i="67"/>
  <c r="AO20" i="67"/>
  <c r="AO12" i="67"/>
  <c r="AO35" i="67"/>
  <c r="AO22" i="67"/>
  <c r="AO5" i="67"/>
  <c r="AO27" i="67"/>
  <c r="AO30" i="67"/>
  <c r="AO40" i="67"/>
  <c r="AO24" i="67"/>
  <c r="AO37" i="67"/>
  <c r="AO43" i="67"/>
  <c r="AO21" i="67"/>
  <c r="AO34" i="67"/>
  <c r="AO16" i="67"/>
  <c r="AO10" i="67"/>
  <c r="AO14" i="67"/>
  <c r="AO19" i="67"/>
  <c r="AO18" i="67"/>
  <c r="AO7" i="67"/>
  <c r="AO38" i="67"/>
  <c r="AO11" i="67"/>
  <c r="AO32" i="67"/>
  <c r="AO13" i="67"/>
  <c r="AO8" i="67"/>
  <c r="AO33" i="67"/>
  <c r="AO17" i="67"/>
  <c r="AO41" i="67"/>
  <c r="AO42" i="67"/>
  <c r="AO26" i="67"/>
  <c r="AO25" i="67"/>
  <c r="AO29" i="67"/>
  <c r="AO6" i="67"/>
  <c r="AO9" i="67"/>
  <c r="Q43" i="67"/>
  <c r="Q35" i="67"/>
  <c r="Q27" i="67"/>
  <c r="Q19" i="67"/>
  <c r="Q40" i="67"/>
  <c r="Q32" i="67"/>
  <c r="Q24" i="67"/>
  <c r="Q16" i="67"/>
  <c r="Q39" i="67"/>
  <c r="Q26" i="67"/>
  <c r="Q14" i="67"/>
  <c r="Q13" i="67"/>
  <c r="Q9" i="67"/>
  <c r="Q36" i="67"/>
  <c r="Q20" i="67"/>
  <c r="Q37" i="67"/>
  <c r="Q30" i="67"/>
  <c r="Q33" i="67"/>
  <c r="Q6" i="67"/>
  <c r="Q21" i="67"/>
  <c r="Q15" i="67"/>
  <c r="Q11" i="67"/>
  <c r="Q8" i="67"/>
  <c r="Q29" i="67"/>
  <c r="Q25" i="67"/>
  <c r="Q7" i="67"/>
  <c r="Q38" i="67"/>
  <c r="Q31" i="67"/>
  <c r="Q5" i="67"/>
  <c r="Q17" i="67"/>
  <c r="Q41" i="67"/>
  <c r="Q28" i="67"/>
  <c r="Q10" i="67"/>
  <c r="Q42" i="67"/>
  <c r="Q18" i="67"/>
  <c r="Q22" i="67"/>
  <c r="Q34" i="67"/>
  <c r="Q12" i="67"/>
  <c r="Q23" i="67"/>
  <c r="Z34" i="67"/>
  <c r="Z33" i="67"/>
  <c r="Z21" i="67"/>
  <c r="Z20" i="67"/>
  <c r="Z32" i="67"/>
  <c r="Z37" i="67"/>
  <c r="Z16" i="67"/>
  <c r="Z11" i="67"/>
  <c r="Z25" i="67"/>
  <c r="Z31" i="67"/>
  <c r="Z38" i="67"/>
  <c r="Z9" i="67"/>
  <c r="Z35" i="67"/>
  <c r="Z41" i="67"/>
  <c r="Z28" i="67"/>
  <c r="Z17" i="67"/>
  <c r="Z10" i="67"/>
  <c r="Z22" i="67"/>
  <c r="Z12" i="67"/>
  <c r="Z42" i="67"/>
  <c r="Z6" i="67"/>
  <c r="Z15" i="67"/>
  <c r="Z23" i="67"/>
  <c r="Z40" i="67"/>
  <c r="Z14" i="67"/>
  <c r="Z13" i="67"/>
  <c r="Z43" i="67"/>
  <c r="Z27" i="67"/>
  <c r="Z26" i="67"/>
  <c r="Z24" i="67"/>
  <c r="Z19" i="67"/>
  <c r="Z8" i="67"/>
  <c r="Z36" i="67"/>
  <c r="Z30" i="67"/>
  <c r="Z5" i="67"/>
  <c r="Z29" i="67"/>
  <c r="Z39" i="67"/>
  <c r="Z18" i="67"/>
  <c r="Z7" i="67"/>
  <c r="R39" i="67"/>
  <c r="R27" i="67"/>
  <c r="R26" i="67"/>
  <c r="R14" i="67"/>
  <c r="R13" i="67"/>
  <c r="R9" i="67"/>
  <c r="R38" i="67"/>
  <c r="R37" i="67"/>
  <c r="R25" i="67"/>
  <c r="R19" i="67"/>
  <c r="R43" i="67"/>
  <c r="R21" i="67"/>
  <c r="R15" i="67"/>
  <c r="R34" i="67"/>
  <c r="R33" i="67"/>
  <c r="R6" i="67"/>
  <c r="R30" i="67"/>
  <c r="R20" i="67"/>
  <c r="R24" i="67"/>
  <c r="R40" i="67"/>
  <c r="R31" i="67"/>
  <c r="R5" i="67"/>
  <c r="R29" i="67"/>
  <c r="R16" i="67"/>
  <c r="R7" i="67"/>
  <c r="R23" i="67"/>
  <c r="R36" i="67"/>
  <c r="R32" i="67"/>
  <c r="R18" i="67"/>
  <c r="R41" i="67"/>
  <c r="R28" i="67"/>
  <c r="R10" i="67"/>
  <c r="R22" i="67"/>
  <c r="R17" i="67"/>
  <c r="R42" i="67"/>
  <c r="R11" i="67"/>
  <c r="R35" i="67"/>
  <c r="R12" i="67"/>
  <c r="R8" i="67"/>
  <c r="L43" i="67"/>
  <c r="L31" i="67"/>
  <c r="L30" i="67"/>
  <c r="L18" i="67"/>
  <c r="L10" i="67"/>
  <c r="L17" i="67"/>
  <c r="L42" i="67"/>
  <c r="L29" i="67"/>
  <c r="L12" i="67"/>
  <c r="L9" i="67"/>
  <c r="L23" i="67"/>
  <c r="L14" i="67"/>
  <c r="L36" i="67"/>
  <c r="L32" i="67"/>
  <c r="L19" i="67"/>
  <c r="L26" i="67"/>
  <c r="L13" i="67"/>
  <c r="L8" i="67"/>
  <c r="L7" i="67"/>
  <c r="L39" i="67"/>
  <c r="L38" i="67"/>
  <c r="L27" i="67"/>
  <c r="L11" i="67"/>
  <c r="L41" i="67"/>
  <c r="L15" i="67"/>
  <c r="L33" i="67"/>
  <c r="L28" i="67"/>
  <c r="L16" i="67"/>
  <c r="L37" i="67"/>
  <c r="L34" i="67"/>
  <c r="L40" i="67"/>
  <c r="L35" i="67"/>
  <c r="L5" i="67"/>
  <c r="L24" i="67"/>
  <c r="L25" i="67"/>
  <c r="L22" i="67"/>
  <c r="L6" i="67"/>
  <c r="L20" i="67"/>
  <c r="L21" i="67"/>
  <c r="D32" i="67"/>
  <c r="D16" i="67"/>
  <c r="D30" i="67"/>
  <c r="D29" i="67"/>
  <c r="D43" i="67"/>
  <c r="D31" i="67"/>
  <c r="D15" i="67"/>
  <c r="D12" i="67"/>
  <c r="C4" i="67"/>
  <c r="D11" i="67"/>
  <c r="D14" i="67"/>
  <c r="D13" i="67"/>
  <c r="D28" i="67"/>
  <c r="D27" i="67"/>
  <c r="D35" i="67"/>
  <c r="D7" i="67"/>
  <c r="D34" i="67"/>
  <c r="D6" i="67"/>
  <c r="D23" i="67"/>
  <c r="D5" i="67"/>
  <c r="D26" i="67"/>
  <c r="D25" i="67"/>
  <c r="D22" i="67"/>
  <c r="D21" i="67"/>
  <c r="D33" i="67"/>
  <c r="D24" i="67"/>
  <c r="D42" i="67"/>
  <c r="D20" i="67"/>
  <c r="D10" i="67"/>
  <c r="D8" i="67"/>
  <c r="D41" i="67"/>
  <c r="D40" i="67"/>
  <c r="D39" i="67"/>
  <c r="D18" i="67"/>
  <c r="D17" i="67"/>
  <c r="D9" i="67"/>
  <c r="D38" i="67"/>
  <c r="D37" i="67"/>
  <c r="D36" i="67"/>
  <c r="D19" i="67"/>
  <c r="AB32" i="67"/>
  <c r="AB20" i="67"/>
  <c r="AB19" i="67"/>
  <c r="AB10" i="67"/>
  <c r="AB43" i="67"/>
  <c r="AB31" i="67"/>
  <c r="AB30" i="67"/>
  <c r="AB34" i="67"/>
  <c r="AB11" i="67"/>
  <c r="AB35" i="67"/>
  <c r="AB7" i="67"/>
  <c r="AB41" i="67"/>
  <c r="AB28" i="67"/>
  <c r="AB17" i="67"/>
  <c r="AB29" i="67"/>
  <c r="AB38" i="67"/>
  <c r="AB25" i="67"/>
  <c r="AB9" i="67"/>
  <c r="AB22" i="67"/>
  <c r="AB18" i="67"/>
  <c r="AB12" i="67"/>
  <c r="AB8" i="67"/>
  <c r="AB42" i="67"/>
  <c r="AB27" i="67"/>
  <c r="AB26" i="67"/>
  <c r="AB23" i="67"/>
  <c r="AB13" i="67"/>
  <c r="AB21" i="67"/>
  <c r="AB16" i="67"/>
  <c r="AB24" i="67"/>
  <c r="AB6" i="67"/>
  <c r="AB15" i="67"/>
  <c r="AB14" i="67"/>
  <c r="AB5" i="67"/>
  <c r="AB40" i="67"/>
  <c r="AB39" i="67"/>
  <c r="AB36" i="67"/>
  <c r="AB33" i="67"/>
  <c r="AB37" i="67"/>
  <c r="X35" i="67"/>
  <c r="X22" i="67"/>
  <c r="X8" i="67"/>
  <c r="X34" i="67"/>
  <c r="X33" i="67"/>
  <c r="X21" i="67"/>
  <c r="X40" i="67"/>
  <c r="X25" i="67"/>
  <c r="X38" i="67"/>
  <c r="X24" i="67"/>
  <c r="X5" i="67"/>
  <c r="X17" i="67"/>
  <c r="X11" i="67"/>
  <c r="X37" i="67"/>
  <c r="X31" i="67"/>
  <c r="X16" i="67"/>
  <c r="X28" i="67"/>
  <c r="X41" i="67"/>
  <c r="X10" i="67"/>
  <c r="X39" i="67"/>
  <c r="X30" i="67"/>
  <c r="X29" i="67"/>
  <c r="X27" i="67"/>
  <c r="X9" i="67"/>
  <c r="X15" i="67"/>
  <c r="X20" i="67"/>
  <c r="X13" i="67"/>
  <c r="X43" i="67"/>
  <c r="X26" i="67"/>
  <c r="X23" i="67"/>
  <c r="X14" i="67"/>
  <c r="X12" i="67"/>
  <c r="X42" i="67"/>
  <c r="X6" i="67"/>
  <c r="X32" i="67"/>
  <c r="X7" i="67"/>
  <c r="X19" i="67"/>
  <c r="X36" i="67"/>
  <c r="X18" i="67"/>
  <c r="F35" i="67"/>
  <c r="F22" i="67"/>
  <c r="F11" i="67"/>
  <c r="F34" i="67"/>
  <c r="F33" i="67"/>
  <c r="F28" i="67"/>
  <c r="F16" i="67"/>
  <c r="F12" i="67"/>
  <c r="F10" i="67"/>
  <c r="F41" i="67"/>
  <c r="F32" i="67"/>
  <c r="F42" i="67"/>
  <c r="F25" i="67"/>
  <c r="F17" i="67"/>
  <c r="F38" i="67"/>
  <c r="F5" i="67"/>
  <c r="F18" i="67"/>
  <c r="F19" i="67"/>
  <c r="F37" i="67"/>
  <c r="F21" i="67"/>
  <c r="F20" i="67"/>
  <c r="F13" i="67"/>
  <c r="F36" i="67"/>
  <c r="F39" i="67"/>
  <c r="F31" i="67"/>
  <c r="F29" i="67"/>
  <c r="F6" i="67"/>
  <c r="F8" i="67"/>
  <c r="F30" i="67"/>
  <c r="F40" i="67"/>
  <c r="F23" i="67"/>
  <c r="F7" i="67"/>
  <c r="F43" i="67"/>
  <c r="F24" i="67"/>
  <c r="F14" i="67"/>
  <c r="F9" i="67"/>
  <c r="F27" i="67"/>
  <c r="F15" i="67"/>
  <c r="F26" i="67"/>
  <c r="AE38" i="67"/>
  <c r="AE30" i="67"/>
  <c r="AE22" i="67"/>
  <c r="AE14" i="67"/>
  <c r="AE43" i="67"/>
  <c r="AE35" i="67"/>
  <c r="AE27" i="67"/>
  <c r="AE19" i="67"/>
  <c r="AE11" i="67"/>
  <c r="AE42" i="67"/>
  <c r="AE29" i="67"/>
  <c r="AE17" i="67"/>
  <c r="AE16" i="67"/>
  <c r="AE25" i="67"/>
  <c r="AE26" i="67"/>
  <c r="AE12" i="67"/>
  <c r="AE8" i="67"/>
  <c r="AE18" i="67"/>
  <c r="AE7" i="67"/>
  <c r="AE39" i="67"/>
  <c r="AE32" i="67"/>
  <c r="AE13" i="67"/>
  <c r="AE6" i="67"/>
  <c r="AE41" i="67"/>
  <c r="AE15" i="67"/>
  <c r="AE10" i="67"/>
  <c r="AE9" i="67"/>
  <c r="AE21" i="67"/>
  <c r="AE20" i="67"/>
  <c r="AE24" i="67"/>
  <c r="AE23" i="67"/>
  <c r="AE5" i="67"/>
  <c r="AE36" i="67"/>
  <c r="AE28" i="67"/>
  <c r="AE40" i="67"/>
  <c r="AE37" i="67"/>
  <c r="AE33" i="67"/>
  <c r="AE34" i="67"/>
  <c r="AE31" i="67"/>
  <c r="Y39" i="67"/>
  <c r="Y31" i="67"/>
  <c r="Y23" i="67"/>
  <c r="Y15" i="67"/>
  <c r="Y36" i="67"/>
  <c r="Y28" i="67"/>
  <c r="Y20" i="67"/>
  <c r="Y12" i="67"/>
  <c r="Y34" i="67"/>
  <c r="Y33" i="67"/>
  <c r="Y21" i="67"/>
  <c r="Y24" i="67"/>
  <c r="Y5" i="67"/>
  <c r="Y17" i="67"/>
  <c r="Y10" i="67"/>
  <c r="Y9" i="67"/>
  <c r="Y37" i="67"/>
  <c r="Y16" i="67"/>
  <c r="Y41" i="67"/>
  <c r="Y11" i="67"/>
  <c r="Y25" i="67"/>
  <c r="Y38" i="67"/>
  <c r="Y27" i="67"/>
  <c r="Y42" i="67"/>
  <c r="Y22" i="67"/>
  <c r="Y40" i="67"/>
  <c r="Y43" i="67"/>
  <c r="Y26" i="67"/>
  <c r="Y6" i="67"/>
  <c r="Y14" i="67"/>
  <c r="Y13" i="67"/>
  <c r="Y35" i="67"/>
  <c r="Y30" i="67"/>
  <c r="Y32" i="67"/>
  <c r="Y8" i="67"/>
  <c r="Y19" i="67"/>
  <c r="Y18" i="67"/>
  <c r="Y7" i="67"/>
  <c r="Y29" i="67"/>
  <c r="AF42" i="67"/>
  <c r="AF30" i="67"/>
  <c r="AF29" i="67"/>
  <c r="AF17" i="67"/>
  <c r="AF16" i="67"/>
  <c r="AF41" i="67"/>
  <c r="AF40" i="67"/>
  <c r="AF28" i="67"/>
  <c r="AF38" i="67"/>
  <c r="AF12" i="67"/>
  <c r="AF8" i="67"/>
  <c r="AF7" i="67"/>
  <c r="AF35" i="67"/>
  <c r="AF22" i="67"/>
  <c r="AF23" i="67"/>
  <c r="AF36" i="67"/>
  <c r="AF32" i="67"/>
  <c r="AF18" i="67"/>
  <c r="AF13" i="67"/>
  <c r="AF26" i="67"/>
  <c r="AF6" i="67"/>
  <c r="AF39" i="67"/>
  <c r="AF19" i="67"/>
  <c r="AF43" i="67"/>
  <c r="AF24" i="67"/>
  <c r="AF9" i="67"/>
  <c r="AF21" i="67"/>
  <c r="AF14" i="67"/>
  <c r="AF20" i="67"/>
  <c r="AF34" i="67"/>
  <c r="AF25" i="67"/>
  <c r="AF5" i="67"/>
  <c r="AF33" i="67"/>
  <c r="AF37" i="67"/>
  <c r="AF27" i="67"/>
  <c r="AF15" i="67"/>
  <c r="AF31" i="67"/>
  <c r="AF11" i="67"/>
  <c r="AF10" i="67"/>
  <c r="S40" i="67"/>
  <c r="S32" i="67"/>
  <c r="S24" i="67"/>
  <c r="S16" i="67"/>
  <c r="S37" i="67"/>
  <c r="S29" i="67"/>
  <c r="S21" i="67"/>
  <c r="S13" i="67"/>
  <c r="S38" i="67"/>
  <c r="S25" i="67"/>
  <c r="S12" i="67"/>
  <c r="S33" i="67"/>
  <c r="S6" i="67"/>
  <c r="S15" i="67"/>
  <c r="S20" i="67"/>
  <c r="S14" i="67"/>
  <c r="S43" i="67"/>
  <c r="S30" i="67"/>
  <c r="S34" i="67"/>
  <c r="S27" i="67"/>
  <c r="S36" i="67"/>
  <c r="S19" i="67"/>
  <c r="S18" i="67"/>
  <c r="S42" i="67"/>
  <c r="S23" i="67"/>
  <c r="S22" i="67"/>
  <c r="S39" i="67"/>
  <c r="S10" i="67"/>
  <c r="S7" i="67"/>
  <c r="S26" i="67"/>
  <c r="S17" i="67"/>
  <c r="S41" i="67"/>
  <c r="S28" i="67"/>
  <c r="S11" i="67"/>
  <c r="S35" i="67"/>
  <c r="S5" i="67"/>
  <c r="S31" i="67"/>
  <c r="S8" i="67"/>
  <c r="S9" i="67"/>
  <c r="AA36" i="67"/>
  <c r="AA28" i="67"/>
  <c r="AA20" i="67"/>
  <c r="AA12" i="67"/>
  <c r="AA41" i="67"/>
  <c r="AA33" i="67"/>
  <c r="AA25" i="67"/>
  <c r="AA17" i="67"/>
  <c r="AA32" i="67"/>
  <c r="AA19" i="67"/>
  <c r="AA10" i="67"/>
  <c r="AA31" i="67"/>
  <c r="AA21" i="67"/>
  <c r="AA9" i="67"/>
  <c r="AA34" i="67"/>
  <c r="AA11" i="67"/>
  <c r="AA38" i="67"/>
  <c r="AA22" i="67"/>
  <c r="AA35" i="67"/>
  <c r="AA18" i="67"/>
  <c r="AA7" i="67"/>
  <c r="AA8" i="67"/>
  <c r="AA40" i="67"/>
  <c r="AA14" i="67"/>
  <c r="AA23" i="67"/>
  <c r="AA13" i="67"/>
  <c r="AA43" i="67"/>
  <c r="AA27" i="67"/>
  <c r="AA26" i="67"/>
  <c r="AA15" i="67"/>
  <c r="AA24" i="67"/>
  <c r="AA16" i="67"/>
  <c r="AA6" i="67"/>
  <c r="AA30" i="67"/>
  <c r="AA5" i="67"/>
  <c r="AA39" i="67"/>
  <c r="AA37" i="67"/>
  <c r="AA29" i="67"/>
  <c r="AA42" i="67"/>
  <c r="AJ40" i="67"/>
  <c r="AJ39" i="67"/>
  <c r="AJ27" i="67"/>
  <c r="AJ26" i="67"/>
  <c r="AJ14" i="67"/>
  <c r="AJ6" i="67"/>
  <c r="AJ13" i="67"/>
  <c r="AJ38" i="67"/>
  <c r="AJ25" i="67"/>
  <c r="AJ32" i="67"/>
  <c r="AJ42" i="67"/>
  <c r="AJ29" i="67"/>
  <c r="AJ23" i="67"/>
  <c r="AJ33" i="67"/>
  <c r="AJ20" i="67"/>
  <c r="AJ36" i="67"/>
  <c r="AJ19" i="67"/>
  <c r="AJ5" i="67"/>
  <c r="AJ22" i="67"/>
  <c r="AJ35" i="67"/>
  <c r="AJ21" i="67"/>
  <c r="AJ9" i="67"/>
  <c r="AJ34" i="67"/>
  <c r="AJ12" i="67"/>
  <c r="AJ37" i="67"/>
  <c r="AJ30" i="67"/>
  <c r="AJ18" i="67"/>
  <c r="AJ8" i="67"/>
  <c r="AJ11" i="67"/>
  <c r="AJ31" i="67"/>
  <c r="AJ15" i="67"/>
  <c r="AJ17" i="67"/>
  <c r="AJ10" i="67"/>
  <c r="AJ24" i="67"/>
  <c r="AJ16" i="67"/>
  <c r="AJ7" i="67"/>
  <c r="AJ41" i="67"/>
  <c r="AJ28" i="67"/>
  <c r="AJ43" i="67"/>
  <c r="E37" i="67"/>
  <c r="E29" i="67"/>
  <c r="E21" i="67"/>
  <c r="E13" i="67"/>
  <c r="E42" i="67"/>
  <c r="E34" i="67"/>
  <c r="E26" i="67"/>
  <c r="E18" i="67"/>
  <c r="E35" i="67"/>
  <c r="E22" i="67"/>
  <c r="E11" i="67"/>
  <c r="E5" i="67"/>
  <c r="E28" i="67"/>
  <c r="E16" i="67"/>
  <c r="E25" i="67"/>
  <c r="E12" i="67"/>
  <c r="E41" i="67"/>
  <c r="E17" i="67"/>
  <c r="E38" i="67"/>
  <c r="E32" i="67"/>
  <c r="E10" i="67"/>
  <c r="E24" i="67"/>
  <c r="E14" i="67"/>
  <c r="E9" i="67"/>
  <c r="E6" i="67"/>
  <c r="E33" i="67"/>
  <c r="E8" i="67"/>
  <c r="E36" i="67"/>
  <c r="E31" i="67"/>
  <c r="E30" i="67"/>
  <c r="E19" i="67"/>
  <c r="E20" i="67"/>
  <c r="E39" i="67"/>
  <c r="E23" i="67"/>
  <c r="E7" i="67"/>
  <c r="E40" i="67"/>
  <c r="E15" i="67"/>
  <c r="E43" i="67"/>
  <c r="E27" i="67"/>
  <c r="AN37" i="67"/>
  <c r="AN36" i="67"/>
  <c r="AN24" i="67"/>
  <c r="AN11" i="67"/>
  <c r="AN8" i="67"/>
  <c r="AN23" i="67"/>
  <c r="AN35" i="67"/>
  <c r="AN22" i="67"/>
  <c r="AN39" i="67"/>
  <c r="AN33" i="67"/>
  <c r="AN26" i="67"/>
  <c r="AN20" i="67"/>
  <c r="AN14" i="67"/>
  <c r="AN5" i="67"/>
  <c r="AN27" i="67"/>
  <c r="AN40" i="67"/>
  <c r="AN21" i="67"/>
  <c r="AN34" i="67"/>
  <c r="AN30" i="67"/>
  <c r="AN43" i="67"/>
  <c r="AN15" i="67"/>
  <c r="AN13" i="67"/>
  <c r="AN19" i="67"/>
  <c r="AN31" i="67"/>
  <c r="AN10" i="67"/>
  <c r="AN38" i="67"/>
  <c r="AN32" i="67"/>
  <c r="AN17" i="67"/>
  <c r="AN12" i="67"/>
  <c r="AN18" i="67"/>
  <c r="AN7" i="67"/>
  <c r="AN28" i="67"/>
  <c r="AN16" i="67"/>
  <c r="AN29" i="67"/>
  <c r="AN9" i="67"/>
  <c r="AN6" i="67"/>
  <c r="AN42" i="67"/>
  <c r="AN41" i="67"/>
  <c r="AN25" i="67"/>
  <c r="V37" i="67"/>
  <c r="V36" i="67"/>
  <c r="V24" i="67"/>
  <c r="V23" i="67"/>
  <c r="V11" i="67"/>
  <c r="V35" i="67"/>
  <c r="V22" i="67"/>
  <c r="V43" i="67"/>
  <c r="V15" i="67"/>
  <c r="V5" i="67"/>
  <c r="V16" i="67"/>
  <c r="V27" i="67"/>
  <c r="V28" i="67"/>
  <c r="V41" i="67"/>
  <c r="V40" i="67"/>
  <c r="V34" i="67"/>
  <c r="V21" i="67"/>
  <c r="V31" i="67"/>
  <c r="V25" i="67"/>
  <c r="V39" i="67"/>
  <c r="V10" i="67"/>
  <c r="V7" i="67"/>
  <c r="V26" i="67"/>
  <c r="V9" i="67"/>
  <c r="V6" i="67"/>
  <c r="V30" i="67"/>
  <c r="V29" i="67"/>
  <c r="V42" i="67"/>
  <c r="V14" i="67"/>
  <c r="V18" i="67"/>
  <c r="V20" i="67"/>
  <c r="V13" i="67"/>
  <c r="V38" i="67"/>
  <c r="V32" i="67"/>
  <c r="V8" i="67"/>
  <c r="V17" i="67"/>
  <c r="V12" i="67"/>
  <c r="V19" i="67"/>
  <c r="V33" i="67"/>
  <c r="I39" i="67"/>
  <c r="I31" i="67"/>
  <c r="I23" i="67"/>
  <c r="I15" i="67"/>
  <c r="I36" i="67"/>
  <c r="I28" i="67"/>
  <c r="I20" i="67"/>
  <c r="I12" i="67"/>
  <c r="I32" i="67"/>
  <c r="I19" i="67"/>
  <c r="I38" i="67"/>
  <c r="I5" i="67"/>
  <c r="I42" i="67"/>
  <c r="I13" i="67"/>
  <c r="I8" i="67"/>
  <c r="I22" i="67"/>
  <c r="I11" i="67"/>
  <c r="I10" i="67"/>
  <c r="I29" i="67"/>
  <c r="I9" i="67"/>
  <c r="I35" i="67"/>
  <c r="I18" i="67"/>
  <c r="I26" i="67"/>
  <c r="I7" i="67"/>
  <c r="I21" i="67"/>
  <c r="I34" i="67"/>
  <c r="I43" i="67"/>
  <c r="I41" i="67"/>
  <c r="I27" i="67"/>
  <c r="I17" i="67"/>
  <c r="I30" i="67"/>
  <c r="I37" i="67"/>
  <c r="I40" i="67"/>
  <c r="I33" i="67"/>
  <c r="I6" i="67"/>
  <c r="I25" i="67"/>
  <c r="I24" i="67"/>
  <c r="I14" i="67"/>
  <c r="I16" i="67"/>
  <c r="AL38" i="67"/>
  <c r="AL25" i="67"/>
  <c r="AL13" i="67"/>
  <c r="AL12" i="67"/>
  <c r="AL37" i="67"/>
  <c r="AL36" i="67"/>
  <c r="AL24" i="67"/>
  <c r="AL23" i="67"/>
  <c r="AL42" i="67"/>
  <c r="AL29" i="67"/>
  <c r="AL19" i="67"/>
  <c r="AL39" i="67"/>
  <c r="AL26" i="67"/>
  <c r="AL5" i="67"/>
  <c r="AL15" i="67"/>
  <c r="AL33" i="67"/>
  <c r="AL20" i="67"/>
  <c r="AL14" i="67"/>
  <c r="AL30" i="67"/>
  <c r="AL43" i="67"/>
  <c r="AL22" i="67"/>
  <c r="AL21" i="67"/>
  <c r="AL34" i="67"/>
  <c r="AL18" i="67"/>
  <c r="AL32" i="67"/>
  <c r="AL17" i="67"/>
  <c r="AL10" i="67"/>
  <c r="AL35" i="67"/>
  <c r="AL31" i="67"/>
  <c r="AL8" i="67"/>
  <c r="AL11" i="67"/>
  <c r="AL7" i="67"/>
  <c r="AL27" i="67"/>
  <c r="AL9" i="67"/>
  <c r="AL41" i="67"/>
  <c r="AL28" i="67"/>
  <c r="AL40" i="67"/>
  <c r="AL6" i="67"/>
  <c r="AL16" i="67"/>
  <c r="J32" i="67"/>
  <c r="J19" i="67"/>
  <c r="J43" i="67"/>
  <c r="J31" i="67"/>
  <c r="J30" i="67"/>
  <c r="J22" i="67"/>
  <c r="J11" i="67"/>
  <c r="J10" i="67"/>
  <c r="J13" i="67"/>
  <c r="J8" i="67"/>
  <c r="J39" i="67"/>
  <c r="J36" i="67"/>
  <c r="J35" i="67"/>
  <c r="J12" i="67"/>
  <c r="J26" i="67"/>
  <c r="J7" i="67"/>
  <c r="J29" i="67"/>
  <c r="J18" i="67"/>
  <c r="J9" i="67"/>
  <c r="J42" i="67"/>
  <c r="J20" i="67"/>
  <c r="J40" i="67"/>
  <c r="J41" i="67"/>
  <c r="J28" i="67"/>
  <c r="J37" i="67"/>
  <c r="J34" i="67"/>
  <c r="J38" i="67"/>
  <c r="J27" i="67"/>
  <c r="J17" i="67"/>
  <c r="J5" i="67"/>
  <c r="J16" i="67"/>
  <c r="J33" i="67"/>
  <c r="J21" i="67"/>
  <c r="J25" i="67"/>
  <c r="J24" i="67"/>
  <c r="J14" i="67"/>
  <c r="J23" i="67"/>
  <c r="J15" i="67"/>
  <c r="J6" i="67"/>
  <c r="AG43" i="67"/>
  <c r="AG35" i="67"/>
  <c r="AG27" i="67"/>
  <c r="AG19" i="67"/>
  <c r="AG11" i="67"/>
  <c r="AG40" i="67"/>
  <c r="AG32" i="67"/>
  <c r="AG24" i="67"/>
  <c r="AG16" i="67"/>
  <c r="AG41" i="67"/>
  <c r="AG28" i="67"/>
  <c r="AG15" i="67"/>
  <c r="AG9" i="67"/>
  <c r="AG22" i="67"/>
  <c r="AG14" i="67"/>
  <c r="AG18" i="67"/>
  <c r="AG13" i="67"/>
  <c r="AG7" i="67"/>
  <c r="AG6" i="67"/>
  <c r="AG26" i="67"/>
  <c r="AG39" i="67"/>
  <c r="AG29" i="67"/>
  <c r="AG42" i="67"/>
  <c r="AG23" i="67"/>
  <c r="AG36" i="67"/>
  <c r="AG34" i="67"/>
  <c r="AG33" i="67"/>
  <c r="AG12" i="67"/>
  <c r="AG8" i="67"/>
  <c r="AG25" i="67"/>
  <c r="AG20" i="67"/>
  <c r="AG5" i="67"/>
  <c r="AG21" i="67"/>
  <c r="AG37" i="67"/>
  <c r="AG38" i="67"/>
  <c r="AG17" i="67"/>
  <c r="AG10" i="67"/>
  <c r="AG31" i="67"/>
  <c r="AG30" i="67"/>
  <c r="AP35" i="67"/>
  <c r="AP23" i="67"/>
  <c r="AP22" i="67"/>
  <c r="AP34" i="67"/>
  <c r="AP33" i="67"/>
  <c r="AP21" i="67"/>
  <c r="AP36" i="67"/>
  <c r="AP30" i="67"/>
  <c r="AP24" i="67"/>
  <c r="AP10" i="67"/>
  <c r="AP43" i="67"/>
  <c r="AP37" i="67"/>
  <c r="AP27" i="67"/>
  <c r="AP15" i="67"/>
  <c r="AP40" i="67"/>
  <c r="AP16" i="67"/>
  <c r="AP8" i="67"/>
  <c r="AP31" i="67"/>
  <c r="AP17" i="67"/>
  <c r="AP38" i="67"/>
  <c r="AP41" i="67"/>
  <c r="AP29" i="67"/>
  <c r="AP13" i="67"/>
  <c r="AP20" i="67"/>
  <c r="AP5" i="67"/>
  <c r="AP32" i="67"/>
  <c r="AP18" i="67"/>
  <c r="AP7" i="67"/>
  <c r="AP28" i="67"/>
  <c r="AP12" i="67"/>
  <c r="AP19" i="67"/>
  <c r="AP11" i="67"/>
  <c r="AP6" i="67"/>
  <c r="AP42" i="67"/>
  <c r="AP26" i="67"/>
  <c r="AP14" i="67"/>
  <c r="AP9" i="67"/>
  <c r="AP25" i="67"/>
  <c r="AP39" i="67"/>
  <c r="AH41" i="67"/>
  <c r="AH28" i="67"/>
  <c r="AH15" i="67"/>
  <c r="AH9" i="67"/>
  <c r="AH40" i="67"/>
  <c r="AH39" i="67"/>
  <c r="AH27" i="67"/>
  <c r="AH26" i="67"/>
  <c r="AH35" i="67"/>
  <c r="AH18" i="67"/>
  <c r="AH13" i="67"/>
  <c r="AH7" i="67"/>
  <c r="AH19" i="67"/>
  <c r="AH32" i="67"/>
  <c r="AH6" i="67"/>
  <c r="AH23" i="67"/>
  <c r="AH36" i="67"/>
  <c r="AH29" i="67"/>
  <c r="AH42" i="67"/>
  <c r="AH14" i="67"/>
  <c r="AH25" i="67"/>
  <c r="AH5" i="67"/>
  <c r="AH22" i="67"/>
  <c r="AH34" i="67"/>
  <c r="AH12" i="67"/>
  <c r="AH8" i="67"/>
  <c r="AH37" i="67"/>
  <c r="AH21" i="67"/>
  <c r="AH20" i="67"/>
  <c r="AH33" i="67"/>
  <c r="AH11" i="67"/>
  <c r="AH38" i="67"/>
  <c r="AH43" i="67"/>
  <c r="AH17" i="67"/>
  <c r="AH16" i="67"/>
  <c r="AH10" i="67"/>
  <c r="AH24" i="67"/>
  <c r="AH31" i="67"/>
  <c r="AH30" i="67"/>
  <c r="K36" i="67"/>
  <c r="K28" i="67"/>
  <c r="K20" i="67"/>
  <c r="K12" i="67"/>
  <c r="K41" i="67"/>
  <c r="K33" i="67"/>
  <c r="K25" i="67"/>
  <c r="K17" i="67"/>
  <c r="K43" i="67"/>
  <c r="K31" i="67"/>
  <c r="K30" i="67"/>
  <c r="K18" i="67"/>
  <c r="K10" i="67"/>
  <c r="K35" i="67"/>
  <c r="K8" i="67"/>
  <c r="K7" i="67"/>
  <c r="K39" i="67"/>
  <c r="K23" i="67"/>
  <c r="K19" i="67"/>
  <c r="K29" i="67"/>
  <c r="K9" i="67"/>
  <c r="K26" i="67"/>
  <c r="K14" i="67"/>
  <c r="K42" i="67"/>
  <c r="K32" i="67"/>
  <c r="K13" i="67"/>
  <c r="K38" i="67"/>
  <c r="K27" i="67"/>
  <c r="K16" i="67"/>
  <c r="K40" i="67"/>
  <c r="K37" i="67"/>
  <c r="K34" i="67"/>
  <c r="K11" i="67"/>
  <c r="K5" i="67"/>
  <c r="K21" i="67"/>
  <c r="K24" i="67"/>
  <c r="K15" i="67"/>
  <c r="K22" i="67"/>
  <c r="K6" i="67"/>
  <c r="AI40" i="67"/>
  <c r="AI32" i="67"/>
  <c r="AI24" i="67"/>
  <c r="AI16" i="67"/>
  <c r="AI37" i="67"/>
  <c r="AI29" i="67"/>
  <c r="AI21" i="67"/>
  <c r="AI13" i="67"/>
  <c r="AI39" i="67"/>
  <c r="AI27" i="67"/>
  <c r="AI26" i="67"/>
  <c r="AI14" i="67"/>
  <c r="AI6" i="67"/>
  <c r="AI20" i="67"/>
  <c r="AI42" i="67"/>
  <c r="AI23" i="67"/>
  <c r="AI36" i="67"/>
  <c r="AI19" i="67"/>
  <c r="AI33" i="67"/>
  <c r="AI11" i="67"/>
  <c r="AI9" i="67"/>
  <c r="AI5" i="67"/>
  <c r="AI34" i="67"/>
  <c r="AI22" i="67"/>
  <c r="AI12" i="67"/>
  <c r="AI8" i="67"/>
  <c r="AI43" i="67"/>
  <c r="AI38" i="67"/>
  <c r="AI30" i="67"/>
  <c r="AI28" i="67"/>
  <c r="AI25" i="67"/>
  <c r="AI15" i="67"/>
  <c r="AI17" i="67"/>
  <c r="AI18" i="67"/>
  <c r="AI7" i="67"/>
  <c r="AI41" i="67"/>
  <c r="AI10" i="67"/>
  <c r="AI31" i="67"/>
  <c r="AI35" i="67"/>
  <c r="T38" i="67"/>
  <c r="T25" i="67"/>
  <c r="T12" i="67"/>
  <c r="T37" i="67"/>
  <c r="T36" i="67"/>
  <c r="T24" i="67"/>
  <c r="T23" i="67"/>
  <c r="T20" i="67"/>
  <c r="T14" i="67"/>
  <c r="T40" i="67"/>
  <c r="T30" i="67"/>
  <c r="T27" i="67"/>
  <c r="T31" i="67"/>
  <c r="T5" i="67"/>
  <c r="T43" i="67"/>
  <c r="T15" i="67"/>
  <c r="T34" i="67"/>
  <c r="T21" i="67"/>
  <c r="T33" i="67"/>
  <c r="T32" i="67"/>
  <c r="T42" i="67"/>
  <c r="T22" i="67"/>
  <c r="T17" i="67"/>
  <c r="T16" i="67"/>
  <c r="T7" i="67"/>
  <c r="T9" i="67"/>
  <c r="T41" i="67"/>
  <c r="T28" i="67"/>
  <c r="T39" i="67"/>
  <c r="T29" i="67"/>
  <c r="T10" i="67"/>
  <c r="T26" i="67"/>
  <c r="T18" i="67"/>
  <c r="T35" i="67"/>
  <c r="T13" i="67"/>
  <c r="T8" i="67"/>
  <c r="T6" i="67"/>
  <c r="T19" i="67"/>
  <c r="T11" i="67"/>
  <c r="M41" i="67"/>
  <c r="M33" i="67"/>
  <c r="M25" i="67"/>
  <c r="M17" i="67"/>
  <c r="M38" i="67"/>
  <c r="M30" i="67"/>
  <c r="M22" i="67"/>
  <c r="M14" i="67"/>
  <c r="M42" i="67"/>
  <c r="M29" i="67"/>
  <c r="M16" i="67"/>
  <c r="M7" i="67"/>
  <c r="M32" i="67"/>
  <c r="M23" i="67"/>
  <c r="M27" i="67"/>
  <c r="M26" i="67"/>
  <c r="M18" i="67"/>
  <c r="M13" i="67"/>
  <c r="M8" i="67"/>
  <c r="M40" i="67"/>
  <c r="M39" i="67"/>
  <c r="M19" i="67"/>
  <c r="M36" i="67"/>
  <c r="M11" i="67"/>
  <c r="M5" i="67"/>
  <c r="M37" i="67"/>
  <c r="M34" i="67"/>
  <c r="M43" i="67"/>
  <c r="M24" i="67"/>
  <c r="M15" i="67"/>
  <c r="M35" i="67"/>
  <c r="M12" i="67"/>
  <c r="M31" i="67"/>
  <c r="M28" i="67"/>
  <c r="M9" i="67"/>
  <c r="M10" i="67"/>
  <c r="M21" i="67"/>
  <c r="M20" i="67"/>
  <c r="M6" i="67"/>
  <c r="W42" i="67"/>
  <c r="W34" i="67"/>
  <c r="W26" i="67"/>
  <c r="W18" i="67"/>
  <c r="W39" i="67"/>
  <c r="W31" i="67"/>
  <c r="W23" i="67"/>
  <c r="W15" i="67"/>
  <c r="W35" i="67"/>
  <c r="W22" i="67"/>
  <c r="W8" i="67"/>
  <c r="W27" i="67"/>
  <c r="W37" i="67"/>
  <c r="W28" i="67"/>
  <c r="W17" i="67"/>
  <c r="W11" i="67"/>
  <c r="W40" i="67"/>
  <c r="W21" i="67"/>
  <c r="W16" i="67"/>
  <c r="W41" i="67"/>
  <c r="W10" i="67"/>
  <c r="W24" i="67"/>
  <c r="W5" i="67"/>
  <c r="W7" i="67"/>
  <c r="W9" i="67"/>
  <c r="W14" i="67"/>
  <c r="W30" i="67"/>
  <c r="W29" i="67"/>
  <c r="W25" i="67"/>
  <c r="W43" i="67"/>
  <c r="W6" i="67"/>
  <c r="W38" i="67"/>
  <c r="W20" i="67"/>
  <c r="W13" i="67"/>
  <c r="W36" i="67"/>
  <c r="W32" i="67"/>
  <c r="W12" i="67"/>
  <c r="W19" i="67"/>
  <c r="W33" i="67"/>
  <c r="AC41" i="67"/>
  <c r="AC33" i="67"/>
  <c r="AC25" i="67"/>
  <c r="AC17" i="67"/>
  <c r="AC38" i="67"/>
  <c r="AC30" i="67"/>
  <c r="AC22" i="67"/>
  <c r="AC14" i="67"/>
  <c r="AC43" i="67"/>
  <c r="AC31" i="67"/>
  <c r="AC18" i="67"/>
  <c r="AC7" i="67"/>
  <c r="AC28" i="67"/>
  <c r="AC12" i="67"/>
  <c r="AC42" i="67"/>
  <c r="AC32" i="67"/>
  <c r="AC10" i="67"/>
  <c r="AC9" i="67"/>
  <c r="AC29" i="67"/>
  <c r="AC35" i="67"/>
  <c r="AC8" i="67"/>
  <c r="AC13" i="67"/>
  <c r="AC16" i="67"/>
  <c r="AC19" i="67"/>
  <c r="AC6" i="67"/>
  <c r="AC21" i="67"/>
  <c r="AC20" i="67"/>
  <c r="AC15" i="67"/>
  <c r="AC24" i="67"/>
  <c r="AC23" i="67"/>
  <c r="AC40" i="67"/>
  <c r="AC37" i="67"/>
  <c r="AC34" i="67"/>
  <c r="AC39" i="67"/>
  <c r="AC26" i="67"/>
  <c r="AC11" i="67"/>
  <c r="AC27" i="67"/>
  <c r="AC36" i="67"/>
  <c r="AC5" i="67"/>
  <c r="AM42" i="67"/>
  <c r="AM34" i="67"/>
  <c r="AM26" i="67"/>
  <c r="AM18" i="67"/>
  <c r="AM39" i="67"/>
  <c r="AM31" i="67"/>
  <c r="AM23" i="67"/>
  <c r="AM15" i="67"/>
  <c r="AM37" i="67"/>
  <c r="AM36" i="67"/>
  <c r="AM24" i="67"/>
  <c r="AM11" i="67"/>
  <c r="AM8" i="67"/>
  <c r="AM5" i="67"/>
  <c r="AM30" i="67"/>
  <c r="AM40" i="67"/>
  <c r="AM33" i="67"/>
  <c r="AM20" i="67"/>
  <c r="AM14" i="67"/>
  <c r="AM43" i="67"/>
  <c r="AM27" i="67"/>
  <c r="AM12" i="67"/>
  <c r="AM35" i="67"/>
  <c r="AM17" i="67"/>
  <c r="AM10" i="67"/>
  <c r="AM7" i="67"/>
  <c r="AM13" i="67"/>
  <c r="AM32" i="67"/>
  <c r="AM19" i="67"/>
  <c r="AM25" i="67"/>
  <c r="AM9" i="67"/>
  <c r="AM22" i="67"/>
  <c r="AM29" i="67"/>
  <c r="AM41" i="67"/>
  <c r="AM6" i="67"/>
  <c r="AM16" i="67"/>
  <c r="AM21" i="67"/>
  <c r="AM28" i="67"/>
  <c r="AM38" i="67"/>
  <c r="N42" i="67"/>
  <c r="N29" i="67"/>
  <c r="N17" i="67"/>
  <c r="N16" i="67"/>
  <c r="N7" i="67"/>
  <c r="N41" i="67"/>
  <c r="N40" i="67"/>
  <c r="N28" i="67"/>
  <c r="N27" i="67"/>
  <c r="N26" i="67"/>
  <c r="N18" i="67"/>
  <c r="N13" i="67"/>
  <c r="N8" i="67"/>
  <c r="N6" i="67"/>
  <c r="N39" i="67"/>
  <c r="N36" i="67"/>
  <c r="N14" i="67"/>
  <c r="N33" i="67"/>
  <c r="N43" i="67"/>
  <c r="N23" i="67"/>
  <c r="N19" i="67"/>
  <c r="N37" i="67"/>
  <c r="N34" i="67"/>
  <c r="N31" i="67"/>
  <c r="N5" i="67"/>
  <c r="N35" i="67"/>
  <c r="N12" i="67"/>
  <c r="N11" i="67"/>
  <c r="N32" i="67"/>
  <c r="N15" i="67"/>
  <c r="N25" i="67"/>
  <c r="N38" i="67"/>
  <c r="N30" i="67"/>
  <c r="N24" i="67"/>
  <c r="N10" i="67"/>
  <c r="N9" i="67"/>
  <c r="N20" i="67"/>
  <c r="N22" i="67"/>
  <c r="N21" i="67"/>
  <c r="U37" i="67"/>
  <c r="U29" i="67"/>
  <c r="U21" i="67"/>
  <c r="U13" i="67"/>
  <c r="U42" i="67"/>
  <c r="U34" i="67"/>
  <c r="U26" i="67"/>
  <c r="U18" i="67"/>
  <c r="U36" i="67"/>
  <c r="U24" i="67"/>
  <c r="U23" i="67"/>
  <c r="U11" i="67"/>
  <c r="U30" i="67"/>
  <c r="U31" i="67"/>
  <c r="U43" i="67"/>
  <c r="U15" i="67"/>
  <c r="U40" i="67"/>
  <c r="U5" i="67"/>
  <c r="U16" i="67"/>
  <c r="U27" i="67"/>
  <c r="U38" i="67"/>
  <c r="U17" i="67"/>
  <c r="U25" i="67"/>
  <c r="U41" i="67"/>
  <c r="U28" i="67"/>
  <c r="U9" i="67"/>
  <c r="U39" i="67"/>
  <c r="U10" i="67"/>
  <c r="U7" i="67"/>
  <c r="U22" i="67"/>
  <c r="U6" i="67"/>
  <c r="U33" i="67"/>
  <c r="U35" i="67"/>
  <c r="U20" i="67"/>
  <c r="U8" i="67"/>
  <c r="U32" i="67"/>
  <c r="U12" i="67"/>
  <c r="U19" i="67"/>
  <c r="U14" i="67"/>
  <c r="H34" i="67"/>
  <c r="H33" i="67"/>
  <c r="H21" i="67"/>
  <c r="H20" i="67"/>
  <c r="H8" i="67"/>
  <c r="H32" i="67"/>
  <c r="H25" i="67"/>
  <c r="H17" i="67"/>
  <c r="H18" i="67"/>
  <c r="H9" i="67"/>
  <c r="H38" i="67"/>
  <c r="H5" i="67"/>
  <c r="H10" i="67"/>
  <c r="H35" i="67"/>
  <c r="H42" i="67"/>
  <c r="H39" i="67"/>
  <c r="H22" i="67"/>
  <c r="H12" i="67"/>
  <c r="H11" i="67"/>
  <c r="H29" i="67"/>
  <c r="H6" i="67"/>
  <c r="H43" i="67"/>
  <c r="H27" i="67"/>
  <c r="H19" i="67"/>
  <c r="H30" i="67"/>
  <c r="H7" i="67"/>
  <c r="H41" i="67"/>
  <c r="H28" i="67"/>
  <c r="H36" i="67"/>
  <c r="H37" i="67"/>
  <c r="H31" i="67"/>
  <c r="H40" i="67"/>
  <c r="H26" i="67"/>
  <c r="H23" i="67"/>
  <c r="H13" i="67"/>
  <c r="H24" i="67"/>
  <c r="H16" i="67"/>
  <c r="H15" i="67"/>
  <c r="H14" i="67"/>
  <c r="AD43" i="67"/>
  <c r="AD31" i="67"/>
  <c r="AD18" i="67"/>
  <c r="AD7" i="67"/>
  <c r="AD30" i="67"/>
  <c r="AD42" i="67"/>
  <c r="AD29" i="67"/>
  <c r="AD41" i="67"/>
  <c r="AD17" i="67"/>
  <c r="AD10" i="67"/>
  <c r="AD9" i="67"/>
  <c r="AD38" i="67"/>
  <c r="AD25" i="67"/>
  <c r="AD13" i="67"/>
  <c r="AD26" i="67"/>
  <c r="AD6" i="67"/>
  <c r="AD35" i="67"/>
  <c r="AD22" i="67"/>
  <c r="AD12" i="67"/>
  <c r="AD8" i="67"/>
  <c r="AD32" i="67"/>
  <c r="AD39" i="67"/>
  <c r="AD28" i="67"/>
  <c r="AD21" i="67"/>
  <c r="AD15" i="67"/>
  <c r="AD20" i="67"/>
  <c r="AD19" i="67"/>
  <c r="AD24" i="67"/>
  <c r="AD23" i="67"/>
  <c r="AD14" i="67"/>
  <c r="AD40" i="67"/>
  <c r="AD16" i="67"/>
  <c r="AD37" i="67"/>
  <c r="AD27" i="67"/>
  <c r="AD34" i="67"/>
  <c r="AD11" i="67"/>
  <c r="AD36" i="67"/>
  <c r="AD33" i="67"/>
  <c r="AD5" i="67"/>
  <c r="AK37" i="67"/>
  <c r="AK29" i="67"/>
  <c r="AK21" i="67"/>
  <c r="AK13" i="67"/>
  <c r="AK42" i="67"/>
  <c r="AK34" i="67"/>
  <c r="AK26" i="67"/>
  <c r="AK18" i="67"/>
  <c r="AK38" i="67"/>
  <c r="AK25" i="67"/>
  <c r="AK12" i="67"/>
  <c r="AK23" i="67"/>
  <c r="AK30" i="67"/>
  <c r="AK15" i="67"/>
  <c r="AK43" i="67"/>
  <c r="AK36" i="67"/>
  <c r="AK19" i="67"/>
  <c r="AK20" i="67"/>
  <c r="AK5" i="67"/>
  <c r="AK39" i="67"/>
  <c r="AK33" i="67"/>
  <c r="AK14" i="67"/>
  <c r="AK9" i="67"/>
  <c r="AK6" i="67"/>
  <c r="AK11" i="67"/>
  <c r="AK35" i="67"/>
  <c r="AK31" i="67"/>
  <c r="AK22" i="67"/>
  <c r="AK8" i="67"/>
  <c r="AK40" i="67"/>
  <c r="AK27" i="67"/>
  <c r="AK17" i="67"/>
  <c r="AK32" i="67"/>
  <c r="AK10" i="67"/>
  <c r="AK24" i="67"/>
  <c r="AK16" i="67"/>
  <c r="AK7" i="67"/>
  <c r="AK41" i="67"/>
  <c r="AK28" i="67"/>
  <c r="G44" i="67"/>
  <c r="V44" i="67" l="1"/>
  <c r="AE44" i="67"/>
  <c r="X44" i="67"/>
  <c r="AB44" i="67"/>
  <c r="C24" i="67"/>
  <c r="I25" i="59" s="1"/>
  <c r="K25" i="59" s="1"/>
  <c r="C24" i="60" s="1"/>
  <c r="C11" i="67"/>
  <c r="I12" i="59" s="1"/>
  <c r="K12" i="59" s="1"/>
  <c r="C11" i="60" s="1"/>
  <c r="L44" i="67"/>
  <c r="W44" i="67"/>
  <c r="C33" i="67"/>
  <c r="I34" i="59" s="1"/>
  <c r="K34" i="59" s="1"/>
  <c r="C33" i="60" s="1"/>
  <c r="C35" i="67"/>
  <c r="I36" i="59" s="1"/>
  <c r="K36" i="59" s="1"/>
  <c r="C35" i="60" s="1"/>
  <c r="AM44" i="67"/>
  <c r="C28" i="67"/>
  <c r="I29" i="59" s="1"/>
  <c r="K29" i="59" s="1"/>
  <c r="C28" i="60" s="1"/>
  <c r="C14" i="67"/>
  <c r="I15" i="59" s="1"/>
  <c r="K15" i="59" s="1"/>
  <c r="C14" i="60" s="1"/>
  <c r="K44" i="67"/>
  <c r="J44" i="67"/>
  <c r="I44" i="67"/>
  <c r="C21" i="67"/>
  <c r="I22" i="59" s="1"/>
  <c r="K22" i="59" s="1"/>
  <c r="C21" i="60" s="1"/>
  <c r="R44" i="67"/>
  <c r="C22" i="67"/>
  <c r="I23" i="59" s="1"/>
  <c r="K23" i="59" s="1"/>
  <c r="C22" i="60" s="1"/>
  <c r="AK44" i="67"/>
  <c r="S44" i="67"/>
  <c r="C31" i="67"/>
  <c r="I32" i="59" s="1"/>
  <c r="K32" i="59" s="1"/>
  <c r="C31" i="60" s="1"/>
  <c r="AH44" i="67"/>
  <c r="C43" i="67"/>
  <c r="I44" i="59" s="1"/>
  <c r="K44" i="59" s="1"/>
  <c r="C43" i="60" s="1"/>
  <c r="M44" i="67"/>
  <c r="C9" i="67"/>
  <c r="I10" i="59" s="1"/>
  <c r="K10" i="59" s="1"/>
  <c r="C9" i="60" s="1"/>
  <c r="D44" i="67"/>
  <c r="C5" i="67"/>
  <c r="I6" i="59" s="1"/>
  <c r="K6" i="59" s="1"/>
  <c r="T44" i="67"/>
  <c r="AJ44" i="67"/>
  <c r="C18" i="67"/>
  <c r="I19" i="59" s="1"/>
  <c r="K19" i="59" s="1"/>
  <c r="C18" i="60" s="1"/>
  <c r="C6" i="67"/>
  <c r="I7" i="59" s="1"/>
  <c r="K7" i="59" s="1"/>
  <c r="C6" i="60" s="1"/>
  <c r="C16" i="67"/>
  <c r="I17" i="59" s="1"/>
  <c r="K17" i="59" s="1"/>
  <c r="C16" i="60" s="1"/>
  <c r="C27" i="67"/>
  <c r="I28" i="59" s="1"/>
  <c r="K28" i="59" s="1"/>
  <c r="C27" i="60" s="1"/>
  <c r="Z44" i="67"/>
  <c r="AN44" i="67"/>
  <c r="AA44" i="67"/>
  <c r="C13" i="67"/>
  <c r="I14" i="59" s="1"/>
  <c r="K14" i="59" s="1"/>
  <c r="C13" i="60" s="1"/>
  <c r="C42" i="67"/>
  <c r="I43" i="59" s="1"/>
  <c r="K43" i="59" s="1"/>
  <c r="C42" i="60" s="1"/>
  <c r="C12" i="67"/>
  <c r="I13" i="59" s="1"/>
  <c r="K13" i="59" s="1"/>
  <c r="C12" i="60" s="1"/>
  <c r="C36" i="67"/>
  <c r="I37" i="59" s="1"/>
  <c r="K37" i="59" s="1"/>
  <c r="C36" i="60" s="1"/>
  <c r="F44" i="67"/>
  <c r="C25" i="67"/>
  <c r="I26" i="59" s="1"/>
  <c r="K26" i="59" s="1"/>
  <c r="C25" i="60" s="1"/>
  <c r="C38" i="67"/>
  <c r="I39" i="59" s="1"/>
  <c r="K39" i="59" s="1"/>
  <c r="C38" i="60" s="1"/>
  <c r="P44" i="67"/>
  <c r="AD44" i="67"/>
  <c r="AI44" i="67"/>
  <c r="E44" i="67"/>
  <c r="C17" i="67"/>
  <c r="I18" i="59" s="1"/>
  <c r="K18" i="59" s="1"/>
  <c r="C17" i="60" s="1"/>
  <c r="C23" i="67"/>
  <c r="I24" i="59" s="1"/>
  <c r="K24" i="59" s="1"/>
  <c r="C23" i="60" s="1"/>
  <c r="C30" i="67"/>
  <c r="I31" i="59" s="1"/>
  <c r="K31" i="59" s="1"/>
  <c r="C30" i="60" s="1"/>
  <c r="H44" i="67"/>
  <c r="AP44" i="67"/>
  <c r="AG44" i="67"/>
  <c r="AL44" i="67"/>
  <c r="Y44" i="67"/>
  <c r="C39" i="67"/>
  <c r="I40" i="59" s="1"/>
  <c r="K40" i="59" s="1"/>
  <c r="C39" i="60" s="1"/>
  <c r="C34" i="67"/>
  <c r="I35" i="59" s="1"/>
  <c r="K35" i="59" s="1"/>
  <c r="C34" i="60" s="1"/>
  <c r="C32" i="67"/>
  <c r="I33" i="59" s="1"/>
  <c r="K33" i="59" s="1"/>
  <c r="C32" i="60" s="1"/>
  <c r="Q44" i="67"/>
  <c r="C41" i="67"/>
  <c r="I42" i="59" s="1"/>
  <c r="K42" i="59" s="1"/>
  <c r="C41" i="60" s="1"/>
  <c r="C8" i="67"/>
  <c r="I9" i="59" s="1"/>
  <c r="K9" i="59" s="1"/>
  <c r="C8" i="60" s="1"/>
  <c r="C10" i="67"/>
  <c r="I11" i="59" s="1"/>
  <c r="K11" i="59" s="1"/>
  <c r="C10" i="60" s="1"/>
  <c r="C20" i="67"/>
  <c r="I21" i="59" s="1"/>
  <c r="K21" i="59" s="1"/>
  <c r="C20" i="60" s="1"/>
  <c r="AF44" i="67"/>
  <c r="C19" i="67"/>
  <c r="I20" i="59" s="1"/>
  <c r="K20" i="59" s="1"/>
  <c r="C19" i="60" s="1"/>
  <c r="AO44" i="67"/>
  <c r="C15" i="67"/>
  <c r="I16" i="59" s="1"/>
  <c r="K16" i="59" s="1"/>
  <c r="C15" i="60" s="1"/>
  <c r="C37" i="67"/>
  <c r="I38" i="59" s="1"/>
  <c r="K38" i="59" s="1"/>
  <c r="C37" i="60" s="1"/>
  <c r="C26" i="67"/>
  <c r="I27" i="59" s="1"/>
  <c r="K27" i="59" s="1"/>
  <c r="C26" i="60" s="1"/>
  <c r="C29" i="67"/>
  <c r="I30" i="59" s="1"/>
  <c r="K30" i="59" s="1"/>
  <c r="C29" i="60" s="1"/>
  <c r="U44" i="67"/>
  <c r="N44" i="67"/>
  <c r="AC44" i="67"/>
  <c r="C40" i="67"/>
  <c r="I41" i="59" s="1"/>
  <c r="K41" i="59" s="1"/>
  <c r="C40" i="60" s="1"/>
  <c r="C7" i="67"/>
  <c r="I8" i="59" s="1"/>
  <c r="K8" i="59" s="1"/>
  <c r="C7" i="60" s="1"/>
  <c r="O44" i="67"/>
  <c r="D5" i="68" l="1" a="1"/>
  <c r="C5" i="60"/>
  <c r="C44" i="67"/>
  <c r="S5" i="68" l="1"/>
  <c r="AI5" i="68"/>
  <c r="M5" i="68"/>
  <c r="O5" i="68"/>
  <c r="AE5" i="68"/>
  <c r="D5" i="68"/>
  <c r="T5" i="68"/>
  <c r="AJ5" i="68"/>
  <c r="P5" i="68"/>
  <c r="E5" i="68"/>
  <c r="U5" i="68"/>
  <c r="AK5" i="68"/>
  <c r="AC5" i="68"/>
  <c r="F5" i="68"/>
  <c r="V5" i="68"/>
  <c r="AL5" i="68"/>
  <c r="Z5" i="68"/>
  <c r="G5" i="68"/>
  <c r="W5" i="68"/>
  <c r="AM5" i="68"/>
  <c r="AF5" i="68"/>
  <c r="H5" i="68"/>
  <c r="X5" i="68"/>
  <c r="AN5" i="68"/>
  <c r="J5" i="68"/>
  <c r="AB5" i="68"/>
  <c r="N5" i="68"/>
  <c r="I5" i="68"/>
  <c r="Y5" i="68"/>
  <c r="AO5" i="68"/>
  <c r="AP5" i="68"/>
  <c r="K5" i="68"/>
  <c r="AA5" i="68"/>
  <c r="Q5" i="68"/>
  <c r="AG5" i="68"/>
  <c r="R5" i="68"/>
  <c r="AH5" i="68"/>
  <c r="L5" i="68"/>
  <c r="AD5" i="68"/>
  <c r="C44" i="66"/>
  <c r="C43" i="66"/>
  <c r="C42" i="66"/>
  <c r="C41" i="66"/>
  <c r="C40" i="66"/>
  <c r="C39" i="66"/>
  <c r="C38" i="66"/>
  <c r="C37" i="66"/>
  <c r="C36" i="66"/>
  <c r="C35" i="66"/>
  <c r="C34" i="66"/>
  <c r="C33" i="66"/>
  <c r="C32" i="66"/>
  <c r="C31" i="66"/>
  <c r="C30" i="66"/>
  <c r="C29" i="66"/>
  <c r="C28" i="66"/>
  <c r="C27" i="66"/>
  <c r="C26" i="66"/>
  <c r="C25" i="66"/>
  <c r="C24" i="66"/>
  <c r="C23" i="66"/>
  <c r="C22" i="66"/>
  <c r="C21" i="66"/>
  <c r="C20" i="66"/>
  <c r="C19" i="66"/>
  <c r="C18" i="66"/>
  <c r="C17" i="66"/>
  <c r="C16" i="66"/>
  <c r="C15" i="66"/>
  <c r="C14" i="66"/>
  <c r="C13" i="66"/>
  <c r="C12" i="66"/>
  <c r="C11" i="66"/>
  <c r="C10" i="66"/>
  <c r="C9" i="66"/>
  <c r="C8" i="66"/>
  <c r="C7" i="66"/>
  <c r="C6" i="66"/>
  <c r="X44" i="64"/>
  <c r="X43" i="64"/>
  <c r="X42" i="64"/>
  <c r="X41" i="64"/>
  <c r="X40" i="64"/>
  <c r="X39" i="64"/>
  <c r="X38" i="64"/>
  <c r="X37" i="64"/>
  <c r="X36" i="64"/>
  <c r="X35" i="64"/>
  <c r="X34" i="64"/>
  <c r="X33" i="64"/>
  <c r="X32" i="64"/>
  <c r="X31" i="64"/>
  <c r="X30" i="64"/>
  <c r="X29" i="64"/>
  <c r="X28" i="64"/>
  <c r="X27" i="64"/>
  <c r="X26" i="64"/>
  <c r="X25" i="64"/>
  <c r="X24" i="64"/>
  <c r="X23" i="64"/>
  <c r="X22" i="64"/>
  <c r="X21" i="64"/>
  <c r="X20" i="64"/>
  <c r="X19" i="64"/>
  <c r="X18" i="64"/>
  <c r="X17" i="64"/>
  <c r="X16" i="64"/>
  <c r="X15" i="64"/>
  <c r="X14" i="64"/>
  <c r="X13" i="64"/>
  <c r="X12" i="64"/>
  <c r="X11" i="64"/>
  <c r="X10" i="64"/>
  <c r="X9" i="64"/>
  <c r="X8" i="64"/>
  <c r="X7" i="64"/>
  <c r="X6" i="64"/>
  <c r="X5" i="64"/>
  <c r="V44" i="64"/>
  <c r="V43" i="64"/>
  <c r="V42" i="64"/>
  <c r="V41" i="64"/>
  <c r="V40" i="64"/>
  <c r="V39" i="64"/>
  <c r="V38" i="64"/>
  <c r="V37" i="64"/>
  <c r="V36" i="64"/>
  <c r="V35" i="64"/>
  <c r="V34" i="64"/>
  <c r="V33" i="64"/>
  <c r="V32" i="64"/>
  <c r="V31" i="64"/>
  <c r="V30" i="64"/>
  <c r="V29" i="64"/>
  <c r="V28" i="64"/>
  <c r="V27" i="64"/>
  <c r="V26" i="64"/>
  <c r="V25" i="64"/>
  <c r="V24" i="64"/>
  <c r="V23" i="64"/>
  <c r="V22" i="64"/>
  <c r="V21" i="64"/>
  <c r="V20" i="64"/>
  <c r="V19" i="64"/>
  <c r="V18" i="64"/>
  <c r="V17" i="64"/>
  <c r="V16" i="64"/>
  <c r="V15" i="64"/>
  <c r="V14" i="64"/>
  <c r="V13" i="64"/>
  <c r="V12" i="64"/>
  <c r="V11" i="64"/>
  <c r="V10" i="64"/>
  <c r="V9" i="64"/>
  <c r="V8" i="64"/>
  <c r="V7" i="64"/>
  <c r="V6" i="64"/>
  <c r="V5" i="64"/>
  <c r="T44" i="64"/>
  <c r="T43" i="64"/>
  <c r="T42" i="64"/>
  <c r="T41" i="64"/>
  <c r="T40" i="64"/>
  <c r="T39" i="64"/>
  <c r="T38" i="64"/>
  <c r="T37" i="64"/>
  <c r="T36" i="64"/>
  <c r="T35" i="64"/>
  <c r="T34" i="64"/>
  <c r="T33" i="64"/>
  <c r="T32" i="64"/>
  <c r="T31" i="64"/>
  <c r="T30" i="64"/>
  <c r="T29" i="64"/>
  <c r="T28" i="64"/>
  <c r="T27" i="64"/>
  <c r="T26" i="64"/>
  <c r="T25" i="64"/>
  <c r="T24" i="64"/>
  <c r="T23" i="64"/>
  <c r="T22" i="64"/>
  <c r="T21" i="64"/>
  <c r="T20" i="64"/>
  <c r="T19" i="64"/>
  <c r="T18" i="64"/>
  <c r="T17" i="64"/>
  <c r="T16" i="64"/>
  <c r="T15" i="64"/>
  <c r="T14" i="64"/>
  <c r="T13" i="64"/>
  <c r="T12" i="64"/>
  <c r="T11" i="64"/>
  <c r="T10" i="64"/>
  <c r="T9" i="64"/>
  <c r="T8" i="64"/>
  <c r="T7" i="64"/>
  <c r="T6" i="64"/>
  <c r="T5" i="64"/>
  <c r="P44" i="64"/>
  <c r="P43" i="64"/>
  <c r="P42" i="64"/>
  <c r="P41" i="64"/>
  <c r="P40" i="64"/>
  <c r="P39" i="64"/>
  <c r="P38" i="64"/>
  <c r="P37" i="64"/>
  <c r="P36" i="64"/>
  <c r="P35" i="64"/>
  <c r="P34" i="64"/>
  <c r="P33" i="64"/>
  <c r="P32" i="64"/>
  <c r="P31" i="64"/>
  <c r="P30" i="64"/>
  <c r="P29" i="64"/>
  <c r="P28" i="64"/>
  <c r="P27" i="64"/>
  <c r="P26" i="64"/>
  <c r="P25" i="64"/>
  <c r="P24" i="64"/>
  <c r="P23" i="64"/>
  <c r="P22" i="64"/>
  <c r="P21" i="64"/>
  <c r="P20" i="64"/>
  <c r="P19" i="64"/>
  <c r="P18" i="64"/>
  <c r="P17" i="64"/>
  <c r="P16" i="64"/>
  <c r="P15" i="64"/>
  <c r="P14" i="64"/>
  <c r="P13" i="64"/>
  <c r="P12" i="64"/>
  <c r="P11" i="64"/>
  <c r="P10" i="64"/>
  <c r="P9" i="64"/>
  <c r="P8" i="64"/>
  <c r="P7" i="64"/>
  <c r="P6" i="64"/>
  <c r="P5" i="64"/>
  <c r="N44" i="64"/>
  <c r="N43" i="64"/>
  <c r="N42" i="64"/>
  <c r="N41" i="64"/>
  <c r="N40" i="64"/>
  <c r="N39" i="64"/>
  <c r="N38" i="64"/>
  <c r="N37" i="64"/>
  <c r="N36" i="64"/>
  <c r="N35" i="64"/>
  <c r="N34" i="64"/>
  <c r="N33" i="64"/>
  <c r="N32" i="64"/>
  <c r="N31" i="64"/>
  <c r="N30" i="64"/>
  <c r="N29" i="64"/>
  <c r="N28" i="64"/>
  <c r="N27" i="64"/>
  <c r="N26" i="64"/>
  <c r="N25" i="64"/>
  <c r="N24" i="64"/>
  <c r="N23" i="64"/>
  <c r="N22" i="64"/>
  <c r="N21" i="64"/>
  <c r="N20" i="64"/>
  <c r="N19" i="64"/>
  <c r="N18" i="64"/>
  <c r="N17" i="64"/>
  <c r="N16" i="64"/>
  <c r="N15" i="64"/>
  <c r="N14" i="64"/>
  <c r="N13" i="64"/>
  <c r="N12" i="64"/>
  <c r="N11" i="64"/>
  <c r="N10" i="64"/>
  <c r="N9" i="64"/>
  <c r="N8" i="64"/>
  <c r="N7" i="64"/>
  <c r="N6" i="64"/>
  <c r="N5" i="64"/>
  <c r="J44" i="64"/>
  <c r="J43" i="64"/>
  <c r="J42" i="64"/>
  <c r="J41" i="64"/>
  <c r="J40" i="64"/>
  <c r="J39" i="64"/>
  <c r="J38" i="64"/>
  <c r="J37" i="64"/>
  <c r="J36" i="64"/>
  <c r="J35" i="64"/>
  <c r="J34" i="64"/>
  <c r="J33" i="64"/>
  <c r="J32" i="64"/>
  <c r="J31" i="64"/>
  <c r="J30" i="64"/>
  <c r="J29" i="64"/>
  <c r="J28" i="64"/>
  <c r="J27" i="64"/>
  <c r="J26" i="64"/>
  <c r="J25" i="64"/>
  <c r="J24" i="64"/>
  <c r="J23" i="64"/>
  <c r="J22" i="64"/>
  <c r="J21" i="64"/>
  <c r="J20" i="64"/>
  <c r="J19" i="64"/>
  <c r="J18" i="64"/>
  <c r="J17" i="64"/>
  <c r="J16" i="64"/>
  <c r="J15" i="64"/>
  <c r="J14" i="64"/>
  <c r="J13" i="64"/>
  <c r="J12" i="64"/>
  <c r="J11" i="64"/>
  <c r="J10" i="64"/>
  <c r="J9" i="64"/>
  <c r="J8" i="64"/>
  <c r="J7" i="64"/>
  <c r="J6" i="64"/>
  <c r="J5" i="64"/>
  <c r="F44" i="64"/>
  <c r="F43" i="64"/>
  <c r="F42" i="64"/>
  <c r="F41" i="64"/>
  <c r="F40" i="64"/>
  <c r="F39" i="64"/>
  <c r="F38" i="64"/>
  <c r="F37" i="64"/>
  <c r="F36" i="64"/>
  <c r="F35" i="64"/>
  <c r="F34" i="64"/>
  <c r="F33" i="64"/>
  <c r="F32" i="64"/>
  <c r="F31" i="64"/>
  <c r="F30" i="64"/>
  <c r="F29" i="64"/>
  <c r="F28" i="64"/>
  <c r="F27" i="64"/>
  <c r="F26" i="64"/>
  <c r="F25" i="64"/>
  <c r="F24" i="64"/>
  <c r="F23" i="64"/>
  <c r="F22" i="64"/>
  <c r="F21" i="64"/>
  <c r="F20" i="64"/>
  <c r="F19" i="64"/>
  <c r="F18" i="64"/>
  <c r="F17" i="64"/>
  <c r="F16" i="64"/>
  <c r="F15" i="64"/>
  <c r="F14" i="64"/>
  <c r="F13" i="64"/>
  <c r="F12" i="64"/>
  <c r="F11" i="64"/>
  <c r="F10" i="64"/>
  <c r="F9" i="64"/>
  <c r="F8" i="64"/>
  <c r="F7" i="64"/>
  <c r="F6" i="64"/>
  <c r="F5" i="64"/>
  <c r="C43" i="64"/>
  <c r="C42" i="64"/>
  <c r="C41" i="64"/>
  <c r="C40" i="64"/>
  <c r="C39" i="64"/>
  <c r="C38" i="64"/>
  <c r="C37" i="64"/>
  <c r="C36" i="64"/>
  <c r="C35" i="64"/>
  <c r="C34" i="64"/>
  <c r="C33" i="64"/>
  <c r="C32" i="64"/>
  <c r="C31" i="64"/>
  <c r="C30" i="64"/>
  <c r="C29" i="64"/>
  <c r="C28" i="64"/>
  <c r="C27" i="64"/>
  <c r="C26" i="64"/>
  <c r="C25" i="64"/>
  <c r="C24" i="64"/>
  <c r="C23" i="64"/>
  <c r="C22" i="64"/>
  <c r="C21" i="64"/>
  <c r="C20" i="64"/>
  <c r="C19" i="64"/>
  <c r="C18" i="64"/>
  <c r="C17" i="64"/>
  <c r="C16" i="64"/>
  <c r="C15" i="64"/>
  <c r="C14" i="64"/>
  <c r="C13" i="64"/>
  <c r="C12" i="64"/>
  <c r="C11" i="64"/>
  <c r="C10" i="64"/>
  <c r="C9" i="64"/>
  <c r="C8" i="64"/>
  <c r="C7" i="64"/>
  <c r="C6" i="64"/>
  <c r="C5" i="64"/>
  <c r="D5" i="65" a="1"/>
  <c r="J5" i="65" s="1"/>
  <c r="J10" i="65" s="1"/>
  <c r="C44" i="63"/>
  <c r="C43" i="63"/>
  <c r="C42" i="63"/>
  <c r="C41" i="63"/>
  <c r="C40" i="63"/>
  <c r="C39" i="63"/>
  <c r="C38" i="63"/>
  <c r="C37" i="63"/>
  <c r="C36" i="63"/>
  <c r="C35" i="63"/>
  <c r="C34" i="63"/>
  <c r="C33" i="63"/>
  <c r="C32" i="63"/>
  <c r="C31" i="63"/>
  <c r="C30" i="63"/>
  <c r="C29" i="63"/>
  <c r="C28" i="63"/>
  <c r="C27" i="63"/>
  <c r="C26" i="63"/>
  <c r="C25" i="63"/>
  <c r="C24" i="63"/>
  <c r="C23" i="63"/>
  <c r="C22" i="63"/>
  <c r="C21" i="63"/>
  <c r="C20" i="63"/>
  <c r="C19" i="63"/>
  <c r="C18" i="63"/>
  <c r="C17" i="63"/>
  <c r="C16" i="63"/>
  <c r="C15" i="63"/>
  <c r="C14" i="63"/>
  <c r="C13" i="63"/>
  <c r="C12" i="63"/>
  <c r="C11" i="63"/>
  <c r="C10" i="63"/>
  <c r="C9" i="63"/>
  <c r="C8" i="63"/>
  <c r="C7" i="63"/>
  <c r="C6" i="63"/>
  <c r="C45" i="59"/>
  <c r="C44" i="64" s="1"/>
  <c r="G5" i="65" l="1"/>
  <c r="G33" i="65" s="1"/>
  <c r="F5" i="65"/>
  <c r="F9" i="65" s="1"/>
  <c r="AE5" i="65"/>
  <c r="AE14" i="65" s="1"/>
  <c r="AC5" i="65"/>
  <c r="AC18" i="65" s="1"/>
  <c r="AB5" i="65"/>
  <c r="AB9" i="65" s="1"/>
  <c r="H5" i="65"/>
  <c r="H33" i="65" s="1"/>
  <c r="AO44" i="68"/>
  <c r="AO27" i="68"/>
  <c r="AO30" i="68"/>
  <c r="AO28" i="68"/>
  <c r="AO19" i="68"/>
  <c r="AO23" i="68"/>
  <c r="AO39" i="68"/>
  <c r="AO40" i="68"/>
  <c r="AO24" i="68"/>
  <c r="AO38" i="68"/>
  <c r="AO20" i="68"/>
  <c r="AO10" i="68"/>
  <c r="AO37" i="68"/>
  <c r="AO13" i="68"/>
  <c r="AO25" i="68"/>
  <c r="AO36" i="68"/>
  <c r="AO12" i="68"/>
  <c r="AO41" i="68"/>
  <c r="AO15" i="68"/>
  <c r="AO34" i="68"/>
  <c r="AO31" i="68"/>
  <c r="AO11" i="68"/>
  <c r="AO42" i="68"/>
  <c r="AO18" i="68"/>
  <c r="AO32" i="68"/>
  <c r="AO43" i="68"/>
  <c r="AO21" i="68"/>
  <c r="AO26" i="68"/>
  <c r="AO8" i="68"/>
  <c r="AO22" i="68"/>
  <c r="AO33" i="68"/>
  <c r="AO35" i="68"/>
  <c r="AO29" i="68"/>
  <c r="AO14" i="68"/>
  <c r="AO16" i="68"/>
  <c r="AO17" i="68"/>
  <c r="AO9" i="68"/>
  <c r="AO6" i="68"/>
  <c r="AO7" i="68"/>
  <c r="F11" i="68"/>
  <c r="F38" i="68"/>
  <c r="F33" i="68"/>
  <c r="F35" i="68"/>
  <c r="F29" i="68"/>
  <c r="F32" i="68"/>
  <c r="F25" i="68"/>
  <c r="F30" i="68"/>
  <c r="F41" i="68"/>
  <c r="F8" i="68"/>
  <c r="F31" i="68"/>
  <c r="F21" i="68"/>
  <c r="F36" i="68"/>
  <c r="F43" i="68"/>
  <c r="F13" i="68"/>
  <c r="F26" i="68"/>
  <c r="F7" i="68"/>
  <c r="F12" i="68"/>
  <c r="F19" i="68"/>
  <c r="F40" i="68"/>
  <c r="F42" i="68"/>
  <c r="F28" i="68"/>
  <c r="F9" i="68"/>
  <c r="F18" i="68"/>
  <c r="F22" i="68"/>
  <c r="F16" i="68"/>
  <c r="F6" i="68"/>
  <c r="F23" i="68"/>
  <c r="F34" i="68"/>
  <c r="F24" i="68"/>
  <c r="F44" i="68"/>
  <c r="F39" i="68"/>
  <c r="F17" i="68"/>
  <c r="F27" i="68"/>
  <c r="F10" i="68"/>
  <c r="F20" i="68"/>
  <c r="F15" i="68"/>
  <c r="F14" i="68"/>
  <c r="F37" i="68"/>
  <c r="AN9" i="68"/>
  <c r="AN8" i="68"/>
  <c r="AN6" i="68"/>
  <c r="AN22" i="68"/>
  <c r="AN37" i="68"/>
  <c r="AN43" i="68"/>
  <c r="AN29" i="68"/>
  <c r="AN35" i="68"/>
  <c r="AN15" i="68"/>
  <c r="AN27" i="68"/>
  <c r="AN14" i="68"/>
  <c r="AN33" i="68"/>
  <c r="AN44" i="68"/>
  <c r="AN36" i="68"/>
  <c r="AN17" i="68"/>
  <c r="AN21" i="68"/>
  <c r="AN41" i="68"/>
  <c r="AN23" i="68"/>
  <c r="AN38" i="68"/>
  <c r="AN30" i="68"/>
  <c r="AN19" i="68"/>
  <c r="AN40" i="68"/>
  <c r="AN24" i="68"/>
  <c r="AN39" i="68"/>
  <c r="AN10" i="68"/>
  <c r="AN25" i="68"/>
  <c r="AN28" i="68"/>
  <c r="AN26" i="68"/>
  <c r="AN42" i="68"/>
  <c r="AN7" i="68"/>
  <c r="AN18" i="68"/>
  <c r="AN34" i="68"/>
  <c r="AN16" i="68"/>
  <c r="AN32" i="68"/>
  <c r="AN11" i="68"/>
  <c r="AN20" i="68"/>
  <c r="AN13" i="68"/>
  <c r="AN31" i="68"/>
  <c r="AN12" i="68"/>
  <c r="AJ27" i="68"/>
  <c r="AJ6" i="68"/>
  <c r="AJ25" i="68"/>
  <c r="AJ40" i="68"/>
  <c r="AJ23" i="68"/>
  <c r="AJ14" i="68"/>
  <c r="AJ21" i="68"/>
  <c r="AJ30" i="68"/>
  <c r="AJ19" i="68"/>
  <c r="AJ10" i="68"/>
  <c r="AJ17" i="68"/>
  <c r="AJ34" i="68"/>
  <c r="AJ15" i="68"/>
  <c r="AJ7" i="68"/>
  <c r="AJ31" i="68"/>
  <c r="AJ9" i="68"/>
  <c r="AJ8" i="68"/>
  <c r="AJ20" i="68"/>
  <c r="AJ13" i="68"/>
  <c r="AJ43" i="68"/>
  <c r="AJ12" i="68"/>
  <c r="AJ41" i="68"/>
  <c r="AJ11" i="68"/>
  <c r="AJ44" i="68"/>
  <c r="AJ39" i="68"/>
  <c r="AJ22" i="68"/>
  <c r="AJ37" i="68"/>
  <c r="AJ32" i="68"/>
  <c r="AJ35" i="68"/>
  <c r="AJ24" i="68"/>
  <c r="AJ33" i="68"/>
  <c r="AJ38" i="68"/>
  <c r="AJ29" i="68"/>
  <c r="AJ16" i="68"/>
  <c r="AJ18" i="68"/>
  <c r="AJ36" i="68"/>
  <c r="AJ26" i="68"/>
  <c r="AJ42" i="68"/>
  <c r="AJ28" i="68"/>
  <c r="AD7" i="68"/>
  <c r="AD15" i="68"/>
  <c r="AD42" i="68"/>
  <c r="AD6" i="68"/>
  <c r="AD44" i="68"/>
  <c r="AD13" i="68"/>
  <c r="AD27" i="68"/>
  <c r="AD11" i="68"/>
  <c r="AD31" i="68"/>
  <c r="AD41" i="68"/>
  <c r="AD28" i="68"/>
  <c r="AD20" i="68"/>
  <c r="AD26" i="68"/>
  <c r="AD38" i="68"/>
  <c r="AD14" i="68"/>
  <c r="AD10" i="68"/>
  <c r="AD19" i="68"/>
  <c r="AD32" i="68"/>
  <c r="AD8" i="68"/>
  <c r="AD43" i="68"/>
  <c r="AD25" i="68"/>
  <c r="AD17" i="68"/>
  <c r="AD16" i="68"/>
  <c r="AD18" i="68"/>
  <c r="AD21" i="68"/>
  <c r="AD40" i="68"/>
  <c r="AD37" i="68"/>
  <c r="AD33" i="68"/>
  <c r="AD39" i="68"/>
  <c r="AD36" i="68"/>
  <c r="AD12" i="68"/>
  <c r="AD9" i="68"/>
  <c r="AD34" i="68"/>
  <c r="AD35" i="68"/>
  <c r="AD22" i="68"/>
  <c r="AD30" i="68"/>
  <c r="AD23" i="68"/>
  <c r="AD24" i="68"/>
  <c r="AD29" i="68"/>
  <c r="X35" i="68"/>
  <c r="X11" i="68"/>
  <c r="X18" i="68"/>
  <c r="X34" i="68"/>
  <c r="X8" i="68"/>
  <c r="X17" i="68"/>
  <c r="X20" i="68"/>
  <c r="X24" i="68"/>
  <c r="X14" i="68"/>
  <c r="X9" i="68"/>
  <c r="X42" i="68"/>
  <c r="X28" i="68"/>
  <c r="X6" i="68"/>
  <c r="X25" i="68"/>
  <c r="X27" i="68"/>
  <c r="X31" i="68"/>
  <c r="X40" i="68"/>
  <c r="X37" i="68"/>
  <c r="X13" i="68"/>
  <c r="X29" i="68"/>
  <c r="X10" i="68"/>
  <c r="X33" i="68"/>
  <c r="X36" i="68"/>
  <c r="X12" i="68"/>
  <c r="X43" i="68"/>
  <c r="X21" i="68"/>
  <c r="X44" i="68"/>
  <c r="X32" i="68"/>
  <c r="X19" i="68"/>
  <c r="X38" i="68"/>
  <c r="X22" i="68"/>
  <c r="X41" i="68"/>
  <c r="X23" i="68"/>
  <c r="X7" i="68"/>
  <c r="X16" i="68"/>
  <c r="X15" i="68"/>
  <c r="X26" i="68"/>
  <c r="X30" i="68"/>
  <c r="X39" i="68"/>
  <c r="T24" i="68"/>
  <c r="T43" i="68"/>
  <c r="T42" i="68"/>
  <c r="T11" i="68"/>
  <c r="T20" i="68"/>
  <c r="T6" i="68"/>
  <c r="T38" i="68"/>
  <c r="T17" i="68"/>
  <c r="T41" i="68"/>
  <c r="T40" i="68"/>
  <c r="T44" i="68"/>
  <c r="T32" i="68"/>
  <c r="T22" i="68"/>
  <c r="T39" i="68"/>
  <c r="T28" i="68"/>
  <c r="T34" i="68"/>
  <c r="T27" i="68"/>
  <c r="T23" i="68"/>
  <c r="T19" i="68"/>
  <c r="T37" i="68"/>
  <c r="T18" i="68"/>
  <c r="T8" i="68"/>
  <c r="T25" i="68"/>
  <c r="T35" i="68"/>
  <c r="T16" i="68"/>
  <c r="T7" i="68"/>
  <c r="T33" i="68"/>
  <c r="T30" i="68"/>
  <c r="T36" i="68"/>
  <c r="T31" i="68"/>
  <c r="T14" i="68"/>
  <c r="T29" i="68"/>
  <c r="T9" i="68"/>
  <c r="T21" i="68"/>
  <c r="T12" i="68"/>
  <c r="T15" i="68"/>
  <c r="T26" i="68"/>
  <c r="T13" i="68"/>
  <c r="T10" i="68"/>
  <c r="I25" i="68"/>
  <c r="I41" i="68"/>
  <c r="I11" i="68"/>
  <c r="I28" i="68"/>
  <c r="I8" i="68"/>
  <c r="I10" i="68"/>
  <c r="I36" i="68"/>
  <c r="I29" i="68"/>
  <c r="I40" i="68"/>
  <c r="I38" i="68"/>
  <c r="I27" i="68"/>
  <c r="I37" i="68"/>
  <c r="I30" i="68"/>
  <c r="I26" i="68"/>
  <c r="I21" i="68"/>
  <c r="I31" i="68"/>
  <c r="I39" i="68"/>
  <c r="I18" i="68"/>
  <c r="I14" i="68"/>
  <c r="I20" i="68"/>
  <c r="I13" i="68"/>
  <c r="I12" i="68"/>
  <c r="I33" i="68"/>
  <c r="I15" i="68"/>
  <c r="I23" i="68"/>
  <c r="I16" i="68"/>
  <c r="I34" i="68"/>
  <c r="I19" i="68"/>
  <c r="I24" i="68"/>
  <c r="I17" i="68"/>
  <c r="I44" i="68"/>
  <c r="I42" i="68"/>
  <c r="I35" i="68"/>
  <c r="I9" i="68"/>
  <c r="I7" i="68"/>
  <c r="I6" i="68"/>
  <c r="I32" i="68"/>
  <c r="I22" i="68"/>
  <c r="I43" i="68"/>
  <c r="E39" i="68"/>
  <c r="E32" i="68"/>
  <c r="E28" i="68"/>
  <c r="E33" i="68"/>
  <c r="E18" i="68"/>
  <c r="E37" i="68"/>
  <c r="E12" i="68"/>
  <c r="E10" i="68"/>
  <c r="E35" i="68"/>
  <c r="E9" i="68"/>
  <c r="E30" i="68"/>
  <c r="E22" i="68"/>
  <c r="E29" i="68"/>
  <c r="E27" i="68"/>
  <c r="E44" i="68"/>
  <c r="E6" i="68"/>
  <c r="E11" i="68"/>
  <c r="E43" i="68"/>
  <c r="E20" i="68"/>
  <c r="E24" i="68"/>
  <c r="E36" i="68"/>
  <c r="E23" i="68"/>
  <c r="E42" i="68"/>
  <c r="E25" i="68"/>
  <c r="E8" i="68"/>
  <c r="E41" i="68"/>
  <c r="E31" i="68"/>
  <c r="E40" i="68"/>
  <c r="E16" i="68"/>
  <c r="E34" i="68"/>
  <c r="E13" i="68"/>
  <c r="E17" i="68"/>
  <c r="E14" i="68"/>
  <c r="E21" i="68"/>
  <c r="E19" i="68"/>
  <c r="E15" i="68"/>
  <c r="E38" i="68"/>
  <c r="E26" i="68"/>
  <c r="E7" i="68"/>
  <c r="L36" i="68"/>
  <c r="L11" i="68"/>
  <c r="L6" i="68"/>
  <c r="L34" i="68"/>
  <c r="L8" i="68"/>
  <c r="L13" i="68"/>
  <c r="L32" i="68"/>
  <c r="L35" i="68"/>
  <c r="L21" i="68"/>
  <c r="L30" i="68"/>
  <c r="L25" i="68"/>
  <c r="L28" i="68"/>
  <c r="L37" i="68"/>
  <c r="L26" i="68"/>
  <c r="L27" i="68"/>
  <c r="L24" i="68"/>
  <c r="L10" i="68"/>
  <c r="L40" i="68"/>
  <c r="L43" i="68"/>
  <c r="L33" i="68"/>
  <c r="L22" i="68"/>
  <c r="L20" i="68"/>
  <c r="L7" i="68"/>
  <c r="L18" i="68"/>
  <c r="L16" i="68"/>
  <c r="L14" i="68"/>
  <c r="L12" i="68"/>
  <c r="L23" i="68"/>
  <c r="L39" i="68"/>
  <c r="L17" i="68"/>
  <c r="L42" i="68"/>
  <c r="L15" i="68"/>
  <c r="L38" i="68"/>
  <c r="L19" i="68"/>
  <c r="L44" i="68"/>
  <c r="L41" i="68"/>
  <c r="L29" i="68"/>
  <c r="L9" i="68"/>
  <c r="L31" i="68"/>
  <c r="H28" i="68"/>
  <c r="H37" i="68"/>
  <c r="H20" i="68"/>
  <c r="H33" i="68"/>
  <c r="H15" i="68"/>
  <c r="H19" i="68"/>
  <c r="H23" i="68"/>
  <c r="H21" i="68"/>
  <c r="H14" i="68"/>
  <c r="H34" i="68"/>
  <c r="H13" i="68"/>
  <c r="H17" i="68"/>
  <c r="H24" i="68"/>
  <c r="H12" i="68"/>
  <c r="H16" i="68"/>
  <c r="H44" i="68"/>
  <c r="H32" i="68"/>
  <c r="H7" i="68"/>
  <c r="H42" i="68"/>
  <c r="H22" i="68"/>
  <c r="H40" i="68"/>
  <c r="H30" i="68"/>
  <c r="H6" i="68"/>
  <c r="H35" i="68"/>
  <c r="H41" i="68"/>
  <c r="H9" i="68"/>
  <c r="H39" i="68"/>
  <c r="H10" i="68"/>
  <c r="H29" i="68"/>
  <c r="H43" i="68"/>
  <c r="H31" i="68"/>
  <c r="H18" i="68"/>
  <c r="H38" i="68"/>
  <c r="H26" i="68"/>
  <c r="H27" i="68"/>
  <c r="H8" i="68"/>
  <c r="H11" i="68"/>
  <c r="H36" i="68"/>
  <c r="H25" i="68"/>
  <c r="D39" i="68"/>
  <c r="D14" i="68"/>
  <c r="C5" i="68"/>
  <c r="D33" i="68"/>
  <c r="D37" i="68"/>
  <c r="D38" i="68"/>
  <c r="D16" i="68"/>
  <c r="D8" i="68"/>
  <c r="D9" i="68"/>
  <c r="D35" i="68"/>
  <c r="D32" i="68"/>
  <c r="D26" i="68"/>
  <c r="D12" i="68"/>
  <c r="D29" i="68"/>
  <c r="D22" i="68"/>
  <c r="D10" i="68"/>
  <c r="D27" i="68"/>
  <c r="D6" i="68"/>
  <c r="D34" i="68"/>
  <c r="D42" i="68"/>
  <c r="D43" i="68"/>
  <c r="D41" i="68"/>
  <c r="D25" i="68"/>
  <c r="D23" i="68"/>
  <c r="D28" i="68"/>
  <c r="D24" i="68"/>
  <c r="D44" i="68"/>
  <c r="D11" i="68"/>
  <c r="D18" i="68"/>
  <c r="D40" i="68"/>
  <c r="D21" i="68"/>
  <c r="D31" i="68"/>
  <c r="D7" i="68"/>
  <c r="D30" i="68"/>
  <c r="D36" i="68"/>
  <c r="D15" i="68"/>
  <c r="D13" i="68"/>
  <c r="D20" i="68"/>
  <c r="D19" i="68"/>
  <c r="D17" i="68"/>
  <c r="AL14" i="68"/>
  <c r="AL22" i="68"/>
  <c r="AL30" i="68"/>
  <c r="AL38" i="68"/>
  <c r="AL44" i="68"/>
  <c r="AL19" i="68"/>
  <c r="AL36" i="68"/>
  <c r="AL43" i="68"/>
  <c r="AL20" i="68"/>
  <c r="AL23" i="68"/>
  <c r="AL42" i="68"/>
  <c r="AL13" i="68"/>
  <c r="AL25" i="68"/>
  <c r="AL27" i="68"/>
  <c r="AL12" i="68"/>
  <c r="AL24" i="68"/>
  <c r="AL28" i="68"/>
  <c r="AL31" i="68"/>
  <c r="AL10" i="68"/>
  <c r="AL29" i="68"/>
  <c r="AL21" i="68"/>
  <c r="AL11" i="68"/>
  <c r="AL16" i="68"/>
  <c r="AL9" i="68"/>
  <c r="AL7" i="68"/>
  <c r="AL41" i="68"/>
  <c r="AL32" i="68"/>
  <c r="AL33" i="68"/>
  <c r="AL26" i="68"/>
  <c r="AL8" i="68"/>
  <c r="AL35" i="68"/>
  <c r="AL39" i="68"/>
  <c r="AL34" i="68"/>
  <c r="AL37" i="68"/>
  <c r="AL15" i="68"/>
  <c r="AL40" i="68"/>
  <c r="AL6" i="68"/>
  <c r="AL17" i="68"/>
  <c r="AL18" i="68"/>
  <c r="U26" i="68"/>
  <c r="U27" i="68"/>
  <c r="U6" i="68"/>
  <c r="U43" i="68"/>
  <c r="U25" i="68"/>
  <c r="U12" i="68"/>
  <c r="U13" i="68"/>
  <c r="U40" i="68"/>
  <c r="U35" i="68"/>
  <c r="U23" i="68"/>
  <c r="U32" i="68"/>
  <c r="U7" i="68"/>
  <c r="U39" i="68"/>
  <c r="U38" i="68"/>
  <c r="U33" i="68"/>
  <c r="U14" i="68"/>
  <c r="U21" i="68"/>
  <c r="U22" i="68"/>
  <c r="U36" i="68"/>
  <c r="U19" i="68"/>
  <c r="U34" i="68"/>
  <c r="U16" i="68"/>
  <c r="U8" i="68"/>
  <c r="U17" i="68"/>
  <c r="U11" i="68"/>
  <c r="U28" i="68"/>
  <c r="U37" i="68"/>
  <c r="U24" i="68"/>
  <c r="U15" i="68"/>
  <c r="U10" i="68"/>
  <c r="U44" i="68"/>
  <c r="U41" i="68"/>
  <c r="U42" i="68"/>
  <c r="U18" i="68"/>
  <c r="U31" i="68"/>
  <c r="U9" i="68"/>
  <c r="U29" i="68"/>
  <c r="U20" i="68"/>
  <c r="U30" i="68"/>
  <c r="J41" i="68"/>
  <c r="J11" i="68"/>
  <c r="J16" i="68"/>
  <c r="J39" i="68"/>
  <c r="J8" i="68"/>
  <c r="J20" i="68"/>
  <c r="J14" i="68"/>
  <c r="J37" i="68"/>
  <c r="J36" i="68"/>
  <c r="J15" i="68"/>
  <c r="J35" i="68"/>
  <c r="J26" i="68"/>
  <c r="J33" i="68"/>
  <c r="J40" i="68"/>
  <c r="J13" i="68"/>
  <c r="J31" i="68"/>
  <c r="J28" i="68"/>
  <c r="J12" i="68"/>
  <c r="J29" i="68"/>
  <c r="J18" i="68"/>
  <c r="J34" i="68"/>
  <c r="J32" i="68"/>
  <c r="J10" i="68"/>
  <c r="J22" i="68"/>
  <c r="J6" i="68"/>
  <c r="J27" i="68"/>
  <c r="J7" i="68"/>
  <c r="J17" i="68"/>
  <c r="J38" i="68"/>
  <c r="J30" i="68"/>
  <c r="J43" i="68"/>
  <c r="J9" i="68"/>
  <c r="J25" i="68"/>
  <c r="J44" i="68"/>
  <c r="J42" i="68"/>
  <c r="J21" i="68"/>
  <c r="J23" i="68"/>
  <c r="J19" i="68"/>
  <c r="J24" i="68"/>
  <c r="AH33" i="68"/>
  <c r="AH8" i="68"/>
  <c r="AH32" i="68"/>
  <c r="AH29" i="68"/>
  <c r="AH21" i="68"/>
  <c r="AH14" i="68"/>
  <c r="AH30" i="68"/>
  <c r="AH16" i="68"/>
  <c r="AH43" i="68"/>
  <c r="AH10" i="68"/>
  <c r="AH7" i="68"/>
  <c r="AH28" i="68"/>
  <c r="AH15" i="68"/>
  <c r="AH35" i="68"/>
  <c r="AH37" i="68"/>
  <c r="AH25" i="68"/>
  <c r="AH39" i="68"/>
  <c r="AH38" i="68"/>
  <c r="AH23" i="68"/>
  <c r="AH26" i="68"/>
  <c r="AH9" i="68"/>
  <c r="AH24" i="68"/>
  <c r="AH19" i="68"/>
  <c r="AH12" i="68"/>
  <c r="AH22" i="68"/>
  <c r="AH6" i="68"/>
  <c r="AH20" i="68"/>
  <c r="AH11" i="68"/>
  <c r="AH18" i="68"/>
  <c r="AH13" i="68"/>
  <c r="AH44" i="68"/>
  <c r="AH42" i="68"/>
  <c r="AH40" i="68"/>
  <c r="AH31" i="68"/>
  <c r="AH36" i="68"/>
  <c r="AH27" i="68"/>
  <c r="AH41" i="68"/>
  <c r="AH34" i="68"/>
  <c r="AH17" i="68"/>
  <c r="AF30" i="68"/>
  <c r="AF36" i="68"/>
  <c r="AF43" i="68"/>
  <c r="AF28" i="68"/>
  <c r="AF18" i="68"/>
  <c r="AF41" i="68"/>
  <c r="AF23" i="68"/>
  <c r="AF24" i="68"/>
  <c r="AF13" i="68"/>
  <c r="AF11" i="68"/>
  <c r="AF10" i="68"/>
  <c r="AF31" i="68"/>
  <c r="AF15" i="68"/>
  <c r="AF7" i="68"/>
  <c r="AF38" i="68"/>
  <c r="AF35" i="68"/>
  <c r="AF16" i="68"/>
  <c r="AF19" i="68"/>
  <c r="AF26" i="68"/>
  <c r="AF6" i="68"/>
  <c r="AF27" i="68"/>
  <c r="AF8" i="68"/>
  <c r="AF29" i="68"/>
  <c r="AF44" i="68"/>
  <c r="AF9" i="68"/>
  <c r="AF17" i="68"/>
  <c r="AF22" i="68"/>
  <c r="AF37" i="68"/>
  <c r="AF12" i="68"/>
  <c r="AF33" i="68"/>
  <c r="AF32" i="68"/>
  <c r="AF21" i="68"/>
  <c r="AF42" i="68"/>
  <c r="AF34" i="68"/>
  <c r="AF40" i="68"/>
  <c r="AF39" i="68"/>
  <c r="AF14" i="68"/>
  <c r="AF25" i="68"/>
  <c r="AF20" i="68"/>
  <c r="AE8" i="68"/>
  <c r="AE38" i="68"/>
  <c r="AE22" i="68"/>
  <c r="AE6" i="68"/>
  <c r="AE32" i="68"/>
  <c r="AE30" i="68"/>
  <c r="AE44" i="68"/>
  <c r="AE29" i="68"/>
  <c r="AE31" i="68"/>
  <c r="AE43" i="68"/>
  <c r="AE33" i="68"/>
  <c r="AE34" i="68"/>
  <c r="AE18" i="68"/>
  <c r="AE35" i="68"/>
  <c r="AE19" i="68"/>
  <c r="AE39" i="68"/>
  <c r="AE16" i="68"/>
  <c r="AE13" i="68"/>
  <c r="AE17" i="68"/>
  <c r="AE21" i="68"/>
  <c r="AE15" i="68"/>
  <c r="AE20" i="68"/>
  <c r="AE11" i="68"/>
  <c r="AE25" i="68"/>
  <c r="AE14" i="68"/>
  <c r="AE41" i="68"/>
  <c r="AE24" i="68"/>
  <c r="AE9" i="68"/>
  <c r="AE12" i="68"/>
  <c r="AE23" i="68"/>
  <c r="AE40" i="68"/>
  <c r="AE10" i="68"/>
  <c r="AE36" i="68"/>
  <c r="AE37" i="68"/>
  <c r="AE28" i="68"/>
  <c r="AE42" i="68"/>
  <c r="AE26" i="68"/>
  <c r="AE27" i="68"/>
  <c r="AE7" i="68"/>
  <c r="K40" i="68"/>
  <c r="K43" i="68"/>
  <c r="K37" i="68"/>
  <c r="K32" i="68"/>
  <c r="K9" i="68"/>
  <c r="K28" i="68"/>
  <c r="K31" i="68"/>
  <c r="K27" i="68"/>
  <c r="K22" i="68"/>
  <c r="K7" i="68"/>
  <c r="K21" i="68"/>
  <c r="K39" i="68"/>
  <c r="K17" i="68"/>
  <c r="K36" i="68"/>
  <c r="K15" i="68"/>
  <c r="K35" i="68"/>
  <c r="K12" i="68"/>
  <c r="K11" i="68"/>
  <c r="K16" i="68"/>
  <c r="K8" i="68"/>
  <c r="K20" i="68"/>
  <c r="K14" i="68"/>
  <c r="K26" i="68"/>
  <c r="K19" i="68"/>
  <c r="K18" i="68"/>
  <c r="K6" i="68"/>
  <c r="K10" i="68"/>
  <c r="K13" i="68"/>
  <c r="K24" i="68"/>
  <c r="K30" i="68"/>
  <c r="K42" i="68"/>
  <c r="K33" i="68"/>
  <c r="K44" i="68"/>
  <c r="K34" i="68"/>
  <c r="K41" i="68"/>
  <c r="K25" i="68"/>
  <c r="K23" i="68"/>
  <c r="K38" i="68"/>
  <c r="K29" i="68"/>
  <c r="AC34" i="68"/>
  <c r="AC33" i="68"/>
  <c r="AC29" i="68"/>
  <c r="AC32" i="68"/>
  <c r="AC23" i="68"/>
  <c r="AC9" i="68"/>
  <c r="AC30" i="68"/>
  <c r="AC35" i="68"/>
  <c r="AC28" i="68"/>
  <c r="AC25" i="68"/>
  <c r="AC26" i="68"/>
  <c r="AC39" i="68"/>
  <c r="AC24" i="68"/>
  <c r="AC10" i="68"/>
  <c r="AC22" i="68"/>
  <c r="AC7" i="68"/>
  <c r="AC38" i="68"/>
  <c r="AC11" i="68"/>
  <c r="AC13" i="68"/>
  <c r="AC31" i="68"/>
  <c r="AC20" i="68"/>
  <c r="AC43" i="68"/>
  <c r="AC18" i="68"/>
  <c r="AC17" i="68"/>
  <c r="AC19" i="68"/>
  <c r="AC44" i="68"/>
  <c r="AC15" i="68"/>
  <c r="AC42" i="68"/>
  <c r="AC6" i="68"/>
  <c r="AC40" i="68"/>
  <c r="AC21" i="68"/>
  <c r="AC36" i="68"/>
  <c r="AC37" i="68"/>
  <c r="AC41" i="68"/>
  <c r="AC8" i="68"/>
  <c r="AC16" i="68"/>
  <c r="AC14" i="68"/>
  <c r="AC12" i="68"/>
  <c r="AC27" i="68"/>
  <c r="N10" i="68"/>
  <c r="N38" i="68"/>
  <c r="N7" i="68"/>
  <c r="N30" i="68"/>
  <c r="N28" i="68"/>
  <c r="N31" i="68"/>
  <c r="N18" i="68"/>
  <c r="N9" i="68"/>
  <c r="N17" i="68"/>
  <c r="N32" i="68"/>
  <c r="N20" i="68"/>
  <c r="N29" i="68"/>
  <c r="N34" i="68"/>
  <c r="N19" i="68"/>
  <c r="N43" i="68"/>
  <c r="N33" i="68"/>
  <c r="N37" i="68"/>
  <c r="N24" i="68"/>
  <c r="N40" i="68"/>
  <c r="N8" i="68"/>
  <c r="N42" i="68"/>
  <c r="N39" i="68"/>
  <c r="N6" i="68"/>
  <c r="N44" i="68"/>
  <c r="N22" i="68"/>
  <c r="N16" i="68"/>
  <c r="N15" i="68"/>
  <c r="N21" i="68"/>
  <c r="N25" i="68"/>
  <c r="N12" i="68"/>
  <c r="N36" i="68"/>
  <c r="N26" i="68"/>
  <c r="N27" i="68"/>
  <c r="N13" i="68"/>
  <c r="N35" i="68"/>
  <c r="N23" i="68"/>
  <c r="N14" i="68"/>
  <c r="N41" i="68"/>
  <c r="N11" i="68"/>
  <c r="R42" i="68"/>
  <c r="R10" i="68"/>
  <c r="R33" i="68"/>
  <c r="R36" i="68"/>
  <c r="R39" i="68"/>
  <c r="R25" i="68"/>
  <c r="R40" i="68"/>
  <c r="R7" i="68"/>
  <c r="R35" i="68"/>
  <c r="R34" i="68"/>
  <c r="R38" i="68"/>
  <c r="R29" i="68"/>
  <c r="R8" i="68"/>
  <c r="R17" i="68"/>
  <c r="R19" i="68"/>
  <c r="R32" i="68"/>
  <c r="R16" i="68"/>
  <c r="R11" i="68"/>
  <c r="R30" i="68"/>
  <c r="R15" i="68"/>
  <c r="R37" i="68"/>
  <c r="R31" i="68"/>
  <c r="R9" i="68"/>
  <c r="R27" i="68"/>
  <c r="R14" i="68"/>
  <c r="R28" i="68"/>
  <c r="R26" i="68"/>
  <c r="R13" i="68"/>
  <c r="R21" i="68"/>
  <c r="R6" i="68"/>
  <c r="R44" i="68"/>
  <c r="R12" i="68"/>
  <c r="R23" i="68"/>
  <c r="R43" i="68"/>
  <c r="R20" i="68"/>
  <c r="R24" i="68"/>
  <c r="R41" i="68"/>
  <c r="R18" i="68"/>
  <c r="R22" i="68"/>
  <c r="AM41" i="68"/>
  <c r="AM12" i="68"/>
  <c r="AM34" i="68"/>
  <c r="AM32" i="68"/>
  <c r="AM21" i="68"/>
  <c r="AM40" i="68"/>
  <c r="AM31" i="68"/>
  <c r="AM27" i="68"/>
  <c r="AM38" i="68"/>
  <c r="AM28" i="68"/>
  <c r="AM18" i="68"/>
  <c r="AM17" i="68"/>
  <c r="AM8" i="68"/>
  <c r="AM6" i="68"/>
  <c r="AM33" i="68"/>
  <c r="AM9" i="68"/>
  <c r="AM20" i="68"/>
  <c r="AM25" i="68"/>
  <c r="AM37" i="68"/>
  <c r="AM14" i="68"/>
  <c r="AM29" i="68"/>
  <c r="AM15" i="68"/>
  <c r="AM39" i="68"/>
  <c r="AM44" i="68"/>
  <c r="AM30" i="68"/>
  <c r="AM19" i="68"/>
  <c r="AM13" i="68"/>
  <c r="AM35" i="68"/>
  <c r="AM11" i="68"/>
  <c r="AM10" i="68"/>
  <c r="AM7" i="68"/>
  <c r="AM26" i="68"/>
  <c r="AM43" i="68"/>
  <c r="AM22" i="68"/>
  <c r="AM42" i="68"/>
  <c r="AM23" i="68"/>
  <c r="AM24" i="68"/>
  <c r="AM16" i="68"/>
  <c r="AM36" i="68"/>
  <c r="O8" i="68"/>
  <c r="O15" i="68"/>
  <c r="O13" i="68"/>
  <c r="O6" i="68"/>
  <c r="O30" i="68"/>
  <c r="O12" i="68"/>
  <c r="O44" i="68"/>
  <c r="O11" i="68"/>
  <c r="O22" i="68"/>
  <c r="O38" i="68"/>
  <c r="O24" i="68"/>
  <c r="O23" i="68"/>
  <c r="O37" i="68"/>
  <c r="O21" i="68"/>
  <c r="O41" i="68"/>
  <c r="O36" i="68"/>
  <c r="O25" i="68"/>
  <c r="O26" i="68"/>
  <c r="O31" i="68"/>
  <c r="O18" i="68"/>
  <c r="O19" i="68"/>
  <c r="O34" i="68"/>
  <c r="O27" i="68"/>
  <c r="O16" i="68"/>
  <c r="O7" i="68"/>
  <c r="O40" i="68"/>
  <c r="O28" i="68"/>
  <c r="O17" i="68"/>
  <c r="O29" i="68"/>
  <c r="O9" i="68"/>
  <c r="O43" i="68"/>
  <c r="O39" i="68"/>
  <c r="O14" i="68"/>
  <c r="O10" i="68"/>
  <c r="O35" i="68"/>
  <c r="O42" i="68"/>
  <c r="O20" i="68"/>
  <c r="O32" i="68"/>
  <c r="O33" i="68"/>
  <c r="Y15" i="68"/>
  <c r="Y25" i="68"/>
  <c r="Y16" i="68"/>
  <c r="Y31" i="68"/>
  <c r="Y39" i="68"/>
  <c r="Y27" i="68"/>
  <c r="Y13" i="68"/>
  <c r="Y29" i="68"/>
  <c r="Y42" i="68"/>
  <c r="Y12" i="68"/>
  <c r="Y14" i="68"/>
  <c r="Y37" i="68"/>
  <c r="Y43" i="68"/>
  <c r="Y40" i="68"/>
  <c r="Y28" i="68"/>
  <c r="Y21" i="68"/>
  <c r="Y30" i="68"/>
  <c r="Y38" i="68"/>
  <c r="Y19" i="68"/>
  <c r="Y33" i="68"/>
  <c r="Y36" i="68"/>
  <c r="Y44" i="68"/>
  <c r="Y6" i="68"/>
  <c r="Y22" i="68"/>
  <c r="Y10" i="68"/>
  <c r="Y9" i="68"/>
  <c r="Y7" i="68"/>
  <c r="Y20" i="68"/>
  <c r="Y26" i="68"/>
  <c r="Y18" i="68"/>
  <c r="Y32" i="68"/>
  <c r="Y17" i="68"/>
  <c r="Y41" i="68"/>
  <c r="Y24" i="68"/>
  <c r="Y35" i="68"/>
  <c r="Y34" i="68"/>
  <c r="Y11" i="68"/>
  <c r="Y23" i="68"/>
  <c r="Y8" i="68"/>
  <c r="AG32" i="68"/>
  <c r="AG41" i="68"/>
  <c r="AG24" i="68"/>
  <c r="AG9" i="68"/>
  <c r="AG33" i="68"/>
  <c r="AG12" i="68"/>
  <c r="AG40" i="68"/>
  <c r="AG25" i="68"/>
  <c r="AG17" i="68"/>
  <c r="AG11" i="68"/>
  <c r="AG28" i="68"/>
  <c r="AG43" i="68"/>
  <c r="AG36" i="68"/>
  <c r="AG23" i="68"/>
  <c r="AG26" i="68"/>
  <c r="AG6" i="68"/>
  <c r="AG44" i="68"/>
  <c r="AG22" i="68"/>
  <c r="AG18" i="68"/>
  <c r="AG29" i="68"/>
  <c r="AG10" i="68"/>
  <c r="AG8" i="68"/>
  <c r="AG7" i="68"/>
  <c r="AG13" i="68"/>
  <c r="AG14" i="68"/>
  <c r="AG42" i="68"/>
  <c r="AG30" i="68"/>
  <c r="AG27" i="68"/>
  <c r="AG38" i="68"/>
  <c r="AG21" i="68"/>
  <c r="AG37" i="68"/>
  <c r="AG20" i="68"/>
  <c r="AG31" i="68"/>
  <c r="AG19" i="68"/>
  <c r="AG34" i="68"/>
  <c r="AG39" i="68"/>
  <c r="AG16" i="68"/>
  <c r="AG35" i="68"/>
  <c r="AG15" i="68"/>
  <c r="W26" i="68"/>
  <c r="W10" i="68"/>
  <c r="W29" i="68"/>
  <c r="W27" i="68"/>
  <c r="W40" i="68"/>
  <c r="W25" i="68"/>
  <c r="W32" i="68"/>
  <c r="W8" i="68"/>
  <c r="W14" i="68"/>
  <c r="W16" i="68"/>
  <c r="W6" i="68"/>
  <c r="W13" i="68"/>
  <c r="W37" i="68"/>
  <c r="W21" i="68"/>
  <c r="W18" i="68"/>
  <c r="W39" i="68"/>
  <c r="W17" i="68"/>
  <c r="W36" i="68"/>
  <c r="W38" i="68"/>
  <c r="W35" i="68"/>
  <c r="W24" i="68"/>
  <c r="W11" i="68"/>
  <c r="W22" i="68"/>
  <c r="W20" i="68"/>
  <c r="W9" i="68"/>
  <c r="W41" i="68"/>
  <c r="W7" i="68"/>
  <c r="W33" i="68"/>
  <c r="W30" i="68"/>
  <c r="W34" i="68"/>
  <c r="W28" i="68"/>
  <c r="W44" i="68"/>
  <c r="W19" i="68"/>
  <c r="W23" i="68"/>
  <c r="W15" i="68"/>
  <c r="W42" i="68"/>
  <c r="W31" i="68"/>
  <c r="W12" i="68"/>
  <c r="W43" i="68"/>
  <c r="M40" i="68"/>
  <c r="M13" i="68"/>
  <c r="M9" i="68"/>
  <c r="M25" i="68"/>
  <c r="M38" i="68"/>
  <c r="M41" i="68"/>
  <c r="M43" i="68"/>
  <c r="M36" i="68"/>
  <c r="M35" i="68"/>
  <c r="M33" i="68"/>
  <c r="M34" i="68"/>
  <c r="M39" i="68"/>
  <c r="M32" i="68"/>
  <c r="M37" i="68"/>
  <c r="M6" i="68"/>
  <c r="M30" i="68"/>
  <c r="M27" i="68"/>
  <c r="M28" i="68"/>
  <c r="M10" i="68"/>
  <c r="M44" i="68"/>
  <c r="M12" i="68"/>
  <c r="M11" i="68"/>
  <c r="M26" i="68"/>
  <c r="M17" i="68"/>
  <c r="M24" i="68"/>
  <c r="M22" i="68"/>
  <c r="M20" i="68"/>
  <c r="M7" i="68"/>
  <c r="M18" i="68"/>
  <c r="M16" i="68"/>
  <c r="M14" i="68"/>
  <c r="M21" i="68"/>
  <c r="M15" i="68"/>
  <c r="M42" i="68"/>
  <c r="M31" i="68"/>
  <c r="M29" i="68"/>
  <c r="M8" i="68"/>
  <c r="M19" i="68"/>
  <c r="M23" i="68"/>
  <c r="AP27" i="68"/>
  <c r="AP8" i="68"/>
  <c r="AP21" i="68"/>
  <c r="AP25" i="68"/>
  <c r="AP22" i="68"/>
  <c r="AP23" i="68"/>
  <c r="AP38" i="68"/>
  <c r="AP34" i="68"/>
  <c r="AP19" i="68"/>
  <c r="AP9" i="68"/>
  <c r="AP36" i="68"/>
  <c r="AP18" i="68"/>
  <c r="AP15" i="68"/>
  <c r="AP17" i="68"/>
  <c r="AP31" i="68"/>
  <c r="AP32" i="68"/>
  <c r="AP7" i="68"/>
  <c r="AP16" i="68"/>
  <c r="AP10" i="68"/>
  <c r="AP44" i="68"/>
  <c r="AP43" i="68"/>
  <c r="AP6" i="68"/>
  <c r="AP39" i="68"/>
  <c r="AP14" i="68"/>
  <c r="AP41" i="68"/>
  <c r="AP24" i="68"/>
  <c r="AP26" i="68"/>
  <c r="AP37" i="68"/>
  <c r="AP29" i="68"/>
  <c r="AP35" i="68"/>
  <c r="AP28" i="68"/>
  <c r="AP33" i="68"/>
  <c r="AP42" i="68"/>
  <c r="AP12" i="68"/>
  <c r="AP11" i="68"/>
  <c r="AP30" i="68"/>
  <c r="AP40" i="68"/>
  <c r="AP20" i="68"/>
  <c r="AP13" i="68"/>
  <c r="AK13" i="68"/>
  <c r="AK32" i="68"/>
  <c r="AK43" i="68"/>
  <c r="AK44" i="68"/>
  <c r="AK11" i="68"/>
  <c r="AK26" i="68"/>
  <c r="AK24" i="68"/>
  <c r="AK41" i="68"/>
  <c r="AK42" i="68"/>
  <c r="AK22" i="68"/>
  <c r="AK39" i="68"/>
  <c r="AK37" i="68"/>
  <c r="AK36" i="68"/>
  <c r="AK28" i="68"/>
  <c r="AK35" i="68"/>
  <c r="AK16" i="68"/>
  <c r="AK10" i="68"/>
  <c r="AK33" i="68"/>
  <c r="AK9" i="68"/>
  <c r="AK8" i="68"/>
  <c r="AK17" i="68"/>
  <c r="AK34" i="68"/>
  <c r="AK31" i="68"/>
  <c r="AK38" i="68"/>
  <c r="AK23" i="68"/>
  <c r="AK18" i="68"/>
  <c r="AK29" i="68"/>
  <c r="AK27" i="68"/>
  <c r="AK25" i="68"/>
  <c r="AK21" i="68"/>
  <c r="AK19" i="68"/>
  <c r="AK15" i="68"/>
  <c r="AK6" i="68"/>
  <c r="AK12" i="68"/>
  <c r="AK7" i="68"/>
  <c r="AK14" i="68"/>
  <c r="AK20" i="68"/>
  <c r="AK40" i="68"/>
  <c r="AK30" i="68"/>
  <c r="AB18" i="68"/>
  <c r="AB27" i="68"/>
  <c r="AB16" i="68"/>
  <c r="AB31" i="68"/>
  <c r="AB14" i="68"/>
  <c r="AB37" i="68"/>
  <c r="AB44" i="68"/>
  <c r="AB12" i="68"/>
  <c r="AB43" i="68"/>
  <c r="AB42" i="68"/>
  <c r="AB29" i="68"/>
  <c r="AB17" i="68"/>
  <c r="AB40" i="68"/>
  <c r="AB41" i="68"/>
  <c r="AB19" i="68"/>
  <c r="AB38" i="68"/>
  <c r="AB11" i="68"/>
  <c r="AB15" i="68"/>
  <c r="AB22" i="68"/>
  <c r="AB7" i="68"/>
  <c r="AB36" i="68"/>
  <c r="AB6" i="68"/>
  <c r="AB34" i="68"/>
  <c r="AB13" i="68"/>
  <c r="AB32" i="68"/>
  <c r="AB9" i="68"/>
  <c r="AB30" i="68"/>
  <c r="AB28" i="68"/>
  <c r="AB26" i="68"/>
  <c r="AB24" i="68"/>
  <c r="AB20" i="68"/>
  <c r="AB8" i="68"/>
  <c r="AB10" i="68"/>
  <c r="AB21" i="68"/>
  <c r="AB25" i="68"/>
  <c r="AB23" i="68"/>
  <c r="AB39" i="68"/>
  <c r="AB33" i="68"/>
  <c r="AB35" i="68"/>
  <c r="Q28" i="68"/>
  <c r="Q25" i="68"/>
  <c r="Q29" i="68"/>
  <c r="Q26" i="68"/>
  <c r="Q16" i="68"/>
  <c r="Q18" i="68"/>
  <c r="Q39" i="68"/>
  <c r="Q19" i="68"/>
  <c r="Q32" i="68"/>
  <c r="Q15" i="68"/>
  <c r="Q34" i="68"/>
  <c r="Q17" i="68"/>
  <c r="Q30" i="68"/>
  <c r="Q22" i="68"/>
  <c r="Q10" i="68"/>
  <c r="Q24" i="68"/>
  <c r="Q31" i="68"/>
  <c r="Q7" i="68"/>
  <c r="Q23" i="68"/>
  <c r="Q41" i="68"/>
  <c r="Q40" i="68"/>
  <c r="Q11" i="68"/>
  <c r="Q20" i="68"/>
  <c r="Q14" i="68"/>
  <c r="Q13" i="68"/>
  <c r="Q9" i="68"/>
  <c r="Q38" i="68"/>
  <c r="Q27" i="68"/>
  <c r="Q35" i="68"/>
  <c r="Q37" i="68"/>
  <c r="Q12" i="68"/>
  <c r="Q43" i="68"/>
  <c r="Q21" i="68"/>
  <c r="Q6" i="68"/>
  <c r="Q33" i="68"/>
  <c r="Q8" i="68"/>
  <c r="Q42" i="68"/>
  <c r="Q44" i="68"/>
  <c r="Q36" i="68"/>
  <c r="G33" i="68"/>
  <c r="G21" i="68"/>
  <c r="G24" i="68"/>
  <c r="G23" i="68"/>
  <c r="G13" i="68"/>
  <c r="G44" i="68"/>
  <c r="G34" i="68"/>
  <c r="G12" i="68"/>
  <c r="G27" i="68"/>
  <c r="G42" i="68"/>
  <c r="G28" i="68"/>
  <c r="G39" i="68"/>
  <c r="G41" i="68"/>
  <c r="G32" i="68"/>
  <c r="G19" i="68"/>
  <c r="G35" i="68"/>
  <c r="G22" i="68"/>
  <c r="G18" i="68"/>
  <c r="G25" i="68"/>
  <c r="G8" i="68"/>
  <c r="G26" i="68"/>
  <c r="G6" i="68"/>
  <c r="G17" i="68"/>
  <c r="G40" i="68"/>
  <c r="G36" i="68"/>
  <c r="G20" i="68"/>
  <c r="G9" i="68"/>
  <c r="G29" i="68"/>
  <c r="G14" i="68"/>
  <c r="G43" i="68"/>
  <c r="G10" i="68"/>
  <c r="G37" i="68"/>
  <c r="G30" i="68"/>
  <c r="G15" i="68"/>
  <c r="G11" i="68"/>
  <c r="G38" i="68"/>
  <c r="G16" i="68"/>
  <c r="G31" i="68"/>
  <c r="G7" i="68"/>
  <c r="AI10" i="68"/>
  <c r="AI13" i="68"/>
  <c r="AI7" i="68"/>
  <c r="AI41" i="68"/>
  <c r="AI36" i="68"/>
  <c r="AI25" i="68"/>
  <c r="AI27" i="68"/>
  <c r="AI24" i="68"/>
  <c r="AI26" i="68"/>
  <c r="AI34" i="68"/>
  <c r="AI42" i="68"/>
  <c r="AI35" i="68"/>
  <c r="AI37" i="68"/>
  <c r="AI21" i="68"/>
  <c r="AI38" i="68"/>
  <c r="AI40" i="68"/>
  <c r="AI32" i="68"/>
  <c r="AI29" i="68"/>
  <c r="AI20" i="68"/>
  <c r="AI28" i="68"/>
  <c r="AI16" i="68"/>
  <c r="AI15" i="68"/>
  <c r="AI9" i="68"/>
  <c r="AI19" i="68"/>
  <c r="AI6" i="68"/>
  <c r="AI14" i="68"/>
  <c r="AI44" i="68"/>
  <c r="AI33" i="68"/>
  <c r="AI39" i="68"/>
  <c r="AI8" i="68"/>
  <c r="AI23" i="68"/>
  <c r="AI18" i="68"/>
  <c r="AI12" i="68"/>
  <c r="AI22" i="68"/>
  <c r="AI31" i="68"/>
  <c r="AI43" i="68"/>
  <c r="AI30" i="68"/>
  <c r="AI17" i="68"/>
  <c r="AI11" i="68"/>
  <c r="V10" i="68"/>
  <c r="V25" i="68"/>
  <c r="V7" i="68"/>
  <c r="V26" i="68"/>
  <c r="V29" i="68"/>
  <c r="V22" i="68"/>
  <c r="V13" i="68"/>
  <c r="V39" i="68"/>
  <c r="V43" i="68"/>
  <c r="V17" i="68"/>
  <c r="V41" i="68"/>
  <c r="V27" i="68"/>
  <c r="V36" i="68"/>
  <c r="V6" i="68"/>
  <c r="V35" i="68"/>
  <c r="V12" i="68"/>
  <c r="V16" i="68"/>
  <c r="V33" i="68"/>
  <c r="V20" i="68"/>
  <c r="V31" i="68"/>
  <c r="V38" i="68"/>
  <c r="V18" i="68"/>
  <c r="V30" i="68"/>
  <c r="V11" i="68"/>
  <c r="V19" i="68"/>
  <c r="V34" i="68"/>
  <c r="V15" i="68"/>
  <c r="V23" i="68"/>
  <c r="V24" i="68"/>
  <c r="V14" i="68"/>
  <c r="V8" i="68"/>
  <c r="V28" i="68"/>
  <c r="V9" i="68"/>
  <c r="V44" i="68"/>
  <c r="V37" i="68"/>
  <c r="V32" i="68"/>
  <c r="V40" i="68"/>
  <c r="V21" i="68"/>
  <c r="V42" i="68"/>
  <c r="P21" i="68"/>
  <c r="P35" i="68"/>
  <c r="P23" i="68"/>
  <c r="P22" i="68"/>
  <c r="P36" i="68"/>
  <c r="P42" i="68"/>
  <c r="P26" i="68"/>
  <c r="P14" i="68"/>
  <c r="P15" i="68"/>
  <c r="P12" i="68"/>
  <c r="P33" i="68"/>
  <c r="P27" i="68"/>
  <c r="P13" i="68"/>
  <c r="P29" i="68"/>
  <c r="P19" i="68"/>
  <c r="P34" i="68"/>
  <c r="P30" i="68"/>
  <c r="P8" i="68"/>
  <c r="P37" i="68"/>
  <c r="P9" i="68"/>
  <c r="P41" i="68"/>
  <c r="P10" i="68"/>
  <c r="P38" i="68"/>
  <c r="P6" i="68"/>
  <c r="P7" i="68"/>
  <c r="P24" i="68"/>
  <c r="P11" i="68"/>
  <c r="P40" i="68"/>
  <c r="P25" i="68"/>
  <c r="P28" i="68"/>
  <c r="P32" i="68"/>
  <c r="P17" i="68"/>
  <c r="P18" i="68"/>
  <c r="P39" i="68"/>
  <c r="P16" i="68"/>
  <c r="P44" i="68"/>
  <c r="P31" i="68"/>
  <c r="P43" i="68"/>
  <c r="P20" i="68"/>
  <c r="AA34" i="68"/>
  <c r="AA7" i="68"/>
  <c r="AA33" i="68"/>
  <c r="AA18" i="68"/>
  <c r="AA24" i="68"/>
  <c r="AA17" i="68"/>
  <c r="AA23" i="68"/>
  <c r="AA16" i="68"/>
  <c r="AA36" i="68"/>
  <c r="AA37" i="68"/>
  <c r="AA31" i="68"/>
  <c r="AA35" i="68"/>
  <c r="AA20" i="68"/>
  <c r="AA28" i="68"/>
  <c r="AA26" i="68"/>
  <c r="AA19" i="68"/>
  <c r="AA11" i="68"/>
  <c r="AA6" i="68"/>
  <c r="AA25" i="68"/>
  <c r="AA15" i="68"/>
  <c r="AA43" i="68"/>
  <c r="AA42" i="68"/>
  <c r="AA39" i="68"/>
  <c r="AA14" i="68"/>
  <c r="AA40" i="68"/>
  <c r="AA10" i="68"/>
  <c r="AA44" i="68"/>
  <c r="AA30" i="68"/>
  <c r="AA9" i="68"/>
  <c r="AA27" i="68"/>
  <c r="AA41" i="68"/>
  <c r="AA8" i="68"/>
  <c r="AA32" i="68"/>
  <c r="AA38" i="68"/>
  <c r="AA21" i="68"/>
  <c r="AA22" i="68"/>
  <c r="AA13" i="68"/>
  <c r="AA12" i="68"/>
  <c r="AA29" i="68"/>
  <c r="Z25" i="68"/>
  <c r="Z13" i="68"/>
  <c r="Z23" i="68"/>
  <c r="Z12" i="68"/>
  <c r="Z21" i="68"/>
  <c r="Z7" i="68"/>
  <c r="Z19" i="68"/>
  <c r="Z18" i="68"/>
  <c r="Z30" i="68"/>
  <c r="Z10" i="68"/>
  <c r="Z38" i="68"/>
  <c r="Z44" i="68"/>
  <c r="Z32" i="68"/>
  <c r="Z17" i="68"/>
  <c r="Z29" i="68"/>
  <c r="Z40" i="68"/>
  <c r="Z22" i="68"/>
  <c r="Z43" i="68"/>
  <c r="Z11" i="68"/>
  <c r="Z41" i="68"/>
  <c r="Z8" i="68"/>
  <c r="Z34" i="68"/>
  <c r="Z24" i="68"/>
  <c r="Z36" i="68"/>
  <c r="Z26" i="68"/>
  <c r="Z9" i="68"/>
  <c r="Z16" i="68"/>
  <c r="Z14" i="68"/>
  <c r="Z31" i="68"/>
  <c r="Z28" i="68"/>
  <c r="Z27" i="68"/>
  <c r="Z37" i="68"/>
  <c r="Z35" i="68"/>
  <c r="Z33" i="68"/>
  <c r="Z20" i="68"/>
  <c r="Z15" i="68"/>
  <c r="Z6" i="68"/>
  <c r="Z39" i="68"/>
  <c r="Z42" i="68"/>
  <c r="S30" i="68"/>
  <c r="S27" i="68"/>
  <c r="S6" i="68"/>
  <c r="S28" i="68"/>
  <c r="S33" i="68"/>
  <c r="S32" i="68"/>
  <c r="S18" i="68"/>
  <c r="S7" i="68"/>
  <c r="S14" i="68"/>
  <c r="S26" i="68"/>
  <c r="S29" i="68"/>
  <c r="S17" i="68"/>
  <c r="S19" i="68"/>
  <c r="S16" i="68"/>
  <c r="S13" i="68"/>
  <c r="S22" i="68"/>
  <c r="S38" i="68"/>
  <c r="S12" i="68"/>
  <c r="S37" i="68"/>
  <c r="S44" i="68"/>
  <c r="S9" i="68"/>
  <c r="S10" i="68"/>
  <c r="S35" i="68"/>
  <c r="S41" i="68"/>
  <c r="S43" i="68"/>
  <c r="S36" i="68"/>
  <c r="S40" i="68"/>
  <c r="S42" i="68"/>
  <c r="S21" i="68"/>
  <c r="S34" i="68"/>
  <c r="S39" i="68"/>
  <c r="S20" i="68"/>
  <c r="S8" i="68"/>
  <c r="S15" i="68"/>
  <c r="S23" i="68"/>
  <c r="S24" i="68"/>
  <c r="S31" i="68"/>
  <c r="S11" i="68"/>
  <c r="S25" i="68"/>
  <c r="H43" i="65"/>
  <c r="AE43" i="65"/>
  <c r="Z5" i="65"/>
  <c r="Z44" i="65" s="1"/>
  <c r="R5" i="65"/>
  <c r="R18" i="65" s="1"/>
  <c r="AE24" i="65"/>
  <c r="AO5" i="65"/>
  <c r="AO31" i="65" s="1"/>
  <c r="AM5" i="65"/>
  <c r="AM27" i="65" s="1"/>
  <c r="M5" i="65"/>
  <c r="M39" i="65" s="1"/>
  <c r="H7" i="65"/>
  <c r="AE22" i="65"/>
  <c r="H42" i="65"/>
  <c r="AA5" i="65"/>
  <c r="AA7" i="65" s="1"/>
  <c r="AE26" i="65"/>
  <c r="H8" i="65"/>
  <c r="J22" i="65"/>
  <c r="AP5" i="65"/>
  <c r="AP43" i="65" s="1"/>
  <c r="AE10" i="65"/>
  <c r="AE6" i="65"/>
  <c r="AB12" i="65"/>
  <c r="AL5" i="65"/>
  <c r="AL43" i="65" s="1"/>
  <c r="L5" i="65"/>
  <c r="L30" i="65" s="1"/>
  <c r="AE25" i="65"/>
  <c r="H28" i="65"/>
  <c r="Y5" i="65"/>
  <c r="Y36" i="65" s="1"/>
  <c r="H10" i="65"/>
  <c r="V5" i="65"/>
  <c r="H12" i="65"/>
  <c r="N5" i="65"/>
  <c r="N9" i="65" s="1"/>
  <c r="AG5" i="65"/>
  <c r="AG31" i="65" s="1"/>
  <c r="K5" i="65"/>
  <c r="K27" i="65" s="1"/>
  <c r="H21" i="65"/>
  <c r="AE15" i="65"/>
  <c r="W5" i="65"/>
  <c r="W10" i="65" s="1"/>
  <c r="S5" i="65"/>
  <c r="S37" i="65" s="1"/>
  <c r="O5" i="65"/>
  <c r="O27" i="65" s="1"/>
  <c r="AN5" i="65"/>
  <c r="AN14" i="65" s="1"/>
  <c r="AF5" i="65"/>
  <c r="AF38" i="65" s="1"/>
  <c r="I5" i="65"/>
  <c r="I40" i="65" s="1"/>
  <c r="AA38" i="65"/>
  <c r="AA32" i="65"/>
  <c r="AA31" i="65"/>
  <c r="AA35" i="65"/>
  <c r="AA8" i="65"/>
  <c r="AA16" i="65"/>
  <c r="Z36" i="65"/>
  <c r="Z38" i="65"/>
  <c r="Z31" i="65"/>
  <c r="Z20" i="65"/>
  <c r="Z26" i="65"/>
  <c r="Z34" i="65"/>
  <c r="Z23" i="65"/>
  <c r="Z10" i="65"/>
  <c r="F6" i="65"/>
  <c r="W43" i="65"/>
  <c r="W36" i="65"/>
  <c r="W26" i="65"/>
  <c r="W17" i="65"/>
  <c r="W6" i="65"/>
  <c r="W33" i="65"/>
  <c r="W16" i="65"/>
  <c r="W42" i="65"/>
  <c r="W30" i="65"/>
  <c r="W22" i="65"/>
  <c r="W15" i="65"/>
  <c r="W12" i="65"/>
  <c r="W7" i="65"/>
  <c r="W35" i="65"/>
  <c r="F7" i="65"/>
  <c r="J17" i="65"/>
  <c r="J20" i="65"/>
  <c r="AC25" i="65"/>
  <c r="J7" i="65"/>
  <c r="F10" i="65"/>
  <c r="F12" i="65"/>
  <c r="F29" i="65"/>
  <c r="AA37" i="65"/>
  <c r="I42" i="65"/>
  <c r="D30" i="66"/>
  <c r="D30" i="19"/>
  <c r="F8" i="65"/>
  <c r="J11" i="65"/>
  <c r="G12" i="65"/>
  <c r="G29" i="65"/>
  <c r="J42" i="65"/>
  <c r="W44" i="65"/>
  <c r="AC43" i="65"/>
  <c r="AC27" i="65"/>
  <c r="AC42" i="65"/>
  <c r="AC26" i="65"/>
  <c r="AC31" i="65"/>
  <c r="AC16" i="65"/>
  <c r="AC39" i="65"/>
  <c r="AC23" i="65"/>
  <c r="AC38" i="65"/>
  <c r="AC22" i="65"/>
  <c r="AC15" i="65"/>
  <c r="AC30" i="65"/>
  <c r="AC34" i="65"/>
  <c r="AC44" i="65"/>
  <c r="AC17" i="65"/>
  <c r="AC37" i="65"/>
  <c r="AC35" i="65"/>
  <c r="AC14" i="65"/>
  <c r="AC41" i="65"/>
  <c r="AC40" i="65"/>
  <c r="AC8" i="65"/>
  <c r="AC21" i="65"/>
  <c r="AC32" i="65"/>
  <c r="AC28" i="65"/>
  <c r="AC13" i="65"/>
  <c r="AC11" i="65"/>
  <c r="AC20" i="65"/>
  <c r="AC36" i="65"/>
  <c r="AC19" i="65"/>
  <c r="AC9" i="65"/>
  <c r="AC33" i="65"/>
  <c r="AC29" i="65"/>
  <c r="G14" i="65"/>
  <c r="G28" i="65"/>
  <c r="AB36" i="65"/>
  <c r="AA9" i="65"/>
  <c r="J14" i="65"/>
  <c r="J30" i="65"/>
  <c r="F35" i="65"/>
  <c r="G7" i="65"/>
  <c r="AB19" i="65"/>
  <c r="G40" i="65"/>
  <c r="F44" i="65"/>
  <c r="F28" i="65"/>
  <c r="F43" i="65"/>
  <c r="F27" i="65"/>
  <c r="F33" i="65"/>
  <c r="F17" i="65"/>
  <c r="F25" i="65"/>
  <c r="F40" i="65"/>
  <c r="F23" i="65"/>
  <c r="F16" i="65"/>
  <c r="F21" i="65"/>
  <c r="F14" i="65"/>
  <c r="F22" i="65"/>
  <c r="F30" i="65"/>
  <c r="F26" i="65"/>
  <c r="F34" i="65"/>
  <c r="F41" i="65"/>
  <c r="F39" i="65"/>
  <c r="F37" i="65"/>
  <c r="F31" i="65"/>
  <c r="F20" i="65"/>
  <c r="F13" i="65"/>
  <c r="F19" i="65"/>
  <c r="F38" i="65"/>
  <c r="F24" i="65"/>
  <c r="F15" i="65"/>
  <c r="F11" i="65"/>
  <c r="F18" i="65"/>
  <c r="AC12" i="65"/>
  <c r="AB23" i="65"/>
  <c r="G35" i="65"/>
  <c r="AB43" i="65"/>
  <c r="F42" i="65"/>
  <c r="AB25" i="65"/>
  <c r="AB39" i="65"/>
  <c r="Z18" i="65"/>
  <c r="D16" i="19"/>
  <c r="AL44" i="65"/>
  <c r="AL10" i="65"/>
  <c r="AL8" i="65"/>
  <c r="AL24" i="65"/>
  <c r="L33" i="65"/>
  <c r="L23" i="65"/>
  <c r="L12" i="65"/>
  <c r="L11" i="65"/>
  <c r="F36" i="65"/>
  <c r="G37" i="65"/>
  <c r="G21" i="65"/>
  <c r="G41" i="65"/>
  <c r="G43" i="65"/>
  <c r="G36" i="65"/>
  <c r="G44" i="65"/>
  <c r="G25" i="65"/>
  <c r="G17" i="65"/>
  <c r="G6" i="65"/>
  <c r="G32" i="65"/>
  <c r="G30" i="65"/>
  <c r="G10" i="65"/>
  <c r="G26" i="65"/>
  <c r="G22" i="65"/>
  <c r="G15" i="65"/>
  <c r="G34" i="65"/>
  <c r="G23" i="65"/>
  <c r="G16" i="65"/>
  <c r="G39" i="65"/>
  <c r="G31" i="65"/>
  <c r="G27" i="65"/>
  <c r="G20" i="65"/>
  <c r="G8" i="65"/>
  <c r="G13" i="65"/>
  <c r="G19" i="65"/>
  <c r="G24" i="65"/>
  <c r="G38" i="65"/>
  <c r="G11" i="65"/>
  <c r="G18" i="65"/>
  <c r="G9" i="65"/>
  <c r="AC6" i="65"/>
  <c r="AC10" i="65"/>
  <c r="AB34" i="65"/>
  <c r="AB18" i="65"/>
  <c r="AB38" i="65"/>
  <c r="AB40" i="65"/>
  <c r="AB33" i="65"/>
  <c r="AB24" i="65"/>
  <c r="AB10" i="65"/>
  <c r="AB16" i="65"/>
  <c r="AB31" i="65"/>
  <c r="AB29" i="65"/>
  <c r="AB22" i="65"/>
  <c r="AB15" i="65"/>
  <c r="AB42" i="65"/>
  <c r="AB26" i="65"/>
  <c r="AB30" i="65"/>
  <c r="AB27" i="65"/>
  <c r="AB44" i="65"/>
  <c r="AB17" i="65"/>
  <c r="AB14" i="65"/>
  <c r="AB41" i="65"/>
  <c r="AB35" i="65"/>
  <c r="AB8" i="65"/>
  <c r="AB21" i="65"/>
  <c r="AB20" i="65"/>
  <c r="AB32" i="65"/>
  <c r="AB28" i="65"/>
  <c r="AB13" i="65"/>
  <c r="AB11" i="65"/>
  <c r="AB37" i="65"/>
  <c r="J32" i="65"/>
  <c r="J16" i="65"/>
  <c r="J36" i="65"/>
  <c r="J38" i="65"/>
  <c r="J31" i="65"/>
  <c r="J39" i="65"/>
  <c r="J8" i="65"/>
  <c r="J40" i="65"/>
  <c r="J41" i="65"/>
  <c r="J29" i="65"/>
  <c r="J44" i="65"/>
  <c r="J34" i="65"/>
  <c r="J23" i="65"/>
  <c r="J27" i="65"/>
  <c r="J37" i="65"/>
  <c r="J35" i="65"/>
  <c r="J18" i="65"/>
  <c r="J43" i="65"/>
  <c r="J28" i="65"/>
  <c r="J24" i="65"/>
  <c r="J19" i="65"/>
  <c r="J13" i="65"/>
  <c r="J26" i="65"/>
  <c r="J25" i="65"/>
  <c r="J9" i="65"/>
  <c r="J12" i="65"/>
  <c r="J6" i="65"/>
  <c r="J15" i="65"/>
  <c r="AB7" i="65"/>
  <c r="AC7" i="65"/>
  <c r="J21" i="65"/>
  <c r="F32" i="65"/>
  <c r="G42" i="65"/>
  <c r="Z37" i="65"/>
  <c r="D18" i="66"/>
  <c r="D18" i="19"/>
  <c r="D34" i="66"/>
  <c r="D34" i="19"/>
  <c r="AF27" i="65"/>
  <c r="AF23" i="65"/>
  <c r="AF20" i="65"/>
  <c r="AF9" i="65"/>
  <c r="I27" i="65"/>
  <c r="AC24" i="65"/>
  <c r="AE29" i="65"/>
  <c r="AE13" i="65"/>
  <c r="AE44" i="65"/>
  <c r="AE28" i="65"/>
  <c r="AE30" i="65"/>
  <c r="AE19" i="65"/>
  <c r="AE12" i="65"/>
  <c r="AE41" i="65"/>
  <c r="AE18" i="65"/>
  <c r="AE34" i="65"/>
  <c r="AE27" i="65"/>
  <c r="AE23" i="65"/>
  <c r="AE17" i="65"/>
  <c r="AE37" i="65"/>
  <c r="AE35" i="65"/>
  <c r="AE31" i="65"/>
  <c r="AE39" i="65"/>
  <c r="AE11" i="65"/>
  <c r="AE9" i="65"/>
  <c r="AE8" i="65"/>
  <c r="AE7" i="65"/>
  <c r="AE40" i="65"/>
  <c r="AE21" i="65"/>
  <c r="AE32" i="65"/>
  <c r="AE33" i="65"/>
  <c r="AE16" i="65"/>
  <c r="AE20" i="65"/>
  <c r="AE36" i="65"/>
  <c r="AE42" i="65"/>
  <c r="H30" i="65"/>
  <c r="H14" i="65"/>
  <c r="H36" i="65"/>
  <c r="H29" i="65"/>
  <c r="H32" i="65"/>
  <c r="H6" i="65"/>
  <c r="H13" i="65"/>
  <c r="H39" i="65"/>
  <c r="H24" i="65"/>
  <c r="H20" i="65"/>
  <c r="H26" i="65"/>
  <c r="H22" i="65"/>
  <c r="H15" i="65"/>
  <c r="H34" i="65"/>
  <c r="H23" i="65"/>
  <c r="H44" i="65"/>
  <c r="H41" i="65"/>
  <c r="H37" i="65"/>
  <c r="H31" i="65"/>
  <c r="H35" i="65"/>
  <c r="H17" i="65"/>
  <c r="H27" i="65"/>
  <c r="H16" i="65"/>
  <c r="H19" i="65"/>
  <c r="H38" i="65"/>
  <c r="H11" i="65"/>
  <c r="H25" i="65"/>
  <c r="H18" i="65"/>
  <c r="H9" i="65"/>
  <c r="H40" i="65"/>
  <c r="AB6" i="65"/>
  <c r="J33" i="65"/>
  <c r="AE38" i="65"/>
  <c r="V44" i="65"/>
  <c r="V25" i="65"/>
  <c r="V20" i="65"/>
  <c r="V13" i="65"/>
  <c r="V38" i="65"/>
  <c r="V36" i="65"/>
  <c r="V29" i="65"/>
  <c r="V40" i="65"/>
  <c r="S17" i="65"/>
  <c r="S25" i="65"/>
  <c r="S43" i="65"/>
  <c r="S11" i="65"/>
  <c r="S10" i="65"/>
  <c r="S28" i="65"/>
  <c r="S12" i="65"/>
  <c r="V21" i="65"/>
  <c r="N22" i="65"/>
  <c r="AP41" i="65"/>
  <c r="R24" i="65"/>
  <c r="R44" i="65"/>
  <c r="R39" i="65"/>
  <c r="R19" i="65"/>
  <c r="R25" i="65"/>
  <c r="R38" i="65"/>
  <c r="V31" i="65"/>
  <c r="AM38" i="65"/>
  <c r="V8" i="65"/>
  <c r="V16" i="65"/>
  <c r="D6" i="19"/>
  <c r="AO17" i="65"/>
  <c r="O44" i="65"/>
  <c r="O28" i="65"/>
  <c r="O15" i="65"/>
  <c r="O41" i="65"/>
  <c r="S22" i="65"/>
  <c r="O23" i="65"/>
  <c r="AN25" i="65"/>
  <c r="AG36" i="65"/>
  <c r="O39" i="65"/>
  <c r="V7" i="65"/>
  <c r="AN39" i="65"/>
  <c r="AN37" i="65"/>
  <c r="AN35" i="65"/>
  <c r="N42" i="65"/>
  <c r="N35" i="65"/>
  <c r="N19" i="65"/>
  <c r="N12" i="65"/>
  <c r="N29" i="65"/>
  <c r="V10" i="65"/>
  <c r="V14" i="65"/>
  <c r="V17" i="65"/>
  <c r="AM10" i="65"/>
  <c r="AM24" i="65"/>
  <c r="AM18" i="65"/>
  <c r="AM7" i="65"/>
  <c r="AM39" i="65"/>
  <c r="AM35" i="65"/>
  <c r="AM11" i="65"/>
  <c r="M26" i="65"/>
  <c r="M40" i="65"/>
  <c r="M30" i="65"/>
  <c r="M19" i="65"/>
  <c r="N15" i="65"/>
  <c r="M24" i="65"/>
  <c r="AP26" i="65"/>
  <c r="AG27" i="65"/>
  <c r="AG21" i="65"/>
  <c r="AG14" i="65"/>
  <c r="K23" i="65"/>
  <c r="V18" i="65"/>
  <c r="AM31" i="65"/>
  <c r="AD5" i="65"/>
  <c r="Y39" i="65"/>
  <c r="Y23" i="65"/>
  <c r="Y43" i="65"/>
  <c r="Y38" i="65"/>
  <c r="Y13" i="65"/>
  <c r="D5" i="65"/>
  <c r="P5" i="65"/>
  <c r="AH5" i="65"/>
  <c r="Q5" i="65"/>
  <c r="AI5" i="65"/>
  <c r="D10" i="19"/>
  <c r="D42" i="19"/>
  <c r="X5" i="65"/>
  <c r="Y29" i="65"/>
  <c r="Y40" i="65"/>
  <c r="D24" i="66"/>
  <c r="D40" i="66"/>
  <c r="C45" i="66"/>
  <c r="L12" i="66" s="1"/>
  <c r="AK5" i="65"/>
  <c r="U5" i="65"/>
  <c r="E5" i="65"/>
  <c r="AJ5" i="65"/>
  <c r="T5" i="65"/>
  <c r="C45" i="63"/>
  <c r="K7" i="63" s="1"/>
  <c r="AP43" i="62"/>
  <c r="AO43" i="62"/>
  <c r="AN43"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H43" i="62"/>
  <c r="G43" i="62"/>
  <c r="F43" i="62"/>
  <c r="E43" i="62"/>
  <c r="D43" i="62"/>
  <c r="C43" i="62"/>
  <c r="AP42" i="62"/>
  <c r="AO42" i="62"/>
  <c r="AN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H42" i="62"/>
  <c r="G42" i="62"/>
  <c r="F42" i="62"/>
  <c r="E42" i="62"/>
  <c r="D42" i="62"/>
  <c r="C42" i="62"/>
  <c r="AP41" i="62"/>
  <c r="AO41" i="62"/>
  <c r="AN41" i="62"/>
  <c r="AM41" i="62"/>
  <c r="AL41" i="62"/>
  <c r="AK41" i="62"/>
  <c r="AJ41" i="62"/>
  <c r="AI41" i="62"/>
  <c r="AH41" i="62"/>
  <c r="AG41" i="62"/>
  <c r="AF41" i="62"/>
  <c r="AE41" i="62"/>
  <c r="AD41" i="62"/>
  <c r="AC41" i="62"/>
  <c r="AB41" i="62"/>
  <c r="AA41" i="62"/>
  <c r="Z41" i="62"/>
  <c r="Y41" i="62"/>
  <c r="X41" i="62"/>
  <c r="W41" i="62"/>
  <c r="V41" i="62"/>
  <c r="U41" i="62"/>
  <c r="D43" i="19" s="1"/>
  <c r="T41" i="62"/>
  <c r="S41" i="62"/>
  <c r="R41" i="62"/>
  <c r="Q41" i="62"/>
  <c r="P41" i="62"/>
  <c r="O41" i="62"/>
  <c r="N41" i="62"/>
  <c r="M41" i="62"/>
  <c r="L41" i="62"/>
  <c r="K41" i="62"/>
  <c r="J41" i="62"/>
  <c r="I41" i="62"/>
  <c r="H41" i="62"/>
  <c r="G41" i="62"/>
  <c r="F41" i="62"/>
  <c r="E41" i="62"/>
  <c r="D41" i="62"/>
  <c r="C41" i="62"/>
  <c r="AP40" i="62"/>
  <c r="AO40" i="62"/>
  <c r="AN40" i="62"/>
  <c r="AM40" i="62"/>
  <c r="AL40" i="62"/>
  <c r="AK40" i="62"/>
  <c r="AJ40" i="62"/>
  <c r="AI40" i="62"/>
  <c r="AH40" i="62"/>
  <c r="AG40" i="62"/>
  <c r="AF40" i="62"/>
  <c r="AE40" i="62"/>
  <c r="AD40" i="62"/>
  <c r="AC40" i="62"/>
  <c r="AB40" i="62"/>
  <c r="AA40" i="62"/>
  <c r="Z40" i="62"/>
  <c r="Y40" i="62"/>
  <c r="X40" i="62"/>
  <c r="W40" i="62"/>
  <c r="V40" i="62"/>
  <c r="U40" i="62"/>
  <c r="D42" i="66" s="1"/>
  <c r="T40" i="62"/>
  <c r="S40" i="62"/>
  <c r="R40" i="62"/>
  <c r="Q40" i="62"/>
  <c r="P40" i="62"/>
  <c r="O40" i="62"/>
  <c r="N40" i="62"/>
  <c r="M40" i="62"/>
  <c r="L40" i="62"/>
  <c r="K40" i="62"/>
  <c r="J40" i="62"/>
  <c r="I40" i="62"/>
  <c r="H40" i="62"/>
  <c r="G40" i="62"/>
  <c r="F40" i="62"/>
  <c r="E40" i="62"/>
  <c r="D40" i="62"/>
  <c r="C40" i="62"/>
  <c r="AP39" i="62"/>
  <c r="AO39" i="62"/>
  <c r="AN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H39" i="62"/>
  <c r="G39" i="62"/>
  <c r="F39" i="62"/>
  <c r="E39" i="62"/>
  <c r="D39" i="62"/>
  <c r="C39" i="62"/>
  <c r="AP38" i="62"/>
  <c r="AO38" i="62"/>
  <c r="AN38" i="62"/>
  <c r="AM38" i="62"/>
  <c r="AL38" i="62"/>
  <c r="AK38" i="62"/>
  <c r="AJ38" i="62"/>
  <c r="AI38" i="62"/>
  <c r="AH38" i="62"/>
  <c r="AG38" i="62"/>
  <c r="AF38" i="62"/>
  <c r="AE38" i="62"/>
  <c r="AD38" i="62"/>
  <c r="AC38" i="62"/>
  <c r="AB38" i="62"/>
  <c r="AA38" i="62"/>
  <c r="Z38" i="62"/>
  <c r="Y38" i="62"/>
  <c r="X38" i="62"/>
  <c r="W38" i="62"/>
  <c r="V38" i="62"/>
  <c r="U38" i="62"/>
  <c r="D40" i="19" s="1"/>
  <c r="T38" i="62"/>
  <c r="S38" i="62"/>
  <c r="R38" i="62"/>
  <c r="Q38" i="62"/>
  <c r="P38" i="62"/>
  <c r="O38" i="62"/>
  <c r="N38" i="62"/>
  <c r="M38" i="62"/>
  <c r="L38" i="62"/>
  <c r="K38" i="62"/>
  <c r="J38" i="62"/>
  <c r="I38" i="62"/>
  <c r="H38" i="62"/>
  <c r="G38" i="62"/>
  <c r="F38" i="62"/>
  <c r="E38" i="62"/>
  <c r="D38" i="62"/>
  <c r="C38" i="62"/>
  <c r="AP37" i="62"/>
  <c r="AO37" i="62"/>
  <c r="AN37"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H37" i="62"/>
  <c r="G37" i="62"/>
  <c r="F37" i="62"/>
  <c r="E37" i="62"/>
  <c r="D37" i="62"/>
  <c r="C37" i="62"/>
  <c r="AP36" i="62"/>
  <c r="AO36" i="62"/>
  <c r="AN36" i="62"/>
  <c r="AM36" i="62"/>
  <c r="AL36" i="62"/>
  <c r="AK36" i="62"/>
  <c r="AJ36" i="62"/>
  <c r="AI36" i="62"/>
  <c r="AH36" i="62"/>
  <c r="AG36" i="62"/>
  <c r="AF36" i="62"/>
  <c r="AE36" i="62"/>
  <c r="AD36" i="62"/>
  <c r="AC36" i="62"/>
  <c r="AB36" i="62"/>
  <c r="AA36" i="62"/>
  <c r="Z36" i="62"/>
  <c r="Y36" i="62"/>
  <c r="X36" i="62"/>
  <c r="W36" i="62"/>
  <c r="V36" i="62"/>
  <c r="U36" i="62"/>
  <c r="D38" i="19" s="1"/>
  <c r="T36" i="62"/>
  <c r="S36" i="62"/>
  <c r="R36" i="62"/>
  <c r="Q36" i="62"/>
  <c r="P36" i="62"/>
  <c r="O36" i="62"/>
  <c r="N36" i="62"/>
  <c r="M36" i="62"/>
  <c r="L36" i="62"/>
  <c r="K36" i="62"/>
  <c r="J36" i="62"/>
  <c r="I36" i="62"/>
  <c r="H36" i="62"/>
  <c r="G36" i="62"/>
  <c r="F36" i="62"/>
  <c r="E36" i="62"/>
  <c r="D36" i="62"/>
  <c r="C36" i="62"/>
  <c r="AP35" i="62"/>
  <c r="AO35" i="62"/>
  <c r="AN35" i="62"/>
  <c r="AM35" i="62"/>
  <c r="AL35" i="62"/>
  <c r="AK35" i="62"/>
  <c r="AJ35" i="62"/>
  <c r="AI35" i="62"/>
  <c r="AH35" i="62"/>
  <c r="AG35" i="62"/>
  <c r="AF35" i="62"/>
  <c r="AE35" i="62"/>
  <c r="AD35" i="62"/>
  <c r="AC35" i="62"/>
  <c r="AB35" i="62"/>
  <c r="AA35" i="62"/>
  <c r="Z35" i="62"/>
  <c r="Y35" i="62"/>
  <c r="X35" i="62"/>
  <c r="W35" i="62"/>
  <c r="V35" i="62"/>
  <c r="U35" i="62"/>
  <c r="D37" i="19" s="1"/>
  <c r="T35" i="62"/>
  <c r="S35" i="62"/>
  <c r="R35" i="62"/>
  <c r="Q35" i="62"/>
  <c r="P35" i="62"/>
  <c r="O35" i="62"/>
  <c r="N35" i="62"/>
  <c r="M35" i="62"/>
  <c r="L35" i="62"/>
  <c r="K35" i="62"/>
  <c r="J35" i="62"/>
  <c r="I35" i="62"/>
  <c r="H35" i="62"/>
  <c r="G35" i="62"/>
  <c r="F35" i="62"/>
  <c r="E35" i="62"/>
  <c r="D35" i="62"/>
  <c r="C35" i="62"/>
  <c r="AP34" i="62"/>
  <c r="AO34" i="62"/>
  <c r="AN34" i="62"/>
  <c r="AM34" i="62"/>
  <c r="AL34" i="62"/>
  <c r="AK34" i="62"/>
  <c r="AJ34" i="62"/>
  <c r="AI34" i="62"/>
  <c r="AH34" i="62"/>
  <c r="AG34" i="62"/>
  <c r="AF34" i="62"/>
  <c r="AE34" i="62"/>
  <c r="AD34" i="62"/>
  <c r="AC34" i="62"/>
  <c r="AB34" i="62"/>
  <c r="AA34" i="62"/>
  <c r="Z34" i="62"/>
  <c r="Y34" i="62"/>
  <c r="X34" i="62"/>
  <c r="W34" i="62"/>
  <c r="V34" i="62"/>
  <c r="U34" i="62"/>
  <c r="D36" i="19" s="1"/>
  <c r="T34" i="62"/>
  <c r="S34" i="62"/>
  <c r="R34" i="62"/>
  <c r="Q34" i="62"/>
  <c r="P34" i="62"/>
  <c r="O34" i="62"/>
  <c r="N34" i="62"/>
  <c r="M34" i="62"/>
  <c r="L34" i="62"/>
  <c r="K34" i="62"/>
  <c r="J34" i="62"/>
  <c r="I34" i="62"/>
  <c r="H34" i="62"/>
  <c r="G34" i="62"/>
  <c r="F34" i="62"/>
  <c r="E34" i="62"/>
  <c r="D34" i="62"/>
  <c r="C34" i="62"/>
  <c r="AP33" i="62"/>
  <c r="AO33" i="62"/>
  <c r="AN33" i="62"/>
  <c r="AM33" i="62"/>
  <c r="AL33" i="62"/>
  <c r="AK33" i="62"/>
  <c r="AJ33" i="62"/>
  <c r="AI33" i="62"/>
  <c r="AH33" i="62"/>
  <c r="AG33" i="62"/>
  <c r="AF33" i="62"/>
  <c r="AE33" i="62"/>
  <c r="AD33" i="62"/>
  <c r="AC33" i="62"/>
  <c r="AB33" i="62"/>
  <c r="AA33" i="62"/>
  <c r="Z33" i="62"/>
  <c r="Y33" i="62"/>
  <c r="X33" i="62"/>
  <c r="W33" i="62"/>
  <c r="V33" i="62"/>
  <c r="U33" i="62"/>
  <c r="D35" i="66" s="1"/>
  <c r="T33" i="62"/>
  <c r="S33" i="62"/>
  <c r="R33" i="62"/>
  <c r="Q33" i="62"/>
  <c r="P33" i="62"/>
  <c r="O33" i="62"/>
  <c r="N33" i="62"/>
  <c r="M33" i="62"/>
  <c r="L33" i="62"/>
  <c r="K33" i="62"/>
  <c r="J33" i="62"/>
  <c r="I33" i="62"/>
  <c r="H33" i="62"/>
  <c r="G33" i="62"/>
  <c r="F33" i="62"/>
  <c r="E33" i="62"/>
  <c r="D33" i="62"/>
  <c r="C33" i="62"/>
  <c r="AP32" i="62"/>
  <c r="AO32" i="62"/>
  <c r="AN32" i="62"/>
  <c r="AM32" i="62"/>
  <c r="AL32" i="62"/>
  <c r="AK32" i="62"/>
  <c r="AJ32" i="62"/>
  <c r="AI32" i="62"/>
  <c r="AH32" i="62"/>
  <c r="AG32" i="62"/>
  <c r="AF32" i="62"/>
  <c r="AE32" i="62"/>
  <c r="AD32" i="62"/>
  <c r="AC32" i="62"/>
  <c r="AB32" i="62"/>
  <c r="AA32" i="62"/>
  <c r="Z32" i="62"/>
  <c r="Y32" i="62"/>
  <c r="X32" i="62"/>
  <c r="W32" i="62"/>
  <c r="V32" i="62"/>
  <c r="U32" i="62"/>
  <c r="T32" i="62"/>
  <c r="S32" i="62"/>
  <c r="R32" i="62"/>
  <c r="Q32" i="62"/>
  <c r="P32" i="62"/>
  <c r="O32" i="62"/>
  <c r="N32" i="62"/>
  <c r="M32" i="62"/>
  <c r="L32" i="62"/>
  <c r="K32" i="62"/>
  <c r="J32" i="62"/>
  <c r="I32" i="62"/>
  <c r="H32" i="62"/>
  <c r="G32" i="62"/>
  <c r="F32" i="62"/>
  <c r="E32" i="62"/>
  <c r="D32" i="62"/>
  <c r="C32" i="62"/>
  <c r="AP31" i="62"/>
  <c r="AO31" i="62"/>
  <c r="AN31"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H31" i="62"/>
  <c r="G31" i="62"/>
  <c r="F31" i="62"/>
  <c r="E31" i="62"/>
  <c r="D31" i="62"/>
  <c r="C31" i="62"/>
  <c r="AP30" i="62"/>
  <c r="AO30" i="62"/>
  <c r="AN30" i="62"/>
  <c r="AM30" i="62"/>
  <c r="AL30" i="62"/>
  <c r="AK30" i="62"/>
  <c r="AJ30" i="62"/>
  <c r="AI30" i="62"/>
  <c r="AH30" i="62"/>
  <c r="AG30" i="62"/>
  <c r="AF30" i="62"/>
  <c r="AE30" i="62"/>
  <c r="AD30" i="62"/>
  <c r="AC30" i="62"/>
  <c r="AB30" i="62"/>
  <c r="AA30" i="62"/>
  <c r="Z30" i="62"/>
  <c r="Y30" i="62"/>
  <c r="X30" i="62"/>
  <c r="W30" i="62"/>
  <c r="V30" i="62"/>
  <c r="U30" i="62"/>
  <c r="D32" i="19" s="1"/>
  <c r="T30" i="62"/>
  <c r="S30" i="62"/>
  <c r="R30" i="62"/>
  <c r="Q30" i="62"/>
  <c r="P30" i="62"/>
  <c r="O30" i="62"/>
  <c r="N30" i="62"/>
  <c r="M30" i="62"/>
  <c r="L30" i="62"/>
  <c r="K30" i="62"/>
  <c r="J30" i="62"/>
  <c r="I30" i="62"/>
  <c r="H30" i="62"/>
  <c r="G30" i="62"/>
  <c r="F30" i="62"/>
  <c r="E30" i="62"/>
  <c r="D30" i="62"/>
  <c r="C30" i="62"/>
  <c r="AP29" i="62"/>
  <c r="AO29" i="62"/>
  <c r="AN29" i="62"/>
  <c r="AM29" i="62"/>
  <c r="AL29" i="62"/>
  <c r="AK29" i="62"/>
  <c r="AJ29" i="62"/>
  <c r="AI29" i="62"/>
  <c r="AH29" i="62"/>
  <c r="AG29" i="62"/>
  <c r="AF29" i="62"/>
  <c r="AE29" i="62"/>
  <c r="AD29" i="62"/>
  <c r="AC29" i="62"/>
  <c r="AB29" i="62"/>
  <c r="AA29" i="62"/>
  <c r="Z29" i="62"/>
  <c r="Y29" i="62"/>
  <c r="X29" i="62"/>
  <c r="W29" i="62"/>
  <c r="V29" i="62"/>
  <c r="U29" i="62"/>
  <c r="D31" i="66" s="1"/>
  <c r="T29" i="62"/>
  <c r="S29" i="62"/>
  <c r="R29" i="62"/>
  <c r="Q29" i="62"/>
  <c r="P29" i="62"/>
  <c r="O29" i="62"/>
  <c r="N29" i="62"/>
  <c r="M29" i="62"/>
  <c r="L29" i="62"/>
  <c r="K29" i="62"/>
  <c r="J29" i="62"/>
  <c r="I29" i="62"/>
  <c r="H29" i="62"/>
  <c r="G29" i="62"/>
  <c r="F29" i="62"/>
  <c r="E29" i="62"/>
  <c r="D29" i="62"/>
  <c r="C29" i="62"/>
  <c r="AP28" i="62"/>
  <c r="AO28" i="62"/>
  <c r="AN28"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H28" i="62"/>
  <c r="G28" i="62"/>
  <c r="F28" i="62"/>
  <c r="E28" i="62"/>
  <c r="D28" i="62"/>
  <c r="C28" i="62"/>
  <c r="AP27" i="62"/>
  <c r="AO27" i="62"/>
  <c r="AN27" i="62"/>
  <c r="AM27" i="62"/>
  <c r="AL27" i="62"/>
  <c r="AK27" i="62"/>
  <c r="AJ27" i="62"/>
  <c r="AI27" i="62"/>
  <c r="AH27" i="62"/>
  <c r="AG27" i="62"/>
  <c r="AF27" i="62"/>
  <c r="AE27" i="62"/>
  <c r="AD27" i="62"/>
  <c r="AC27" i="62"/>
  <c r="AB27" i="62"/>
  <c r="AA27" i="62"/>
  <c r="Z27" i="62"/>
  <c r="Y27" i="62"/>
  <c r="X27" i="62"/>
  <c r="W27" i="62"/>
  <c r="V27" i="62"/>
  <c r="U27" i="62"/>
  <c r="D29" i="66" s="1"/>
  <c r="T27" i="62"/>
  <c r="S27" i="62"/>
  <c r="R27" i="62"/>
  <c r="Q27" i="62"/>
  <c r="P27" i="62"/>
  <c r="O27" i="62"/>
  <c r="N27" i="62"/>
  <c r="M27" i="62"/>
  <c r="L27" i="62"/>
  <c r="K27" i="62"/>
  <c r="J27" i="62"/>
  <c r="I27" i="62"/>
  <c r="H27" i="62"/>
  <c r="G27" i="62"/>
  <c r="F27" i="62"/>
  <c r="E27" i="62"/>
  <c r="D27" i="62"/>
  <c r="C27" i="62"/>
  <c r="AP26" i="62"/>
  <c r="AO26" i="62"/>
  <c r="AN26" i="62"/>
  <c r="AM26" i="62"/>
  <c r="AL26" i="62"/>
  <c r="AK26" i="62"/>
  <c r="AJ26" i="62"/>
  <c r="AI26" i="62"/>
  <c r="AH26" i="62"/>
  <c r="AG26" i="62"/>
  <c r="AF26" i="62"/>
  <c r="AE26" i="62"/>
  <c r="AD26" i="62"/>
  <c r="AC26" i="62"/>
  <c r="AB26" i="62"/>
  <c r="AA26" i="62"/>
  <c r="Z26" i="62"/>
  <c r="Y26" i="62"/>
  <c r="X26" i="62"/>
  <c r="W26" i="62"/>
  <c r="V26" i="62"/>
  <c r="U26" i="62"/>
  <c r="T26" i="62"/>
  <c r="S26" i="62"/>
  <c r="R26" i="62"/>
  <c r="Q26" i="62"/>
  <c r="P26" i="62"/>
  <c r="O26" i="62"/>
  <c r="N26" i="62"/>
  <c r="M26" i="62"/>
  <c r="L26" i="62"/>
  <c r="K26" i="62"/>
  <c r="J26" i="62"/>
  <c r="I26" i="62"/>
  <c r="H26" i="62"/>
  <c r="G26" i="62"/>
  <c r="F26" i="62"/>
  <c r="E26" i="62"/>
  <c r="D26" i="62"/>
  <c r="C26" i="62"/>
  <c r="AP25" i="62"/>
  <c r="AO25" i="62"/>
  <c r="AN25" i="62"/>
  <c r="AM25" i="62"/>
  <c r="AL25" i="62"/>
  <c r="AK25" i="62"/>
  <c r="AJ25" i="62"/>
  <c r="AI25" i="62"/>
  <c r="AH25" i="62"/>
  <c r="AG25" i="62"/>
  <c r="AF25" i="62"/>
  <c r="AE25" i="62"/>
  <c r="AD25" i="62"/>
  <c r="AC25" i="62"/>
  <c r="AB25" i="62"/>
  <c r="AA25" i="62"/>
  <c r="Z25" i="62"/>
  <c r="Y25" i="62"/>
  <c r="X25" i="62"/>
  <c r="W25" i="62"/>
  <c r="V25" i="62"/>
  <c r="U25" i="62"/>
  <c r="D27" i="19" s="1"/>
  <c r="T25" i="62"/>
  <c r="S25" i="62"/>
  <c r="R25" i="62"/>
  <c r="Q25" i="62"/>
  <c r="P25" i="62"/>
  <c r="O25" i="62"/>
  <c r="N25" i="62"/>
  <c r="M25" i="62"/>
  <c r="L25" i="62"/>
  <c r="K25" i="62"/>
  <c r="J25" i="62"/>
  <c r="I25" i="62"/>
  <c r="H25" i="62"/>
  <c r="G25" i="62"/>
  <c r="F25" i="62"/>
  <c r="E25" i="62"/>
  <c r="D25" i="62"/>
  <c r="C25" i="62"/>
  <c r="AP24" i="62"/>
  <c r="AO24" i="62"/>
  <c r="AN24" i="62"/>
  <c r="AM24" i="62"/>
  <c r="AL24" i="62"/>
  <c r="AK24" i="62"/>
  <c r="AJ24" i="62"/>
  <c r="AI24" i="62"/>
  <c r="AH24" i="62"/>
  <c r="AG24" i="62"/>
  <c r="AF24" i="62"/>
  <c r="AE24" i="62"/>
  <c r="AD24" i="62"/>
  <c r="AC24" i="62"/>
  <c r="AB24" i="62"/>
  <c r="AA24" i="62"/>
  <c r="Z24" i="62"/>
  <c r="Y24" i="62"/>
  <c r="X24" i="62"/>
  <c r="W24" i="62"/>
  <c r="V24" i="62"/>
  <c r="U24" i="62"/>
  <c r="D26" i="66" s="1"/>
  <c r="T24" i="62"/>
  <c r="S24" i="62"/>
  <c r="R24" i="62"/>
  <c r="Q24" i="62"/>
  <c r="P24" i="62"/>
  <c r="O24" i="62"/>
  <c r="N24" i="62"/>
  <c r="M24" i="62"/>
  <c r="L24" i="62"/>
  <c r="K24" i="62"/>
  <c r="J24" i="62"/>
  <c r="I24" i="62"/>
  <c r="H24" i="62"/>
  <c r="G24" i="62"/>
  <c r="F24" i="62"/>
  <c r="E24" i="62"/>
  <c r="D24" i="62"/>
  <c r="C24" i="62"/>
  <c r="AP23" i="62"/>
  <c r="AO23" i="62"/>
  <c r="AN23" i="62"/>
  <c r="AM23" i="62"/>
  <c r="AL23" i="62"/>
  <c r="AK23" i="62"/>
  <c r="AJ23" i="62"/>
  <c r="AI23" i="62"/>
  <c r="AH23" i="62"/>
  <c r="AG23" i="62"/>
  <c r="AF23" i="62"/>
  <c r="AE23" i="62"/>
  <c r="AD23" i="62"/>
  <c r="AC23" i="62"/>
  <c r="AB23" i="62"/>
  <c r="AA23" i="62"/>
  <c r="Z23" i="62"/>
  <c r="Y23" i="62"/>
  <c r="X23" i="62"/>
  <c r="W23" i="62"/>
  <c r="V23" i="62"/>
  <c r="U23" i="62"/>
  <c r="T23" i="62"/>
  <c r="S23" i="62"/>
  <c r="R23" i="62"/>
  <c r="Q23" i="62"/>
  <c r="P23" i="62"/>
  <c r="O23" i="62"/>
  <c r="N23" i="62"/>
  <c r="M23" i="62"/>
  <c r="L23" i="62"/>
  <c r="K23" i="62"/>
  <c r="J23" i="62"/>
  <c r="I23" i="62"/>
  <c r="H23" i="62"/>
  <c r="G23" i="62"/>
  <c r="F23" i="62"/>
  <c r="E23" i="62"/>
  <c r="D23" i="62"/>
  <c r="C23" i="62"/>
  <c r="AP22" i="62"/>
  <c r="AO22" i="62"/>
  <c r="AN22" i="62"/>
  <c r="AM22" i="62"/>
  <c r="AL22" i="62"/>
  <c r="AK22" i="62"/>
  <c r="AJ22" i="62"/>
  <c r="AI22" i="62"/>
  <c r="AH22" i="62"/>
  <c r="AG22" i="62"/>
  <c r="AF22" i="62"/>
  <c r="AE22" i="62"/>
  <c r="AD22" i="62"/>
  <c r="AC22" i="62"/>
  <c r="AB22" i="62"/>
  <c r="AA22" i="62"/>
  <c r="Z22" i="62"/>
  <c r="Y22" i="62"/>
  <c r="X22" i="62"/>
  <c r="W22" i="62"/>
  <c r="V22" i="62"/>
  <c r="U22" i="62"/>
  <c r="D24" i="19" s="1"/>
  <c r="T22" i="62"/>
  <c r="S22" i="62"/>
  <c r="R22" i="62"/>
  <c r="Q22" i="62"/>
  <c r="P22" i="62"/>
  <c r="O22" i="62"/>
  <c r="N22" i="62"/>
  <c r="M22" i="62"/>
  <c r="L22" i="62"/>
  <c r="K22" i="62"/>
  <c r="J22" i="62"/>
  <c r="I22" i="62"/>
  <c r="H22" i="62"/>
  <c r="G22" i="62"/>
  <c r="F22" i="62"/>
  <c r="E22" i="62"/>
  <c r="D22" i="62"/>
  <c r="C22" i="62"/>
  <c r="AP21" i="62"/>
  <c r="AO21" i="62"/>
  <c r="AN21" i="62"/>
  <c r="AM21" i="62"/>
  <c r="AL21" i="62"/>
  <c r="AK21" i="62"/>
  <c r="AJ21" i="62"/>
  <c r="AI21" i="62"/>
  <c r="AH21" i="62"/>
  <c r="AG21" i="62"/>
  <c r="AF21" i="62"/>
  <c r="AE21" i="62"/>
  <c r="AD21" i="62"/>
  <c r="AC21" i="62"/>
  <c r="AB21" i="62"/>
  <c r="AA21" i="62"/>
  <c r="Z21" i="62"/>
  <c r="Y21" i="62"/>
  <c r="X21" i="62"/>
  <c r="W21" i="62"/>
  <c r="V21" i="62"/>
  <c r="U21" i="62"/>
  <c r="D23" i="19" s="1"/>
  <c r="T21" i="62"/>
  <c r="S21" i="62"/>
  <c r="R21" i="62"/>
  <c r="Q21" i="62"/>
  <c r="P21" i="62"/>
  <c r="O21" i="62"/>
  <c r="N21" i="62"/>
  <c r="M21" i="62"/>
  <c r="L21" i="62"/>
  <c r="K21" i="62"/>
  <c r="J21" i="62"/>
  <c r="I21" i="62"/>
  <c r="H21" i="62"/>
  <c r="G21" i="62"/>
  <c r="F21" i="62"/>
  <c r="E21" i="62"/>
  <c r="D21" i="62"/>
  <c r="C21" i="62"/>
  <c r="AP20" i="62"/>
  <c r="AO20" i="62"/>
  <c r="AN20" i="62"/>
  <c r="AM20" i="62"/>
  <c r="AL20" i="62"/>
  <c r="AK20" i="62"/>
  <c r="AJ20" i="62"/>
  <c r="AI20" i="62"/>
  <c r="AH20" i="62"/>
  <c r="AG20" i="62"/>
  <c r="AF20" i="62"/>
  <c r="AE20" i="62"/>
  <c r="AD20" i="62"/>
  <c r="AC20" i="62"/>
  <c r="AB20" i="62"/>
  <c r="AA20" i="62"/>
  <c r="Z20" i="62"/>
  <c r="Y20" i="62"/>
  <c r="X20" i="62"/>
  <c r="W20" i="62"/>
  <c r="V20" i="62"/>
  <c r="U20" i="62"/>
  <c r="D22" i="19" s="1"/>
  <c r="T20" i="62"/>
  <c r="S20" i="62"/>
  <c r="R20" i="62"/>
  <c r="Q20" i="62"/>
  <c r="P20" i="62"/>
  <c r="O20" i="62"/>
  <c r="N20" i="62"/>
  <c r="M20" i="62"/>
  <c r="L20" i="62"/>
  <c r="K20" i="62"/>
  <c r="J20" i="62"/>
  <c r="I20" i="62"/>
  <c r="H20" i="62"/>
  <c r="G20" i="62"/>
  <c r="F20" i="62"/>
  <c r="E20" i="62"/>
  <c r="D20" i="62"/>
  <c r="C20" i="62"/>
  <c r="AP19" i="62"/>
  <c r="AO19" i="62"/>
  <c r="AN19" i="62"/>
  <c r="AM19" i="62"/>
  <c r="AL19" i="62"/>
  <c r="AK19" i="62"/>
  <c r="AJ19" i="62"/>
  <c r="AI19" i="62"/>
  <c r="AH19" i="62"/>
  <c r="AG19" i="62"/>
  <c r="AF19" i="62"/>
  <c r="AE19" i="62"/>
  <c r="AD19" i="62"/>
  <c r="AC19" i="62"/>
  <c r="AB19" i="62"/>
  <c r="AA19" i="62"/>
  <c r="Z19" i="62"/>
  <c r="Y19" i="62"/>
  <c r="X19" i="62"/>
  <c r="W19" i="62"/>
  <c r="V19" i="62"/>
  <c r="U19" i="62"/>
  <c r="D21" i="19" s="1"/>
  <c r="T19" i="62"/>
  <c r="S19" i="62"/>
  <c r="R19" i="62"/>
  <c r="Q19" i="62"/>
  <c r="P19" i="62"/>
  <c r="O19" i="62"/>
  <c r="N19" i="62"/>
  <c r="M19" i="62"/>
  <c r="L19" i="62"/>
  <c r="K19" i="62"/>
  <c r="J19" i="62"/>
  <c r="I19" i="62"/>
  <c r="H19" i="62"/>
  <c r="G19" i="62"/>
  <c r="F19" i="62"/>
  <c r="E19" i="62"/>
  <c r="D19" i="62"/>
  <c r="C19" i="62"/>
  <c r="AP18" i="62"/>
  <c r="AO18" i="62"/>
  <c r="AN18" i="62"/>
  <c r="AM18" i="62"/>
  <c r="AL18" i="62"/>
  <c r="AK18" i="62"/>
  <c r="AJ18" i="62"/>
  <c r="AI18" i="62"/>
  <c r="AH18" i="62"/>
  <c r="AG18" i="62"/>
  <c r="AF18" i="62"/>
  <c r="AE18" i="62"/>
  <c r="AD18" i="62"/>
  <c r="AC18" i="62"/>
  <c r="AB18" i="62"/>
  <c r="AA18" i="62"/>
  <c r="Z18" i="62"/>
  <c r="Y18" i="62"/>
  <c r="X18" i="62"/>
  <c r="W18" i="62"/>
  <c r="V18" i="62"/>
  <c r="U18" i="62"/>
  <c r="T18" i="62"/>
  <c r="S18" i="62"/>
  <c r="R18" i="62"/>
  <c r="Q18" i="62"/>
  <c r="P18" i="62"/>
  <c r="O18" i="62"/>
  <c r="N18" i="62"/>
  <c r="M18" i="62"/>
  <c r="L18" i="62"/>
  <c r="K18" i="62"/>
  <c r="J18" i="62"/>
  <c r="I18" i="62"/>
  <c r="H18" i="62"/>
  <c r="G18" i="62"/>
  <c r="F18" i="62"/>
  <c r="E18" i="62"/>
  <c r="D18" i="62"/>
  <c r="C18" i="62"/>
  <c r="AP17" i="62"/>
  <c r="AO17" i="62"/>
  <c r="AN17" i="62"/>
  <c r="AM17" i="62"/>
  <c r="AL17" i="62"/>
  <c r="AK17" i="62"/>
  <c r="AJ17" i="62"/>
  <c r="AI17" i="62"/>
  <c r="AH17" i="62"/>
  <c r="AG17" i="62"/>
  <c r="AF17" i="62"/>
  <c r="AE17" i="62"/>
  <c r="AD17" i="62"/>
  <c r="AC17" i="62"/>
  <c r="AB17" i="62"/>
  <c r="AA17" i="62"/>
  <c r="Z17" i="62"/>
  <c r="Y17" i="62"/>
  <c r="X17" i="62"/>
  <c r="W17" i="62"/>
  <c r="V17" i="62"/>
  <c r="U17" i="62"/>
  <c r="D19" i="19" s="1"/>
  <c r="T17" i="62"/>
  <c r="S17" i="62"/>
  <c r="R17" i="62"/>
  <c r="Q17" i="62"/>
  <c r="P17" i="62"/>
  <c r="O17" i="62"/>
  <c r="N17" i="62"/>
  <c r="M17" i="62"/>
  <c r="L17" i="62"/>
  <c r="K17" i="62"/>
  <c r="J17" i="62"/>
  <c r="I17" i="62"/>
  <c r="H17" i="62"/>
  <c r="G17" i="62"/>
  <c r="F17" i="62"/>
  <c r="E17" i="62"/>
  <c r="D17" i="62"/>
  <c r="C17" i="62"/>
  <c r="AP16" i="62"/>
  <c r="AO16" i="62"/>
  <c r="AN16" i="62"/>
  <c r="AM16" i="62"/>
  <c r="AL16" i="62"/>
  <c r="AK16" i="62"/>
  <c r="AJ16" i="62"/>
  <c r="AI16" i="62"/>
  <c r="AH16" i="62"/>
  <c r="AG16" i="62"/>
  <c r="AF16" i="62"/>
  <c r="AE16" i="62"/>
  <c r="AD16" i="62"/>
  <c r="AC16" i="62"/>
  <c r="AB16" i="62"/>
  <c r="AA16" i="62"/>
  <c r="Z16" i="62"/>
  <c r="Y16" i="62"/>
  <c r="X16" i="62"/>
  <c r="W16" i="62"/>
  <c r="V16" i="62"/>
  <c r="U16" i="62"/>
  <c r="T16" i="62"/>
  <c r="S16" i="62"/>
  <c r="R16" i="62"/>
  <c r="Q16" i="62"/>
  <c r="P16" i="62"/>
  <c r="O16" i="62"/>
  <c r="N16" i="62"/>
  <c r="M16" i="62"/>
  <c r="L16" i="62"/>
  <c r="K16" i="62"/>
  <c r="J16" i="62"/>
  <c r="I16" i="62"/>
  <c r="H16" i="62"/>
  <c r="G16" i="62"/>
  <c r="F16" i="62"/>
  <c r="E16" i="62"/>
  <c r="D16" i="62"/>
  <c r="C16" i="62"/>
  <c r="AP15" i="62"/>
  <c r="AO15" i="62"/>
  <c r="AN15" i="62"/>
  <c r="AM15" i="62"/>
  <c r="AL15" i="62"/>
  <c r="AK15" i="62"/>
  <c r="AJ15" i="62"/>
  <c r="AI15" i="62"/>
  <c r="AH15" i="62"/>
  <c r="AG15" i="62"/>
  <c r="AF15" i="62"/>
  <c r="AE15" i="62"/>
  <c r="AD15" i="62"/>
  <c r="AC15" i="62"/>
  <c r="AB15" i="62"/>
  <c r="AA15" i="62"/>
  <c r="Z15" i="62"/>
  <c r="Y15" i="62"/>
  <c r="X15" i="62"/>
  <c r="W15" i="62"/>
  <c r="V15" i="62"/>
  <c r="U15" i="62"/>
  <c r="D17" i="19" s="1"/>
  <c r="T15" i="62"/>
  <c r="S15" i="62"/>
  <c r="R15" i="62"/>
  <c r="Q15" i="62"/>
  <c r="P15" i="62"/>
  <c r="O15" i="62"/>
  <c r="N15" i="62"/>
  <c r="M15" i="62"/>
  <c r="L15" i="62"/>
  <c r="K15" i="62"/>
  <c r="J15" i="62"/>
  <c r="I15" i="62"/>
  <c r="H15" i="62"/>
  <c r="G15" i="62"/>
  <c r="F15" i="62"/>
  <c r="E15" i="62"/>
  <c r="D15" i="62"/>
  <c r="C15" i="62"/>
  <c r="AP14" i="62"/>
  <c r="AO14" i="62"/>
  <c r="AN14" i="62"/>
  <c r="AM14" i="62"/>
  <c r="AL14" i="62"/>
  <c r="AK14" i="62"/>
  <c r="AJ14" i="62"/>
  <c r="AI14" i="62"/>
  <c r="AH14" i="62"/>
  <c r="AG14" i="62"/>
  <c r="AF14" i="62"/>
  <c r="AE14" i="62"/>
  <c r="AD14" i="62"/>
  <c r="AC14" i="62"/>
  <c r="AB14" i="62"/>
  <c r="AA14" i="62"/>
  <c r="Z14" i="62"/>
  <c r="Y14" i="62"/>
  <c r="X14" i="62"/>
  <c r="W14" i="62"/>
  <c r="V14" i="62"/>
  <c r="U14" i="62"/>
  <c r="D16" i="66" s="1"/>
  <c r="T14" i="62"/>
  <c r="S14" i="62"/>
  <c r="R14" i="62"/>
  <c r="Q14" i="62"/>
  <c r="P14" i="62"/>
  <c r="O14" i="62"/>
  <c r="N14" i="62"/>
  <c r="M14" i="62"/>
  <c r="L14" i="62"/>
  <c r="K14" i="62"/>
  <c r="J14" i="62"/>
  <c r="I14" i="62"/>
  <c r="H14" i="62"/>
  <c r="G14" i="62"/>
  <c r="F14" i="62"/>
  <c r="E14" i="62"/>
  <c r="D14" i="62"/>
  <c r="C14" i="62"/>
  <c r="AP13" i="62"/>
  <c r="AO13" i="62"/>
  <c r="AN13" i="62"/>
  <c r="AM13" i="62"/>
  <c r="AL13" i="62"/>
  <c r="AK13" i="62"/>
  <c r="AJ13" i="62"/>
  <c r="AI13" i="62"/>
  <c r="AH13" i="62"/>
  <c r="AG13" i="62"/>
  <c r="AF13" i="62"/>
  <c r="AE13" i="62"/>
  <c r="AD13" i="62"/>
  <c r="AC13" i="62"/>
  <c r="AB13" i="62"/>
  <c r="AA13" i="62"/>
  <c r="Z13" i="62"/>
  <c r="Y13" i="62"/>
  <c r="X13" i="62"/>
  <c r="W13" i="62"/>
  <c r="V13" i="62"/>
  <c r="U13" i="62"/>
  <c r="T13" i="62"/>
  <c r="S13" i="62"/>
  <c r="R13" i="62"/>
  <c r="Q13" i="62"/>
  <c r="P13" i="62"/>
  <c r="O13" i="62"/>
  <c r="N13" i="62"/>
  <c r="M13" i="62"/>
  <c r="L13" i="62"/>
  <c r="K13" i="62"/>
  <c r="J13" i="62"/>
  <c r="I13" i="62"/>
  <c r="H13" i="62"/>
  <c r="G13" i="62"/>
  <c r="F13" i="62"/>
  <c r="E13" i="62"/>
  <c r="D13" i="62"/>
  <c r="C13" i="62"/>
  <c r="AP12" i="62"/>
  <c r="AO12" i="62"/>
  <c r="AN12" i="62"/>
  <c r="AM12" i="62"/>
  <c r="AL12" i="62"/>
  <c r="AK12" i="62"/>
  <c r="AJ12" i="62"/>
  <c r="AI12" i="62"/>
  <c r="AH12" i="62"/>
  <c r="AG12" i="62"/>
  <c r="AF12" i="62"/>
  <c r="AE12" i="62"/>
  <c r="AD12" i="62"/>
  <c r="AC12" i="62"/>
  <c r="AB12" i="62"/>
  <c r="AA12" i="62"/>
  <c r="Z12" i="62"/>
  <c r="Y12" i="62"/>
  <c r="X12" i="62"/>
  <c r="W12" i="62"/>
  <c r="V12" i="62"/>
  <c r="U12" i="62"/>
  <c r="T12" i="62"/>
  <c r="S12" i="62"/>
  <c r="R12" i="62"/>
  <c r="Q12" i="62"/>
  <c r="P12" i="62"/>
  <c r="O12" i="62"/>
  <c r="N12" i="62"/>
  <c r="M12" i="62"/>
  <c r="L12" i="62"/>
  <c r="K12" i="62"/>
  <c r="J12" i="62"/>
  <c r="I12" i="62"/>
  <c r="H12" i="62"/>
  <c r="G12" i="62"/>
  <c r="F12" i="62"/>
  <c r="E12" i="62"/>
  <c r="D12" i="62"/>
  <c r="C12" i="62"/>
  <c r="AP11" i="62"/>
  <c r="AO11" i="62"/>
  <c r="AN11" i="62"/>
  <c r="AM11" i="62"/>
  <c r="AL11" i="62"/>
  <c r="AK11" i="62"/>
  <c r="AJ11" i="62"/>
  <c r="AI11" i="62"/>
  <c r="AH11" i="62"/>
  <c r="AG11" i="62"/>
  <c r="AF11" i="62"/>
  <c r="AE11" i="62"/>
  <c r="AD11" i="62"/>
  <c r="AC11" i="62"/>
  <c r="AB11" i="62"/>
  <c r="AA11" i="62"/>
  <c r="Z11" i="62"/>
  <c r="Y11" i="62"/>
  <c r="X11" i="62"/>
  <c r="W11" i="62"/>
  <c r="V11" i="62"/>
  <c r="U11" i="62"/>
  <c r="T11" i="62"/>
  <c r="S11" i="62"/>
  <c r="R11" i="62"/>
  <c r="Q11" i="62"/>
  <c r="P11" i="62"/>
  <c r="O11" i="62"/>
  <c r="N11" i="62"/>
  <c r="M11" i="62"/>
  <c r="L11" i="62"/>
  <c r="K11" i="62"/>
  <c r="J11" i="62"/>
  <c r="I11" i="62"/>
  <c r="H11" i="62"/>
  <c r="G11" i="62"/>
  <c r="F11" i="62"/>
  <c r="E11" i="62"/>
  <c r="D11" i="62"/>
  <c r="C11" i="62"/>
  <c r="AP10" i="62"/>
  <c r="AO10" i="62"/>
  <c r="AN10" i="62"/>
  <c r="AM10" i="62"/>
  <c r="AL10" i="62"/>
  <c r="AK10" i="62"/>
  <c r="AJ10" i="62"/>
  <c r="AI10" i="62"/>
  <c r="AH10" i="62"/>
  <c r="AG10" i="62"/>
  <c r="AF10" i="62"/>
  <c r="AE10" i="62"/>
  <c r="AD10" i="62"/>
  <c r="AC10" i="62"/>
  <c r="AB10" i="62"/>
  <c r="AA10" i="62"/>
  <c r="Z10" i="62"/>
  <c r="Y10" i="62"/>
  <c r="X10" i="62"/>
  <c r="W10" i="62"/>
  <c r="V10" i="62"/>
  <c r="U10" i="62"/>
  <c r="D12" i="66" s="1"/>
  <c r="T10" i="62"/>
  <c r="S10" i="62"/>
  <c r="R10" i="62"/>
  <c r="Q10" i="62"/>
  <c r="P10" i="62"/>
  <c r="O10" i="62"/>
  <c r="N10" i="62"/>
  <c r="M10" i="62"/>
  <c r="L10" i="62"/>
  <c r="K10" i="62"/>
  <c r="J10" i="62"/>
  <c r="I10" i="62"/>
  <c r="H10" i="62"/>
  <c r="G10" i="62"/>
  <c r="F10" i="62"/>
  <c r="E10" i="62"/>
  <c r="D10" i="62"/>
  <c r="C10" i="62"/>
  <c r="AP9" i="62"/>
  <c r="AO9" i="62"/>
  <c r="AN9" i="62"/>
  <c r="AM9" i="62"/>
  <c r="AL9" i="62"/>
  <c r="AK9" i="62"/>
  <c r="AJ9" i="62"/>
  <c r="AI9" i="62"/>
  <c r="AH9" i="62"/>
  <c r="AG9" i="62"/>
  <c r="AF9" i="62"/>
  <c r="AE9" i="62"/>
  <c r="AD9" i="62"/>
  <c r="AC9" i="62"/>
  <c r="AB9" i="62"/>
  <c r="AA9" i="62"/>
  <c r="Z9" i="62"/>
  <c r="Y9" i="62"/>
  <c r="X9" i="62"/>
  <c r="W9" i="62"/>
  <c r="V9" i="62"/>
  <c r="U9" i="62"/>
  <c r="T9" i="62"/>
  <c r="S9" i="62"/>
  <c r="R9" i="62"/>
  <c r="Q9" i="62"/>
  <c r="P9" i="62"/>
  <c r="O9" i="62"/>
  <c r="N9" i="62"/>
  <c r="M9" i="62"/>
  <c r="L9" i="62"/>
  <c r="K9" i="62"/>
  <c r="J9" i="62"/>
  <c r="I9" i="62"/>
  <c r="H9" i="62"/>
  <c r="G9" i="62"/>
  <c r="F9" i="62"/>
  <c r="E9" i="62"/>
  <c r="D9" i="62"/>
  <c r="C9" i="62"/>
  <c r="AP8" i="62"/>
  <c r="AO8" i="62"/>
  <c r="AN8" i="62"/>
  <c r="AM8" i="62"/>
  <c r="AL8" i="62"/>
  <c r="AK8" i="62"/>
  <c r="AJ8" i="62"/>
  <c r="AI8" i="62"/>
  <c r="AH8" i="62"/>
  <c r="AG8" i="62"/>
  <c r="AF8" i="62"/>
  <c r="AE8" i="62"/>
  <c r="AD8" i="62"/>
  <c r="AC8" i="62"/>
  <c r="AB8" i="62"/>
  <c r="AA8" i="62"/>
  <c r="Z8" i="62"/>
  <c r="Y8" i="62"/>
  <c r="X8" i="62"/>
  <c r="W8" i="62"/>
  <c r="V8" i="62"/>
  <c r="U8" i="62"/>
  <c r="D10" i="66" s="1"/>
  <c r="T8" i="62"/>
  <c r="S8" i="62"/>
  <c r="R8" i="62"/>
  <c r="Q8" i="62"/>
  <c r="P8" i="62"/>
  <c r="O8" i="62"/>
  <c r="N8" i="62"/>
  <c r="M8" i="62"/>
  <c r="L8" i="62"/>
  <c r="K8" i="62"/>
  <c r="J8" i="62"/>
  <c r="I8" i="62"/>
  <c r="H8" i="62"/>
  <c r="G8" i="62"/>
  <c r="F8" i="62"/>
  <c r="E8" i="62"/>
  <c r="D8" i="62"/>
  <c r="C8" i="62"/>
  <c r="AP7" i="62"/>
  <c r="AO7" i="62"/>
  <c r="AN7" i="62"/>
  <c r="AM7" i="62"/>
  <c r="AL7" i="62"/>
  <c r="AK7" i="62"/>
  <c r="AJ7" i="62"/>
  <c r="AI7" i="62"/>
  <c r="AH7" i="62"/>
  <c r="AG7" i="62"/>
  <c r="AF7" i="62"/>
  <c r="AE7" i="62"/>
  <c r="AD7" i="62"/>
  <c r="AC7" i="62"/>
  <c r="AB7" i="62"/>
  <c r="AA7" i="62"/>
  <c r="Z7" i="62"/>
  <c r="Y7" i="62"/>
  <c r="X7" i="62"/>
  <c r="W7" i="62"/>
  <c r="V7" i="62"/>
  <c r="U7" i="62"/>
  <c r="T7" i="62"/>
  <c r="S7" i="62"/>
  <c r="R7" i="62"/>
  <c r="Q7" i="62"/>
  <c r="P7" i="62"/>
  <c r="O7" i="62"/>
  <c r="N7" i="62"/>
  <c r="M7" i="62"/>
  <c r="L7" i="62"/>
  <c r="K7" i="62"/>
  <c r="J7" i="62"/>
  <c r="I7" i="62"/>
  <c r="H7" i="62"/>
  <c r="G7" i="62"/>
  <c r="F7" i="62"/>
  <c r="E7" i="62"/>
  <c r="D7" i="62"/>
  <c r="C7" i="62"/>
  <c r="AP6" i="62"/>
  <c r="AO6" i="62"/>
  <c r="AN6" i="62"/>
  <c r="AM6" i="62"/>
  <c r="AL6" i="62"/>
  <c r="AK6" i="62"/>
  <c r="AJ6" i="62"/>
  <c r="AI6" i="62"/>
  <c r="AH6" i="62"/>
  <c r="AG6" i="62"/>
  <c r="AF6" i="62"/>
  <c r="AE6" i="62"/>
  <c r="AD6" i="62"/>
  <c r="AC6" i="62"/>
  <c r="AB6" i="62"/>
  <c r="AA6" i="62"/>
  <c r="Z6" i="62"/>
  <c r="Y6" i="62"/>
  <c r="X6" i="62"/>
  <c r="W6" i="62"/>
  <c r="V6" i="62"/>
  <c r="U6" i="62"/>
  <c r="D8" i="19" s="1"/>
  <c r="T6" i="62"/>
  <c r="S6" i="62"/>
  <c r="R6" i="62"/>
  <c r="Q6" i="62"/>
  <c r="P6" i="62"/>
  <c r="O6" i="62"/>
  <c r="N6" i="62"/>
  <c r="M6" i="62"/>
  <c r="L6" i="62"/>
  <c r="K6" i="62"/>
  <c r="J6" i="62"/>
  <c r="I6" i="62"/>
  <c r="H6" i="62"/>
  <c r="G6" i="62"/>
  <c r="F6" i="62"/>
  <c r="E6" i="62"/>
  <c r="D6" i="62"/>
  <c r="C6" i="62"/>
  <c r="AP5" i="62"/>
  <c r="AO5" i="62"/>
  <c r="AN5" i="62"/>
  <c r="AM5" i="62"/>
  <c r="AL5" i="62"/>
  <c r="AK5" i="62"/>
  <c r="AJ5" i="62"/>
  <c r="AI5" i="62"/>
  <c r="AH5" i="62"/>
  <c r="AG5" i="62"/>
  <c r="AF5" i="62"/>
  <c r="AE5" i="62"/>
  <c r="AD5" i="62"/>
  <c r="AC5" i="62"/>
  <c r="AB5" i="62"/>
  <c r="AA5" i="62"/>
  <c r="Z5" i="62"/>
  <c r="Y5" i="62"/>
  <c r="X5" i="62"/>
  <c r="W5" i="62"/>
  <c r="V5" i="62"/>
  <c r="U5" i="62"/>
  <c r="T5" i="62"/>
  <c r="S5" i="62"/>
  <c r="R5" i="62"/>
  <c r="Q5" i="62"/>
  <c r="P5" i="62"/>
  <c r="O5" i="62"/>
  <c r="N5" i="62"/>
  <c r="M5" i="62"/>
  <c r="L5" i="62"/>
  <c r="K5" i="62"/>
  <c r="J5" i="62"/>
  <c r="I5" i="62"/>
  <c r="H5" i="62"/>
  <c r="G5" i="62"/>
  <c r="F5" i="62"/>
  <c r="E5" i="62"/>
  <c r="D5" i="62"/>
  <c r="C5" i="62"/>
  <c r="AP4" i="62"/>
  <c r="AO4" i="62"/>
  <c r="AN4" i="62"/>
  <c r="AM4" i="62"/>
  <c r="AL4" i="62"/>
  <c r="AK4" i="62"/>
  <c r="AJ4" i="62"/>
  <c r="AI4" i="62"/>
  <c r="AH4" i="62"/>
  <c r="AG4" i="62"/>
  <c r="AF4" i="62"/>
  <c r="AE4" i="62"/>
  <c r="AD4" i="62"/>
  <c r="AC4" i="62"/>
  <c r="AB4" i="62"/>
  <c r="AA4" i="62"/>
  <c r="Z4" i="62"/>
  <c r="Y4" i="62"/>
  <c r="X4" i="62"/>
  <c r="W4" i="62"/>
  <c r="V4" i="62"/>
  <c r="U4" i="62"/>
  <c r="T4" i="62"/>
  <c r="S4" i="62"/>
  <c r="R4" i="62"/>
  <c r="Q4" i="62"/>
  <c r="P4" i="62"/>
  <c r="O4" i="62"/>
  <c r="N4" i="62"/>
  <c r="M4" i="62"/>
  <c r="L4" i="62"/>
  <c r="K4" i="62"/>
  <c r="J4" i="62"/>
  <c r="I4" i="62"/>
  <c r="H4" i="62"/>
  <c r="G4" i="62"/>
  <c r="F4" i="62"/>
  <c r="E4" i="62"/>
  <c r="D4" i="62"/>
  <c r="C4" i="62"/>
  <c r="R40" i="65" l="1"/>
  <c r="AN15" i="65"/>
  <c r="AN19" i="65"/>
  <c r="AN30" i="65"/>
  <c r="O37" i="65"/>
  <c r="AO33" i="65"/>
  <c r="R21" i="65"/>
  <c r="R28" i="65"/>
  <c r="I9" i="65"/>
  <c r="AF19" i="65"/>
  <c r="AF41" i="65"/>
  <c r="L26" i="65"/>
  <c r="L10" i="65"/>
  <c r="AL9" i="65"/>
  <c r="AL12" i="65"/>
  <c r="Z41" i="65"/>
  <c r="Z8" i="65"/>
  <c r="Y25" i="65"/>
  <c r="M12" i="65"/>
  <c r="AN11" i="65"/>
  <c r="O22" i="65"/>
  <c r="AO8" i="65"/>
  <c r="R29" i="65"/>
  <c r="R23" i="65"/>
  <c r="S19" i="65"/>
  <c r="S33" i="65"/>
  <c r="I35" i="65"/>
  <c r="AF36" i="65"/>
  <c r="AF31" i="65"/>
  <c r="L8" i="65"/>
  <c r="L16" i="65"/>
  <c r="AL18" i="65"/>
  <c r="AL28" i="65"/>
  <c r="W8" i="65"/>
  <c r="W31" i="65"/>
  <c r="Z17" i="65"/>
  <c r="Z13" i="65"/>
  <c r="AF16" i="65"/>
  <c r="R10" i="65"/>
  <c r="AF30" i="65"/>
  <c r="L34" i="65"/>
  <c r="AF34" i="65"/>
  <c r="Z16" i="65"/>
  <c r="S44" i="65"/>
  <c r="S7" i="65"/>
  <c r="R32" i="65"/>
  <c r="I44" i="65"/>
  <c r="AF33" i="65"/>
  <c r="L31" i="65"/>
  <c r="AL15" i="65"/>
  <c r="AL25" i="65"/>
  <c r="Z22" i="65"/>
  <c r="AN9" i="65"/>
  <c r="AN33" i="65"/>
  <c r="AN17" i="65"/>
  <c r="O25" i="65"/>
  <c r="AO14" i="65"/>
  <c r="R43" i="65"/>
  <c r="S42" i="65"/>
  <c r="I30" i="65"/>
  <c r="AF32" i="65"/>
  <c r="AF35" i="65"/>
  <c r="Z39" i="65"/>
  <c r="L35" i="65"/>
  <c r="AL26" i="65"/>
  <c r="W28" i="65"/>
  <c r="L32" i="65"/>
  <c r="W14" i="65"/>
  <c r="W41" i="65"/>
  <c r="Z14" i="65"/>
  <c r="K13" i="63"/>
  <c r="M25" i="65"/>
  <c r="M9" i="65"/>
  <c r="AM9" i="65"/>
  <c r="AN43" i="65"/>
  <c r="AN26" i="65"/>
  <c r="O19" i="65"/>
  <c r="AO21" i="65"/>
  <c r="R8" i="65"/>
  <c r="S9" i="65"/>
  <c r="I12" i="65"/>
  <c r="AF8" i="65"/>
  <c r="AF7" i="65"/>
  <c r="AA19" i="65"/>
  <c r="Z6" i="65"/>
  <c r="L39" i="65"/>
  <c r="AL42" i="65"/>
  <c r="AL36" i="65"/>
  <c r="W40" i="65"/>
  <c r="W21" i="65"/>
  <c r="Z21" i="65"/>
  <c r="AA11" i="65"/>
  <c r="W27" i="65"/>
  <c r="O6" i="65"/>
  <c r="AN13" i="65"/>
  <c r="AN42" i="65"/>
  <c r="O32" i="65"/>
  <c r="AO32" i="65"/>
  <c r="R22" i="65"/>
  <c r="R17" i="65"/>
  <c r="S40" i="65"/>
  <c r="S18" i="65"/>
  <c r="I19" i="65"/>
  <c r="AF21" i="65"/>
  <c r="AF15" i="65"/>
  <c r="L41" i="65"/>
  <c r="AL31" i="65"/>
  <c r="AL14" i="65"/>
  <c r="I29" i="65"/>
  <c r="AL22" i="65"/>
  <c r="W29" i="65"/>
  <c r="W37" i="65"/>
  <c r="Z33" i="65"/>
  <c r="AL37" i="65"/>
  <c r="AN20" i="65"/>
  <c r="AN6" i="65"/>
  <c r="O43" i="65"/>
  <c r="AO41" i="65"/>
  <c r="O14" i="65"/>
  <c r="R33" i="65"/>
  <c r="S14" i="65"/>
  <c r="S35" i="65"/>
  <c r="L36" i="65"/>
  <c r="I31" i="65"/>
  <c r="AF40" i="65"/>
  <c r="AF37" i="65"/>
  <c r="L6" i="65"/>
  <c r="L27" i="65"/>
  <c r="AL34" i="65"/>
  <c r="AL21" i="65"/>
  <c r="AF25" i="65"/>
  <c r="L20" i="65"/>
  <c r="Z25" i="65"/>
  <c r="W38" i="65"/>
  <c r="Z19" i="65"/>
  <c r="S36" i="65"/>
  <c r="AF44" i="65"/>
  <c r="L37" i="65"/>
  <c r="AL19" i="65"/>
  <c r="W24" i="65"/>
  <c r="AF14" i="65"/>
  <c r="W18" i="65"/>
  <c r="W13" i="65"/>
  <c r="Z30" i="65"/>
  <c r="I37" i="65"/>
  <c r="AO36" i="65"/>
  <c r="I41" i="65"/>
  <c r="AF29" i="65"/>
  <c r="L19" i="65"/>
  <c r="L18" i="65"/>
  <c r="I16" i="65"/>
  <c r="AN24" i="65"/>
  <c r="O13" i="65"/>
  <c r="R11" i="65"/>
  <c r="I34" i="65"/>
  <c r="AF13" i="65"/>
  <c r="L43" i="65"/>
  <c r="AL38" i="65"/>
  <c r="AL20" i="65"/>
  <c r="Z42" i="65"/>
  <c r="AN38" i="65"/>
  <c r="S27" i="65"/>
  <c r="Z15" i="65"/>
  <c r="S15" i="65"/>
  <c r="M16" i="65"/>
  <c r="AN41" i="65"/>
  <c r="AN34" i="65"/>
  <c r="AO12" i="65"/>
  <c r="O12" i="65"/>
  <c r="R35" i="65"/>
  <c r="S21" i="65"/>
  <c r="I33" i="65"/>
  <c r="I43" i="65"/>
  <c r="AF10" i="65"/>
  <c r="L15" i="65"/>
  <c r="Z27" i="65"/>
  <c r="Y20" i="65"/>
  <c r="K10" i="65"/>
  <c r="M23" i="65"/>
  <c r="AM32" i="65"/>
  <c r="AN28" i="65"/>
  <c r="AN29" i="65"/>
  <c r="O35" i="65"/>
  <c r="AO19" i="65"/>
  <c r="R7" i="65"/>
  <c r="R36" i="65"/>
  <c r="S29" i="65"/>
  <c r="S32" i="65"/>
  <c r="AA20" i="65"/>
  <c r="I23" i="65"/>
  <c r="AF24" i="65"/>
  <c r="AF42" i="65"/>
  <c r="L44" i="65"/>
  <c r="L28" i="65"/>
  <c r="AL32" i="65"/>
  <c r="AL41" i="65"/>
  <c r="W20" i="65"/>
  <c r="Z28" i="65"/>
  <c r="Z40" i="65"/>
  <c r="AA33" i="65"/>
  <c r="S34" i="65"/>
  <c r="AL35" i="65"/>
  <c r="Y32" i="65"/>
  <c r="K16" i="65"/>
  <c r="M35" i="65"/>
  <c r="AM37" i="65"/>
  <c r="AN32" i="65"/>
  <c r="AN36" i="65"/>
  <c r="O31" i="65"/>
  <c r="AO44" i="65"/>
  <c r="AG6" i="65"/>
  <c r="R9" i="65"/>
  <c r="S38" i="65"/>
  <c r="S39" i="65"/>
  <c r="AL17" i="65"/>
  <c r="I15" i="65"/>
  <c r="I39" i="65"/>
  <c r="AF18" i="65"/>
  <c r="AF22" i="65"/>
  <c r="L9" i="65"/>
  <c r="L42" i="65"/>
  <c r="AL39" i="65"/>
  <c r="AL27" i="65"/>
  <c r="W34" i="65"/>
  <c r="W25" i="65"/>
  <c r="Z29" i="65"/>
  <c r="Z24" i="65"/>
  <c r="AA36" i="65"/>
  <c r="AO26" i="65"/>
  <c r="AO15" i="65"/>
  <c r="AN16" i="65"/>
  <c r="AF28" i="65"/>
  <c r="L24" i="65"/>
  <c r="AL13" i="65"/>
  <c r="AL40" i="65"/>
  <c r="R12" i="65"/>
  <c r="O29" i="65"/>
  <c r="AF11" i="65"/>
  <c r="L29" i="65"/>
  <c r="Z32" i="65"/>
  <c r="M7" i="65"/>
  <c r="O24" i="65"/>
  <c r="Y8" i="65"/>
  <c r="AG16" i="65"/>
  <c r="M36" i="65"/>
  <c r="AN12" i="65"/>
  <c r="R14" i="65"/>
  <c r="S20" i="65"/>
  <c r="W9" i="65"/>
  <c r="W45" i="65" s="1"/>
  <c r="AF6" i="65"/>
  <c r="AF39" i="65"/>
  <c r="L25" i="65"/>
  <c r="AL7" i="65"/>
  <c r="W32" i="65"/>
  <c r="Z35" i="65"/>
  <c r="AA10" i="65"/>
  <c r="AG45" i="68"/>
  <c r="Y45" i="68"/>
  <c r="AD45" i="68"/>
  <c r="AP45" i="68"/>
  <c r="C40" i="68"/>
  <c r="E39" i="60" s="1"/>
  <c r="C29" i="68"/>
  <c r="E28" i="60" s="1"/>
  <c r="AL45" i="68"/>
  <c r="C18" i="68"/>
  <c r="E17" i="60" s="1"/>
  <c r="C12" i="68"/>
  <c r="E11" i="60" s="1"/>
  <c r="C36" i="68"/>
  <c r="E35" i="60" s="1"/>
  <c r="X45" i="68"/>
  <c r="C14" i="68"/>
  <c r="E13" i="60" s="1"/>
  <c r="S45" i="68"/>
  <c r="P45" i="68"/>
  <c r="C7" i="68"/>
  <c r="E6" i="60" s="1"/>
  <c r="M45" i="68"/>
  <c r="AE45" i="68"/>
  <c r="C21" i="68"/>
  <c r="E20" i="60" s="1"/>
  <c r="C22" i="68"/>
  <c r="E21" i="60" s="1"/>
  <c r="Z45" i="68"/>
  <c r="AM45" i="68"/>
  <c r="C32" i="68"/>
  <c r="E31" i="60" s="1"/>
  <c r="G45" i="68"/>
  <c r="C24" i="68"/>
  <c r="E23" i="60" s="1"/>
  <c r="C35" i="68"/>
  <c r="E34" i="60" s="1"/>
  <c r="AJ45" i="68"/>
  <c r="C34" i="68"/>
  <c r="E33" i="60" s="1"/>
  <c r="C30" i="68"/>
  <c r="E29" i="60" s="1"/>
  <c r="V45" i="68"/>
  <c r="AK45" i="68"/>
  <c r="C31" i="68"/>
  <c r="E30" i="60" s="1"/>
  <c r="H45" i="68"/>
  <c r="AB45" i="68"/>
  <c r="K45" i="68"/>
  <c r="C26" i="68"/>
  <c r="E25" i="60" s="1"/>
  <c r="C44" i="68"/>
  <c r="E43" i="60" s="1"/>
  <c r="E45" i="68"/>
  <c r="O45" i="68"/>
  <c r="C28" i="68"/>
  <c r="E27" i="60" s="1"/>
  <c r="C9" i="68"/>
  <c r="E8" i="60" s="1"/>
  <c r="AO45" i="68"/>
  <c r="AA45" i="68"/>
  <c r="D45" i="68"/>
  <c r="C6" i="68"/>
  <c r="C39" i="68"/>
  <c r="E38" i="60" s="1"/>
  <c r="C10" i="68"/>
  <c r="E9" i="60" s="1"/>
  <c r="Q45" i="68"/>
  <c r="AF45" i="68"/>
  <c r="C17" i="68"/>
  <c r="E16" i="60" s="1"/>
  <c r="C23" i="68"/>
  <c r="E22" i="60" s="1"/>
  <c r="C8" i="68"/>
  <c r="E7" i="60" s="1"/>
  <c r="I45" i="68"/>
  <c r="C11" i="68"/>
  <c r="E10" i="60" s="1"/>
  <c r="N45" i="68"/>
  <c r="AH45" i="68"/>
  <c r="C19" i="68"/>
  <c r="E18" i="60" s="1"/>
  <c r="C25" i="68"/>
  <c r="E24" i="60" s="1"/>
  <c r="C16" i="68"/>
  <c r="E15" i="60" s="1"/>
  <c r="AC45" i="68"/>
  <c r="C20" i="68"/>
  <c r="E19" i="60" s="1"/>
  <c r="C41" i="68"/>
  <c r="E40" i="60" s="1"/>
  <c r="C38" i="68"/>
  <c r="E37" i="60" s="1"/>
  <c r="W45" i="68"/>
  <c r="R45" i="68"/>
  <c r="C13" i="68"/>
  <c r="E12" i="60" s="1"/>
  <c r="C43" i="68"/>
  <c r="E42" i="60" s="1"/>
  <c r="C37" i="68"/>
  <c r="E36" i="60" s="1"/>
  <c r="L45" i="68"/>
  <c r="F45" i="68"/>
  <c r="T45" i="68"/>
  <c r="U45" i="68"/>
  <c r="C27" i="68"/>
  <c r="E26" i="60" s="1"/>
  <c r="J45" i="68"/>
  <c r="AI45" i="68"/>
  <c r="C15" i="68"/>
  <c r="E14" i="60" s="1"/>
  <c r="C42" i="68"/>
  <c r="E41" i="60" s="1"/>
  <c r="C33" i="68"/>
  <c r="E32" i="60" s="1"/>
  <c r="AN45" i="68"/>
  <c r="AP20" i="65"/>
  <c r="AP25" i="65"/>
  <c r="AG22" i="65"/>
  <c r="AG29" i="65"/>
  <c r="K25" i="65"/>
  <c r="AP33" i="65"/>
  <c r="AA18" i="65"/>
  <c r="V32" i="65"/>
  <c r="V19" i="65"/>
  <c r="V23" i="65"/>
  <c r="V11" i="65"/>
  <c r="V9" i="65"/>
  <c r="V35" i="65"/>
  <c r="K41" i="65"/>
  <c r="N24" i="65"/>
  <c r="V24" i="65"/>
  <c r="AA34" i="65"/>
  <c r="AM34" i="65"/>
  <c r="AG19" i="65"/>
  <c r="AA30" i="65"/>
  <c r="K39" i="65"/>
  <c r="AG35" i="65"/>
  <c r="AG15" i="65"/>
  <c r="M32" i="65"/>
  <c r="M27" i="65"/>
  <c r="AM6" i="65"/>
  <c r="N31" i="65"/>
  <c r="AP18" i="65"/>
  <c r="AP40" i="65"/>
  <c r="AP16" i="65"/>
  <c r="AA26" i="65"/>
  <c r="I36" i="65"/>
  <c r="I21" i="65"/>
  <c r="I6" i="65"/>
  <c r="I45" i="65" s="1"/>
  <c r="I28" i="65"/>
  <c r="I22" i="65"/>
  <c r="I7" i="65"/>
  <c r="I14" i="65"/>
  <c r="I32" i="65"/>
  <c r="AO7" i="65"/>
  <c r="AO37" i="65"/>
  <c r="AO22" i="65"/>
  <c r="AO11" i="65"/>
  <c r="AO18" i="65"/>
  <c r="AO40" i="65"/>
  <c r="AO13" i="65"/>
  <c r="AO34" i="65"/>
  <c r="AO24" i="65"/>
  <c r="AO35" i="65"/>
  <c r="AO16" i="65"/>
  <c r="AO30" i="65"/>
  <c r="AO27" i="65"/>
  <c r="AO10" i="65"/>
  <c r="AO9" i="65"/>
  <c r="AG39" i="65"/>
  <c r="M18" i="65"/>
  <c r="M43" i="65"/>
  <c r="N17" i="65"/>
  <c r="AO29" i="65"/>
  <c r="AO42" i="65"/>
  <c r="AP14" i="65"/>
  <c r="AP32" i="65"/>
  <c r="V15" i="65"/>
  <c r="V34" i="65"/>
  <c r="I25" i="65"/>
  <c r="I8" i="65"/>
  <c r="D44" i="19"/>
  <c r="I10" i="65"/>
  <c r="AA15" i="65"/>
  <c r="AF17" i="65"/>
  <c r="AF43" i="65"/>
  <c r="AF26" i="65"/>
  <c r="AF12" i="65"/>
  <c r="L7" i="65"/>
  <c r="L22" i="65"/>
  <c r="L14" i="65"/>
  <c r="L21" i="65"/>
  <c r="L13" i="65"/>
  <c r="L17" i="65"/>
  <c r="AM15" i="65"/>
  <c r="AM44" i="65"/>
  <c r="AM13" i="65"/>
  <c r="AM30" i="65"/>
  <c r="AM16" i="65"/>
  <c r="AM40" i="65"/>
  <c r="AM33" i="65"/>
  <c r="AM22" i="65"/>
  <c r="AM20" i="65"/>
  <c r="AM8" i="65"/>
  <c r="AM26" i="65"/>
  <c r="AM23" i="65"/>
  <c r="AM42" i="65"/>
  <c r="AM17" i="65"/>
  <c r="AM14" i="65"/>
  <c r="AM12" i="65"/>
  <c r="V22" i="65"/>
  <c r="V27" i="65"/>
  <c r="D44" i="66"/>
  <c r="AA22" i="65"/>
  <c r="AN27" i="65"/>
  <c r="AN10" i="65"/>
  <c r="AN44" i="65"/>
  <c r="AN21" i="65"/>
  <c r="AN31" i="65"/>
  <c r="AN18" i="65"/>
  <c r="AN22" i="65"/>
  <c r="AN8" i="65"/>
  <c r="AN40" i="65"/>
  <c r="AN23" i="65"/>
  <c r="AN7" i="65"/>
  <c r="AL30" i="65"/>
  <c r="AL16" i="65"/>
  <c r="AL29" i="65"/>
  <c r="AL6" i="65"/>
  <c r="AL11" i="65"/>
  <c r="AL23" i="65"/>
  <c r="AL33" i="65"/>
  <c r="R20" i="65"/>
  <c r="R30" i="65"/>
  <c r="R13" i="65"/>
  <c r="R42" i="65"/>
  <c r="R31" i="65"/>
  <c r="R15" i="65"/>
  <c r="R6" i="65"/>
  <c r="R37" i="65"/>
  <c r="R27" i="65"/>
  <c r="R41" i="65"/>
  <c r="R16" i="65"/>
  <c r="R34" i="65"/>
  <c r="R26" i="65"/>
  <c r="K18" i="65"/>
  <c r="K26" i="65"/>
  <c r="K29" i="65"/>
  <c r="K38" i="65"/>
  <c r="K34" i="65"/>
  <c r="K7" i="65"/>
  <c r="K36" i="65"/>
  <c r="K14" i="65"/>
  <c r="K8" i="65"/>
  <c r="K30" i="65"/>
  <c r="K19" i="65"/>
  <c r="K21" i="65"/>
  <c r="K13" i="65"/>
  <c r="K32" i="65"/>
  <c r="K20" i="65"/>
  <c r="K12" i="65"/>
  <c r="K33" i="65"/>
  <c r="K6" i="65"/>
  <c r="AG11" i="65"/>
  <c r="AG42" i="65"/>
  <c r="AG33" i="65"/>
  <c r="AG25" i="65"/>
  <c r="AG26" i="65"/>
  <c r="AG38" i="65"/>
  <c r="AG10" i="65"/>
  <c r="AG43" i="65"/>
  <c r="AG34" i="65"/>
  <c r="AG13" i="65"/>
  <c r="AG18" i="65"/>
  <c r="AG20" i="65"/>
  <c r="AG12" i="65"/>
  <c r="AG8" i="65"/>
  <c r="K24" i="65"/>
  <c r="AP13" i="65"/>
  <c r="K40" i="65"/>
  <c r="AA17" i="65"/>
  <c r="K28" i="65"/>
  <c r="AA12" i="65"/>
  <c r="AA24" i="65"/>
  <c r="AG7" i="65"/>
  <c r="N36" i="65"/>
  <c r="V6" i="65"/>
  <c r="AA40" i="65"/>
  <c r="AG30" i="65"/>
  <c r="N28" i="65"/>
  <c r="AP38" i="65"/>
  <c r="Y42" i="65"/>
  <c r="Y18" i="65"/>
  <c r="Y15" i="65"/>
  <c r="Y41" i="65"/>
  <c r="Y27" i="65"/>
  <c r="Y24" i="65"/>
  <c r="Y44" i="65"/>
  <c r="Y26" i="65"/>
  <c r="Y9" i="65"/>
  <c r="Y7" i="65"/>
  <c r="Y37" i="65"/>
  <c r="Y17" i="65"/>
  <c r="Y33" i="65"/>
  <c r="Y21" i="65"/>
  <c r="Y31" i="65"/>
  <c r="Y22" i="65"/>
  <c r="Y30" i="65"/>
  <c r="Y14" i="65"/>
  <c r="Y6" i="65"/>
  <c r="Y10" i="65"/>
  <c r="Y19" i="65"/>
  <c r="Y16" i="65"/>
  <c r="Y11" i="65"/>
  <c r="Y28" i="65"/>
  <c r="Y12" i="65"/>
  <c r="Y35" i="65"/>
  <c r="K35" i="65"/>
  <c r="AG37" i="65"/>
  <c r="M42" i="65"/>
  <c r="AP22" i="65"/>
  <c r="V26" i="65"/>
  <c r="AA41" i="65"/>
  <c r="V37" i="65"/>
  <c r="D43" i="66"/>
  <c r="AM29" i="65"/>
  <c r="M38" i="65"/>
  <c r="K42" i="65"/>
  <c r="AG44" i="65"/>
  <c r="N44" i="65"/>
  <c r="M17" i="65"/>
  <c r="AM25" i="65"/>
  <c r="AM43" i="65"/>
  <c r="N41" i="65"/>
  <c r="AO20" i="65"/>
  <c r="AO43" i="65"/>
  <c r="V30" i="65"/>
  <c r="V43" i="65"/>
  <c r="I11" i="65"/>
  <c r="I20" i="65"/>
  <c r="L40" i="65"/>
  <c r="AA13" i="65"/>
  <c r="AA42" i="65"/>
  <c r="O40" i="65"/>
  <c r="O9" i="65"/>
  <c r="O38" i="65"/>
  <c r="O34" i="65"/>
  <c r="O26" i="65"/>
  <c r="O18" i="65"/>
  <c r="O17" i="65"/>
  <c r="O8" i="65"/>
  <c r="O30" i="65"/>
  <c r="O42" i="65"/>
  <c r="O20" i="65"/>
  <c r="O7" i="65"/>
  <c r="O36" i="65"/>
  <c r="O33" i="65"/>
  <c r="O10" i="65"/>
  <c r="O21" i="65"/>
  <c r="O16" i="65"/>
  <c r="O11" i="65"/>
  <c r="Z43" i="65"/>
  <c r="Z9" i="65"/>
  <c r="Z7" i="65"/>
  <c r="AP24" i="65"/>
  <c r="AP23" i="65"/>
  <c r="AP11" i="65"/>
  <c r="AP39" i="65"/>
  <c r="AP9" i="65"/>
  <c r="AP30" i="65"/>
  <c r="AP17" i="65"/>
  <c r="AP10" i="65"/>
  <c r="AP7" i="65"/>
  <c r="AP19" i="65"/>
  <c r="AP34" i="65"/>
  <c r="AP29" i="65"/>
  <c r="AP44" i="65"/>
  <c r="K31" i="65"/>
  <c r="K11" i="65"/>
  <c r="K9" i="65"/>
  <c r="N6" i="65"/>
  <c r="N20" i="65"/>
  <c r="K43" i="65"/>
  <c r="AP12" i="65"/>
  <c r="N23" i="65"/>
  <c r="AA6" i="65"/>
  <c r="AG28" i="65"/>
  <c r="AP15" i="65"/>
  <c r="AA25" i="65"/>
  <c r="Y34" i="65"/>
  <c r="M10" i="65"/>
  <c r="N43" i="65"/>
  <c r="K37" i="65"/>
  <c r="AM36" i="65"/>
  <c r="D38" i="66"/>
  <c r="I13" i="65"/>
  <c r="AP35" i="65"/>
  <c r="K15" i="65"/>
  <c r="AG17" i="65"/>
  <c r="AP42" i="65"/>
  <c r="AM28" i="65"/>
  <c r="AM41" i="65"/>
  <c r="AO6" i="65"/>
  <c r="AO23" i="65"/>
  <c r="AG9" i="65"/>
  <c r="AP6" i="65"/>
  <c r="D22" i="66"/>
  <c r="V42" i="65"/>
  <c r="V12" i="65"/>
  <c r="I18" i="65"/>
  <c r="I24" i="65"/>
  <c r="L38" i="65"/>
  <c r="AA43" i="65"/>
  <c r="AA28" i="65"/>
  <c r="AA14" i="65"/>
  <c r="S31" i="65"/>
  <c r="S8" i="65"/>
  <c r="S41" i="65"/>
  <c r="S30" i="65"/>
  <c r="S24" i="65"/>
  <c r="S26" i="65"/>
  <c r="S13" i="65"/>
  <c r="S23" i="65"/>
  <c r="S6" i="65"/>
  <c r="S16" i="65"/>
  <c r="K44" i="65"/>
  <c r="N14" i="65"/>
  <c r="N11" i="65"/>
  <c r="N7" i="65"/>
  <c r="N8" i="65"/>
  <c r="N30" i="65"/>
  <c r="N10" i="65"/>
  <c r="N26" i="65"/>
  <c r="N27" i="65"/>
  <c r="N38" i="65"/>
  <c r="N34" i="65"/>
  <c r="N13" i="65"/>
  <c r="N37" i="65"/>
  <c r="N25" i="65"/>
  <c r="N33" i="65"/>
  <c r="N21" i="65"/>
  <c r="N16" i="65"/>
  <c r="N40" i="65"/>
  <c r="AP37" i="65"/>
  <c r="AP8" i="65"/>
  <c r="AA44" i="65"/>
  <c r="AG40" i="65"/>
  <c r="N32" i="65"/>
  <c r="AA27" i="65"/>
  <c r="AP31" i="65"/>
  <c r="AA23" i="65"/>
  <c r="K17" i="65"/>
  <c r="M34" i="65"/>
  <c r="M28" i="65"/>
  <c r="M13" i="65"/>
  <c r="M22" i="65"/>
  <c r="M44" i="65"/>
  <c r="M11" i="65"/>
  <c r="M8" i="65"/>
  <c r="M33" i="65"/>
  <c r="M15" i="65"/>
  <c r="M20" i="65"/>
  <c r="M14" i="65"/>
  <c r="M37" i="65"/>
  <c r="M6" i="65"/>
  <c r="M29" i="65"/>
  <c r="M21" i="65"/>
  <c r="AG24" i="65"/>
  <c r="AP36" i="65"/>
  <c r="V39" i="65"/>
  <c r="AG41" i="65"/>
  <c r="M31" i="65"/>
  <c r="N39" i="65"/>
  <c r="AO25" i="65"/>
  <c r="AO38" i="65"/>
  <c r="AP21" i="65"/>
  <c r="I26" i="65"/>
  <c r="AG32" i="65"/>
  <c r="K22" i="65"/>
  <c r="AG23" i="65"/>
  <c r="AP27" i="65"/>
  <c r="M41" i="65"/>
  <c r="AM19" i="65"/>
  <c r="AM21" i="65"/>
  <c r="N18" i="65"/>
  <c r="AO28" i="65"/>
  <c r="AO39" i="65"/>
  <c r="AP28" i="65"/>
  <c r="V41" i="65"/>
  <c r="V33" i="65"/>
  <c r="V28" i="65"/>
  <c r="I17" i="65"/>
  <c r="I38" i="65"/>
  <c r="AA39" i="65"/>
  <c r="D28" i="19"/>
  <c r="Z11" i="65"/>
  <c r="Z12" i="65"/>
  <c r="AA29" i="65"/>
  <c r="AA21" i="65"/>
  <c r="W19" i="65"/>
  <c r="W39" i="65"/>
  <c r="W23" i="65"/>
  <c r="W11" i="65"/>
  <c r="D8" i="66"/>
  <c r="D14" i="66"/>
  <c r="D14" i="19"/>
  <c r="D25" i="19"/>
  <c r="D25" i="66"/>
  <c r="D26" i="19"/>
  <c r="D32" i="66"/>
  <c r="D12" i="19"/>
  <c r="D19" i="66"/>
  <c r="D27" i="66"/>
  <c r="D6" i="66"/>
  <c r="D9" i="19"/>
  <c r="D23" i="66"/>
  <c r="D37" i="66"/>
  <c r="D13" i="66"/>
  <c r="D41" i="19"/>
  <c r="D13" i="19"/>
  <c r="D41" i="66"/>
  <c r="I45" i="59"/>
  <c r="D15" i="19"/>
  <c r="D15" i="66"/>
  <c r="D33" i="19"/>
  <c r="D7" i="66"/>
  <c r="D7" i="19"/>
  <c r="D21" i="66"/>
  <c r="D29" i="19"/>
  <c r="K45" i="59"/>
  <c r="D36" i="66"/>
  <c r="D35" i="19"/>
  <c r="D28" i="66"/>
  <c r="D33" i="66"/>
  <c r="D39" i="19"/>
  <c r="D11" i="19"/>
  <c r="D11" i="66"/>
  <c r="D9" i="66"/>
  <c r="D17" i="66"/>
  <c r="D31" i="19"/>
  <c r="D39" i="66"/>
  <c r="D20" i="66"/>
  <c r="D20" i="19"/>
  <c r="T42" i="65"/>
  <c r="T26" i="65"/>
  <c r="T41" i="65"/>
  <c r="T25" i="65"/>
  <c r="T27" i="65"/>
  <c r="T21" i="65"/>
  <c r="T14" i="65"/>
  <c r="T11" i="65"/>
  <c r="T34" i="65"/>
  <c r="T38" i="65"/>
  <c r="T44" i="65"/>
  <c r="T32" i="65"/>
  <c r="T28" i="65"/>
  <c r="T19" i="65"/>
  <c r="T12" i="65"/>
  <c r="T9" i="65"/>
  <c r="T7" i="65"/>
  <c r="T20" i="65"/>
  <c r="T36" i="65"/>
  <c r="T40" i="65"/>
  <c r="T33" i="65"/>
  <c r="T24" i="65"/>
  <c r="T23" i="65"/>
  <c r="T39" i="65"/>
  <c r="T18" i="65"/>
  <c r="T22" i="65"/>
  <c r="T31" i="65"/>
  <c r="T17" i="65"/>
  <c r="T10" i="65"/>
  <c r="T30" i="65"/>
  <c r="T16" i="65"/>
  <c r="T13" i="65"/>
  <c r="T8" i="65"/>
  <c r="T43" i="65"/>
  <c r="T6" i="65"/>
  <c r="T35" i="65"/>
  <c r="T37" i="65"/>
  <c r="T15" i="65"/>
  <c r="T29" i="65"/>
  <c r="AI33" i="65"/>
  <c r="AI17" i="65"/>
  <c r="AI37" i="65"/>
  <c r="AI39" i="65"/>
  <c r="AI32" i="65"/>
  <c r="AI40" i="65"/>
  <c r="AI9" i="65"/>
  <c r="AI41" i="65"/>
  <c r="AI28" i="65"/>
  <c r="AI18" i="65"/>
  <c r="AI42" i="65"/>
  <c r="AI26" i="65"/>
  <c r="AI27" i="65"/>
  <c r="AI23" i="65"/>
  <c r="AI44" i="65"/>
  <c r="AI35" i="65"/>
  <c r="AI31" i="65"/>
  <c r="AI19" i="65"/>
  <c r="AI43" i="65"/>
  <c r="AI11" i="65"/>
  <c r="AI20" i="65"/>
  <c r="AI34" i="65"/>
  <c r="AI30" i="65"/>
  <c r="AI29" i="65"/>
  <c r="AI16" i="65"/>
  <c r="AI36" i="65"/>
  <c r="AI6" i="65"/>
  <c r="AI25" i="65"/>
  <c r="AI13" i="65"/>
  <c r="AI22" i="65"/>
  <c r="AI7" i="65"/>
  <c r="AI21" i="65"/>
  <c r="AI14" i="65"/>
  <c r="AI8" i="65"/>
  <c r="AI12" i="65"/>
  <c r="AI38" i="65"/>
  <c r="AI24" i="65"/>
  <c r="AI15" i="65"/>
  <c r="AI10" i="65"/>
  <c r="X30" i="65"/>
  <c r="X14" i="65"/>
  <c r="X36" i="65"/>
  <c r="X29" i="65"/>
  <c r="X43" i="65"/>
  <c r="X37" i="65"/>
  <c r="X33" i="65"/>
  <c r="X17" i="65"/>
  <c r="X6" i="65"/>
  <c r="X38" i="65"/>
  <c r="X25" i="65"/>
  <c r="X39" i="65"/>
  <c r="X23" i="65"/>
  <c r="X40" i="65"/>
  <c r="X21" i="65"/>
  <c r="X42" i="65"/>
  <c r="X26" i="65"/>
  <c r="X16" i="65"/>
  <c r="X22" i="65"/>
  <c r="X10" i="65"/>
  <c r="X34" i="65"/>
  <c r="X31" i="65"/>
  <c r="X35" i="65"/>
  <c r="X41" i="65"/>
  <c r="X8" i="65"/>
  <c r="X32" i="65"/>
  <c r="X13" i="65"/>
  <c r="X20" i="65"/>
  <c r="X7" i="65"/>
  <c r="X27" i="65"/>
  <c r="X12" i="65"/>
  <c r="X24" i="65"/>
  <c r="X18" i="65"/>
  <c r="X44" i="65"/>
  <c r="X28" i="65"/>
  <c r="X15" i="65"/>
  <c r="X19" i="65"/>
  <c r="X11" i="65"/>
  <c r="X9" i="65"/>
  <c r="C5" i="65"/>
  <c r="E35" i="65"/>
  <c r="E19" i="65"/>
  <c r="E39" i="65"/>
  <c r="E41" i="65"/>
  <c r="E34" i="65"/>
  <c r="E38" i="65"/>
  <c r="E26" i="65"/>
  <c r="E11" i="65"/>
  <c r="E44" i="65"/>
  <c r="E33" i="65"/>
  <c r="E31" i="65"/>
  <c r="E21" i="65"/>
  <c r="E14" i="65"/>
  <c r="E30" i="65"/>
  <c r="E22" i="65"/>
  <c r="E15" i="65"/>
  <c r="E37" i="65"/>
  <c r="E27" i="65"/>
  <c r="E43" i="65"/>
  <c r="E42" i="65"/>
  <c r="E29" i="65"/>
  <c r="E28" i="65"/>
  <c r="E16" i="65"/>
  <c r="E20" i="65"/>
  <c r="E8" i="65"/>
  <c r="E13" i="65"/>
  <c r="E25" i="65"/>
  <c r="E24" i="65"/>
  <c r="E23" i="65"/>
  <c r="E17" i="65"/>
  <c r="E18" i="65"/>
  <c r="E36" i="65"/>
  <c r="E12" i="65"/>
  <c r="E7" i="65"/>
  <c r="E6" i="65"/>
  <c r="E40" i="65"/>
  <c r="E9" i="65"/>
  <c r="E10" i="65"/>
  <c r="E32" i="65"/>
  <c r="U35" i="65"/>
  <c r="U19" i="65"/>
  <c r="U39" i="65"/>
  <c r="U41" i="65"/>
  <c r="U34" i="65"/>
  <c r="U42" i="65"/>
  <c r="U21" i="65"/>
  <c r="U14" i="65"/>
  <c r="U11" i="65"/>
  <c r="U43" i="65"/>
  <c r="U44" i="65"/>
  <c r="U32" i="65"/>
  <c r="U20" i="65"/>
  <c r="U13" i="65"/>
  <c r="U8" i="65"/>
  <c r="U7" i="65"/>
  <c r="U6" i="65"/>
  <c r="U25" i="65"/>
  <c r="U38" i="65"/>
  <c r="U36" i="65"/>
  <c r="U29" i="65"/>
  <c r="U40" i="65"/>
  <c r="U33" i="65"/>
  <c r="U26" i="65"/>
  <c r="U18" i="65"/>
  <c r="U12" i="65"/>
  <c r="U22" i="65"/>
  <c r="U17" i="65"/>
  <c r="U10" i="65"/>
  <c r="U30" i="65"/>
  <c r="U31" i="65"/>
  <c r="U23" i="65"/>
  <c r="U9" i="65"/>
  <c r="U27" i="65"/>
  <c r="U28" i="65"/>
  <c r="U16" i="65"/>
  <c r="U24" i="65"/>
  <c r="U37" i="65"/>
  <c r="U15" i="65"/>
  <c r="P38" i="65"/>
  <c r="P22" i="65"/>
  <c r="P42" i="65"/>
  <c r="P44" i="65"/>
  <c r="P37" i="65"/>
  <c r="P41" i="65"/>
  <c r="P29" i="65"/>
  <c r="P15" i="65"/>
  <c r="P7" i="65"/>
  <c r="P34" i="65"/>
  <c r="P21" i="65"/>
  <c r="P14" i="65"/>
  <c r="P11" i="65"/>
  <c r="P43" i="65"/>
  <c r="P35" i="65"/>
  <c r="P24" i="65"/>
  <c r="P18" i="65"/>
  <c r="P28" i="65"/>
  <c r="P32" i="65"/>
  <c r="P25" i="65"/>
  <c r="P36" i="65"/>
  <c r="P20" i="65"/>
  <c r="P13" i="65"/>
  <c r="P6" i="65"/>
  <c r="P9" i="65"/>
  <c r="P23" i="65"/>
  <c r="P39" i="65"/>
  <c r="P40" i="65"/>
  <c r="P12" i="65"/>
  <c r="P17" i="65"/>
  <c r="P33" i="65"/>
  <c r="P10" i="65"/>
  <c r="P31" i="65"/>
  <c r="P26" i="65"/>
  <c r="P19" i="65"/>
  <c r="P8" i="65"/>
  <c r="P16" i="65"/>
  <c r="P27" i="65"/>
  <c r="P30" i="65"/>
  <c r="AJ42" i="65"/>
  <c r="AJ26" i="65"/>
  <c r="AJ41" i="65"/>
  <c r="AJ25" i="65"/>
  <c r="AJ28" i="65"/>
  <c r="AJ18" i="65"/>
  <c r="AJ11" i="65"/>
  <c r="AJ35" i="65"/>
  <c r="AJ17" i="65"/>
  <c r="AJ43" i="65"/>
  <c r="AJ44" i="65"/>
  <c r="AJ31" i="65"/>
  <c r="AJ8" i="65"/>
  <c r="AJ37" i="65"/>
  <c r="AJ39" i="65"/>
  <c r="AJ24" i="65"/>
  <c r="AJ32" i="65"/>
  <c r="AJ20" i="65"/>
  <c r="AJ13" i="65"/>
  <c r="AJ34" i="65"/>
  <c r="AJ30" i="65"/>
  <c r="AJ29" i="65"/>
  <c r="AJ16" i="65"/>
  <c r="AJ36" i="65"/>
  <c r="AJ6" i="65"/>
  <c r="AJ19" i="65"/>
  <c r="AJ9" i="65"/>
  <c r="AJ27" i="65"/>
  <c r="AJ15" i="65"/>
  <c r="AJ12" i="65"/>
  <c r="AJ22" i="65"/>
  <c r="AJ7" i="65"/>
  <c r="AJ21" i="65"/>
  <c r="AJ14" i="65"/>
  <c r="AJ40" i="65"/>
  <c r="AJ33" i="65"/>
  <c r="AJ10" i="65"/>
  <c r="AJ38" i="65"/>
  <c r="AJ23" i="65"/>
  <c r="Q31" i="65"/>
  <c r="Q15" i="65"/>
  <c r="Q37" i="65"/>
  <c r="Q30" i="65"/>
  <c r="Q22" i="65"/>
  <c r="Q7" i="65"/>
  <c r="Q28" i="65"/>
  <c r="Q43" i="65"/>
  <c r="Q26" i="65"/>
  <c r="Q24" i="65"/>
  <c r="Q18" i="65"/>
  <c r="Q9" i="65"/>
  <c r="Q8" i="65"/>
  <c r="Q32" i="65"/>
  <c r="Q19" i="65"/>
  <c r="Q36" i="65"/>
  <c r="Q20" i="65"/>
  <c r="Q38" i="65"/>
  <c r="Q33" i="65"/>
  <c r="Q44" i="65"/>
  <c r="Q39" i="65"/>
  <c r="Q23" i="65"/>
  <c r="Q12" i="65"/>
  <c r="Q40" i="65"/>
  <c r="Q14" i="65"/>
  <c r="Q17" i="65"/>
  <c r="Q10" i="65"/>
  <c r="Q21" i="65"/>
  <c r="Q29" i="65"/>
  <c r="Q11" i="65"/>
  <c r="Q25" i="65"/>
  <c r="Q41" i="65"/>
  <c r="Q34" i="65"/>
  <c r="Q16" i="65"/>
  <c r="Q35" i="65"/>
  <c r="Q42" i="65"/>
  <c r="Q27" i="65"/>
  <c r="Q13" i="65"/>
  <c r="Q6" i="65"/>
  <c r="AH40" i="65"/>
  <c r="AH24" i="65"/>
  <c r="AH44" i="65"/>
  <c r="AH39" i="65"/>
  <c r="AH23" i="65"/>
  <c r="AH29" i="65"/>
  <c r="AH22" i="65"/>
  <c r="AH15" i="65"/>
  <c r="AH9" i="65"/>
  <c r="AH36" i="65"/>
  <c r="AH34" i="65"/>
  <c r="AH42" i="65"/>
  <c r="AH17" i="65"/>
  <c r="AH27" i="65"/>
  <c r="AH41" i="65"/>
  <c r="AH37" i="65"/>
  <c r="AH35" i="65"/>
  <c r="AH31" i="65"/>
  <c r="AH18" i="65"/>
  <c r="AH28" i="65"/>
  <c r="AH32" i="65"/>
  <c r="AH19" i="65"/>
  <c r="AH12" i="65"/>
  <c r="AH6" i="65"/>
  <c r="AH33" i="65"/>
  <c r="AH13" i="65"/>
  <c r="AH20" i="65"/>
  <c r="AH30" i="65"/>
  <c r="AH16" i="65"/>
  <c r="AH43" i="65"/>
  <c r="AH26" i="65"/>
  <c r="AH25" i="65"/>
  <c r="AH7" i="65"/>
  <c r="AH10" i="65"/>
  <c r="AH38" i="65"/>
  <c r="AH21" i="65"/>
  <c r="AH14" i="65"/>
  <c r="AH11" i="65"/>
  <c r="AH8" i="65"/>
  <c r="AD36" i="65"/>
  <c r="AD20" i="65"/>
  <c r="AD40" i="65"/>
  <c r="AD42" i="65"/>
  <c r="AD35" i="65"/>
  <c r="AD39" i="65"/>
  <c r="AD23" i="65"/>
  <c r="AD12" i="65"/>
  <c r="AD30" i="65"/>
  <c r="AD19" i="65"/>
  <c r="AD28" i="65"/>
  <c r="AD9" i="65"/>
  <c r="AD26" i="65"/>
  <c r="AD34" i="65"/>
  <c r="AD16" i="65"/>
  <c r="AD44" i="65"/>
  <c r="AD37" i="65"/>
  <c r="AD41" i="65"/>
  <c r="AD31" i="65"/>
  <c r="AD18" i="65"/>
  <c r="AD21" i="65"/>
  <c r="AD13" i="65"/>
  <c r="AD11" i="65"/>
  <c r="AD32" i="65"/>
  <c r="AD33" i="65"/>
  <c r="AD29" i="65"/>
  <c r="AD27" i="65"/>
  <c r="AD24" i="65"/>
  <c r="AD22" i="65"/>
  <c r="AD7" i="65"/>
  <c r="AD10" i="65"/>
  <c r="AD38" i="65"/>
  <c r="AD17" i="65"/>
  <c r="AD15" i="65"/>
  <c r="AD8" i="65"/>
  <c r="AD25" i="65"/>
  <c r="AD6" i="65"/>
  <c r="AD14" i="65"/>
  <c r="AD43" i="65"/>
  <c r="AK35" i="65"/>
  <c r="AK19" i="65"/>
  <c r="AK39" i="65"/>
  <c r="AK41" i="65"/>
  <c r="AK34" i="65"/>
  <c r="AK11" i="65"/>
  <c r="AK14" i="65"/>
  <c r="AK27" i="65"/>
  <c r="AK21" i="65"/>
  <c r="AK43" i="65"/>
  <c r="AK33" i="65"/>
  <c r="AK8" i="65"/>
  <c r="AK44" i="65"/>
  <c r="AK31" i="65"/>
  <c r="AK37" i="65"/>
  <c r="AK10" i="65"/>
  <c r="AK24" i="65"/>
  <c r="AK32" i="65"/>
  <c r="AK20" i="65"/>
  <c r="AK13" i="65"/>
  <c r="AK25" i="65"/>
  <c r="AK30" i="65"/>
  <c r="AK29" i="65"/>
  <c r="AK16" i="65"/>
  <c r="AK36" i="65"/>
  <c r="AK28" i="65"/>
  <c r="AK6" i="65"/>
  <c r="AK9" i="65"/>
  <c r="AK15" i="65"/>
  <c r="AK12" i="65"/>
  <c r="AK38" i="65"/>
  <c r="AK7" i="65"/>
  <c r="AK42" i="65"/>
  <c r="AK26" i="65"/>
  <c r="AK17" i="65"/>
  <c r="AK23" i="65"/>
  <c r="AK40" i="65"/>
  <c r="AK18" i="65"/>
  <c r="AK22" i="65"/>
  <c r="D42" i="65"/>
  <c r="D26" i="65"/>
  <c r="D41" i="65"/>
  <c r="D25" i="65"/>
  <c r="D21" i="65"/>
  <c r="D14" i="65"/>
  <c r="D11" i="65"/>
  <c r="D38" i="65"/>
  <c r="D24" i="65"/>
  <c r="D20" i="65"/>
  <c r="D13" i="65"/>
  <c r="D33" i="65"/>
  <c r="D6" i="65"/>
  <c r="D44" i="65"/>
  <c r="D30" i="65"/>
  <c r="D34" i="65"/>
  <c r="D23" i="65"/>
  <c r="D16" i="65"/>
  <c r="D39" i="65"/>
  <c r="D37" i="65"/>
  <c r="D7" i="65"/>
  <c r="D43" i="65"/>
  <c r="D29" i="65"/>
  <c r="D28" i="65"/>
  <c r="D27" i="65"/>
  <c r="D8" i="65"/>
  <c r="D19" i="65"/>
  <c r="D31" i="65"/>
  <c r="D22" i="65"/>
  <c r="D15" i="65"/>
  <c r="D12" i="65"/>
  <c r="D35" i="65"/>
  <c r="D18" i="65"/>
  <c r="D10" i="65"/>
  <c r="D36" i="65"/>
  <c r="D40" i="65"/>
  <c r="D9" i="65"/>
  <c r="D17" i="65"/>
  <c r="D32" i="65"/>
  <c r="L7" i="66"/>
  <c r="G45" i="65"/>
  <c r="J45" i="65"/>
  <c r="H45" i="65"/>
  <c r="X44" i="60"/>
  <c r="V44" i="60"/>
  <c r="T44" i="60"/>
  <c r="P44" i="60"/>
  <c r="N44" i="60"/>
  <c r="J44" i="60"/>
  <c r="F44" i="60"/>
  <c r="X43" i="60"/>
  <c r="V43" i="60"/>
  <c r="T43" i="60"/>
  <c r="P43" i="60"/>
  <c r="N43" i="60"/>
  <c r="J43" i="60"/>
  <c r="F43" i="60"/>
  <c r="X42" i="60"/>
  <c r="V42" i="60"/>
  <c r="T42" i="60"/>
  <c r="P42" i="60"/>
  <c r="N42" i="60"/>
  <c r="J42" i="60"/>
  <c r="F42" i="60"/>
  <c r="X41" i="60"/>
  <c r="V41" i="60"/>
  <c r="T41" i="60"/>
  <c r="P41" i="60"/>
  <c r="N41" i="60"/>
  <c r="J41" i="60"/>
  <c r="F41" i="60"/>
  <c r="X40" i="60"/>
  <c r="V40" i="60"/>
  <c r="T40" i="60"/>
  <c r="P40" i="60"/>
  <c r="N40" i="60"/>
  <c r="J40" i="60"/>
  <c r="F40" i="60"/>
  <c r="X39" i="60"/>
  <c r="V39" i="60"/>
  <c r="T39" i="60"/>
  <c r="P39" i="60"/>
  <c r="N39" i="60"/>
  <c r="J39" i="60"/>
  <c r="F39" i="60"/>
  <c r="X38" i="60"/>
  <c r="V38" i="60"/>
  <c r="T38" i="60"/>
  <c r="P38" i="60"/>
  <c r="N38" i="60"/>
  <c r="J38" i="60"/>
  <c r="F38" i="60"/>
  <c r="X37" i="60"/>
  <c r="V37" i="60"/>
  <c r="T37" i="60"/>
  <c r="P37" i="60"/>
  <c r="N37" i="60"/>
  <c r="J37" i="60"/>
  <c r="F37" i="60"/>
  <c r="X36" i="60"/>
  <c r="V36" i="60"/>
  <c r="T36" i="60"/>
  <c r="P36" i="60"/>
  <c r="N36" i="60"/>
  <c r="J36" i="60"/>
  <c r="F36" i="60"/>
  <c r="X35" i="60"/>
  <c r="V35" i="60"/>
  <c r="T35" i="60"/>
  <c r="P35" i="60"/>
  <c r="N35" i="60"/>
  <c r="J35" i="60"/>
  <c r="F35" i="60"/>
  <c r="X34" i="60"/>
  <c r="V34" i="60"/>
  <c r="T34" i="60"/>
  <c r="P34" i="60"/>
  <c r="N34" i="60"/>
  <c r="J34" i="60"/>
  <c r="F34" i="60"/>
  <c r="X33" i="60"/>
  <c r="V33" i="60"/>
  <c r="T33" i="60"/>
  <c r="P33" i="60"/>
  <c r="N33" i="60"/>
  <c r="J33" i="60"/>
  <c r="F33" i="60"/>
  <c r="X32" i="60"/>
  <c r="V32" i="60"/>
  <c r="T32" i="60"/>
  <c r="P32" i="60"/>
  <c r="N32" i="60"/>
  <c r="J32" i="60"/>
  <c r="F32" i="60"/>
  <c r="X31" i="60"/>
  <c r="V31" i="60"/>
  <c r="T31" i="60"/>
  <c r="P31" i="60"/>
  <c r="N31" i="60"/>
  <c r="J31" i="60"/>
  <c r="F31" i="60"/>
  <c r="X30" i="60"/>
  <c r="V30" i="60"/>
  <c r="T30" i="60"/>
  <c r="P30" i="60"/>
  <c r="N30" i="60"/>
  <c r="J30" i="60"/>
  <c r="F30" i="60"/>
  <c r="X29" i="60"/>
  <c r="V29" i="60"/>
  <c r="T29" i="60"/>
  <c r="P29" i="60"/>
  <c r="N29" i="60"/>
  <c r="J29" i="60"/>
  <c r="F29" i="60"/>
  <c r="X28" i="60"/>
  <c r="V28" i="60"/>
  <c r="T28" i="60"/>
  <c r="P28" i="60"/>
  <c r="N28" i="60"/>
  <c r="J28" i="60"/>
  <c r="F28" i="60"/>
  <c r="X27" i="60"/>
  <c r="V27" i="60"/>
  <c r="T27" i="60"/>
  <c r="P27" i="60"/>
  <c r="N27" i="60"/>
  <c r="J27" i="60"/>
  <c r="F27" i="60"/>
  <c r="X26" i="60"/>
  <c r="V26" i="60"/>
  <c r="T26" i="60"/>
  <c r="P26" i="60"/>
  <c r="N26" i="60"/>
  <c r="J26" i="60"/>
  <c r="F26" i="60"/>
  <c r="X25" i="60"/>
  <c r="V25" i="60"/>
  <c r="T25" i="60"/>
  <c r="P25" i="60"/>
  <c r="N25" i="60"/>
  <c r="J25" i="60"/>
  <c r="F25" i="60"/>
  <c r="X24" i="60"/>
  <c r="V24" i="60"/>
  <c r="T24" i="60"/>
  <c r="P24" i="60"/>
  <c r="N24" i="60"/>
  <c r="J24" i="60"/>
  <c r="F24" i="60"/>
  <c r="X23" i="60"/>
  <c r="V23" i="60"/>
  <c r="T23" i="60"/>
  <c r="P23" i="60"/>
  <c r="N23" i="60"/>
  <c r="J23" i="60"/>
  <c r="F23" i="60"/>
  <c r="X22" i="60"/>
  <c r="V22" i="60"/>
  <c r="T22" i="60"/>
  <c r="P22" i="60"/>
  <c r="N22" i="60"/>
  <c r="J22" i="60"/>
  <c r="F22" i="60"/>
  <c r="X21" i="60"/>
  <c r="V21" i="60"/>
  <c r="T21" i="60"/>
  <c r="P21" i="60"/>
  <c r="N21" i="60"/>
  <c r="J21" i="60"/>
  <c r="F21" i="60"/>
  <c r="X20" i="60"/>
  <c r="V20" i="60"/>
  <c r="T20" i="60"/>
  <c r="P20" i="60"/>
  <c r="N20" i="60"/>
  <c r="J20" i="60"/>
  <c r="F20" i="60"/>
  <c r="X19" i="60"/>
  <c r="V19" i="60"/>
  <c r="T19" i="60"/>
  <c r="P19" i="60"/>
  <c r="N19" i="60"/>
  <c r="J19" i="60"/>
  <c r="F19" i="60"/>
  <c r="X18" i="60"/>
  <c r="V18" i="60"/>
  <c r="T18" i="60"/>
  <c r="P18" i="60"/>
  <c r="N18" i="60"/>
  <c r="J18" i="60"/>
  <c r="F18" i="60"/>
  <c r="X17" i="60"/>
  <c r="V17" i="60"/>
  <c r="T17" i="60"/>
  <c r="P17" i="60"/>
  <c r="N17" i="60"/>
  <c r="J17" i="60"/>
  <c r="F17" i="60"/>
  <c r="X16" i="60"/>
  <c r="V16" i="60"/>
  <c r="T16" i="60"/>
  <c r="P16" i="60"/>
  <c r="N16" i="60"/>
  <c r="J16" i="60"/>
  <c r="F16" i="60"/>
  <c r="X15" i="60"/>
  <c r="V15" i="60"/>
  <c r="T15" i="60"/>
  <c r="P15" i="60"/>
  <c r="N15" i="60"/>
  <c r="J15" i="60"/>
  <c r="F15" i="60"/>
  <c r="X14" i="60"/>
  <c r="V14" i="60"/>
  <c r="T14" i="60"/>
  <c r="P14" i="60"/>
  <c r="N14" i="60"/>
  <c r="J14" i="60"/>
  <c r="F14" i="60"/>
  <c r="X13" i="60"/>
  <c r="V13" i="60"/>
  <c r="T13" i="60"/>
  <c r="P13" i="60"/>
  <c r="N13" i="60"/>
  <c r="J13" i="60"/>
  <c r="F13" i="60"/>
  <c r="X12" i="60"/>
  <c r="V12" i="60"/>
  <c r="T12" i="60"/>
  <c r="P12" i="60"/>
  <c r="N12" i="60"/>
  <c r="J12" i="60"/>
  <c r="F12" i="60"/>
  <c r="X11" i="60"/>
  <c r="V11" i="60"/>
  <c r="T11" i="60"/>
  <c r="P11" i="60"/>
  <c r="N11" i="60"/>
  <c r="J11" i="60"/>
  <c r="F11" i="60"/>
  <c r="X10" i="60"/>
  <c r="V10" i="60"/>
  <c r="T10" i="60"/>
  <c r="P10" i="60"/>
  <c r="N10" i="60"/>
  <c r="J10" i="60"/>
  <c r="F10" i="60"/>
  <c r="X9" i="60"/>
  <c r="V9" i="60"/>
  <c r="T9" i="60"/>
  <c r="P9" i="60"/>
  <c r="N9" i="60"/>
  <c r="J9" i="60"/>
  <c r="F9" i="60"/>
  <c r="X8" i="60"/>
  <c r="V8" i="60"/>
  <c r="T8" i="60"/>
  <c r="P8" i="60"/>
  <c r="N8" i="60"/>
  <c r="J8" i="60"/>
  <c r="F8" i="60"/>
  <c r="X7" i="60"/>
  <c r="V7" i="60"/>
  <c r="T7" i="60"/>
  <c r="P7" i="60"/>
  <c r="N7" i="60"/>
  <c r="J7" i="60"/>
  <c r="F7" i="60"/>
  <c r="X6" i="60"/>
  <c r="V6" i="60"/>
  <c r="T6" i="60"/>
  <c r="P6" i="60"/>
  <c r="N6" i="60"/>
  <c r="J6" i="60"/>
  <c r="F6" i="60"/>
  <c r="X5" i="60"/>
  <c r="V5" i="60"/>
  <c r="T5" i="60"/>
  <c r="P5" i="60"/>
  <c r="N5" i="60"/>
  <c r="J5" i="60"/>
  <c r="F5" i="60"/>
  <c r="T8" i="59"/>
  <c r="AO45" i="65" l="1"/>
  <c r="AP45" i="65"/>
  <c r="AG45" i="65"/>
  <c r="K45" i="65"/>
  <c r="L45" i="65"/>
  <c r="M45" i="65"/>
  <c r="V45" i="65"/>
  <c r="Y45" i="65"/>
  <c r="Z45" i="65"/>
  <c r="E5" i="60"/>
  <c r="C45" i="68"/>
  <c r="X45" i="65"/>
  <c r="AH45" i="65"/>
  <c r="AD45" i="65"/>
  <c r="AI45" i="65"/>
  <c r="P45" i="65"/>
  <c r="D45" i="19"/>
  <c r="L13" i="19" s="1"/>
  <c r="D45" i="66"/>
  <c r="L13" i="66" s="1"/>
  <c r="M7" i="19"/>
  <c r="M7" i="66"/>
  <c r="L7" i="63"/>
  <c r="C6" i="65"/>
  <c r="C31" i="65"/>
  <c r="E30" i="64" s="1"/>
  <c r="G30" i="64" s="1"/>
  <c r="N45" i="65"/>
  <c r="AN45" i="65"/>
  <c r="AF45" i="65"/>
  <c r="C40" i="65"/>
  <c r="E39" i="64" s="1"/>
  <c r="G39" i="64" s="1"/>
  <c r="AB45" i="65"/>
  <c r="C41" i="65"/>
  <c r="E40" i="64" s="1"/>
  <c r="G40" i="64" s="1"/>
  <c r="T45" i="65"/>
  <c r="C12" i="65"/>
  <c r="E11" i="64" s="1"/>
  <c r="G11" i="64" s="1"/>
  <c r="C18" i="65"/>
  <c r="E17" i="64" s="1"/>
  <c r="G17" i="64" s="1"/>
  <c r="C27" i="65"/>
  <c r="E26" i="64" s="1"/>
  <c r="G26" i="64" s="1"/>
  <c r="C14" i="65"/>
  <c r="E13" i="64" s="1"/>
  <c r="G13" i="64" s="1"/>
  <c r="C43" i="65"/>
  <c r="E42" i="64" s="1"/>
  <c r="G42" i="64" s="1"/>
  <c r="C32" i="65"/>
  <c r="E31" i="64" s="1"/>
  <c r="G31" i="64" s="1"/>
  <c r="AL45" i="65"/>
  <c r="C17" i="65"/>
  <c r="E16" i="64" s="1"/>
  <c r="G16" i="64" s="1"/>
  <c r="C15" i="65"/>
  <c r="E14" i="64" s="1"/>
  <c r="G14" i="64" s="1"/>
  <c r="C20" i="65"/>
  <c r="E19" i="64" s="1"/>
  <c r="G19" i="64" s="1"/>
  <c r="AA45" i="65"/>
  <c r="Q45" i="65"/>
  <c r="C38" i="65"/>
  <c r="E37" i="64" s="1"/>
  <c r="G37" i="64" s="1"/>
  <c r="C21" i="65"/>
  <c r="E20" i="64" s="1"/>
  <c r="G20" i="64" s="1"/>
  <c r="C19" i="65"/>
  <c r="E18" i="64" s="1"/>
  <c r="G18" i="64" s="1"/>
  <c r="C13" i="65"/>
  <c r="E12" i="64" s="1"/>
  <c r="G12" i="64" s="1"/>
  <c r="C39" i="65"/>
  <c r="E38" i="64" s="1"/>
  <c r="G38" i="64" s="1"/>
  <c r="C36" i="65"/>
  <c r="E35" i="64" s="1"/>
  <c r="G35" i="64" s="1"/>
  <c r="U45" i="65"/>
  <c r="S45" i="65"/>
  <c r="R45" i="65"/>
  <c r="C9" i="65"/>
  <c r="E8" i="64" s="1"/>
  <c r="G8" i="64" s="1"/>
  <c r="C26" i="65"/>
  <c r="E25" i="64" s="1"/>
  <c r="G25" i="64" s="1"/>
  <c r="C11" i="65"/>
  <c r="E10" i="64" s="1"/>
  <c r="G10" i="64" s="1"/>
  <c r="C8" i="65"/>
  <c r="E7" i="64" s="1"/>
  <c r="G7" i="64" s="1"/>
  <c r="C34" i="65"/>
  <c r="E33" i="64" s="1"/>
  <c r="G33" i="64" s="1"/>
  <c r="C33" i="65"/>
  <c r="E32" i="64" s="1"/>
  <c r="G32" i="64" s="1"/>
  <c r="C16" i="65"/>
  <c r="E15" i="64" s="1"/>
  <c r="G15" i="64" s="1"/>
  <c r="C22" i="65"/>
  <c r="E21" i="64" s="1"/>
  <c r="G21" i="64" s="1"/>
  <c r="AC45" i="65"/>
  <c r="C23" i="65"/>
  <c r="E22" i="64" s="1"/>
  <c r="G22" i="64" s="1"/>
  <c r="C42" i="65"/>
  <c r="E41" i="64" s="1"/>
  <c r="G41" i="64" s="1"/>
  <c r="D45" i="65"/>
  <c r="C44" i="65"/>
  <c r="E43" i="64" s="1"/>
  <c r="G43" i="64" s="1"/>
  <c r="C25" i="65"/>
  <c r="E24" i="64" s="1"/>
  <c r="G24" i="64" s="1"/>
  <c r="E45" i="65"/>
  <c r="C30" i="65"/>
  <c r="E29" i="64" s="1"/>
  <c r="G29" i="64" s="1"/>
  <c r="C35" i="65"/>
  <c r="E34" i="64" s="1"/>
  <c r="G34" i="64" s="1"/>
  <c r="C24" i="65"/>
  <c r="E23" i="64" s="1"/>
  <c r="G23" i="64" s="1"/>
  <c r="F45" i="65"/>
  <c r="AK45" i="65"/>
  <c r="AJ45" i="65"/>
  <c r="AM45" i="65"/>
  <c r="C7" i="65"/>
  <c r="E6" i="64" s="1"/>
  <c r="G6" i="64" s="1"/>
  <c r="O45" i="65"/>
  <c r="C37" i="65"/>
  <c r="E36" i="64" s="1"/>
  <c r="G36" i="64" s="1"/>
  <c r="AE45" i="65"/>
  <c r="C10" i="65"/>
  <c r="E9" i="64" s="1"/>
  <c r="G9" i="64" s="1"/>
  <c r="C29" i="65"/>
  <c r="E28" i="64" s="1"/>
  <c r="G28" i="64" s="1"/>
  <c r="C28" i="65"/>
  <c r="E27" i="64" s="1"/>
  <c r="G27" i="64" s="1"/>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H45" i="59"/>
  <c r="P32" i="59"/>
  <c r="L44" i="64" s="1"/>
  <c r="C45" i="65" l="1"/>
  <c r="E5" i="64"/>
  <c r="L44" i="60"/>
  <c r="C44" i="60"/>
  <c r="E44" i="64" l="1"/>
  <c r="G5" i="64"/>
  <c r="H5" i="64" s="1" a="1"/>
  <c r="H43" i="64" l="1"/>
  <c r="H20" i="64"/>
  <c r="H16" i="64"/>
  <c r="H36" i="64"/>
  <c r="H14" i="64"/>
  <c r="H35" i="64"/>
  <c r="H13" i="64"/>
  <c r="H17" i="64"/>
  <c r="H15" i="64"/>
  <c r="H40" i="64"/>
  <c r="H5" i="64"/>
  <c r="H34" i="64"/>
  <c r="H33" i="64"/>
  <c r="H32" i="64"/>
  <c r="H31" i="64"/>
  <c r="H30" i="64"/>
  <c r="H28" i="64"/>
  <c r="H29" i="64"/>
  <c r="H24" i="64"/>
  <c r="H12" i="64"/>
  <c r="H18" i="64"/>
  <c r="H8" i="64"/>
  <c r="H19" i="64"/>
  <c r="H21" i="64"/>
  <c r="H22" i="64"/>
  <c r="H39" i="64"/>
  <c r="H11" i="64"/>
  <c r="H37" i="64"/>
  <c r="H6" i="64"/>
  <c r="H9" i="64"/>
  <c r="H41" i="64"/>
  <c r="H27" i="64"/>
  <c r="H38" i="64"/>
  <c r="H23" i="64"/>
  <c r="H25" i="64"/>
  <c r="H26" i="64"/>
  <c r="H10" i="64"/>
  <c r="H42" i="64"/>
  <c r="H7" i="64"/>
  <c r="G44" i="64"/>
  <c r="I41" i="64" l="1"/>
  <c r="I25" i="64"/>
  <c r="I9" i="64"/>
  <c r="I40" i="64"/>
  <c r="I24" i="64"/>
  <c r="I8" i="64"/>
  <c r="I35" i="64"/>
  <c r="I17" i="64"/>
  <c r="I34" i="64"/>
  <c r="I16" i="64"/>
  <c r="I27" i="64"/>
  <c r="I21" i="64"/>
  <c r="I26" i="64"/>
  <c r="I23" i="64"/>
  <c r="I43" i="64"/>
  <c r="I22" i="64"/>
  <c r="I20" i="64"/>
  <c r="I14" i="64"/>
  <c r="I13" i="64"/>
  <c r="I11" i="64"/>
  <c r="I19" i="64"/>
  <c r="I18" i="64"/>
  <c r="I15" i="64"/>
  <c r="I42" i="64"/>
  <c r="I12" i="64"/>
  <c r="I38" i="64"/>
  <c r="I39" i="64"/>
  <c r="I37" i="64"/>
  <c r="I10" i="64"/>
  <c r="I33" i="64"/>
  <c r="I29" i="64"/>
  <c r="I7" i="64"/>
  <c r="I36" i="64"/>
  <c r="I32" i="64"/>
  <c r="I6" i="64"/>
  <c r="I31" i="64"/>
  <c r="I30" i="64"/>
  <c r="I28" i="64"/>
  <c r="K29" i="64" l="1"/>
  <c r="K21" i="64"/>
  <c r="K16" i="64"/>
  <c r="K43" i="64"/>
  <c r="K26" i="64"/>
  <c r="K38" i="64"/>
  <c r="K34" i="64"/>
  <c r="K28" i="64"/>
  <c r="K30" i="64"/>
  <c r="K14" i="64"/>
  <c r="K33" i="64"/>
  <c r="H44" i="64"/>
  <c r="I5" i="64"/>
  <c r="K12" i="64"/>
  <c r="K15" i="64"/>
  <c r="K35" i="64"/>
  <c r="K8" i="64"/>
  <c r="K11" i="64"/>
  <c r="K40" i="64"/>
  <c r="K32" i="64"/>
  <c r="K36" i="64"/>
  <c r="K20" i="64"/>
  <c r="K25" i="64"/>
  <c r="K23" i="64"/>
  <c r="K10" i="64"/>
  <c r="K37" i="64"/>
  <c r="K39" i="64"/>
  <c r="K27" i="64"/>
  <c r="K42" i="64"/>
  <c r="K17" i="64"/>
  <c r="K18" i="64"/>
  <c r="K19" i="64"/>
  <c r="K31" i="64"/>
  <c r="K24" i="64"/>
  <c r="K6" i="64"/>
  <c r="K13" i="64"/>
  <c r="K9" i="64"/>
  <c r="K7" i="64"/>
  <c r="K22" i="64"/>
  <c r="K41" i="64"/>
  <c r="K14" i="63" l="1"/>
  <c r="I44" i="64"/>
  <c r="K5" i="64"/>
  <c r="K44" i="64" s="1"/>
  <c r="M44" i="64" s="1"/>
  <c r="O37" i="64" l="1"/>
  <c r="Q37" i="64" s="1"/>
  <c r="O29" i="64"/>
  <c r="Q29" i="64" s="1"/>
  <c r="O21" i="64"/>
  <c r="Q21" i="64" s="1"/>
  <c r="O13" i="64"/>
  <c r="Q13" i="64" s="1"/>
  <c r="O30" i="64"/>
  <c r="Q30" i="64" s="1"/>
  <c r="O28" i="64"/>
  <c r="Q28" i="64" s="1"/>
  <c r="O8" i="64"/>
  <c r="Q8" i="64" s="1"/>
  <c r="O27" i="64"/>
  <c r="Q27" i="64" s="1"/>
  <c r="O7" i="64"/>
  <c r="Q7" i="64" s="1"/>
  <c r="O26" i="64"/>
  <c r="Q26" i="64" s="1"/>
  <c r="O25" i="64"/>
  <c r="Q25" i="64" s="1"/>
  <c r="O38" i="64"/>
  <c r="Q38" i="64" s="1"/>
  <c r="O12" i="64"/>
  <c r="Q12" i="64" s="1"/>
  <c r="O39" i="64"/>
  <c r="Q39" i="64" s="1"/>
  <c r="O6" i="64"/>
  <c r="Q6" i="64" s="1"/>
  <c r="O11" i="64"/>
  <c r="Q11" i="64" s="1"/>
  <c r="O10" i="64"/>
  <c r="Q10" i="64" s="1"/>
  <c r="O9" i="64"/>
  <c r="Q9" i="64" s="1"/>
  <c r="O40" i="64"/>
  <c r="Q40" i="64" s="1"/>
  <c r="O16" i="64"/>
  <c r="Q16" i="64" s="1"/>
  <c r="O41" i="64"/>
  <c r="Q41" i="64" s="1"/>
  <c r="O33" i="64"/>
  <c r="Q33" i="64" s="1"/>
  <c r="O5" i="64"/>
  <c r="O34" i="64"/>
  <c r="Q34" i="64" s="1"/>
  <c r="O22" i="64"/>
  <c r="Q22" i="64" s="1"/>
  <c r="O17" i="64"/>
  <c r="Q17" i="64" s="1"/>
  <c r="O31" i="64"/>
  <c r="Q31" i="64" s="1"/>
  <c r="O23" i="64"/>
  <c r="Q23" i="64" s="1"/>
  <c r="O20" i="64"/>
  <c r="Q20" i="64" s="1"/>
  <c r="O36" i="64"/>
  <c r="Q36" i="64" s="1"/>
  <c r="O18" i="64"/>
  <c r="Q18" i="64" s="1"/>
  <c r="O15" i="64"/>
  <c r="Q15" i="64" s="1"/>
  <c r="O32" i="64"/>
  <c r="Q32" i="64" s="1"/>
  <c r="O42" i="64"/>
  <c r="Q42" i="64" s="1"/>
  <c r="O43" i="64"/>
  <c r="Q43" i="64" s="1"/>
  <c r="O24" i="64"/>
  <c r="Q24" i="64" s="1"/>
  <c r="O14" i="64"/>
  <c r="Q14" i="64" s="1"/>
  <c r="O35" i="64"/>
  <c r="Q35" i="64" s="1"/>
  <c r="O19" i="64"/>
  <c r="Q19" i="64" s="1"/>
  <c r="Q5" i="64" l="1"/>
  <c r="R5" i="64" s="1" a="1"/>
  <c r="O44" i="64"/>
  <c r="R43" i="64" l="1"/>
  <c r="R29" i="64"/>
  <c r="R17" i="64"/>
  <c r="R15" i="64"/>
  <c r="R14" i="64"/>
  <c r="R33" i="64"/>
  <c r="R32" i="64"/>
  <c r="R28" i="64"/>
  <c r="R19" i="64"/>
  <c r="R18" i="64"/>
  <c r="R35" i="64"/>
  <c r="R34" i="64"/>
  <c r="R31" i="64"/>
  <c r="R30" i="64"/>
  <c r="R16" i="64"/>
  <c r="R13" i="64"/>
  <c r="R12" i="64"/>
  <c r="R5" i="64"/>
  <c r="R36" i="64"/>
  <c r="R20" i="64"/>
  <c r="R23" i="64"/>
  <c r="R26" i="64"/>
  <c r="R37" i="64"/>
  <c r="R6" i="64"/>
  <c r="R11" i="64"/>
  <c r="R27" i="64"/>
  <c r="R7" i="64"/>
  <c r="R9" i="64"/>
  <c r="R25" i="64"/>
  <c r="R21" i="64"/>
  <c r="R10" i="64"/>
  <c r="R38" i="64"/>
  <c r="R39" i="64"/>
  <c r="R8" i="64"/>
  <c r="R24" i="64"/>
  <c r="R40" i="64"/>
  <c r="R41" i="64"/>
  <c r="R42" i="64"/>
  <c r="R22" i="64"/>
  <c r="Q44" i="64"/>
  <c r="S42" i="64" l="1"/>
  <c r="S26" i="64"/>
  <c r="S10" i="64"/>
  <c r="S41" i="64"/>
  <c r="S25" i="64"/>
  <c r="S9" i="64"/>
  <c r="S24" i="64"/>
  <c r="S6" i="64"/>
  <c r="S43" i="64"/>
  <c r="S23" i="64"/>
  <c r="S40" i="64"/>
  <c r="S20" i="64"/>
  <c r="S38" i="64"/>
  <c r="S36" i="64"/>
  <c r="S39" i="64"/>
  <c r="S19" i="64"/>
  <c r="S18" i="64"/>
  <c r="S37" i="64"/>
  <c r="S17" i="64"/>
  <c r="S16" i="64"/>
  <c r="S32" i="64"/>
  <c r="S29" i="64"/>
  <c r="S27" i="64"/>
  <c r="S22" i="64"/>
  <c r="S31" i="64"/>
  <c r="S30" i="64"/>
  <c r="S28" i="64"/>
  <c r="S15" i="64"/>
  <c r="S21" i="64"/>
  <c r="S8" i="64"/>
  <c r="S7" i="64"/>
  <c r="S14" i="64"/>
  <c r="S34" i="64"/>
  <c r="S12" i="64"/>
  <c r="S11" i="64"/>
  <c r="S35" i="64"/>
  <c r="S33" i="64"/>
  <c r="S13" i="64"/>
  <c r="D8" i="63" l="1"/>
  <c r="U7" i="64"/>
  <c r="E8" i="63" s="1"/>
  <c r="W7" i="64"/>
  <c r="F8" i="63" s="1"/>
  <c r="Y7" i="64"/>
  <c r="G8" i="63" s="1"/>
  <c r="W20" i="64"/>
  <c r="F21" i="63" s="1"/>
  <c r="Y20" i="64"/>
  <c r="G21" i="63" s="1"/>
  <c r="U20" i="64"/>
  <c r="E21" i="63" s="1"/>
  <c r="D21" i="63"/>
  <c r="D31" i="63"/>
  <c r="U30" i="64"/>
  <c r="E31" i="63" s="1"/>
  <c r="W30" i="64"/>
  <c r="F31" i="63" s="1"/>
  <c r="Y30" i="64"/>
  <c r="G31" i="63" s="1"/>
  <c r="W6" i="64"/>
  <c r="F7" i="63" s="1"/>
  <c r="U6" i="64"/>
  <c r="E7" i="63" s="1"/>
  <c r="Y6" i="64"/>
  <c r="G7" i="63" s="1"/>
  <c r="D7" i="63"/>
  <c r="Y33" i="64"/>
  <c r="G34" i="63" s="1"/>
  <c r="D34" i="63"/>
  <c r="W33" i="64"/>
  <c r="F34" i="63" s="1"/>
  <c r="U33" i="64"/>
  <c r="E34" i="63" s="1"/>
  <c r="D17" i="63"/>
  <c r="Y16" i="64"/>
  <c r="G17" i="63" s="1"/>
  <c r="W16" i="64"/>
  <c r="F17" i="63" s="1"/>
  <c r="U16" i="64"/>
  <c r="E17" i="63" s="1"/>
  <c r="U11" i="64"/>
  <c r="E12" i="63" s="1"/>
  <c r="D12" i="63"/>
  <c r="Y11" i="64"/>
  <c r="G12" i="63" s="1"/>
  <c r="W11" i="64"/>
  <c r="F12" i="63" s="1"/>
  <c r="Y17" i="64"/>
  <c r="G18" i="63" s="1"/>
  <c r="W17" i="64"/>
  <c r="F18" i="63" s="1"/>
  <c r="U17" i="64"/>
  <c r="E18" i="63" s="1"/>
  <c r="D18" i="63"/>
  <c r="W41" i="64"/>
  <c r="F42" i="63" s="1"/>
  <c r="D42" i="63"/>
  <c r="Y41" i="64"/>
  <c r="G42" i="63" s="1"/>
  <c r="U41" i="64"/>
  <c r="E42" i="63" s="1"/>
  <c r="Y36" i="64"/>
  <c r="G37" i="63" s="1"/>
  <c r="D37" i="63"/>
  <c r="W36" i="64"/>
  <c r="F37" i="63" s="1"/>
  <c r="U36" i="64"/>
  <c r="E37" i="63" s="1"/>
  <c r="W15" i="64"/>
  <c r="F16" i="63" s="1"/>
  <c r="U15" i="64"/>
  <c r="E16" i="63" s="1"/>
  <c r="D16" i="63"/>
  <c r="Y15" i="64"/>
  <c r="G16" i="63" s="1"/>
  <c r="U23" i="64"/>
  <c r="E24" i="63" s="1"/>
  <c r="D24" i="63"/>
  <c r="W23" i="64"/>
  <c r="F24" i="63" s="1"/>
  <c r="Y23" i="64"/>
  <c r="G24" i="63" s="1"/>
  <c r="Y43" i="64"/>
  <c r="G44" i="63" s="1"/>
  <c r="W43" i="64"/>
  <c r="F44" i="63" s="1"/>
  <c r="D44" i="63"/>
  <c r="U43" i="64"/>
  <c r="E44" i="63" s="1"/>
  <c r="D25" i="63"/>
  <c r="Y24" i="64"/>
  <c r="G25" i="63" s="1"/>
  <c r="W24" i="64"/>
  <c r="F25" i="63" s="1"/>
  <c r="U24" i="64"/>
  <c r="E25" i="63" s="1"/>
  <c r="Y25" i="64"/>
  <c r="G26" i="63" s="1"/>
  <c r="D26" i="63"/>
  <c r="W25" i="64"/>
  <c r="F26" i="63" s="1"/>
  <c r="U25" i="64"/>
  <c r="E26" i="63" s="1"/>
  <c r="D13" i="63"/>
  <c r="U12" i="64"/>
  <c r="E13" i="63" s="1"/>
  <c r="Y12" i="64"/>
  <c r="G13" i="63" s="1"/>
  <c r="W12" i="64"/>
  <c r="F13" i="63" s="1"/>
  <c r="D38" i="63"/>
  <c r="Y37" i="64"/>
  <c r="G38" i="63" s="1"/>
  <c r="W37" i="64"/>
  <c r="F38" i="63" s="1"/>
  <c r="U37" i="64"/>
  <c r="E38" i="63" s="1"/>
  <c r="W10" i="64"/>
  <c r="F11" i="63" s="1"/>
  <c r="D11" i="63"/>
  <c r="Y10" i="64"/>
  <c r="G11" i="63" s="1"/>
  <c r="U10" i="64"/>
  <c r="E11" i="63" s="1"/>
  <c r="U8" i="64"/>
  <c r="E9" i="63" s="1"/>
  <c r="D9" i="63"/>
  <c r="W8" i="64"/>
  <c r="F9" i="63" s="1"/>
  <c r="Y8" i="64"/>
  <c r="G9" i="63" s="1"/>
  <c r="D22" i="63"/>
  <c r="W21" i="64"/>
  <c r="F22" i="63" s="1"/>
  <c r="U21" i="64"/>
  <c r="E22" i="63" s="1"/>
  <c r="Y21" i="64"/>
  <c r="G22" i="63" s="1"/>
  <c r="D29" i="63"/>
  <c r="Y28" i="64"/>
  <c r="G29" i="63" s="1"/>
  <c r="W28" i="64"/>
  <c r="F29" i="63" s="1"/>
  <c r="U28" i="64"/>
  <c r="E29" i="63" s="1"/>
  <c r="R44" i="64"/>
  <c r="S5" i="64"/>
  <c r="D30" i="63"/>
  <c r="Y29" i="64"/>
  <c r="G30" i="63" s="1"/>
  <c r="W29" i="64"/>
  <c r="F30" i="63" s="1"/>
  <c r="U29" i="64"/>
  <c r="E30" i="63" s="1"/>
  <c r="W32" i="64"/>
  <c r="F33" i="63" s="1"/>
  <c r="U32" i="64"/>
  <c r="E33" i="63" s="1"/>
  <c r="D33" i="63"/>
  <c r="Y32" i="64"/>
  <c r="G33" i="63" s="1"/>
  <c r="W34" i="64"/>
  <c r="F35" i="63" s="1"/>
  <c r="D35" i="63"/>
  <c r="Y34" i="64"/>
  <c r="G35" i="63" s="1"/>
  <c r="U34" i="64"/>
  <c r="E35" i="63" s="1"/>
  <c r="W18" i="64"/>
  <c r="F19" i="63" s="1"/>
  <c r="Y18" i="64"/>
  <c r="G19" i="63" s="1"/>
  <c r="D19" i="63"/>
  <c r="U18" i="64"/>
  <c r="E19" i="63" s="1"/>
  <c r="W26" i="64"/>
  <c r="F27" i="63" s="1"/>
  <c r="Y26" i="64"/>
  <c r="G27" i="63" s="1"/>
  <c r="U26" i="64"/>
  <c r="E27" i="63" s="1"/>
  <c r="D27" i="63"/>
  <c r="Y39" i="64"/>
  <c r="G40" i="63" s="1"/>
  <c r="W39" i="64"/>
  <c r="F40" i="63" s="1"/>
  <c r="U39" i="64"/>
  <c r="E40" i="63" s="1"/>
  <c r="D40" i="63"/>
  <c r="Y38" i="64"/>
  <c r="G39" i="63" s="1"/>
  <c r="W38" i="64"/>
  <c r="F39" i="63" s="1"/>
  <c r="D39" i="63"/>
  <c r="U38" i="64"/>
  <c r="E39" i="63" s="1"/>
  <c r="Y40" i="64"/>
  <c r="G41" i="63" s="1"/>
  <c r="D41" i="63"/>
  <c r="W40" i="64"/>
  <c r="F41" i="63" s="1"/>
  <c r="U40" i="64"/>
  <c r="E41" i="63" s="1"/>
  <c r="U31" i="64"/>
  <c r="E32" i="63" s="1"/>
  <c r="Y31" i="64"/>
  <c r="G32" i="63" s="1"/>
  <c r="W31" i="64"/>
  <c r="F32" i="63" s="1"/>
  <c r="D32" i="63"/>
  <c r="U22" i="64"/>
  <c r="E23" i="63" s="1"/>
  <c r="D23" i="63"/>
  <c r="Y22" i="64"/>
  <c r="G23" i="63" s="1"/>
  <c r="W22" i="64"/>
  <c r="F23" i="63" s="1"/>
  <c r="U27" i="64"/>
  <c r="E28" i="63" s="1"/>
  <c r="D28" i="63"/>
  <c r="Y27" i="64"/>
  <c r="G28" i="63" s="1"/>
  <c r="W27" i="64"/>
  <c r="F28" i="63" s="1"/>
  <c r="D14" i="63"/>
  <c r="W13" i="64"/>
  <c r="F14" i="63" s="1"/>
  <c r="U13" i="64"/>
  <c r="E14" i="63" s="1"/>
  <c r="Y13" i="64"/>
  <c r="G14" i="63" s="1"/>
  <c r="Y9" i="64"/>
  <c r="G10" i="63" s="1"/>
  <c r="D10" i="63"/>
  <c r="W9" i="64"/>
  <c r="F10" i="63" s="1"/>
  <c r="U9" i="64"/>
  <c r="E10" i="63" s="1"/>
  <c r="U35" i="64"/>
  <c r="E36" i="63" s="1"/>
  <c r="Y35" i="64"/>
  <c r="G36" i="63" s="1"/>
  <c r="W35" i="64"/>
  <c r="F36" i="63" s="1"/>
  <c r="D36" i="63"/>
  <c r="W14" i="64"/>
  <c r="F15" i="63" s="1"/>
  <c r="D15" i="63"/>
  <c r="U14" i="64"/>
  <c r="E15" i="63" s="1"/>
  <c r="Y14" i="64"/>
  <c r="G15" i="63" s="1"/>
  <c r="U19" i="64"/>
  <c r="E20" i="63" s="1"/>
  <c r="W19" i="64"/>
  <c r="F20" i="63" s="1"/>
  <c r="Y19" i="64"/>
  <c r="G20" i="63" s="1"/>
  <c r="D20" i="63"/>
  <c r="U42" i="64"/>
  <c r="E43" i="63" s="1"/>
  <c r="Y42" i="64"/>
  <c r="G43" i="63" s="1"/>
  <c r="W42" i="64"/>
  <c r="F43" i="63" s="1"/>
  <c r="D43" i="63"/>
  <c r="G7" i="60"/>
  <c r="G5" i="60"/>
  <c r="G9" i="60"/>
  <c r="G10" i="60"/>
  <c r="G28" i="60"/>
  <c r="G37" i="60"/>
  <c r="G6" i="60"/>
  <c r="G38" i="60"/>
  <c r="G36" i="60"/>
  <c r="G41" i="60"/>
  <c r="G29" i="60"/>
  <c r="G26" i="60"/>
  <c r="G27" i="60"/>
  <c r="G30" i="60"/>
  <c r="G31" i="60"/>
  <c r="G33" i="60"/>
  <c r="G24" i="60"/>
  <c r="G19" i="60"/>
  <c r="G42" i="60"/>
  <c r="G12" i="60"/>
  <c r="G14" i="60"/>
  <c r="G21" i="60"/>
  <c r="G20" i="60"/>
  <c r="G22" i="60"/>
  <c r="G11" i="60"/>
  <c r="G35" i="60"/>
  <c r="G25" i="60"/>
  <c r="G43" i="60"/>
  <c r="G32" i="60"/>
  <c r="G23" i="60"/>
  <c r="G16" i="60"/>
  <c r="G18" i="60"/>
  <c r="G34" i="60"/>
  <c r="G39" i="60"/>
  <c r="G8" i="60"/>
  <c r="G13" i="60"/>
  <c r="G40" i="60"/>
  <c r="G15" i="60"/>
  <c r="G17" i="60"/>
  <c r="K15" i="63" l="1"/>
  <c r="K16" i="63" s="1"/>
  <c r="D6" i="63"/>
  <c r="D45" i="63" s="1"/>
  <c r="K6" i="63" s="1"/>
  <c r="K8" i="63" s="1"/>
  <c r="Y5" i="64"/>
  <c r="S44" i="64"/>
  <c r="W5" i="64"/>
  <c r="U5" i="64"/>
  <c r="E44" i="60"/>
  <c r="H5" i="60" a="1"/>
  <c r="G44" i="60"/>
  <c r="AT46" i="17"/>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4" i="64" l="1"/>
  <c r="F6" i="63"/>
  <c r="F45" i="63" s="1"/>
  <c r="M6" i="63" s="1"/>
  <c r="U44" i="64"/>
  <c r="E6" i="63"/>
  <c r="E45" i="63" s="1"/>
  <c r="L6" i="63" s="1"/>
  <c r="L8" i="63" s="1"/>
  <c r="Y44" i="64"/>
  <c r="G6" i="63"/>
  <c r="G45" i="63" s="1"/>
  <c r="N6" i="63" s="1"/>
  <c r="H36" i="60"/>
  <c r="I36" i="60" s="1"/>
  <c r="K36" i="60" s="1"/>
  <c r="H35" i="60"/>
  <c r="I35" i="60" s="1"/>
  <c r="K35" i="60" s="1"/>
  <c r="H5" i="60"/>
  <c r="H27" i="60"/>
  <c r="I27" i="60" s="1"/>
  <c r="K27" i="60" s="1"/>
  <c r="H9" i="60"/>
  <c r="I9" i="60" s="1"/>
  <c r="K9" i="60" s="1"/>
  <c r="H22" i="60"/>
  <c r="I22" i="60" s="1"/>
  <c r="K22" i="60" s="1"/>
  <c r="H21" i="60"/>
  <c r="I21" i="60" s="1"/>
  <c r="K21" i="60" s="1"/>
  <c r="H23" i="60"/>
  <c r="I23" i="60" s="1"/>
  <c r="K23" i="60" s="1"/>
  <c r="H42" i="60"/>
  <c r="I42" i="60" s="1"/>
  <c r="K42" i="60" s="1"/>
  <c r="H33" i="60"/>
  <c r="I33" i="60" s="1"/>
  <c r="K33" i="60" s="1"/>
  <c r="H20" i="60"/>
  <c r="I20" i="60" s="1"/>
  <c r="K20" i="60" s="1"/>
  <c r="H16" i="60"/>
  <c r="I16" i="60" s="1"/>
  <c r="K16" i="60" s="1"/>
  <c r="H32" i="60"/>
  <c r="I32" i="60" s="1"/>
  <c r="K32" i="60" s="1"/>
  <c r="H10" i="60"/>
  <c r="I10" i="60" s="1"/>
  <c r="K10" i="60" s="1"/>
  <c r="H41" i="60"/>
  <c r="I41" i="60" s="1"/>
  <c r="K41" i="60" s="1"/>
  <c r="H43" i="60"/>
  <c r="I43" i="60" s="1"/>
  <c r="K43" i="60" s="1"/>
  <c r="H25" i="60"/>
  <c r="I25" i="60" s="1"/>
  <c r="K25" i="60" s="1"/>
  <c r="H19" i="60"/>
  <c r="I19" i="60" s="1"/>
  <c r="K19" i="60" s="1"/>
  <c r="H18" i="60"/>
  <c r="I18" i="60" s="1"/>
  <c r="K18" i="60" s="1"/>
  <c r="H17" i="60"/>
  <c r="I17" i="60" s="1"/>
  <c r="K17" i="60" s="1"/>
  <c r="H30" i="60"/>
  <c r="I30" i="60" s="1"/>
  <c r="K30" i="60" s="1"/>
  <c r="H34" i="60"/>
  <c r="I34" i="60" s="1"/>
  <c r="K34" i="60" s="1"/>
  <c r="H31" i="60"/>
  <c r="I31" i="60" s="1"/>
  <c r="K31" i="60" s="1"/>
  <c r="H13" i="60"/>
  <c r="I13" i="60" s="1"/>
  <c r="K13" i="60" s="1"/>
  <c r="H12" i="60"/>
  <c r="I12" i="60" s="1"/>
  <c r="K12" i="60" s="1"/>
  <c r="H7" i="60"/>
  <c r="I7" i="60" s="1"/>
  <c r="K7" i="60" s="1"/>
  <c r="H24" i="60"/>
  <c r="I24" i="60" s="1"/>
  <c r="K24" i="60" s="1"/>
  <c r="H38" i="60"/>
  <c r="I38" i="60" s="1"/>
  <c r="K38" i="60" s="1"/>
  <c r="H6" i="60"/>
  <c r="I6" i="60" s="1"/>
  <c r="K6" i="60" s="1"/>
  <c r="H14" i="60"/>
  <c r="I14" i="60" s="1"/>
  <c r="K14" i="60" s="1"/>
  <c r="H15" i="60"/>
  <c r="I15" i="60" s="1"/>
  <c r="K15" i="60" s="1"/>
  <c r="H28" i="60"/>
  <c r="I28" i="60" s="1"/>
  <c r="K28" i="60" s="1"/>
  <c r="H29" i="60"/>
  <c r="I29" i="60" s="1"/>
  <c r="K29" i="60" s="1"/>
  <c r="H26" i="60"/>
  <c r="I26" i="60" s="1"/>
  <c r="K26" i="60" s="1"/>
  <c r="H8" i="60"/>
  <c r="I8" i="60" s="1"/>
  <c r="K8" i="60" s="1"/>
  <c r="H40" i="60"/>
  <c r="I40" i="60" s="1"/>
  <c r="K40" i="60" s="1"/>
  <c r="H39" i="60"/>
  <c r="I39" i="60" s="1"/>
  <c r="K39" i="60" s="1"/>
  <c r="H11" i="60"/>
  <c r="I11" i="60" s="1"/>
  <c r="K11" i="60" s="1"/>
  <c r="H37" i="60"/>
  <c r="I37" i="60" s="1"/>
  <c r="K37" i="60" s="1"/>
  <c r="W41" i="17"/>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H44" i="60" l="1"/>
  <c r="I5" i="60"/>
  <c r="AH45" i="17"/>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L14" i="19" l="1"/>
  <c r="L14" i="66"/>
  <c r="I44" i="60"/>
  <c r="K5" i="60"/>
  <c r="K44" i="60" s="1"/>
  <c r="M44" i="60" s="1"/>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O43" i="60" l="1"/>
  <c r="Q43" i="60" s="1"/>
  <c r="O41" i="60"/>
  <c r="Q41" i="60" s="1"/>
  <c r="O14" i="60"/>
  <c r="Q14" i="60" s="1"/>
  <c r="O32" i="60"/>
  <c r="Q32" i="60" s="1"/>
  <c r="O24" i="60"/>
  <c r="Q24" i="60" s="1"/>
  <c r="O5" i="60"/>
  <c r="O31" i="60"/>
  <c r="Q31" i="60" s="1"/>
  <c r="O23" i="60"/>
  <c r="Q23" i="60" s="1"/>
  <c r="O13" i="60"/>
  <c r="Q13" i="60" s="1"/>
  <c r="O7" i="60"/>
  <c r="Q7" i="60" s="1"/>
  <c r="O30" i="60"/>
  <c r="Q30" i="60" s="1"/>
  <c r="O33" i="60"/>
  <c r="Q33" i="60" s="1"/>
  <c r="O35" i="60"/>
  <c r="Q35" i="60" s="1"/>
  <c r="O25" i="60"/>
  <c r="Q25" i="60" s="1"/>
  <c r="O37" i="60"/>
  <c r="Q37" i="60" s="1"/>
  <c r="O40" i="60"/>
  <c r="Q40" i="60" s="1"/>
  <c r="O27" i="60"/>
  <c r="Q27" i="60" s="1"/>
  <c r="O9" i="60"/>
  <c r="Q9" i="60" s="1"/>
  <c r="O18" i="60"/>
  <c r="Q18" i="60" s="1"/>
  <c r="O10" i="60"/>
  <c r="Q10" i="60" s="1"/>
  <c r="O12" i="60"/>
  <c r="Q12" i="60" s="1"/>
  <c r="O29" i="60"/>
  <c r="Q29" i="60" s="1"/>
  <c r="O21" i="60"/>
  <c r="Q21" i="60" s="1"/>
  <c r="O17" i="60"/>
  <c r="Q17" i="60" s="1"/>
  <c r="O15" i="60"/>
  <c r="Q15" i="60" s="1"/>
  <c r="O19" i="60"/>
  <c r="Q19" i="60" s="1"/>
  <c r="O42" i="60"/>
  <c r="Q42" i="60" s="1"/>
  <c r="O6" i="60"/>
  <c r="Q6" i="60" s="1"/>
  <c r="O20" i="60"/>
  <c r="Q20" i="60" s="1"/>
  <c r="O16" i="60"/>
  <c r="Q16" i="60" s="1"/>
  <c r="O11" i="60"/>
  <c r="Q11" i="60" s="1"/>
  <c r="O26" i="60"/>
  <c r="Q26" i="60" s="1"/>
  <c r="O34" i="60"/>
  <c r="Q34" i="60" s="1"/>
  <c r="O38" i="60"/>
  <c r="Q38" i="60" s="1"/>
  <c r="O28" i="60"/>
  <c r="Q28" i="60" s="1"/>
  <c r="O8" i="60"/>
  <c r="Q8" i="60" s="1"/>
  <c r="O39" i="60"/>
  <c r="Q39" i="60" s="1"/>
  <c r="O36" i="60"/>
  <c r="Q36" i="60" s="1"/>
  <c r="O22" i="60"/>
  <c r="Q22" i="60" s="1"/>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O44" i="60" l="1"/>
  <c r="Q5" i="60"/>
  <c r="C10" i="17"/>
  <c r="C18" i="17"/>
  <c r="C26" i="17"/>
  <c r="AH47" i="17"/>
  <c r="F47" i="17" s="1"/>
  <c r="C45" i="19"/>
  <c r="L12" i="19" s="1"/>
  <c r="R5" i="60" l="1" a="1"/>
  <c r="Q44" i="60"/>
  <c r="L7" i="19"/>
  <c r="R17" i="60" l="1"/>
  <c r="S17" i="60" s="1"/>
  <c r="E18" i="19" s="1"/>
  <c r="E18" i="66" s="1"/>
  <c r="R28" i="60"/>
  <c r="S28" i="60" s="1"/>
  <c r="E29" i="19" s="1"/>
  <c r="E29" i="66" s="1"/>
  <c r="R24" i="60"/>
  <c r="S24" i="60" s="1"/>
  <c r="E25" i="19" s="1"/>
  <c r="E25" i="66" s="1"/>
  <c r="R11" i="60"/>
  <c r="S11" i="60" s="1"/>
  <c r="E12" i="19" s="1"/>
  <c r="E12" i="66" s="1"/>
  <c r="R36" i="60"/>
  <c r="S36" i="60" s="1"/>
  <c r="E37" i="19" s="1"/>
  <c r="E37" i="66" s="1"/>
  <c r="R22" i="60"/>
  <c r="S22" i="60" s="1"/>
  <c r="E23" i="19" s="1"/>
  <c r="E23" i="66" s="1"/>
  <c r="R7" i="60"/>
  <c r="S7" i="60" s="1"/>
  <c r="E8" i="19" s="1"/>
  <c r="E8" i="66" s="1"/>
  <c r="R39" i="60"/>
  <c r="S39" i="60" s="1"/>
  <c r="E40" i="19" s="1"/>
  <c r="E40" i="66" s="1"/>
  <c r="R6" i="60"/>
  <c r="S6" i="60" s="1"/>
  <c r="E7" i="19" s="1"/>
  <c r="E7" i="66" s="1"/>
  <c r="R35" i="60"/>
  <c r="S35" i="60" s="1"/>
  <c r="E36" i="19" s="1"/>
  <c r="E36" i="66" s="1"/>
  <c r="R23" i="60"/>
  <c r="S23" i="60" s="1"/>
  <c r="E24" i="19" s="1"/>
  <c r="E24" i="66" s="1"/>
  <c r="R10" i="60"/>
  <c r="S10" i="60" s="1"/>
  <c r="E11" i="19" s="1"/>
  <c r="E11" i="66" s="1"/>
  <c r="R31" i="60"/>
  <c r="S31" i="60" s="1"/>
  <c r="E32" i="19" s="1"/>
  <c r="E32" i="66" s="1"/>
  <c r="R18" i="60"/>
  <c r="S18" i="60" s="1"/>
  <c r="E19" i="19" s="1"/>
  <c r="E19" i="66" s="1"/>
  <c r="R32" i="60"/>
  <c r="S32" i="60" s="1"/>
  <c r="E33" i="19" s="1"/>
  <c r="E33" i="66" s="1"/>
  <c r="R14" i="60"/>
  <c r="S14" i="60" s="1"/>
  <c r="E15" i="19" s="1"/>
  <c r="E15" i="66" s="1"/>
  <c r="R40" i="60"/>
  <c r="S40" i="60" s="1"/>
  <c r="E41" i="19" s="1"/>
  <c r="E41" i="66" s="1"/>
  <c r="R16" i="60"/>
  <c r="S16" i="60" s="1"/>
  <c r="E17" i="19" s="1"/>
  <c r="E17" i="66" s="1"/>
  <c r="R27" i="60"/>
  <c r="S27" i="60" s="1"/>
  <c r="E28" i="19" s="1"/>
  <c r="E28" i="66" s="1"/>
  <c r="R21" i="60"/>
  <c r="S21" i="60" s="1"/>
  <c r="E22" i="19" s="1"/>
  <c r="E22" i="66" s="1"/>
  <c r="R19" i="60"/>
  <c r="S19" i="60" s="1"/>
  <c r="E20" i="19" s="1"/>
  <c r="E20" i="66" s="1"/>
  <c r="R33" i="60"/>
  <c r="S33" i="60" s="1"/>
  <c r="E34" i="19" s="1"/>
  <c r="E34" i="66" s="1"/>
  <c r="R15" i="60"/>
  <c r="S15" i="60" s="1"/>
  <c r="E16" i="19" s="1"/>
  <c r="E16" i="66" s="1"/>
  <c r="R38" i="60"/>
  <c r="S38" i="60" s="1"/>
  <c r="E39" i="19" s="1"/>
  <c r="E39" i="66" s="1"/>
  <c r="R26" i="60"/>
  <c r="S26" i="60" s="1"/>
  <c r="E27" i="19" s="1"/>
  <c r="E27" i="66" s="1"/>
  <c r="R34" i="60"/>
  <c r="S34" i="60" s="1"/>
  <c r="E35" i="19" s="1"/>
  <c r="E35" i="66" s="1"/>
  <c r="R30" i="60"/>
  <c r="S30" i="60" s="1"/>
  <c r="E31" i="19" s="1"/>
  <c r="E31" i="66" s="1"/>
  <c r="R8" i="60"/>
  <c r="S8" i="60" s="1"/>
  <c r="E9" i="19" s="1"/>
  <c r="E9" i="66" s="1"/>
  <c r="R43" i="60"/>
  <c r="S43" i="60" s="1"/>
  <c r="E44" i="19" s="1"/>
  <c r="E44" i="66" s="1"/>
  <c r="R13" i="60"/>
  <c r="S13" i="60" s="1"/>
  <c r="E14" i="19" s="1"/>
  <c r="E14" i="66" s="1"/>
  <c r="R41" i="60"/>
  <c r="S41" i="60" s="1"/>
  <c r="E42" i="19" s="1"/>
  <c r="E42" i="66" s="1"/>
  <c r="R37" i="60"/>
  <c r="S37" i="60" s="1"/>
  <c r="E38" i="19" s="1"/>
  <c r="E38" i="66" s="1"/>
  <c r="R12" i="60"/>
  <c r="S12" i="60" s="1"/>
  <c r="E13" i="19" s="1"/>
  <c r="E13" i="66" s="1"/>
  <c r="R25" i="60"/>
  <c r="S25" i="60" s="1"/>
  <c r="E26" i="19" s="1"/>
  <c r="E26" i="66" s="1"/>
  <c r="R5" i="60"/>
  <c r="R20" i="60"/>
  <c r="S20" i="60" s="1"/>
  <c r="E21" i="19" s="1"/>
  <c r="E21" i="66" s="1"/>
  <c r="R9" i="60"/>
  <c r="S9" i="60" s="1"/>
  <c r="E10" i="19" s="1"/>
  <c r="E10" i="66" s="1"/>
  <c r="R29" i="60"/>
  <c r="S29" i="60" s="1"/>
  <c r="E30" i="19" s="1"/>
  <c r="E30" i="66" s="1"/>
  <c r="R42" i="60"/>
  <c r="S42" i="60" s="1"/>
  <c r="E43" i="19" s="1"/>
  <c r="E43" i="66" s="1"/>
  <c r="W23" i="60" l="1"/>
  <c r="G24" i="19" s="1"/>
  <c r="G24" i="66" s="1"/>
  <c r="Y23" i="60"/>
  <c r="H24" i="19" s="1"/>
  <c r="H24" i="66" s="1"/>
  <c r="U23" i="60"/>
  <c r="F24" i="19" s="1"/>
  <c r="F24" i="66" s="1"/>
  <c r="U39" i="60"/>
  <c r="F40" i="19" s="1"/>
  <c r="F40" i="66" s="1"/>
  <c r="W39" i="60"/>
  <c r="G40" i="19" s="1"/>
  <c r="G40" i="66" s="1"/>
  <c r="Y39" i="60"/>
  <c r="H40" i="19" s="1"/>
  <c r="H40" i="66" s="1"/>
  <c r="W15" i="60"/>
  <c r="G16" i="19" s="1"/>
  <c r="G16" i="66" s="1"/>
  <c r="U15" i="60"/>
  <c r="F16" i="19" s="1"/>
  <c r="F16" i="66" s="1"/>
  <c r="Y15" i="60"/>
  <c r="H16" i="19" s="1"/>
  <c r="H16" i="66" s="1"/>
  <c r="Y22" i="60"/>
  <c r="H23" i="19" s="1"/>
  <c r="H23" i="66" s="1"/>
  <c r="U22" i="60"/>
  <c r="F23" i="19" s="1"/>
  <c r="F23" i="66" s="1"/>
  <c r="W22" i="60"/>
  <c r="G23" i="19" s="1"/>
  <c r="G23" i="66" s="1"/>
  <c r="U20" i="60"/>
  <c r="F21" i="19" s="1"/>
  <c r="F21" i="66" s="1"/>
  <c r="W20" i="60"/>
  <c r="G21" i="19" s="1"/>
  <c r="G21" i="66" s="1"/>
  <c r="Y20" i="60"/>
  <c r="H21" i="19" s="1"/>
  <c r="H21" i="66" s="1"/>
  <c r="Y21" i="60"/>
  <c r="H22" i="19" s="1"/>
  <c r="H22" i="66" s="1"/>
  <c r="U21" i="60"/>
  <c r="F22" i="19" s="1"/>
  <c r="F22" i="66" s="1"/>
  <c r="W21" i="60"/>
  <c r="G22" i="19" s="1"/>
  <c r="G22" i="66" s="1"/>
  <c r="U11" i="60"/>
  <c r="F12" i="19" s="1"/>
  <c r="F12" i="66" s="1"/>
  <c r="W11" i="60"/>
  <c r="G12" i="19" s="1"/>
  <c r="G12" i="66" s="1"/>
  <c r="Y11" i="60"/>
  <c r="H12" i="19" s="1"/>
  <c r="H12" i="66" s="1"/>
  <c r="R44" i="60"/>
  <c r="S5" i="60"/>
  <c r="E6" i="19" s="1"/>
  <c r="E6" i="66" s="1"/>
  <c r="E45" i="66" s="1"/>
  <c r="L6" i="66" s="1"/>
  <c r="L8" i="66" s="1"/>
  <c r="Y27" i="60"/>
  <c r="H28" i="19" s="1"/>
  <c r="H28" i="66" s="1"/>
  <c r="U27" i="60"/>
  <c r="F28" i="19" s="1"/>
  <c r="F28" i="66" s="1"/>
  <c r="W27" i="60"/>
  <c r="G28" i="19" s="1"/>
  <c r="G28" i="66" s="1"/>
  <c r="Y24" i="60"/>
  <c r="H25" i="19" s="1"/>
  <c r="H25" i="66" s="1"/>
  <c r="W24" i="60"/>
  <c r="G25" i="19" s="1"/>
  <c r="G25" i="66" s="1"/>
  <c r="U24" i="60"/>
  <c r="F25" i="19" s="1"/>
  <c r="F25" i="66" s="1"/>
  <c r="U34" i="60"/>
  <c r="F35" i="19" s="1"/>
  <c r="F35" i="66" s="1"/>
  <c r="W34" i="60"/>
  <c r="G35" i="19" s="1"/>
  <c r="G35" i="66" s="1"/>
  <c r="Y34" i="60"/>
  <c r="H35" i="19" s="1"/>
  <c r="H35" i="66" s="1"/>
  <c r="Y26" i="60"/>
  <c r="H27" i="19" s="1"/>
  <c r="H27" i="66" s="1"/>
  <c r="U26" i="60"/>
  <c r="F27" i="19" s="1"/>
  <c r="F27" i="66" s="1"/>
  <c r="W26" i="60"/>
  <c r="G27" i="19" s="1"/>
  <c r="G27" i="66" s="1"/>
  <c r="U38" i="60"/>
  <c r="F39" i="19" s="1"/>
  <c r="F39" i="66" s="1"/>
  <c r="Y38" i="60"/>
  <c r="H39" i="19" s="1"/>
  <c r="H39" i="66" s="1"/>
  <c r="W38" i="60"/>
  <c r="G39" i="19" s="1"/>
  <c r="G39" i="66" s="1"/>
  <c r="Y42" i="60"/>
  <c r="H43" i="19" s="1"/>
  <c r="H43" i="66" s="1"/>
  <c r="U42" i="60"/>
  <c r="F43" i="19" s="1"/>
  <c r="F43" i="66" s="1"/>
  <c r="W42" i="60"/>
  <c r="G43" i="19" s="1"/>
  <c r="G43" i="66" s="1"/>
  <c r="W33" i="60"/>
  <c r="G34" i="19" s="1"/>
  <c r="G34" i="66" s="1"/>
  <c r="U33" i="60"/>
  <c r="F34" i="19" s="1"/>
  <c r="F34" i="66" s="1"/>
  <c r="Y33" i="60"/>
  <c r="H34" i="19" s="1"/>
  <c r="H34" i="66" s="1"/>
  <c r="U9" i="60"/>
  <c r="F10" i="19" s="1"/>
  <c r="F10" i="66" s="1"/>
  <c r="W9" i="60"/>
  <c r="G10" i="19" s="1"/>
  <c r="G10" i="66" s="1"/>
  <c r="Y9" i="60"/>
  <c r="H10" i="19" s="1"/>
  <c r="H10" i="66" s="1"/>
  <c r="W25" i="60"/>
  <c r="G26" i="19" s="1"/>
  <c r="G26" i="66" s="1"/>
  <c r="U25" i="60"/>
  <c r="F26" i="19" s="1"/>
  <c r="F26" i="66" s="1"/>
  <c r="Y25" i="60"/>
  <c r="H26" i="19" s="1"/>
  <c r="H26" i="66" s="1"/>
  <c r="U16" i="60"/>
  <c r="F17" i="19" s="1"/>
  <c r="F17" i="66" s="1"/>
  <c r="Y16" i="60"/>
  <c r="H17" i="19" s="1"/>
  <c r="H17" i="66" s="1"/>
  <c r="W16" i="60"/>
  <c r="G17" i="19" s="1"/>
  <c r="G17" i="66" s="1"/>
  <c r="Y28" i="60"/>
  <c r="H29" i="19" s="1"/>
  <c r="H29" i="66" s="1"/>
  <c r="W28" i="60"/>
  <c r="G29" i="19" s="1"/>
  <c r="G29" i="66" s="1"/>
  <c r="U28" i="60"/>
  <c r="F29" i="19" s="1"/>
  <c r="F29" i="66" s="1"/>
  <c r="U29" i="60"/>
  <c r="F30" i="19" s="1"/>
  <c r="F30" i="66" s="1"/>
  <c r="W29" i="60"/>
  <c r="G30" i="19" s="1"/>
  <c r="G30" i="66" s="1"/>
  <c r="Y29" i="60"/>
  <c r="H30" i="19" s="1"/>
  <c r="H30" i="66" s="1"/>
  <c r="Y36" i="60"/>
  <c r="H37" i="19" s="1"/>
  <c r="H37" i="66" s="1"/>
  <c r="U36" i="60"/>
  <c r="F37" i="19" s="1"/>
  <c r="F37" i="66" s="1"/>
  <c r="W36" i="60"/>
  <c r="G37" i="19" s="1"/>
  <c r="G37" i="66" s="1"/>
  <c r="W12" i="60"/>
  <c r="G13" i="19" s="1"/>
  <c r="G13" i="66" s="1"/>
  <c r="U12" i="60"/>
  <c r="F13" i="19" s="1"/>
  <c r="F13" i="66" s="1"/>
  <c r="Y12" i="60"/>
  <c r="H13" i="19" s="1"/>
  <c r="H13" i="66" s="1"/>
  <c r="U40" i="60"/>
  <c r="F41" i="19" s="1"/>
  <c r="F41" i="66" s="1"/>
  <c r="Y40" i="60"/>
  <c r="H41" i="19" s="1"/>
  <c r="H41" i="66" s="1"/>
  <c r="W40" i="60"/>
  <c r="G41" i="19" s="1"/>
  <c r="G41" i="66" s="1"/>
  <c r="Y17" i="60"/>
  <c r="H18" i="19" s="1"/>
  <c r="H18" i="66" s="1"/>
  <c r="W17" i="60"/>
  <c r="G18" i="19" s="1"/>
  <c r="G18" i="66" s="1"/>
  <c r="U17" i="60"/>
  <c r="F18" i="19" s="1"/>
  <c r="F18" i="66" s="1"/>
  <c r="U37" i="60"/>
  <c r="F38" i="19" s="1"/>
  <c r="F38" i="66" s="1"/>
  <c r="W37" i="60"/>
  <c r="G38" i="19" s="1"/>
  <c r="G38" i="66" s="1"/>
  <c r="Y37" i="60"/>
  <c r="H38" i="19" s="1"/>
  <c r="H38" i="66" s="1"/>
  <c r="W14" i="60"/>
  <c r="G15" i="19" s="1"/>
  <c r="G15" i="66" s="1"/>
  <c r="U14" i="60"/>
  <c r="F15" i="19" s="1"/>
  <c r="F15" i="66" s="1"/>
  <c r="Y14" i="60"/>
  <c r="H15" i="19" s="1"/>
  <c r="H15" i="66" s="1"/>
  <c r="W43" i="60"/>
  <c r="G44" i="19" s="1"/>
  <c r="G44" i="66" s="1"/>
  <c r="Y43" i="60"/>
  <c r="H44" i="19" s="1"/>
  <c r="H44" i="66" s="1"/>
  <c r="U43" i="60"/>
  <c r="F44" i="19" s="1"/>
  <c r="F44" i="66" s="1"/>
  <c r="U10" i="60"/>
  <c r="F11" i="19" s="1"/>
  <c r="F11" i="66" s="1"/>
  <c r="Y10" i="60"/>
  <c r="H11" i="19" s="1"/>
  <c r="H11" i="66" s="1"/>
  <c r="W10" i="60"/>
  <c r="G11" i="19" s="1"/>
  <c r="G11" i="66" s="1"/>
  <c r="Y30" i="60"/>
  <c r="H31" i="19" s="1"/>
  <c r="H31" i="66" s="1"/>
  <c r="U30" i="60"/>
  <c r="F31" i="19" s="1"/>
  <c r="F31" i="66" s="1"/>
  <c r="W30" i="60"/>
  <c r="G31" i="19" s="1"/>
  <c r="G31" i="66" s="1"/>
  <c r="U6" i="60"/>
  <c r="F7" i="19" s="1"/>
  <c r="F7" i="66" s="1"/>
  <c r="Y6" i="60"/>
  <c r="H7" i="19" s="1"/>
  <c r="H7" i="66" s="1"/>
  <c r="W6" i="60"/>
  <c r="G7" i="19" s="1"/>
  <c r="G7" i="66" s="1"/>
  <c r="W19" i="60"/>
  <c r="G20" i="19" s="1"/>
  <c r="G20" i="66" s="1"/>
  <c r="Y19" i="60"/>
  <c r="H20" i="19" s="1"/>
  <c r="H20" i="66" s="1"/>
  <c r="U19" i="60"/>
  <c r="F20" i="19" s="1"/>
  <c r="F20" i="66" s="1"/>
  <c r="U41" i="60"/>
  <c r="F42" i="19" s="1"/>
  <c r="F42" i="66" s="1"/>
  <c r="Y41" i="60"/>
  <c r="H42" i="19" s="1"/>
  <c r="H42" i="66" s="1"/>
  <c r="W41" i="60"/>
  <c r="G42" i="19" s="1"/>
  <c r="G42" i="66" s="1"/>
  <c r="U32" i="60"/>
  <c r="F33" i="19" s="1"/>
  <c r="F33" i="66" s="1"/>
  <c r="Y32" i="60"/>
  <c r="H33" i="19" s="1"/>
  <c r="H33" i="66" s="1"/>
  <c r="W32" i="60"/>
  <c r="G33" i="19" s="1"/>
  <c r="G33" i="66" s="1"/>
  <c r="W31" i="60"/>
  <c r="G32" i="19" s="1"/>
  <c r="G32" i="66" s="1"/>
  <c r="Y31" i="60"/>
  <c r="H32" i="19" s="1"/>
  <c r="H32" i="66" s="1"/>
  <c r="U31" i="60"/>
  <c r="F32" i="19" s="1"/>
  <c r="F32" i="66" s="1"/>
  <c r="U8" i="60"/>
  <c r="F9" i="19" s="1"/>
  <c r="F9" i="66" s="1"/>
  <c r="Y8" i="60"/>
  <c r="H9" i="19" s="1"/>
  <c r="H9" i="66" s="1"/>
  <c r="W8" i="60"/>
  <c r="G9" i="19" s="1"/>
  <c r="G9" i="66" s="1"/>
  <c r="Y35" i="60"/>
  <c r="H36" i="19" s="1"/>
  <c r="H36" i="66" s="1"/>
  <c r="W35" i="60"/>
  <c r="G36" i="19" s="1"/>
  <c r="G36" i="66" s="1"/>
  <c r="U35" i="60"/>
  <c r="F36" i="19" s="1"/>
  <c r="F36" i="66" s="1"/>
  <c r="Y7" i="60"/>
  <c r="H8" i="19" s="1"/>
  <c r="H8" i="66" s="1"/>
  <c r="W7" i="60"/>
  <c r="G8" i="19" s="1"/>
  <c r="G8" i="66" s="1"/>
  <c r="U7" i="60"/>
  <c r="F8" i="19" s="1"/>
  <c r="F8" i="66" s="1"/>
  <c r="W13" i="60"/>
  <c r="G14" i="19" s="1"/>
  <c r="G14" i="66" s="1"/>
  <c r="Y13" i="60"/>
  <c r="H14" i="19" s="1"/>
  <c r="H14" i="66" s="1"/>
  <c r="U13" i="60"/>
  <c r="F14" i="19" s="1"/>
  <c r="F14" i="66" s="1"/>
  <c r="Y18" i="60"/>
  <c r="H19" i="19" s="1"/>
  <c r="H19" i="66" s="1"/>
  <c r="U18" i="60"/>
  <c r="F19" i="19" s="1"/>
  <c r="F19" i="66" s="1"/>
  <c r="W18" i="60"/>
  <c r="G19" i="19" s="1"/>
  <c r="G19" i="66" s="1"/>
  <c r="L15" i="19" l="1"/>
  <c r="L15" i="66"/>
  <c r="L16" i="66" s="1"/>
  <c r="W5" i="60"/>
  <c r="S44" i="60"/>
  <c r="U5" i="60"/>
  <c r="Y5" i="60"/>
  <c r="Y44" i="60" l="1"/>
  <c r="H6" i="19"/>
  <c r="H6" i="66" s="1"/>
  <c r="H45" i="66" s="1"/>
  <c r="O6" i="66" s="1"/>
  <c r="U44" i="60"/>
  <c r="F6" i="19"/>
  <c r="F6" i="66" s="1"/>
  <c r="F45" i="66" s="1"/>
  <c r="M6" i="66" s="1"/>
  <c r="M8" i="66" s="1"/>
  <c r="W44" i="60"/>
  <c r="G6" i="19"/>
  <c r="G6" i="66" s="1"/>
  <c r="G45" i="66" s="1"/>
  <c r="N6" i="66" s="1"/>
  <c r="L16" i="19" l="1"/>
  <c r="E45" i="19" l="1"/>
  <c r="L6" i="19" s="1"/>
  <c r="L8" i="19" s="1"/>
  <c r="H45" i="19"/>
  <c r="O6" i="19" s="1"/>
  <c r="G45" i="19" l="1"/>
  <c r="N6" i="19" s="1"/>
  <c r="F45" i="19"/>
  <c r="M6" i="19" s="1"/>
  <c r="M8"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J4" authorId="0" shapeId="0" xr:uid="{E09E2398-3B77-42B9-8BA0-DFFA6F105F1D}">
      <text>
        <r>
          <rPr>
            <sz val="9"/>
            <color indexed="81"/>
            <rFont val="MS P ゴシック"/>
            <family val="3"/>
            <charset val="128"/>
          </rPr>
          <t>設備投資の製品等が</t>
        </r>
        <r>
          <rPr>
            <b/>
            <u/>
            <sz val="9"/>
            <color indexed="81"/>
            <rFont val="MS P ゴシック"/>
            <family val="3"/>
            <charset val="128"/>
          </rPr>
          <t>全て県内で調達できる場合</t>
        </r>
        <r>
          <rPr>
            <sz val="9"/>
            <color indexed="81"/>
            <rFont val="MS P ゴシック"/>
            <family val="3"/>
            <charset val="128"/>
          </rPr>
          <t>、
「県内自給率」各値を</t>
        </r>
        <r>
          <rPr>
            <u/>
            <sz val="9"/>
            <color indexed="81"/>
            <rFont val="MS P ゴシック"/>
            <family val="3"/>
            <charset val="128"/>
          </rPr>
          <t>｢1｣に置き換える</t>
        </r>
        <r>
          <rPr>
            <sz val="9"/>
            <color indexed="81"/>
            <rFont val="MS P ゴシック"/>
            <family val="3"/>
            <charset val="128"/>
          </rPr>
          <t>ことで対応可能(注2)</t>
        </r>
      </text>
    </comment>
  </commentList>
</comments>
</file>

<file path=xl/sharedStrings.xml><?xml version="1.0" encoding="utf-8"?>
<sst xmlns="http://schemas.openxmlformats.org/spreadsheetml/2006/main" count="1891" uniqueCount="443">
  <si>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</si>
  <si>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</si>
  <si>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</si>
  <si>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</si>
  <si>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</si>
  <si>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</si>
  <si>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</si>
  <si>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</si>
  <si>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</si>
  <si>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</si>
  <si>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</si>
  <si>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</si>
  <si>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</si>
  <si>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</si>
  <si>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</si>
  <si>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</si>
  <si>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</si>
  <si>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</si>
  <si>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</si>
  <si>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</si>
  <si>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</si>
  <si>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</si>
  <si>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</si>
  <si>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</si>
  <si>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</si>
  <si>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</si>
  <si>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</si>
  <si>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</si>
  <si>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</si>
  <si>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</si>
  <si>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</si>
  <si>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</si>
  <si>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</si>
  <si>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</si>
  <si>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</si>
  <si>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</si>
  <si>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</si>
  <si>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</si>
  <si>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</si>
  <si>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</si>
  <si>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</si>
  <si>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</si>
  <si>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</si>
  <si>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</si>
  <si>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</si>
  <si>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</si>
  <si>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</si>
  <si>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</si>
  <si>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</si>
  <si>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</si>
  <si>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</si>
  <si>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</si>
  <si>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</si>
  <si>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</si>
  <si>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</si>
  <si>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</si>
  <si>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</si>
  <si>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</si>
  <si>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</si>
  <si>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</si>
  <si>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</si>
  <si>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</si>
  <si>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</si>
  <si>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</si>
  <si>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</si>
  <si>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</si>
  <si>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</si>
  <si>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</si>
  <si>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</si>
  <si>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</si>
  <si>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</si>
  <si>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</si>
  <si>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</si>
  <si>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</si>
  <si>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</si>
  <si>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</si>
  <si>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</si>
  <si>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</si>
  <si>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</si>
  <si>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</si>
  <si>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</si>
  <si>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</si>
  <si>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</si>
  <si>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</si>
  <si>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</si>
  <si>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</si>
  <si>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</si>
  <si>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</si>
  <si>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</si>
  <si>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</si>
  <si>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</si>
  <si>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</si>
  <si>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</si>
  <si>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</si>
  <si>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</si>
  <si>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</si>
  <si>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</si>
  <si>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</si>
  <si>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</si>
  <si>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</si>
  <si>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</si>
  <si>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</si>
  <si>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</si>
  <si>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</si>
  <si>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</si>
  <si>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</si>
  <si>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</si>
  <si>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</si>
  <si>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鉱業</t>
  </si>
  <si>
    <t>プラスチック・ゴム製品</t>
    <rPh sb="9" eb="11">
      <t>セイヒン</t>
    </rPh>
    <phoneticPr fontId="12"/>
  </si>
  <si>
    <t>はん用機械</t>
  </si>
  <si>
    <t>生産用機械</t>
  </si>
  <si>
    <t>業務用機械</t>
  </si>
  <si>
    <t>情報通信</t>
  </si>
  <si>
    <t>対個人サービス</t>
  </si>
  <si>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</si>
  <si>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</si>
  <si>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</si>
  <si>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</si>
  <si>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</si>
  <si>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</si>
  <si>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</si>
  <si>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</si>
  <si>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</si>
  <si>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</si>
  <si>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</si>
  <si>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</si>
  <si>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</si>
  <si>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</si>
  <si>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</si>
  <si>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</si>
  <si>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</si>
  <si>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</si>
  <si>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</si>
  <si>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</si>
  <si>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</si>
  <si>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</si>
  <si>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</si>
  <si>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</si>
  <si>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</si>
  <si>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</si>
  <si>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</si>
  <si>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</si>
  <si>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</si>
  <si>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</si>
  <si>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</si>
  <si>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</si>
  <si>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</si>
  <si>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</si>
  <si>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</si>
  <si>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</si>
  <si>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</si>
  <si>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</si>
  <si>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</si>
  <si>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</si>
  <si>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</si>
  <si>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</si>
  <si>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</si>
  <si>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</si>
  <si>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</si>
  <si>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</si>
  <si>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</si>
  <si>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</si>
  <si>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</si>
  <si>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</si>
  <si>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</si>
  <si>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</si>
  <si>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</si>
  <si>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</si>
  <si>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</si>
  <si>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</si>
  <si>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</si>
  <si>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</si>
  <si>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</si>
  <si>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</si>
  <si>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</si>
  <si>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</si>
  <si>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</si>
  <si>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</si>
  <si>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</si>
  <si>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</si>
  <si>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</si>
  <si>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</si>
  <si>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</si>
  <si>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</si>
  <si>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</si>
  <si>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</si>
  <si>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</si>
  <si>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</si>
  <si>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</si>
  <si>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</si>
  <si>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</si>
  <si>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</si>
  <si>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</si>
  <si>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</si>
  <si>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</si>
  <si>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</si>
  <si>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</si>
  <si>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</si>
  <si>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</si>
  <si>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</si>
  <si>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</si>
  <si>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</si>
  <si>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</si>
  <si>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</si>
  <si>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</si>
  <si>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</si>
  <si>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</si>
  <si>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</si>
  <si>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部門別最終需要額</t>
    <rPh sb="0" eb="3">
      <t>ブモンベツ</t>
    </rPh>
    <rPh sb="3" eb="5">
      <t>サイシュウ</t>
    </rPh>
    <rPh sb="5" eb="7">
      <t>ジュヨウ</t>
    </rPh>
    <rPh sb="7" eb="8">
      <t>ガク</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</si>
  <si>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</si>
  <si>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</si>
  <si>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</si>
  <si>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</si>
  <si>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</si>
  <si>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</si>
  <si>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</si>
  <si>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</si>
  <si>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</si>
  <si>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</si>
  <si>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ﾜｰｸｼｰﾄ</t>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</si>
  <si>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</si>
  <si>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</si>
  <si>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</si>
  <si>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</si>
  <si>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</si>
  <si>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</si>
  <si>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</si>
  <si>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</si>
  <si>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</si>
  <si>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</si>
  <si>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</si>
  <si>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</si>
  <si>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</si>
  <si>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</si>
  <si>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</si>
  <si>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</si>
  <si>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</si>
  <si>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</si>
  <si>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</si>
  <si>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</si>
  <si>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</si>
  <si>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</si>
  <si>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</si>
  <si>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</si>
  <si>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</si>
  <si>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</si>
  <si>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</si>
  <si>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</si>
  <si>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</si>
  <si>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</si>
  <si>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</si>
  <si>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</si>
  <si>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</si>
  <si>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</si>
  <si>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</si>
  <si>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</si>
  <si>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</si>
  <si>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</si>
  <si>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</si>
  <si>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</si>
  <si>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</si>
  <si>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</si>
  <si>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</si>
  <si>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</si>
  <si>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</si>
  <si>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</si>
  <si>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</si>
  <si>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</si>
  <si>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</si>
  <si>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</si>
  <si>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</si>
  <si>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</si>
  <si>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</si>
  <si>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</si>
  <si>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</si>
  <si>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</si>
  <si>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</si>
  <si>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</si>
  <si>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</si>
  <si>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</si>
  <si>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投入係数表</t>
    <rPh sb="0" eb="2">
      <t>トウニュウ</t>
    </rPh>
    <rPh sb="2" eb="4">
      <t>ケイスウ</t>
    </rPh>
    <rPh sb="4" eb="5">
      <t>ヒョウ</t>
    </rPh>
    <phoneticPr fontId="12"/>
  </si>
  <si>
    <t>逆行列係数表</t>
    <rPh sb="0" eb="3">
      <t>ギャクギョウレツ</t>
    </rPh>
    <rPh sb="3" eb="5">
      <t>ケイスウ</t>
    </rPh>
    <rPh sb="5" eb="6">
      <t>ヒョウ</t>
    </rPh>
    <phoneticPr fontId="12"/>
  </si>
  <si>
    <t>※四捨五入の関係で合計と内訳が一致しない場合があります。</t>
  </si>
  <si>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</si>
  <si>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</si>
  <si>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2"/>
  </si>
  <si>
    <t>平成13年平均</t>
    <rPh sb="0" eb="2">
      <t>ヘイセイ</t>
    </rPh>
    <rPh sb="4" eb="7">
      <t>ネンヘイキン</t>
    </rPh>
    <phoneticPr fontId="22"/>
  </si>
  <si>
    <t>平成14年平均</t>
    <rPh sb="0" eb="2">
      <t>ヘイセイ</t>
    </rPh>
    <rPh sb="4" eb="7">
      <t>ネンヘイキン</t>
    </rPh>
    <phoneticPr fontId="22"/>
  </si>
  <si>
    <t>平成15年平均</t>
    <rPh sb="0" eb="2">
      <t>ヘイセイ</t>
    </rPh>
    <rPh sb="4" eb="5">
      <t>ネン</t>
    </rPh>
    <rPh sb="5" eb="7">
      <t>ヘイキン</t>
    </rPh>
    <phoneticPr fontId="22"/>
  </si>
  <si>
    <t>平成16年平均</t>
    <rPh sb="0" eb="2">
      <t>ヘイセイ</t>
    </rPh>
    <rPh sb="4" eb="7">
      <t>ネンヘイキン</t>
    </rPh>
    <phoneticPr fontId="22"/>
  </si>
  <si>
    <t>平成17年平均</t>
    <rPh sb="0" eb="2">
      <t>ヘイセイ</t>
    </rPh>
    <rPh sb="4" eb="7">
      <t>ネンヘイキン</t>
    </rPh>
    <phoneticPr fontId="22"/>
  </si>
  <si>
    <t>平成18年平均</t>
    <rPh sb="0" eb="2">
      <t>ヘイセイ</t>
    </rPh>
    <rPh sb="4" eb="5">
      <t>ネン</t>
    </rPh>
    <rPh sb="5" eb="7">
      <t>ヘイキン</t>
    </rPh>
    <phoneticPr fontId="22"/>
  </si>
  <si>
    <t>平成19年平均</t>
    <rPh sb="0" eb="2">
      <t>ヘイセイ</t>
    </rPh>
    <rPh sb="4" eb="7">
      <t>ネンヘイキン</t>
    </rPh>
    <phoneticPr fontId="22"/>
  </si>
  <si>
    <t>平成20年平均</t>
    <rPh sb="0" eb="2">
      <t>ヘイセイ</t>
    </rPh>
    <rPh sb="4" eb="7">
      <t>ネンヘイキン</t>
    </rPh>
    <phoneticPr fontId="22"/>
  </si>
  <si>
    <t>平成21年平均</t>
    <rPh sb="0" eb="2">
      <t>ヘイセイ</t>
    </rPh>
    <rPh sb="4" eb="5">
      <t>ネン</t>
    </rPh>
    <rPh sb="5" eb="7">
      <t>ヘイキン</t>
    </rPh>
    <phoneticPr fontId="22"/>
  </si>
  <si>
    <t>平成22年平均</t>
    <rPh sb="0" eb="2">
      <t>ヘイセイ</t>
    </rPh>
    <rPh sb="4" eb="7">
      <t>ネンヘイキン</t>
    </rPh>
    <phoneticPr fontId="22"/>
  </si>
  <si>
    <t>平成23年平均</t>
    <rPh sb="0" eb="2">
      <t>ヘイセイ</t>
    </rPh>
    <rPh sb="4" eb="7">
      <t>ネンヘイキン</t>
    </rPh>
    <phoneticPr fontId="22"/>
  </si>
  <si>
    <t>平成24年平均</t>
    <rPh sb="0" eb="2">
      <t>ヘイセイ</t>
    </rPh>
    <rPh sb="4" eb="5">
      <t>ネン</t>
    </rPh>
    <rPh sb="5" eb="7">
      <t>ヘイキン</t>
    </rPh>
    <phoneticPr fontId="22"/>
  </si>
  <si>
    <t>平成25年平均</t>
    <rPh sb="0" eb="2">
      <t>ヘイセイ</t>
    </rPh>
    <rPh sb="4" eb="7">
      <t>ネンヘイキン</t>
    </rPh>
    <phoneticPr fontId="22"/>
  </si>
  <si>
    <t>平成26年平均</t>
    <rPh sb="0" eb="2">
      <t>ヘイセイ</t>
    </rPh>
    <rPh sb="4" eb="7">
      <t>ネンヘイキン</t>
    </rPh>
    <phoneticPr fontId="22"/>
  </si>
  <si>
    <t>平成27年平均</t>
    <rPh sb="0" eb="2">
      <t>ヘイセイ</t>
    </rPh>
    <rPh sb="4" eb="5">
      <t>ネン</t>
    </rPh>
    <rPh sb="5" eb="7">
      <t>ヘイキン</t>
    </rPh>
    <phoneticPr fontId="22"/>
  </si>
  <si>
    <t>平成28年平均</t>
    <rPh sb="0" eb="2">
      <t>ヘイセイ</t>
    </rPh>
    <rPh sb="4" eb="7">
      <t>ネンヘイキン</t>
    </rPh>
    <phoneticPr fontId="22"/>
  </si>
  <si>
    <t>平成29年平均</t>
    <rPh sb="0" eb="2">
      <t>ヘイセイ</t>
    </rPh>
    <rPh sb="4" eb="7">
      <t>ネンヘイキン</t>
    </rPh>
    <phoneticPr fontId="22"/>
  </si>
  <si>
    <t>平成30年平均</t>
    <rPh sb="0" eb="2">
      <t>ヘイセイ</t>
    </rPh>
    <rPh sb="4" eb="5">
      <t>ネン</t>
    </rPh>
    <rPh sb="5" eb="7">
      <t>ヘイキン</t>
    </rPh>
    <phoneticPr fontId="22"/>
  </si>
  <si>
    <t>令和元年平均</t>
    <rPh sb="0" eb="2">
      <t>レイワ</t>
    </rPh>
    <rPh sb="2" eb="4">
      <t>ガンネン</t>
    </rPh>
    <rPh sb="4" eb="6">
      <t>ヘイキン</t>
    </rPh>
    <phoneticPr fontId="22"/>
  </si>
  <si>
    <t>令和2年平均</t>
    <rPh sb="0" eb="2">
      <t>レイワ</t>
    </rPh>
    <rPh sb="3" eb="6">
      <t>ネンヘイキン</t>
    </rPh>
    <phoneticPr fontId="22"/>
  </si>
  <si>
    <t>令和3年平均</t>
    <rPh sb="0" eb="2">
      <t>レイワ</t>
    </rPh>
    <rPh sb="3" eb="6">
      <t>ネンヘイキン</t>
    </rPh>
    <phoneticPr fontId="22"/>
  </si>
  <si>
    <t>令和4年平均</t>
    <rPh sb="0" eb="2">
      <t>レイワ</t>
    </rPh>
    <rPh sb="3" eb="6">
      <t>ネンヘイキン</t>
    </rPh>
    <phoneticPr fontId="22"/>
  </si>
  <si>
    <t>令和5年平均</t>
    <rPh sb="0" eb="2">
      <t>レイワ</t>
    </rPh>
    <rPh sb="3" eb="6">
      <t>ネンヘイキン</t>
    </rPh>
    <phoneticPr fontId="22"/>
  </si>
  <si>
    <t>令和6年平均</t>
    <rPh sb="0" eb="2">
      <t>レイワ</t>
    </rPh>
    <rPh sb="3" eb="6">
      <t>ネンヘイキン</t>
    </rPh>
    <phoneticPr fontId="22"/>
  </si>
  <si>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</si>
  <si>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</si>
  <si>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</si>
  <si>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ワークシート番号</t>
    <rPh sb="6" eb="8">
      <t>バンゴウ</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</si>
  <si>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</si>
  <si>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</si>
  <si>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</si>
  <si>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</si>
  <si>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</si>
  <si>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</si>
  <si>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</si>
  <si>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最終需要額の増加額の合計による、それぞれの部門への波及効果を部門ごと（各行）に表示している。</t>
    <rPh sb="0" eb="2">
      <t>サイシュウ</t>
    </rPh>
    <rPh sb="2" eb="5">
      <t>ジュヨウガク</t>
    </rPh>
    <rPh sb="6" eb="8">
      <t>ゾウカ</t>
    </rPh>
    <rPh sb="8" eb="9">
      <t>ガク</t>
    </rPh>
    <rPh sb="10" eb="12">
      <t>ゴウケイ</t>
    </rPh>
    <rPh sb="21" eb="23">
      <t>ブモン</t>
    </rPh>
    <rPh sb="25" eb="29">
      <t>ハキュウコウカ</t>
    </rPh>
    <rPh sb="30" eb="32">
      <t>ブモン</t>
    </rPh>
    <rPh sb="35" eb="37">
      <t>カクギョウ</t>
    </rPh>
    <rPh sb="39" eb="41">
      <t>ヒョウジ</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</si>
  <si>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</si>
  <si>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</si>
  <si>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</si>
  <si>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部門まとめ</t>
    <rPh sb="0" eb="2">
      <t>ブモン</t>
    </rPh>
    <phoneticPr fontId="23"/>
  </si>
  <si>
    <t>投入係数</t>
    <phoneticPr fontId="12"/>
  </si>
  <si>
    <t>経済波及効果計算プロセス（企業立地・設備投資分）</t>
    <rPh sb="13" eb="15">
      <t>キギョウ</t>
    </rPh>
    <rPh sb="15" eb="17">
      <t>リッチ</t>
    </rPh>
    <rPh sb="18" eb="20">
      <t>セツビ</t>
    </rPh>
    <rPh sb="20" eb="23">
      <t>トウシブン</t>
    </rPh>
    <phoneticPr fontId="12"/>
  </si>
  <si>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</si>
  <si>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</si>
  <si>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</si>
  <si>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</si>
  <si>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</si>
  <si>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</si>
  <si>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</si>
  <si>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</si>
  <si>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</si>
  <si>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</si>
  <si>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</si>
  <si>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</si>
  <si>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</si>
  <si>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</si>
  <si>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</si>
  <si>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</si>
  <si>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</si>
  <si>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</si>
  <si>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</si>
  <si>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</si>
  <si>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</si>
  <si>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</si>
  <si>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</si>
  <si>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</si>
  <si>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</si>
  <si>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統合大分類（39部門）</t>
    <rPh sb="0" eb="2">
      <t>トウゴウ</t>
    </rPh>
    <rPh sb="2" eb="3">
      <t>ダイ</t>
    </rPh>
    <rPh sb="3" eb="5">
      <t>ブンルイ</t>
    </rPh>
    <phoneticPr fontId="12"/>
  </si>
  <si>
    <t>林業</t>
  </si>
  <si>
    <t>漁業</t>
  </si>
  <si>
    <t>飲食料品</t>
  </si>
  <si>
    <t>プラスチック・ゴム製品</t>
  </si>
  <si>
    <t>電子部品</t>
  </si>
  <si>
    <t>情報通信機器</t>
  </si>
  <si>
    <t>電力・ガス・熱供給</t>
  </si>
  <si>
    <t>運輸・郵便</t>
  </si>
  <si>
    <t>医療・福祉</t>
  </si>
  <si>
    <t>他に分類されない会員制団体</t>
  </si>
  <si>
    <t>事務用品</t>
    <rPh sb="0" eb="2">
      <t>ジム</t>
    </rPh>
    <rPh sb="2" eb="4">
      <t>ヨウヒン</t>
    </rPh>
    <phoneticPr fontId="10"/>
  </si>
  <si>
    <t>分類不明</t>
  </si>
  <si>
    <t>その他</t>
    <rPh sb="2" eb="3">
      <t>タ</t>
    </rPh>
    <phoneticPr fontId="12"/>
  </si>
  <si>
    <t>設備投資</t>
    <rPh sb="0" eb="2">
      <t>セツビ</t>
    </rPh>
    <rPh sb="2" eb="4">
      <t>トウシ</t>
    </rPh>
    <phoneticPr fontId="12"/>
  </si>
  <si>
    <t>令和２年固定資本マトリックス(民間）（全国）</t>
    <rPh sb="0" eb="2">
      <t>レイワ</t>
    </rPh>
    <rPh sb="3" eb="4">
      <t>ネン</t>
    </rPh>
    <rPh sb="4" eb="6">
      <t>コテイ</t>
    </rPh>
    <rPh sb="6" eb="8">
      <t>シホン</t>
    </rPh>
    <rPh sb="15" eb="17">
      <t>ミンカン</t>
    </rPh>
    <rPh sb="19" eb="21">
      <t>ゼンコク</t>
    </rPh>
    <phoneticPr fontId="12"/>
  </si>
  <si>
    <t>令和２年固定資本マトリックス（民間）（全国）の構成比</t>
    <rPh sb="0" eb="2">
      <t>レイワ</t>
    </rPh>
    <rPh sb="3" eb="4">
      <t>ネン</t>
    </rPh>
    <rPh sb="4" eb="6">
      <t>コテイ</t>
    </rPh>
    <rPh sb="6" eb="8">
      <t>シホン</t>
    </rPh>
    <rPh sb="15" eb="17">
      <t>ミンカン</t>
    </rPh>
    <rPh sb="19" eb="21">
      <t>ゼンコク</t>
    </rPh>
    <rPh sb="23" eb="26">
      <t>コウセイヒ</t>
    </rPh>
    <phoneticPr fontId="12"/>
  </si>
  <si>
    <t>産業部門別</t>
    <rPh sb="0" eb="2">
      <t>サンギョウ</t>
    </rPh>
    <rPh sb="2" eb="5">
      <t>ブモンベツ</t>
    </rPh>
    <phoneticPr fontId="3"/>
  </si>
  <si>
    <t>設備投資にかかる経済波及効果の計算</t>
    <rPh sb="0" eb="2">
      <t>セツビ</t>
    </rPh>
    <rPh sb="2" eb="4">
      <t>トウシ</t>
    </rPh>
    <rPh sb="8" eb="10">
      <t>ケイザイ</t>
    </rPh>
    <rPh sb="10" eb="14">
      <t>ハキュウコウカ</t>
    </rPh>
    <rPh sb="15" eb="17">
      <t>ケイサン</t>
    </rPh>
    <phoneticPr fontId="3"/>
  </si>
  <si>
    <t>1.施設建設</t>
    <rPh sb="2" eb="4">
      <t>シセツ</t>
    </rPh>
    <rPh sb="4" eb="6">
      <t>ケンセツ</t>
    </rPh>
    <phoneticPr fontId="3"/>
  </si>
  <si>
    <t>2.設備投資</t>
    <rPh sb="2" eb="4">
      <t>セツビ</t>
    </rPh>
    <rPh sb="4" eb="6">
      <t>トウシ</t>
    </rPh>
    <phoneticPr fontId="3"/>
  </si>
  <si>
    <t>R02固定資本M</t>
    <rPh sb="3" eb="5">
      <t>コテイ</t>
    </rPh>
    <rPh sb="5" eb="7">
      <t>シホン</t>
    </rPh>
    <phoneticPr fontId="3"/>
  </si>
  <si>
    <t>R02固定資本M構成比</t>
    <rPh sb="3" eb="5">
      <t>コテイ</t>
    </rPh>
    <rPh sb="5" eb="7">
      <t>シホン</t>
    </rPh>
    <rPh sb="8" eb="11">
      <t>コウセイヒ</t>
    </rPh>
    <phoneticPr fontId="3"/>
  </si>
  <si>
    <t>全国の令和2年産業連関表で公表されている「固定資本マトリックス（民間）」を、本県の39部門に組み替えたもの</t>
    <rPh sb="0" eb="2">
      <t>ゼンコク</t>
    </rPh>
    <rPh sb="3" eb="5">
      <t>レイワ</t>
    </rPh>
    <rPh sb="6" eb="7">
      <t>ネン</t>
    </rPh>
    <rPh sb="7" eb="9">
      <t>サンギョウ</t>
    </rPh>
    <rPh sb="9" eb="12">
      <t>レンカンヒョウ</t>
    </rPh>
    <rPh sb="13" eb="15">
      <t>コウヒョウ</t>
    </rPh>
    <rPh sb="21" eb="23">
      <t>コテイ</t>
    </rPh>
    <rPh sb="23" eb="25">
      <t>シホン</t>
    </rPh>
    <rPh sb="32" eb="34">
      <t>ミンカン</t>
    </rPh>
    <rPh sb="38" eb="40">
      <t>ホンケン</t>
    </rPh>
    <rPh sb="43" eb="45">
      <t>ブモン</t>
    </rPh>
    <rPh sb="46" eb="47">
      <t>ク</t>
    </rPh>
    <rPh sb="48" eb="49">
      <t>カ</t>
    </rPh>
    <phoneticPr fontId="3"/>
  </si>
  <si>
    <t>上記「R02固定資本M」を、列方向で構成比にしたもの</t>
    <rPh sb="0" eb="2">
      <t>ジョウキ</t>
    </rPh>
    <rPh sb="6" eb="8">
      <t>コテイ</t>
    </rPh>
    <rPh sb="8" eb="10">
      <t>シホン</t>
    </rPh>
    <rPh sb="14" eb="15">
      <t>レツ</t>
    </rPh>
    <rPh sb="15" eb="17">
      <t>ホウコウ</t>
    </rPh>
    <rPh sb="18" eb="21">
      <t>コウセイヒ</t>
    </rPh>
    <phoneticPr fontId="3"/>
  </si>
  <si>
    <t>(出所）総務省ほか「令和２年（2020年）産業連関表」</t>
    <rPh sb="1" eb="3">
      <t>シュッショ</t>
    </rPh>
    <rPh sb="4" eb="7">
      <t>ソウムショウ</t>
    </rPh>
    <rPh sb="10" eb="12">
      <t>レイワ</t>
    </rPh>
    <rPh sb="13" eb="14">
      <t>ネン</t>
    </rPh>
    <rPh sb="19" eb="20">
      <t>ネン</t>
    </rPh>
    <rPh sb="21" eb="23">
      <t>サンギョウ</t>
    </rPh>
    <rPh sb="23" eb="25">
      <t>レンカン</t>
    </rPh>
    <rPh sb="25" eb="26">
      <t>ヒョウ</t>
    </rPh>
    <phoneticPr fontId="2"/>
  </si>
  <si>
    <t>（出所）総務省ほか「令和２年（2020年）産業連関表」</t>
    <rPh sb="1" eb="3">
      <t>シュッショ</t>
    </rPh>
    <rPh sb="4" eb="7">
      <t>ソウムショウ</t>
    </rPh>
    <rPh sb="10" eb="12">
      <t>レイワ</t>
    </rPh>
    <rPh sb="13" eb="14">
      <t>ネン</t>
    </rPh>
    <rPh sb="19" eb="20">
      <t>ネン</t>
    </rPh>
    <rPh sb="21" eb="23">
      <t>サンギョウ</t>
    </rPh>
    <rPh sb="23" eb="26">
      <t>レンカンヒョウ</t>
    </rPh>
    <phoneticPr fontId="3"/>
  </si>
  <si>
    <t>波及効果
（設備投資）</t>
    <rPh sb="0" eb="4">
      <t>ハキュウコウカ</t>
    </rPh>
    <rPh sb="6" eb="8">
      <t>セツビ</t>
    </rPh>
    <rPh sb="8" eb="10">
      <t>トウシ</t>
    </rPh>
    <phoneticPr fontId="3"/>
  </si>
  <si>
    <t>設備投資部分にかかる最終需要額の増加の合計による、各部門への部門ごとの経済波及効果を表示</t>
    <rPh sb="0" eb="2">
      <t>セツビ</t>
    </rPh>
    <rPh sb="2" eb="4">
      <t>トウシ</t>
    </rPh>
    <rPh sb="4" eb="6">
      <t>ブブン</t>
    </rPh>
    <rPh sb="10" eb="12">
      <t>サイシュウ</t>
    </rPh>
    <rPh sb="12" eb="15">
      <t>ジュヨウガク</t>
    </rPh>
    <rPh sb="16" eb="18">
      <t>ゾウカ</t>
    </rPh>
    <rPh sb="19" eb="21">
      <t>ゴウケイ</t>
    </rPh>
    <rPh sb="25" eb="28">
      <t>カクブモン</t>
    </rPh>
    <rPh sb="30" eb="32">
      <t>ブモン</t>
    </rPh>
    <rPh sb="35" eb="37">
      <t>ケイザイ</t>
    </rPh>
    <rPh sb="37" eb="41">
      <t>ハキュウコウカ</t>
    </rPh>
    <rPh sb="42" eb="44">
      <t>ヒョウジ</t>
    </rPh>
    <phoneticPr fontId="3"/>
  </si>
  <si>
    <t>投入係数（各需要部門）</t>
    <rPh sb="5" eb="6">
      <t>カク</t>
    </rPh>
    <rPh sb="6" eb="8">
      <t>ジュヨウ</t>
    </rPh>
    <rPh sb="8" eb="10">
      <t>ブモン</t>
    </rPh>
    <phoneticPr fontId="12"/>
  </si>
  <si>
    <t>01</t>
  </si>
  <si>
    <t>02</t>
  </si>
  <si>
    <t>03</t>
  </si>
  <si>
    <t>04</t>
  </si>
  <si>
    <t>05</t>
  </si>
  <si>
    <t>06</t>
  </si>
  <si>
    <t>07</t>
  </si>
  <si>
    <t>08</t>
  </si>
  <si>
    <t>09</t>
  </si>
  <si>
    <t>林業</t>
    <rPh sb="0" eb="2">
      <t>リンギョウ</t>
    </rPh>
    <phoneticPr fontId="15"/>
  </si>
  <si>
    <t>漁業</t>
    <rPh sb="0" eb="2">
      <t>ギョギョウ</t>
    </rPh>
    <phoneticPr fontId="15"/>
  </si>
  <si>
    <t>他に分類されない会員制団体</t>
    <rPh sb="0" eb="1">
      <t>ホカ</t>
    </rPh>
    <rPh sb="2" eb="4">
      <t>ブンルイ</t>
    </rPh>
    <rPh sb="8" eb="11">
      <t>カイインセイ</t>
    </rPh>
    <rPh sb="11" eb="13">
      <t>ダンタイ</t>
    </rPh>
    <phoneticPr fontId="12"/>
  </si>
  <si>
    <t>事務用品</t>
  </si>
  <si>
    <t>最終需要額が増加した場合の波及効果</t>
    <rPh sb="0" eb="2">
      <t>サイシュウ</t>
    </rPh>
    <rPh sb="2" eb="5">
      <t>ジュヨウガク</t>
    </rPh>
    <rPh sb="6" eb="8">
      <t>ゾウカ</t>
    </rPh>
    <rPh sb="10" eb="12">
      <t>バアイ</t>
    </rPh>
    <rPh sb="13" eb="14">
      <t>キュウ</t>
    </rPh>
    <rPh sb="14" eb="16">
      <t>コウカ</t>
    </rPh>
    <phoneticPr fontId="3"/>
  </si>
  <si>
    <t>最終需要額が増加した場合の波及効果（部門別）</t>
    <rPh sb="0" eb="2">
      <t>サイシュウ</t>
    </rPh>
    <rPh sb="2" eb="5">
      <t>ジュヨウガク</t>
    </rPh>
    <rPh sb="6" eb="8">
      <t>ゾウカ</t>
    </rPh>
    <rPh sb="10" eb="12">
      <t>バアイ</t>
    </rPh>
    <rPh sb="13" eb="17">
      <t>ハキュウコウカ</t>
    </rPh>
    <rPh sb="18" eb="21">
      <t>ブモンベツ</t>
    </rPh>
    <phoneticPr fontId="3"/>
  </si>
  <si>
    <t>経済波及効果計算プロセス（部門別需要増加額を合成）（企業立地・施設建設分）</t>
    <rPh sb="13" eb="16">
      <t>ブモンベツ</t>
    </rPh>
    <rPh sb="16" eb="18">
      <t>ジュヨウ</t>
    </rPh>
    <rPh sb="18" eb="20">
      <t>ゾウカ</t>
    </rPh>
    <rPh sb="20" eb="21">
      <t>ガク</t>
    </rPh>
    <rPh sb="22" eb="24">
      <t>ゴウセイ</t>
    </rPh>
    <phoneticPr fontId="12"/>
  </si>
  <si>
    <t>波及効果まとめ</t>
    <rPh sb="0" eb="4">
      <t>ハキュウコウカ</t>
    </rPh>
    <phoneticPr fontId="3"/>
  </si>
  <si>
    <t>当該部門の最終需要額の増加による全産業への経済波及効果を表示（施設建設と設備投資の合計）</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rPh sb="31" eb="33">
      <t>シセツ</t>
    </rPh>
    <rPh sb="33" eb="35">
      <t>ケンセツ</t>
    </rPh>
    <rPh sb="36" eb="38">
      <t>セツビ</t>
    </rPh>
    <rPh sb="38" eb="40">
      <t>トウシ</t>
    </rPh>
    <rPh sb="41" eb="43">
      <t>ゴウケイ</t>
    </rPh>
    <phoneticPr fontId="3"/>
  </si>
  <si>
    <t>波及効果
（施設建設）</t>
    <rPh sb="0" eb="4">
      <t>ハキュウコウカ</t>
    </rPh>
    <rPh sb="6" eb="8">
      <t>シセツ</t>
    </rPh>
    <rPh sb="8" eb="10">
      <t>ケンセツ</t>
    </rPh>
    <phoneticPr fontId="3"/>
  </si>
  <si>
    <t>施設建設部分にかかる最終需要額の増加の合計による、各部門への部門ごとの経済波及効果を表示</t>
    <rPh sb="0" eb="2">
      <t>シセツ</t>
    </rPh>
    <rPh sb="2" eb="4">
      <t>ケンセツ</t>
    </rPh>
    <rPh sb="4" eb="6">
      <t>ブブン</t>
    </rPh>
    <rPh sb="10" eb="12">
      <t>サイシュウ</t>
    </rPh>
    <rPh sb="12" eb="15">
      <t>ジュヨウガク</t>
    </rPh>
    <rPh sb="16" eb="18">
      <t>ゾウカ</t>
    </rPh>
    <rPh sb="19" eb="21">
      <t>ゴウケイ</t>
    </rPh>
    <rPh sb="25" eb="28">
      <t>カクブモン</t>
    </rPh>
    <rPh sb="30" eb="32">
      <t>ブモン</t>
    </rPh>
    <rPh sb="35" eb="37">
      <t>ケイザイ</t>
    </rPh>
    <rPh sb="37" eb="41">
      <t>ハキュウコウカ</t>
    </rPh>
    <rPh sb="42" eb="44">
      <t>ヒョウジ</t>
    </rPh>
    <phoneticPr fontId="3"/>
  </si>
  <si>
    <t>39部門波及効果計算（設備投資）</t>
    <rPh sb="2" eb="4">
      <t>ブモン</t>
    </rPh>
    <rPh sb="4" eb="8">
      <t>ハキュウコウカ</t>
    </rPh>
    <rPh sb="8" eb="10">
      <t>ケイサン</t>
    </rPh>
    <rPh sb="11" eb="13">
      <t>セツビ</t>
    </rPh>
    <rPh sb="13" eb="15">
      <t>トウシ</t>
    </rPh>
    <phoneticPr fontId="3"/>
  </si>
  <si>
    <t>39部門波及効果計算（施設建設）</t>
    <rPh sb="2" eb="4">
      <t>ブモン</t>
    </rPh>
    <rPh sb="4" eb="8">
      <t>ハキュウコウカ</t>
    </rPh>
    <rPh sb="8" eb="10">
      <t>ケイサン</t>
    </rPh>
    <rPh sb="11" eb="13">
      <t>シセツ</t>
    </rPh>
    <rPh sb="13" eb="15">
      <t>ケンセツ</t>
    </rPh>
    <phoneticPr fontId="3"/>
  </si>
  <si>
    <t>施設建設にかかる経済波及効果の計算</t>
    <rPh sb="0" eb="2">
      <t>シセツ</t>
    </rPh>
    <rPh sb="2" eb="4">
      <t>ケンセツ</t>
    </rPh>
    <rPh sb="8" eb="10">
      <t>ケイザイ</t>
    </rPh>
    <rPh sb="10" eb="14">
      <t>ハキュウコウカ</t>
    </rPh>
    <rPh sb="15" eb="17">
      <t>ケイサン</t>
    </rPh>
    <phoneticPr fontId="3"/>
  </si>
  <si>
    <t>波及効果プロセス（施設建設需要増加額）</t>
    <rPh sb="0" eb="2">
      <t>ハキュウ</t>
    </rPh>
    <rPh sb="2" eb="4">
      <t>コウカ</t>
    </rPh>
    <rPh sb="9" eb="11">
      <t>シセツ</t>
    </rPh>
    <rPh sb="11" eb="13">
      <t>ケンセツ</t>
    </rPh>
    <rPh sb="13" eb="15">
      <t>ジュヨウ</t>
    </rPh>
    <rPh sb="15" eb="17">
      <t>ゾウカ</t>
    </rPh>
    <rPh sb="17" eb="18">
      <t>ガク</t>
    </rPh>
    <phoneticPr fontId="3"/>
  </si>
  <si>
    <t>施設建設部分にかかる最終需要額の増加に必要な原材料となる、財・サービスの需要増加額を計算</t>
    <rPh sb="0" eb="2">
      <t>シセツ</t>
    </rPh>
    <rPh sb="2" eb="4">
      <t>ケンセツ</t>
    </rPh>
    <rPh sb="4" eb="6">
      <t>ブブン</t>
    </rPh>
    <rPh sb="10" eb="12">
      <t>サイシュウ</t>
    </rPh>
    <rPh sb="12" eb="15">
      <t>ジュヨウガク</t>
    </rPh>
    <rPh sb="16" eb="18">
      <t>ゾウカ</t>
    </rPh>
    <rPh sb="19" eb="21">
      <t>ヒツヨウ</t>
    </rPh>
    <rPh sb="22" eb="25">
      <t>ゲンザイリョウ</t>
    </rPh>
    <rPh sb="29" eb="30">
      <t>ザイ</t>
    </rPh>
    <rPh sb="36" eb="38">
      <t>ジュヨウ</t>
    </rPh>
    <rPh sb="38" eb="41">
      <t>ゾウカガク</t>
    </rPh>
    <rPh sb="42" eb="44">
      <t>ケイサン</t>
    </rPh>
    <phoneticPr fontId="3"/>
  </si>
  <si>
    <t>経済波及効果まとめ（施設建設・設備投資の計）</t>
    <rPh sb="0" eb="2">
      <t>ケイザイ</t>
    </rPh>
    <rPh sb="2" eb="4">
      <t>ハキュウ</t>
    </rPh>
    <rPh sb="4" eb="6">
      <t>コウカ</t>
    </rPh>
    <rPh sb="10" eb="12">
      <t>シセツ</t>
    </rPh>
    <rPh sb="12" eb="14">
      <t>ケンセツ</t>
    </rPh>
    <rPh sb="15" eb="17">
      <t>セツビ</t>
    </rPh>
    <rPh sb="17" eb="19">
      <t>トウシ</t>
    </rPh>
    <rPh sb="20" eb="21">
      <t>ケイ</t>
    </rPh>
    <phoneticPr fontId="12"/>
  </si>
  <si>
    <t>（資料）兵庫県統計課「県民経済計算」</t>
    <rPh sb="1" eb="3">
      <t>シリョウ</t>
    </rPh>
    <rPh sb="4" eb="7">
      <t>ヒョウゴケン</t>
    </rPh>
    <rPh sb="7" eb="9">
      <t>トウケイ</t>
    </rPh>
    <rPh sb="9" eb="10">
      <t>カ</t>
    </rPh>
    <rPh sb="11" eb="13">
      <t>ケンミン</t>
    </rPh>
    <rPh sb="13" eb="15">
      <t>ケイザイ</t>
    </rPh>
    <rPh sb="15" eb="17">
      <t>ケイサン</t>
    </rPh>
    <phoneticPr fontId="12"/>
  </si>
  <si>
    <t>（資料）兵庫県統計課「県民経済計算」</t>
    <rPh sb="1" eb="3">
      <t>シリョウ</t>
    </rPh>
    <rPh sb="4" eb="7">
      <t>ヒョウゴケン</t>
    </rPh>
    <rPh sb="7" eb="9">
      <t>トウケイ</t>
    </rPh>
    <rPh sb="9" eb="10">
      <t>カ</t>
    </rPh>
    <rPh sb="11" eb="12">
      <t>ケン</t>
    </rPh>
    <rPh sb="12" eb="13">
      <t>ミン</t>
    </rPh>
    <rPh sb="13" eb="15">
      <t>ケイザイ</t>
    </rPh>
    <rPh sb="15" eb="17">
      <t>ケイサン</t>
    </rPh>
    <phoneticPr fontId="12"/>
  </si>
  <si>
    <t>ワークシート名</t>
    <phoneticPr fontId="3"/>
  </si>
  <si>
    <t>R2兵庫県産業連関表データ</t>
    <rPh sb="2" eb="5">
      <t>ヒョウゴケン</t>
    </rPh>
    <rPh sb="5" eb="7">
      <t>サンギョウ</t>
    </rPh>
    <phoneticPr fontId="12"/>
  </si>
  <si>
    <t>事例3　企業立地（設備投資分）</t>
    <rPh sb="0" eb="2">
      <t>ジレイ</t>
    </rPh>
    <rPh sb="4" eb="6">
      <t>キギョウ</t>
    </rPh>
    <rPh sb="6" eb="8">
      <t>リッチ</t>
    </rPh>
    <rPh sb="9" eb="11">
      <t>セツビ</t>
    </rPh>
    <rPh sb="11" eb="13">
      <t>トウシ</t>
    </rPh>
    <rPh sb="13" eb="14">
      <t>ブン</t>
    </rPh>
    <phoneticPr fontId="12"/>
  </si>
  <si>
    <t>事例3　企業立地（施設建設分）</t>
    <rPh sb="0" eb="2">
      <t>ジレイ</t>
    </rPh>
    <rPh sb="4" eb="6">
      <t>キギョウ</t>
    </rPh>
    <rPh sb="6" eb="8">
      <t>リッチ</t>
    </rPh>
    <rPh sb="9" eb="11">
      <t>シセツ</t>
    </rPh>
    <rPh sb="11" eb="13">
      <t>ケンセツ</t>
    </rPh>
    <rPh sb="13" eb="14">
      <t>ブン</t>
    </rPh>
    <phoneticPr fontId="12"/>
  </si>
  <si>
    <t>波及効果分析に必要なデータ入力シート（事例３　企業立地・設備投資）</t>
    <rPh sb="0" eb="4">
      <t>ハキュウコウカ</t>
    </rPh>
    <rPh sb="4" eb="6">
      <t>ブンセキ</t>
    </rPh>
    <rPh sb="7" eb="9">
      <t>ヒツヨウ</t>
    </rPh>
    <rPh sb="13" eb="15">
      <t>ニュウリョク</t>
    </rPh>
    <rPh sb="19" eb="21">
      <t>ジレイ</t>
    </rPh>
    <rPh sb="23" eb="25">
      <t>キギョウ</t>
    </rPh>
    <rPh sb="25" eb="27">
      <t>リッチ</t>
    </rPh>
    <rPh sb="28" eb="30">
      <t>セツビ</t>
    </rPh>
    <rPh sb="30" eb="32">
      <t>トウシ</t>
    </rPh>
    <phoneticPr fontId="12"/>
  </si>
  <si>
    <t>事例3　企業立地（施設建設・設備投資）　目次</t>
    <rPh sb="0" eb="2">
      <t>ジレイ</t>
    </rPh>
    <rPh sb="4" eb="6">
      <t>キギョウ</t>
    </rPh>
    <rPh sb="6" eb="8">
      <t>リッチ</t>
    </rPh>
    <rPh sb="9" eb="11">
      <t>シセツ</t>
    </rPh>
    <rPh sb="11" eb="13">
      <t>ケンセツ</t>
    </rPh>
    <rPh sb="14" eb="16">
      <t>セツビ</t>
    </rPh>
    <rPh sb="16" eb="18">
      <t>トウシ</t>
    </rPh>
    <rPh sb="20" eb="22">
      <t>モクジ</t>
    </rPh>
    <phoneticPr fontId="12"/>
  </si>
  <si>
    <t>事例3　企業立地（施設建設・設備投資まとめ）</t>
    <rPh sb="0" eb="2">
      <t>ジレイ</t>
    </rPh>
    <rPh sb="4" eb="6">
      <t>キギョウ</t>
    </rPh>
    <rPh sb="6" eb="8">
      <t>リッチ</t>
    </rPh>
    <rPh sb="9" eb="11">
      <t>シセツ</t>
    </rPh>
    <rPh sb="11" eb="13">
      <t>ケンセツ</t>
    </rPh>
    <rPh sb="14" eb="16">
      <t>セツビ</t>
    </rPh>
    <rPh sb="16" eb="18">
      <t>トウシ</t>
    </rPh>
    <phoneticPr fontId="12"/>
  </si>
  <si>
    <t>経済波及効果計算プロセス（企業立地・施設建設分）</t>
    <rPh sb="13" eb="15">
      <t>キギョウ</t>
    </rPh>
    <rPh sb="15" eb="17">
      <t>リッチ</t>
    </rPh>
    <phoneticPr fontId="12"/>
  </si>
  <si>
    <t>データ入力欄</t>
    <rPh sb="3" eb="5">
      <t>ニュウリョク</t>
    </rPh>
    <rPh sb="5" eb="6">
      <t>ラン</t>
    </rPh>
    <phoneticPr fontId="12"/>
  </si>
  <si>
    <t>経済波及効果計算プロセス（設備投資需要額を各産業投入額に分解）</t>
    <rPh sb="13" eb="15">
      <t>セツビ</t>
    </rPh>
    <rPh sb="15" eb="17">
      <t>トウシ</t>
    </rPh>
    <rPh sb="17" eb="19">
      <t>ジュヨウ</t>
    </rPh>
    <rPh sb="19" eb="20">
      <t>ガク</t>
    </rPh>
    <rPh sb="21" eb="22">
      <t>カク</t>
    </rPh>
    <rPh sb="22" eb="24">
      <t>サンギョウ</t>
    </rPh>
    <rPh sb="24" eb="26">
      <t>トウニュウ</t>
    </rPh>
    <rPh sb="26" eb="27">
      <t>ガク</t>
    </rPh>
    <rPh sb="28" eb="30">
      <t>ブンカイ</t>
    </rPh>
    <phoneticPr fontId="2"/>
  </si>
  <si>
    <t>最終需要額の</t>
    <rPh sb="0" eb="2">
      <t>サイシュウ</t>
    </rPh>
    <rPh sb="2" eb="5">
      <t>ジュヨウガク</t>
    </rPh>
    <phoneticPr fontId="3"/>
  </si>
  <si>
    <t>産業部門分割</t>
    <rPh sb="0" eb="2">
      <t>サンギョウ</t>
    </rPh>
    <rPh sb="2" eb="4">
      <t>ブモン</t>
    </rPh>
    <rPh sb="4" eb="6">
      <t>ブンカツ</t>
    </rPh>
    <phoneticPr fontId="3"/>
  </si>
  <si>
    <t>「設備投資投入」</t>
    <rPh sb="1" eb="3">
      <t>セツビ</t>
    </rPh>
    <rPh sb="3" eb="5">
      <t>トウシ</t>
    </rPh>
    <rPh sb="5" eb="7">
      <t>トウニュウ</t>
    </rPh>
    <phoneticPr fontId="3"/>
  </si>
  <si>
    <t>県内自給率</t>
    <rPh sb="0" eb="2">
      <t>ケンナイ</t>
    </rPh>
    <rPh sb="2" eb="5">
      <t>ジキュウリツ</t>
    </rPh>
    <phoneticPr fontId="3"/>
  </si>
  <si>
    <t>最終需要増加額</t>
    <rPh sb="0" eb="2">
      <t>サイシュウ</t>
    </rPh>
    <rPh sb="2" eb="4">
      <t>ジュヨウ</t>
    </rPh>
    <rPh sb="4" eb="6">
      <t>ゾウカ</t>
    </rPh>
    <rPh sb="6" eb="7">
      <t>ガク</t>
    </rPh>
    <phoneticPr fontId="12"/>
  </si>
  <si>
    <t>最終需要増加額</t>
    <rPh sb="0" eb="2">
      <t>サイシュウ</t>
    </rPh>
    <rPh sb="2" eb="4">
      <t>ジュヨウ</t>
    </rPh>
    <rPh sb="4" eb="6">
      <t>ゾウカ</t>
    </rPh>
    <rPh sb="6" eb="7">
      <t>ガク</t>
    </rPh>
    <phoneticPr fontId="3"/>
  </si>
  <si>
    <t>(注）この表のサンプルでは、設備投資にかかる最終需要額の増加分を「電気機械」に置いたが、設備投資の内訳及びそのうち県内での需要増加額を推計して、その右の列に表示しており、その額を用いて波及効果を推計した。</t>
    <rPh sb="1" eb="2">
      <t>チュウ</t>
    </rPh>
    <rPh sb="5" eb="6">
      <t>ヒョウ</t>
    </rPh>
    <rPh sb="14" eb="16">
      <t>セツビ</t>
    </rPh>
    <rPh sb="16" eb="18">
      <t>トウシ</t>
    </rPh>
    <rPh sb="22" eb="24">
      <t>サイシュウ</t>
    </rPh>
    <rPh sb="24" eb="27">
      <t>ジュヨウガク</t>
    </rPh>
    <rPh sb="28" eb="31">
      <t>ゾウカブン</t>
    </rPh>
    <rPh sb="33" eb="35">
      <t>デンキ</t>
    </rPh>
    <rPh sb="35" eb="37">
      <t>キカイ</t>
    </rPh>
    <rPh sb="39" eb="40">
      <t>オ</t>
    </rPh>
    <rPh sb="51" eb="52">
      <t>オヨ</t>
    </rPh>
    <rPh sb="57" eb="59">
      <t>ケンナイ</t>
    </rPh>
    <rPh sb="61" eb="63">
      <t>ジュヨウ</t>
    </rPh>
    <rPh sb="63" eb="66">
      <t>ゾウカガク</t>
    </rPh>
    <rPh sb="67" eb="69">
      <t>スイケイ</t>
    </rPh>
    <rPh sb="74" eb="75">
      <t>ミギ</t>
    </rPh>
    <rPh sb="76" eb="77">
      <t>レツ</t>
    </rPh>
    <rPh sb="78" eb="80">
      <t>ヒョウジ</t>
    </rPh>
    <rPh sb="87" eb="88">
      <t>ガク</t>
    </rPh>
    <rPh sb="89" eb="90">
      <t>モチ</t>
    </rPh>
    <rPh sb="92" eb="96">
      <t>ハキュウコウカ</t>
    </rPh>
    <rPh sb="97" eb="99">
      <t>スイケイ</t>
    </rPh>
    <phoneticPr fontId="12"/>
  </si>
  <si>
    <t>設備投資の最終需要額がどの産業部門に該当するか、「R02固定資本M構成比」から推計したもの</t>
    <rPh sb="0" eb="2">
      <t>セツビ</t>
    </rPh>
    <rPh sb="2" eb="4">
      <t>トウシ</t>
    </rPh>
    <rPh sb="5" eb="7">
      <t>サイシュウ</t>
    </rPh>
    <rPh sb="7" eb="10">
      <t>ジュヨウガク</t>
    </rPh>
    <rPh sb="13" eb="15">
      <t>サンギョウ</t>
    </rPh>
    <rPh sb="15" eb="17">
      <t>ブモン</t>
    </rPh>
    <rPh sb="18" eb="20">
      <t>ガイトウ</t>
    </rPh>
    <rPh sb="28" eb="30">
      <t>コテイ</t>
    </rPh>
    <rPh sb="30" eb="32">
      <t>シホン</t>
    </rPh>
    <rPh sb="33" eb="36">
      <t>コウセイヒ</t>
    </rPh>
    <rPh sb="39" eb="41">
      <t>スイケイ</t>
    </rPh>
    <phoneticPr fontId="3"/>
  </si>
  <si>
    <t>経済波及効果計算プロセス（部門別需要増加額を合成）（企業立地・設備投資分）</t>
    <rPh sb="13" eb="16">
      <t>ブモンベツ</t>
    </rPh>
    <rPh sb="16" eb="18">
      <t>ジュヨウ</t>
    </rPh>
    <rPh sb="18" eb="20">
      <t>ゾウカ</t>
    </rPh>
    <rPh sb="20" eb="21">
      <t>ガク</t>
    </rPh>
    <rPh sb="22" eb="24">
      <t>ゴウセイ</t>
    </rPh>
    <rPh sb="31" eb="33">
      <t>セツビ</t>
    </rPh>
    <rPh sb="33" eb="35">
      <t>トウシ</t>
    </rPh>
    <phoneticPr fontId="12"/>
  </si>
  <si>
    <t>波及効果プロセス（設備投資1投入額分解）</t>
    <phoneticPr fontId="3"/>
  </si>
  <si>
    <t>設備投資部分にかかる域内最終需要額の増加に必要な原材料となる、財・サービスの需要増加額を計算</t>
    <rPh sb="0" eb="2">
      <t>セツビ</t>
    </rPh>
    <rPh sb="2" eb="4">
      <t>トウシ</t>
    </rPh>
    <rPh sb="4" eb="6">
      <t>ブブン</t>
    </rPh>
    <rPh sb="10" eb="12">
      <t>イキナイ</t>
    </rPh>
    <rPh sb="12" eb="14">
      <t>サイシュウ</t>
    </rPh>
    <rPh sb="14" eb="17">
      <t>ジュヨウガク</t>
    </rPh>
    <rPh sb="18" eb="20">
      <t>ゾウカ</t>
    </rPh>
    <rPh sb="21" eb="23">
      <t>ヒツヨウ</t>
    </rPh>
    <rPh sb="24" eb="27">
      <t>ゲンザイリョウ</t>
    </rPh>
    <rPh sb="31" eb="32">
      <t>ザイ</t>
    </rPh>
    <rPh sb="38" eb="40">
      <t>ジュヨウ</t>
    </rPh>
    <rPh sb="40" eb="43">
      <t>ゾウカガク</t>
    </rPh>
    <rPh sb="44" eb="46">
      <t>ケイサン</t>
    </rPh>
    <phoneticPr fontId="3"/>
  </si>
  <si>
    <t>波及効果プロセス（設備投資2需要増加額）</t>
  </si>
  <si>
    <t>設備投資分の最終需要増加額については、そのうち県内でその需要を満たす額を、県内自給率によって推計している。</t>
    <rPh sb="0" eb="2">
      <t>セツビ</t>
    </rPh>
    <rPh sb="2" eb="5">
      <t>トウシブン</t>
    </rPh>
    <rPh sb="6" eb="8">
      <t>サイシュウ</t>
    </rPh>
    <rPh sb="8" eb="10">
      <t>ジュヨウ</t>
    </rPh>
    <rPh sb="10" eb="13">
      <t>ゾウカガク</t>
    </rPh>
    <rPh sb="23" eb="25">
      <t>ケンナイ</t>
    </rPh>
    <rPh sb="28" eb="30">
      <t>ジュヨウ</t>
    </rPh>
    <rPh sb="31" eb="32">
      <t>ミ</t>
    </rPh>
    <rPh sb="34" eb="35">
      <t>ガク</t>
    </rPh>
    <rPh sb="37" eb="39">
      <t>ケンナイ</t>
    </rPh>
    <rPh sb="39" eb="42">
      <t>ジキュウリツ</t>
    </rPh>
    <rPh sb="46" eb="48">
      <t>スイケイ</t>
    </rPh>
    <phoneticPr fontId="3"/>
  </si>
  <si>
    <t>産業部門別 県内</t>
    <rPh sb="0" eb="2">
      <t>サンギョウ</t>
    </rPh>
    <rPh sb="2" eb="5">
      <t>ブモンベツ</t>
    </rPh>
    <rPh sb="6" eb="8">
      <t>ケンナイ</t>
    </rPh>
    <phoneticPr fontId="3"/>
  </si>
  <si>
    <t>「分析係数表」</t>
    <rPh sb="1" eb="3">
      <t>ブンセキ</t>
    </rPh>
    <rPh sb="3" eb="6">
      <t>ケイスウヒョウ</t>
    </rPh>
    <phoneticPr fontId="3"/>
  </si>
  <si>
    <t>(注1）この表のサンプルでは、設備投資にかかる最終需要額の増加分を「電気機械」に入力したが、その右3列のように、部門別に県内における最終需要増加額を推計し、波及効果を推計した。</t>
    <rPh sb="1" eb="2">
      <t>チュウ</t>
    </rPh>
    <rPh sb="6" eb="7">
      <t>ヒョウ</t>
    </rPh>
    <rPh sb="15" eb="17">
      <t>セツビ</t>
    </rPh>
    <rPh sb="17" eb="19">
      <t>トウシ</t>
    </rPh>
    <rPh sb="23" eb="25">
      <t>サイシュウ</t>
    </rPh>
    <rPh sb="25" eb="28">
      <t>ジュヨウガク</t>
    </rPh>
    <rPh sb="29" eb="32">
      <t>ゾウカブン</t>
    </rPh>
    <rPh sb="34" eb="36">
      <t>デンキ</t>
    </rPh>
    <rPh sb="36" eb="38">
      <t>キカイ</t>
    </rPh>
    <rPh sb="40" eb="42">
      <t>ニュウリョク</t>
    </rPh>
    <rPh sb="48" eb="49">
      <t>ミギ</t>
    </rPh>
    <rPh sb="50" eb="51">
      <t>レツ</t>
    </rPh>
    <rPh sb="56" eb="59">
      <t>ブモンベツ</t>
    </rPh>
    <rPh sb="60" eb="62">
      <t>ケンナイ</t>
    </rPh>
    <rPh sb="66" eb="68">
      <t>サイシュウ</t>
    </rPh>
    <rPh sb="68" eb="70">
      <t>ジュヨウ</t>
    </rPh>
    <rPh sb="70" eb="72">
      <t>ゾウカ</t>
    </rPh>
    <rPh sb="72" eb="73">
      <t>ガク</t>
    </rPh>
    <rPh sb="74" eb="76">
      <t>スイケイ</t>
    </rPh>
    <rPh sb="78" eb="82">
      <t>ハキュウコウカ</t>
    </rPh>
    <rPh sb="83" eb="85">
      <t>スイケイ</t>
    </rPh>
    <phoneticPr fontId="12"/>
  </si>
  <si>
    <t>(注2)設備投資の最終需要額について、その全額を県内で調達できると仮定する場合、「産業部門別県内自給率」列の各値を「1」にすることで対応できる。ただし、他都道府県からの移入や外国からの輸入は考慮されないこととなるので注意が必要である。</t>
    <rPh sb="1" eb="2">
      <t>チュウ</t>
    </rPh>
    <rPh sb="4" eb="6">
      <t>セツビ</t>
    </rPh>
    <rPh sb="6" eb="8">
      <t>トウシ</t>
    </rPh>
    <rPh sb="9" eb="11">
      <t>サイシュウ</t>
    </rPh>
    <rPh sb="11" eb="14">
      <t>ジュヨウガク</t>
    </rPh>
    <rPh sb="21" eb="23">
      <t>ゼンガク</t>
    </rPh>
    <rPh sb="24" eb="26">
      <t>ケンナイ</t>
    </rPh>
    <rPh sb="27" eb="29">
      <t>チョウタツ</t>
    </rPh>
    <rPh sb="33" eb="35">
      <t>カテイ</t>
    </rPh>
    <rPh sb="37" eb="39">
      <t>バアイ</t>
    </rPh>
    <rPh sb="41" eb="43">
      <t>サンギョウ</t>
    </rPh>
    <rPh sb="43" eb="46">
      <t>ブモンベツ</t>
    </rPh>
    <rPh sb="46" eb="48">
      <t>ケンナイ</t>
    </rPh>
    <rPh sb="48" eb="51">
      <t>ジキュウリツ</t>
    </rPh>
    <rPh sb="52" eb="53">
      <t>レツ</t>
    </rPh>
    <rPh sb="54" eb="55">
      <t>カク</t>
    </rPh>
    <rPh sb="55" eb="56">
      <t>アタイ</t>
    </rPh>
    <rPh sb="66" eb="68">
      <t>タイオウ</t>
    </rPh>
    <rPh sb="76" eb="81">
      <t>タトドウフケン</t>
    </rPh>
    <rPh sb="84" eb="86">
      <t>イニュウ</t>
    </rPh>
    <rPh sb="87" eb="89">
      <t>ガイコク</t>
    </rPh>
    <rPh sb="92" eb="94">
      <t>ユニュウ</t>
    </rPh>
    <rPh sb="95" eb="97">
      <t>コウリョ</t>
    </rPh>
    <rPh sb="108" eb="110">
      <t>チュウイ</t>
    </rPh>
    <rPh sb="111" eb="113">
      <t>ヒツヨウ</t>
    </rPh>
    <phoneticPr fontId="3"/>
  </si>
  <si>
    <t>県内最終需要（直接効果）額</t>
    <rPh sb="0" eb="2">
      <t>ケンナイ</t>
    </rPh>
    <rPh sb="2" eb="4">
      <t>サイシュウ</t>
    </rPh>
    <rPh sb="4" eb="6">
      <t>ジュヨウ</t>
    </rPh>
    <rPh sb="7" eb="9">
      <t>チョクセツ</t>
    </rPh>
    <rPh sb="9" eb="11">
      <t>コウカ</t>
    </rPh>
    <rPh sb="12" eb="13">
      <t>ガク</t>
    </rPh>
    <phoneticPr fontId="12"/>
  </si>
  <si>
    <t>部門別県内</t>
    <rPh sb="0" eb="3">
      <t>ブモンベツ</t>
    </rPh>
    <rPh sb="3" eb="5">
      <t>ケンナイ</t>
    </rPh>
    <phoneticPr fontId="3"/>
  </si>
  <si>
    <t>部門別県内</t>
    <rPh sb="0" eb="3">
      <t>ブモンベツ</t>
    </rPh>
    <rPh sb="3" eb="5">
      <t>ケンナイ</t>
    </rPh>
    <phoneticPr fontId="12"/>
  </si>
  <si>
    <t>県内直接効果</t>
    <rPh sb="0" eb="2">
      <t>ケンナイ</t>
    </rPh>
    <rPh sb="2" eb="4">
      <t>チョクセツ</t>
    </rPh>
    <rPh sb="4" eb="6">
      <t>コウカ</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</si>
</sst>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0;&quot;▲ &quot;#,##0.0"/>
    <numFmt numFmtId="185" formatCode="0_ "/>
    <numFmt numFmtId="186" formatCode="0.000000_);[Red]\(0.000000\)"/>
    <numFmt numFmtId="187" formatCode="0.00_);[Red]\(0.00\)"/>
    <numFmt numFmtId="188" formatCode="0.000_);[Red]\(0.000\)"/>
    <numFmt numFmtId="189" formatCode="#,##0.000000_ ;[Red]\-#,##0.000000\ "/>
  </numFmts>
  <fonts count="34">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u/>
      <sz val="11"/>
      <color indexed="12"/>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u/>
      <sz val="11"/>
      <color indexed="36"/>
      <name val="ＭＳ Ｐゴシック"/>
      <family val="3"/>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sz val="12"/>
      <name val="ＭＳ ゴシック"/>
      <family val="3"/>
      <charset val="128"/>
    </font>
    <font>
      <sz val="12"/>
      <color theme="1"/>
      <name val="ＭＳ ゴシック"/>
      <family val="3"/>
      <charset val="128"/>
    </font>
    <font>
      <b/>
      <sz val="12"/>
      <name val="ＭＳ 明朝"/>
      <family val="1"/>
      <charset val="128"/>
    </font>
    <font>
      <b/>
      <sz val="12"/>
      <name val="ＭＳ Ｐゴシック"/>
      <family val="3"/>
      <charset val="128"/>
    </font>
    <font>
      <sz val="9"/>
      <color indexed="81"/>
      <name val="MS P ゴシック"/>
      <family val="3"/>
      <charset val="128"/>
    </font>
    <font>
      <b/>
      <u/>
      <sz val="9"/>
      <color indexed="81"/>
      <name val="MS P ゴシック"/>
      <family val="3"/>
      <charset val="128"/>
    </font>
    <font>
      <u/>
      <sz val="9"/>
      <color indexed="81"/>
      <name val="MS P ゴシック"/>
      <family val="3"/>
      <charset val="128"/>
    </font>
  </fonts>
  <fills count="11">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
      <patternFill patternType="solid">
        <fgColor theme="7" tint="0.39997558519241921"/>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453">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6" fillId="0" borderId="0" xfId="2" applyFont="1" applyAlignment="1">
      <alignment vertical="top"/>
    </xf>
    <xf numFmtId="0" fontId="16" fillId="0" borderId="0" xfId="2" applyFont="1" applyAlignment="1">
      <alignment horizontal="left"/>
    </xf>
    <xf numFmtId="0" fontId="16" fillId="0" borderId="3" xfId="2" applyFont="1" applyBorder="1" applyAlignment="1">
      <alignment horizontal="left"/>
    </xf>
    <xf numFmtId="0" fontId="18" fillId="0" borderId="0" xfId="2" applyFont="1" applyAlignment="1">
      <alignment horizontal="left"/>
    </xf>
    <xf numFmtId="0" fontId="19" fillId="0" borderId="0" xfId="2" applyFont="1"/>
    <xf numFmtId="0" fontId="19" fillId="0" borderId="1" xfId="2" applyFont="1" applyBorder="1"/>
    <xf numFmtId="0" fontId="19" fillId="0" borderId="3" xfId="2" applyFont="1" applyBorder="1"/>
    <xf numFmtId="0" fontId="19" fillId="0" borderId="2" xfId="2" applyFont="1" applyBorder="1"/>
    <xf numFmtId="0" fontId="19" fillId="0" borderId="9" xfId="2" applyFont="1" applyBorder="1"/>
    <xf numFmtId="0" fontId="19" fillId="0" borderId="10" xfId="2" applyFont="1" applyBorder="1"/>
    <xf numFmtId="0" fontId="17" fillId="0" borderId="0" xfId="2" applyFont="1" applyAlignment="1">
      <alignment horizontal="left"/>
    </xf>
    <xf numFmtId="0" fontId="20" fillId="0" borderId="0" xfId="2" applyFont="1"/>
    <xf numFmtId="0" fontId="20" fillId="0" borderId="0" xfId="2" applyFont="1" applyAlignment="1">
      <alignment horizontal="right"/>
    </xf>
    <xf numFmtId="0" fontId="17" fillId="0" borderId="0" xfId="2" applyFont="1"/>
    <xf numFmtId="0" fontId="19" fillId="0" borderId="5" xfId="2" applyFont="1" applyBorder="1"/>
    <xf numFmtId="0" fontId="19" fillId="0" borderId="7" xfId="2" applyFont="1" applyBorder="1"/>
    <xf numFmtId="0" fontId="20" fillId="0" borderId="7" xfId="2" applyFont="1" applyBorder="1"/>
    <xf numFmtId="0" fontId="19"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4" fillId="0" borderId="0" xfId="2" applyFont="1" applyAlignment="1">
      <alignment horizontal="center" vertical="center" wrapText="1"/>
    </xf>
    <xf numFmtId="0" fontId="24" fillId="0" borderId="10" xfId="2" applyFont="1" applyBorder="1" applyAlignment="1">
      <alignment horizontal="center" vertical="center" wrapText="1"/>
    </xf>
    <xf numFmtId="0" fontId="24" fillId="0" borderId="0" xfId="2" applyFont="1" applyAlignment="1">
      <alignment horizontal="center" vertical="center"/>
    </xf>
    <xf numFmtId="188" fontId="14" fillId="2" borderId="0" xfId="2" applyNumberFormat="1" applyFont="1" applyFill="1" applyAlignment="1">
      <alignment horizontal="right" vertical="center"/>
    </xf>
    <xf numFmtId="187"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1"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1"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3" fillId="3" borderId="11"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0" fillId="3"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5" fillId="0" borderId="4" xfId="3" applyNumberFormat="1" applyFont="1" applyFill="1" applyBorder="1" applyAlignment="1">
      <alignment vertical="center"/>
    </xf>
    <xf numFmtId="182" fontId="26" fillId="0" borderId="2" xfId="3" applyNumberFormat="1" applyFont="1" applyFill="1" applyBorder="1" applyAlignment="1">
      <alignment vertical="center"/>
    </xf>
    <xf numFmtId="0" fontId="14" fillId="0" borderId="0" xfId="2" applyFont="1" applyAlignment="1">
      <alignment vertical="center"/>
    </xf>
    <xf numFmtId="181" fontId="0" fillId="3"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5" fillId="0" borderId="11" xfId="3" applyNumberFormat="1" applyFont="1" applyFill="1" applyBorder="1" applyAlignment="1">
      <alignment vertical="center"/>
    </xf>
    <xf numFmtId="182" fontId="25" fillId="0" borderId="10" xfId="3" applyNumberFormat="1" applyFont="1" applyFill="1" applyBorder="1" applyAlignment="1">
      <alignment vertical="center"/>
    </xf>
    <xf numFmtId="182" fontId="26" fillId="0" borderId="11" xfId="3" applyNumberFormat="1" applyFont="1" applyFill="1" applyBorder="1" applyAlignment="1">
      <alignment vertical="center"/>
    </xf>
    <xf numFmtId="182" fontId="26" fillId="0" borderId="10" xfId="3" applyNumberFormat="1" applyFont="1" applyFill="1" applyBorder="1" applyAlignment="1">
      <alignment vertical="center"/>
    </xf>
    <xf numFmtId="182" fontId="25" fillId="0" borderId="11" xfId="2" applyNumberFormat="1" applyFont="1" applyBorder="1" applyAlignment="1">
      <alignment vertical="center"/>
    </xf>
    <xf numFmtId="182" fontId="25" fillId="0" borderId="10" xfId="2" applyNumberFormat="1" applyFont="1" applyBorder="1" applyAlignment="1">
      <alignment vertical="center"/>
    </xf>
    <xf numFmtId="0" fontId="14" fillId="0" borderId="7" xfId="2" applyFont="1" applyBorder="1" applyAlignment="1">
      <alignment vertical="center"/>
    </xf>
    <xf numFmtId="181" fontId="0" fillId="3"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5" fillId="0" borderId="8" xfId="2" applyNumberFormat="1" applyFont="1" applyBorder="1" applyAlignment="1">
      <alignment vertical="center"/>
    </xf>
    <xf numFmtId="182" fontId="25" fillId="0" borderId="6" xfId="2" applyNumberFormat="1" applyFont="1" applyBorder="1" applyAlignment="1">
      <alignment vertical="center"/>
    </xf>
    <xf numFmtId="0" fontId="21" fillId="0" borderId="0" xfId="2" applyFont="1" applyAlignment="1">
      <alignment vertical="center"/>
    </xf>
    <xf numFmtId="183" fontId="10" fillId="3" borderId="15" xfId="3" applyNumberFormat="1" applyFont="1" applyFill="1" applyBorder="1" applyAlignment="1">
      <alignment vertical="center"/>
    </xf>
    <xf numFmtId="0" fontId="14" fillId="0" borderId="14" xfId="2" applyFont="1" applyBorder="1" applyAlignment="1">
      <alignment vertical="center"/>
    </xf>
    <xf numFmtId="181" fontId="0" fillId="3" borderId="15" xfId="3" applyNumberFormat="1"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1"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3" fillId="2" borderId="1" xfId="2" applyFont="1" applyFill="1" applyBorder="1" applyAlignment="1">
      <alignment vertical="center"/>
    </xf>
    <xf numFmtId="0" fontId="14" fillId="2" borderId="12" xfId="2" applyFont="1" applyFill="1" applyBorder="1" applyAlignment="1">
      <alignment horizontal="center"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184" fontId="10" fillId="2" borderId="4" xfId="3" applyNumberFormat="1" applyFont="1" applyFill="1" applyBorder="1" applyAlignment="1">
      <alignment vertical="center"/>
    </xf>
    <xf numFmtId="184" fontId="10" fillId="2" borderId="10" xfId="3" applyNumberFormat="1" applyFont="1" applyFill="1" applyBorder="1" applyAlignment="1">
      <alignment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184" fontId="10" fillId="2" borderId="11" xfId="3" applyNumberFormat="1"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4" fontId="10" fillId="2" borderId="2" xfId="3" applyNumberFormat="1"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4" fontId="10" fillId="2" borderId="8" xfId="3" applyNumberFormat="1" applyFont="1" applyFill="1" applyBorder="1" applyAlignment="1">
      <alignment vertical="center"/>
    </xf>
    <xf numFmtId="184" fontId="10" fillId="2" borderId="6" xfId="3" applyNumberFormat="1" applyFont="1" applyFill="1" applyBorder="1" applyAlignment="1">
      <alignment vertical="center"/>
    </xf>
    <xf numFmtId="0" fontId="10" fillId="0" borderId="8" xfId="2" applyBorder="1" applyAlignment="1">
      <alignment vertical="center"/>
    </xf>
    <xf numFmtId="184" fontId="13" fillId="0" borderId="0" xfId="2" applyNumberFormat="1" applyFont="1" applyAlignment="1">
      <alignment vertical="center"/>
    </xf>
    <xf numFmtId="0" fontId="13" fillId="7" borderId="4" xfId="2" applyFont="1" applyFill="1" applyBorder="1" applyAlignment="1">
      <alignment horizontal="center" vertical="center"/>
    </xf>
    <xf numFmtId="184" fontId="28" fillId="5" borderId="5" xfId="3" applyNumberFormat="1" applyFont="1" applyFill="1" applyBorder="1" applyAlignment="1">
      <alignment vertical="center"/>
    </xf>
    <xf numFmtId="184" fontId="28" fillId="5" borderId="15" xfId="3" applyNumberFormat="1" applyFont="1" applyFill="1" applyBorder="1" applyAlignment="1">
      <alignment vertical="center"/>
    </xf>
    <xf numFmtId="38" fontId="28" fillId="5" borderId="14" xfId="3" applyFont="1" applyFill="1" applyBorder="1" applyAlignment="1">
      <alignment vertical="center"/>
    </xf>
    <xf numFmtId="38" fontId="28" fillId="5" borderId="15" xfId="3" applyFont="1" applyFill="1" applyBorder="1" applyAlignment="1">
      <alignment vertical="center"/>
    </xf>
    <xf numFmtId="0" fontId="10" fillId="0" borderId="9" xfId="2" applyFill="1" applyBorder="1" applyAlignment="1">
      <alignment vertical="center"/>
    </xf>
    <xf numFmtId="181" fontId="10" fillId="7" borderId="4" xfId="2" applyNumberFormat="1" applyFont="1" applyFill="1" applyBorder="1" applyAlignment="1">
      <alignment vertical="center"/>
    </xf>
    <xf numFmtId="181" fontId="10" fillId="7" borderId="11" xfId="2" applyNumberFormat="1" applyFont="1" applyFill="1" applyBorder="1" applyAlignment="1">
      <alignment vertical="center"/>
    </xf>
    <xf numFmtId="181" fontId="10" fillId="7" borderId="8" xfId="2" applyNumberFormat="1" applyFont="1" applyFill="1" applyBorder="1" applyAlignment="1">
      <alignment vertical="center"/>
    </xf>
    <xf numFmtId="181" fontId="27" fillId="7" borderId="15" xfId="2" applyNumberFormat="1" applyFont="1" applyFill="1" applyBorder="1" applyAlignment="1">
      <alignment vertical="center"/>
    </xf>
    <xf numFmtId="0" fontId="13" fillId="7" borderId="8"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0" fillId="5" borderId="0" xfId="2" applyFill="1" applyAlignment="1">
      <alignment vertical="center"/>
    </xf>
    <xf numFmtId="0" fontId="21" fillId="5" borderId="0" xfId="2" applyFont="1" applyFill="1" applyAlignment="1">
      <alignment vertical="center"/>
    </xf>
    <xf numFmtId="177" fontId="4" fillId="0" borderId="8" xfId="1" applyNumberFormat="1" applyFont="1" applyBorder="1" applyAlignment="1">
      <alignment vertical="center"/>
    </xf>
    <xf numFmtId="0" fontId="29"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1" fillId="4" borderId="7" xfId="2" applyFont="1" applyFill="1" applyBorder="1" applyAlignment="1">
      <alignment vertical="center"/>
    </xf>
    <xf numFmtId="0" fontId="13" fillId="7" borderId="15" xfId="2"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6" borderId="12" xfId="2" applyFont="1" applyFill="1" applyBorder="1" applyAlignment="1">
      <alignment vertical="center" wrapText="1"/>
    </xf>
    <xf numFmtId="0" fontId="10" fillId="6" borderId="14" xfId="2" applyFill="1" applyBorder="1" applyAlignment="1">
      <alignment vertical="center"/>
    </xf>
    <xf numFmtId="185" fontId="11" fillId="0" borderId="0" xfId="2" applyNumberFormat="1" applyFont="1" applyAlignment="1">
      <alignment vertical="center"/>
    </xf>
    <xf numFmtId="0" fontId="14" fillId="0" borderId="0" xfId="2" applyFont="1" applyAlignment="1">
      <alignment horizontal="centerContinuous" vertical="center"/>
    </xf>
    <xf numFmtId="0" fontId="24"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0" fontId="13" fillId="0" borderId="0" xfId="2" applyFont="1"/>
    <xf numFmtId="0" fontId="13" fillId="0" borderId="10" xfId="2" applyFont="1" applyBorder="1"/>
    <xf numFmtId="185" fontId="21" fillId="0" borderId="0" xfId="2" applyNumberFormat="1" applyFont="1" applyAlignment="1">
      <alignment vertical="top"/>
    </xf>
    <xf numFmtId="0" fontId="13" fillId="0" borderId="1" xfId="2" applyFont="1" applyBorder="1"/>
    <xf numFmtId="0" fontId="13" fillId="0" borderId="3" xfId="2" applyFont="1" applyBorder="1"/>
    <xf numFmtId="0" fontId="13" fillId="0" borderId="9" xfId="2" applyFont="1" applyBorder="1"/>
    <xf numFmtId="0" fontId="13" fillId="0" borderId="8" xfId="2" applyFont="1" applyBorder="1"/>
    <xf numFmtId="0" fontId="13" fillId="0" borderId="12" xfId="2" applyFont="1" applyBorder="1"/>
    <xf numFmtId="0" fontId="13" fillId="0" borderId="14" xfId="2" applyFont="1" applyBorder="1"/>
    <xf numFmtId="49" fontId="13" fillId="0" borderId="2" xfId="2" applyNumberFormat="1" applyFont="1" applyBorder="1" applyAlignment="1">
      <alignment vertical="center"/>
    </xf>
    <xf numFmtId="0" fontId="13" fillId="0" borderId="6" xfId="2" applyFont="1" applyBorder="1" applyAlignment="1">
      <alignment vertical="center"/>
    </xf>
    <xf numFmtId="0" fontId="13" fillId="0" borderId="7" xfId="2" applyFont="1" applyBorder="1" applyAlignment="1">
      <alignment horizontal="center" vertical="center" wrapText="1"/>
    </xf>
    <xf numFmtId="0" fontId="14" fillId="0" borderId="7"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4" xfId="2" applyNumberFormat="1" applyFont="1" applyBorder="1" applyAlignment="1">
      <alignment vertical="center"/>
    </xf>
    <xf numFmtId="0" fontId="13" fillId="0" borderId="11" xfId="2" applyNumberFormat="1" applyFont="1" applyBorder="1" applyAlignment="1">
      <alignment vertical="center"/>
    </xf>
    <xf numFmtId="0" fontId="13" fillId="0" borderId="10" xfId="2" applyFont="1" applyBorder="1" applyAlignment="1">
      <alignment vertical="center" shrinkToFit="1"/>
    </xf>
    <xf numFmtId="49" fontId="13" fillId="0" borderId="15" xfId="2" applyNumberFormat="1" applyFont="1" applyBorder="1" applyAlignment="1">
      <alignment vertical="center"/>
    </xf>
    <xf numFmtId="38" fontId="13" fillId="0" borderId="0" xfId="3" applyFont="1" applyAlignment="1">
      <alignment vertical="center"/>
    </xf>
    <xf numFmtId="0" fontId="13" fillId="0" borderId="0" xfId="2" applyFont="1" applyFill="1" applyBorder="1" applyAlignment="1">
      <alignment vertical="center"/>
    </xf>
    <xf numFmtId="0" fontId="13" fillId="5" borderId="2" xfId="2" applyFont="1" applyFill="1" applyBorder="1" applyAlignment="1">
      <alignment horizontal="center" vertical="center"/>
    </xf>
    <xf numFmtId="0" fontId="13" fillId="5" borderId="10" xfId="2" applyFont="1" applyFill="1" applyBorder="1" applyAlignment="1">
      <alignment horizontal="center" vertical="center"/>
    </xf>
    <xf numFmtId="181" fontId="0" fillId="5" borderId="2" xfId="3" applyNumberFormat="1" applyFont="1" applyFill="1" applyBorder="1" applyAlignment="1">
      <alignment vertical="center"/>
    </xf>
    <xf numFmtId="181" fontId="0" fillId="5" borderId="10" xfId="3" applyNumberFormat="1" applyFont="1" applyFill="1" applyBorder="1" applyAlignment="1">
      <alignment vertical="center"/>
    </xf>
    <xf numFmtId="181" fontId="0" fillId="5" borderId="6" xfId="3" applyNumberFormat="1" applyFont="1" applyFill="1" applyBorder="1" applyAlignment="1">
      <alignment vertical="center"/>
    </xf>
    <xf numFmtId="181" fontId="0" fillId="5" borderId="13" xfId="3" applyNumberFormat="1" applyFont="1" applyFill="1" applyBorder="1" applyAlignment="1">
      <alignment vertical="center"/>
    </xf>
    <xf numFmtId="0" fontId="21" fillId="5" borderId="2" xfId="2" applyFont="1" applyFill="1" applyBorder="1" applyAlignment="1">
      <alignment horizontal="center" vertical="center"/>
    </xf>
    <xf numFmtId="0" fontId="21" fillId="5" borderId="10" xfId="2" applyFont="1" applyFill="1" applyBorder="1" applyAlignment="1">
      <alignment horizontal="center"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178" fontId="14" fillId="0" borderId="0" xfId="2" applyNumberFormat="1" applyFont="1" applyAlignment="1">
      <alignment vertical="center"/>
    </xf>
    <xf numFmtId="178" fontId="14" fillId="0" borderId="14"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182" fontId="14" fillId="0" borderId="14" xfId="2" applyNumberFormat="1" applyFont="1" applyBorder="1" applyAlignment="1">
      <alignment vertical="center"/>
    </xf>
    <xf numFmtId="0" fontId="13" fillId="0" borderId="0" xfId="2" applyFont="1" applyFill="1" applyBorder="1" applyAlignment="1">
      <alignment horizontal="center" vertical="center"/>
    </xf>
    <xf numFmtId="0" fontId="10" fillId="0" borderId="2" xfId="2" applyBorder="1" applyAlignment="1">
      <alignment vertical="center" wrapText="1"/>
    </xf>
    <xf numFmtId="0" fontId="30" fillId="8" borderId="0" xfId="2" applyFont="1" applyFill="1" applyBorder="1" applyAlignment="1">
      <alignment vertical="center"/>
    </xf>
    <xf numFmtId="0" fontId="10" fillId="8" borderId="0" xfId="2" applyFill="1" applyBorder="1" applyAlignment="1">
      <alignment vertical="center"/>
    </xf>
    <xf numFmtId="0" fontId="13" fillId="7" borderId="1" xfId="2" applyFont="1" applyFill="1" applyBorder="1" applyAlignment="1">
      <alignment horizontal="center" vertical="center"/>
    </xf>
    <xf numFmtId="0" fontId="13" fillId="7" borderId="5" xfId="2" applyFont="1" applyFill="1" applyBorder="1" applyAlignment="1">
      <alignment horizontal="center" vertical="center"/>
    </xf>
    <xf numFmtId="0" fontId="13" fillId="2" borderId="3" xfId="2" applyFont="1" applyFill="1" applyBorder="1" applyAlignment="1">
      <alignment vertical="center"/>
    </xf>
    <xf numFmtId="0" fontId="14" fillId="0" borderId="1" xfId="2" applyFont="1" applyBorder="1" applyAlignment="1">
      <alignment horizontal="center" vertical="center"/>
    </xf>
    <xf numFmtId="0" fontId="14" fillId="0" borderId="4" xfId="2" applyFont="1" applyBorder="1" applyAlignment="1">
      <alignment horizontal="center" vertical="center"/>
    </xf>
    <xf numFmtId="0" fontId="14" fillId="0" borderId="3" xfId="2" applyFont="1" applyBorder="1" applyAlignment="1">
      <alignment horizontal="center" vertical="center"/>
    </xf>
    <xf numFmtId="0" fontId="13" fillId="7" borderId="11" xfId="2" applyFont="1" applyFill="1" applyBorder="1" applyAlignment="1">
      <alignment horizontal="center"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4" fillId="0" borderId="5" xfId="2" applyFont="1" applyBorder="1" applyAlignment="1">
      <alignment horizontal="center" vertical="center"/>
    </xf>
    <xf numFmtId="0" fontId="14" fillId="0" borderId="8" xfId="2" applyFont="1" applyBorder="1" applyAlignment="1">
      <alignment horizontal="center" vertical="center"/>
    </xf>
    <xf numFmtId="0" fontId="14" fillId="0" borderId="7" xfId="2" applyFont="1" applyBorder="1" applyAlignment="1">
      <alignment horizontal="center" vertical="center"/>
    </xf>
    <xf numFmtId="0" fontId="14" fillId="0" borderId="1" xfId="2" applyFont="1" applyBorder="1" applyAlignment="1">
      <alignment vertical="center"/>
    </xf>
    <xf numFmtId="181" fontId="26" fillId="7" borderId="4" xfId="3" applyNumberFormat="1" applyFont="1" applyFill="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0" fontId="14" fillId="0" borderId="9" xfId="2" applyFont="1" applyBorder="1" applyAlignment="1">
      <alignment vertical="center"/>
    </xf>
    <xf numFmtId="181" fontId="26" fillId="7" borderId="11" xfId="3" applyNumberFormat="1" applyFont="1" applyFill="1" applyBorder="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0" fontId="14" fillId="0" borderId="5" xfId="2" applyFont="1" applyBorder="1" applyAlignment="1">
      <alignment vertical="center"/>
    </xf>
    <xf numFmtId="181" fontId="26" fillId="7" borderId="8" xfId="3" applyNumberFormat="1" applyFont="1" applyFill="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181" fontId="0" fillId="7" borderId="15" xfId="3" applyNumberFormat="1" applyFont="1" applyFill="1" applyBorder="1" applyAlignment="1">
      <alignment vertical="center"/>
    </xf>
    <xf numFmtId="181" fontId="0" fillId="5" borderId="14" xfId="3" applyNumberFormat="1" applyFont="1" applyFill="1" applyBorder="1" applyAlignment="1">
      <alignment vertical="center"/>
    </xf>
    <xf numFmtId="181" fontId="0" fillId="5" borderId="15" xfId="3" applyNumberFormat="1" applyFont="1" applyFill="1" applyBorder="1" applyAlignment="1">
      <alignment vertical="center"/>
    </xf>
    <xf numFmtId="38" fontId="0" fillId="5" borderId="14" xfId="3" applyFont="1" applyFill="1" applyBorder="1" applyAlignment="1">
      <alignment vertical="center"/>
    </xf>
    <xf numFmtId="38" fontId="0" fillId="5" borderId="15" xfId="3" applyFont="1" applyFill="1" applyBorder="1" applyAlignment="1">
      <alignment vertical="center"/>
    </xf>
    <xf numFmtId="0" fontId="13" fillId="0" borderId="0" xfId="2" applyFont="1" applyAlignment="1">
      <alignment horizontal="left" vertical="center"/>
    </xf>
    <xf numFmtId="0" fontId="14" fillId="0" borderId="4" xfId="2" applyFont="1" applyBorder="1" applyAlignment="1">
      <alignment vertical="center"/>
    </xf>
    <xf numFmtId="38" fontId="14" fillId="0" borderId="0" xfId="2" applyNumberFormat="1" applyFont="1" applyAlignment="1">
      <alignment vertical="center"/>
    </xf>
    <xf numFmtId="186" fontId="14" fillId="5" borderId="0" xfId="2" applyNumberFormat="1" applyFont="1" applyFill="1" applyAlignment="1">
      <alignment vertical="center"/>
    </xf>
    <xf numFmtId="0" fontId="14" fillId="0" borderId="11" xfId="2" applyFont="1" applyBorder="1" applyAlignment="1">
      <alignment vertical="center"/>
    </xf>
    <xf numFmtId="38" fontId="14" fillId="0" borderId="14" xfId="3" applyFont="1" applyBorder="1" applyAlignment="1">
      <alignment vertical="center"/>
    </xf>
    <xf numFmtId="186" fontId="14" fillId="5" borderId="14" xfId="2" applyNumberFormat="1" applyFont="1" applyFill="1" applyBorder="1" applyAlignment="1">
      <alignment vertical="center"/>
    </xf>
    <xf numFmtId="185" fontId="13" fillId="0" borderId="0" xfId="2" applyNumberFormat="1" applyFont="1" applyAlignment="1">
      <alignment vertical="top"/>
    </xf>
    <xf numFmtId="0" fontId="13" fillId="0" borderId="4" xfId="2" applyFont="1" applyBorder="1"/>
    <xf numFmtId="0" fontId="13" fillId="0" borderId="3" xfId="2" applyFont="1" applyBorder="1" applyAlignment="1">
      <alignment horizontal="left"/>
    </xf>
    <xf numFmtId="0" fontId="13" fillId="0" borderId="2" xfId="2" applyFont="1" applyBorder="1" applyAlignment="1">
      <alignment horizontal="left"/>
    </xf>
    <xf numFmtId="0" fontId="13" fillId="2" borderId="12" xfId="2" applyFont="1" applyFill="1" applyBorder="1"/>
    <xf numFmtId="0" fontId="13" fillId="2" borderId="14" xfId="2" applyFont="1" applyFill="1" applyBorder="1" applyAlignment="1">
      <alignment horizontal="center" vertical="center"/>
    </xf>
    <xf numFmtId="184" fontId="13" fillId="2" borderId="15" xfId="3" applyNumberFormat="1" applyFont="1" applyFill="1" applyBorder="1"/>
    <xf numFmtId="184" fontId="13" fillId="2" borderId="14" xfId="3" applyNumberFormat="1" applyFont="1" applyFill="1" applyBorder="1"/>
    <xf numFmtId="184" fontId="13" fillId="2" borderId="13" xfId="3" applyNumberFormat="1" applyFont="1" applyFill="1" applyBorder="1"/>
    <xf numFmtId="184" fontId="13" fillId="2" borderId="11" xfId="3" applyNumberFormat="1" applyFont="1" applyFill="1" applyBorder="1"/>
    <xf numFmtId="184" fontId="13" fillId="0" borderId="0" xfId="3" applyNumberFormat="1" applyFont="1" applyBorder="1"/>
    <xf numFmtId="184" fontId="13" fillId="0" borderId="10" xfId="3" applyNumberFormat="1" applyFont="1" applyBorder="1"/>
    <xf numFmtId="184" fontId="13" fillId="2" borderId="12" xfId="3" applyNumberFormat="1" applyFont="1" applyFill="1" applyBorder="1"/>
    <xf numFmtId="184" fontId="13" fillId="0" borderId="12" xfId="3" applyNumberFormat="1" applyFont="1" applyBorder="1"/>
    <xf numFmtId="184" fontId="13" fillId="0" borderId="14" xfId="3" applyNumberFormat="1" applyFont="1" applyBorder="1"/>
    <xf numFmtId="184" fontId="13" fillId="0" borderId="13" xfId="3" applyNumberFormat="1" applyFont="1" applyBorder="1"/>
    <xf numFmtId="185" fontId="21" fillId="0" borderId="0" xfId="2" applyNumberFormat="1" applyFont="1" applyAlignment="1">
      <alignment vertical="center"/>
    </xf>
    <xf numFmtId="189" fontId="13" fillId="0" borderId="1" xfId="3" applyNumberFormat="1" applyFont="1" applyBorder="1" applyAlignment="1">
      <alignment vertical="center"/>
    </xf>
    <xf numFmtId="189" fontId="13" fillId="0" borderId="3" xfId="3" applyNumberFormat="1" applyFont="1" applyBorder="1" applyAlignment="1">
      <alignment vertical="center"/>
    </xf>
    <xf numFmtId="189" fontId="13" fillId="0" borderId="4" xfId="3" applyNumberFormat="1" applyFont="1" applyBorder="1" applyAlignment="1">
      <alignment vertical="center"/>
    </xf>
    <xf numFmtId="189" fontId="13" fillId="0" borderId="9" xfId="3" applyNumberFormat="1" applyFont="1" applyBorder="1" applyAlignment="1">
      <alignment vertical="center"/>
    </xf>
    <xf numFmtId="189" fontId="13" fillId="0" borderId="0" xfId="3" applyNumberFormat="1" applyFont="1" applyBorder="1" applyAlignment="1">
      <alignment vertical="center"/>
    </xf>
    <xf numFmtId="189" fontId="13" fillId="0" borderId="11" xfId="3" applyNumberFormat="1" applyFont="1" applyBorder="1" applyAlignment="1">
      <alignment vertical="center"/>
    </xf>
    <xf numFmtId="189" fontId="13" fillId="0" borderId="12" xfId="3" applyNumberFormat="1" applyFont="1" applyBorder="1" applyAlignment="1">
      <alignment vertical="center"/>
    </xf>
    <xf numFmtId="189" fontId="13" fillId="0" borderId="14" xfId="3" applyNumberFormat="1" applyFont="1" applyBorder="1" applyAlignment="1">
      <alignment vertical="center"/>
    </xf>
    <xf numFmtId="189" fontId="13" fillId="0" borderId="15" xfId="3" applyNumberFormat="1" applyFont="1" applyBorder="1" applyAlignment="1">
      <alignment vertical="center"/>
    </xf>
    <xf numFmtId="0" fontId="13" fillId="9" borderId="12" xfId="2" applyFont="1" applyFill="1" applyBorder="1" applyAlignment="1">
      <alignment vertical="center" wrapText="1"/>
    </xf>
    <xf numFmtId="0" fontId="10" fillId="9" borderId="14" xfId="2" applyFill="1" applyBorder="1" applyAlignment="1">
      <alignment vertical="center" wrapText="1"/>
    </xf>
    <xf numFmtId="0" fontId="13" fillId="5" borderId="12" xfId="2" applyFont="1" applyFill="1" applyBorder="1" applyAlignment="1">
      <alignment vertical="center" wrapText="1"/>
    </xf>
    <xf numFmtId="0" fontId="10" fillId="5" borderId="14" xfId="2" applyFill="1" applyBorder="1" applyAlignment="1">
      <alignment vertical="center" wrapText="1"/>
    </xf>
    <xf numFmtId="0" fontId="13" fillId="5" borderId="1" xfId="2" applyFont="1" applyFill="1" applyBorder="1" applyAlignment="1">
      <alignment vertical="center" wrapText="1"/>
    </xf>
    <xf numFmtId="0" fontId="10" fillId="5" borderId="0" xfId="2" applyFill="1" applyAlignment="1">
      <alignment vertical="center" wrapText="1"/>
    </xf>
    <xf numFmtId="0" fontId="10" fillId="5" borderId="3" xfId="2" applyFill="1" applyBorder="1" applyAlignment="1">
      <alignment vertical="center" wrapText="1"/>
    </xf>
    <xf numFmtId="0" fontId="10" fillId="5" borderId="1" xfId="2" applyFill="1" applyBorder="1" applyAlignment="1">
      <alignment vertical="center"/>
    </xf>
    <xf numFmtId="0" fontId="10" fillId="5" borderId="3" xfId="2" applyFill="1" applyBorder="1" applyAlignment="1">
      <alignment vertical="center"/>
    </xf>
    <xf numFmtId="0" fontId="10" fillId="5" borderId="12" xfId="2" applyFill="1" applyBorder="1" applyAlignment="1">
      <alignment vertical="center"/>
    </xf>
    <xf numFmtId="0" fontId="10" fillId="5" borderId="13" xfId="2" applyFill="1" applyBorder="1" applyAlignment="1">
      <alignment vertical="center"/>
    </xf>
    <xf numFmtId="0" fontId="10" fillId="5" borderId="5" xfId="2" applyFill="1" applyBorder="1" applyAlignment="1">
      <alignment vertical="center"/>
    </xf>
    <xf numFmtId="0" fontId="10" fillId="5" borderId="6" xfId="2" applyFill="1" applyBorder="1" applyAlignment="1">
      <alignment vertical="center"/>
    </xf>
    <xf numFmtId="0" fontId="13" fillId="5" borderId="1" xfId="2" applyFont="1" applyFill="1" applyBorder="1" applyAlignment="1">
      <alignment vertical="center"/>
    </xf>
    <xf numFmtId="0" fontId="13" fillId="5" borderId="14" xfId="2" applyFont="1" applyFill="1" applyBorder="1" applyAlignment="1">
      <alignment horizontal="center" vertical="center"/>
    </xf>
    <xf numFmtId="181" fontId="13" fillId="5" borderId="3" xfId="2" applyNumberFormat="1" applyFont="1" applyFill="1" applyBorder="1" applyAlignment="1">
      <alignment vertical="center" wrapText="1"/>
    </xf>
    <xf numFmtId="181" fontId="13" fillId="0" borderId="1" xfId="3" applyNumberFormat="1" applyFont="1" applyBorder="1" applyAlignment="1">
      <alignment vertical="center"/>
    </xf>
    <xf numFmtId="181" fontId="13" fillId="0" borderId="3" xfId="3" applyNumberFormat="1" applyFont="1" applyBorder="1" applyAlignment="1">
      <alignment vertical="center"/>
    </xf>
    <xf numFmtId="181" fontId="13" fillId="0" borderId="9" xfId="3" applyNumberFormat="1" applyFont="1" applyBorder="1" applyAlignment="1">
      <alignment vertical="center"/>
    </xf>
    <xf numFmtId="181" fontId="13" fillId="0" borderId="0" xfId="3" applyNumberFormat="1" applyFont="1" applyBorder="1" applyAlignment="1">
      <alignment vertical="center"/>
    </xf>
    <xf numFmtId="181" fontId="13" fillId="0" borderId="12" xfId="3" applyNumberFormat="1" applyFont="1" applyBorder="1" applyAlignment="1">
      <alignment vertical="center"/>
    </xf>
    <xf numFmtId="181" fontId="13" fillId="0" borderId="14" xfId="3" applyNumberFormat="1" applyFont="1" applyBorder="1" applyAlignment="1">
      <alignment vertical="center"/>
    </xf>
    <xf numFmtId="181" fontId="13" fillId="5" borderId="4" xfId="2" applyNumberFormat="1" applyFont="1" applyFill="1" applyBorder="1" applyAlignment="1">
      <alignment vertical="center" wrapText="1"/>
    </xf>
    <xf numFmtId="181" fontId="13" fillId="5" borderId="4" xfId="3" applyNumberFormat="1" applyFont="1" applyFill="1" applyBorder="1" applyAlignment="1">
      <alignment vertical="center"/>
    </xf>
    <xf numFmtId="181" fontId="13" fillId="5" borderId="11" xfId="3" applyNumberFormat="1" applyFont="1" applyFill="1" applyBorder="1" applyAlignment="1">
      <alignment vertical="center"/>
    </xf>
    <xf numFmtId="181" fontId="13" fillId="5" borderId="15" xfId="3" applyNumberFormat="1" applyFont="1" applyFill="1" applyBorder="1" applyAlignment="1">
      <alignment vertical="center"/>
    </xf>
    <xf numFmtId="0" fontId="10" fillId="0" borderId="13" xfId="2" applyBorder="1" applyAlignment="1">
      <alignment vertical="center" wrapText="1"/>
    </xf>
    <xf numFmtId="40" fontId="14" fillId="0" borderId="0" xfId="2" applyNumberFormat="1" applyFont="1" applyFill="1" applyAlignment="1">
      <alignment vertical="center"/>
    </xf>
    <xf numFmtId="40" fontId="14" fillId="0" borderId="14" xfId="2" applyNumberFormat="1" applyFont="1" applyFill="1" applyBorder="1" applyAlignment="1">
      <alignment vertical="center"/>
    </xf>
    <xf numFmtId="181" fontId="14" fillId="0" borderId="0" xfId="2" applyNumberFormat="1" applyFont="1" applyFill="1" applyAlignment="1">
      <alignment vertical="center"/>
    </xf>
    <xf numFmtId="181" fontId="14" fillId="0" borderId="14" xfId="3" applyNumberFormat="1" applyFont="1" applyFill="1" applyBorder="1" applyAlignment="1">
      <alignment vertical="center"/>
    </xf>
    <xf numFmtId="0" fontId="13" fillId="10" borderId="2" xfId="2" applyFont="1" applyFill="1" applyBorder="1" applyAlignment="1">
      <alignment horizontal="center" vertical="center"/>
    </xf>
    <xf numFmtId="0" fontId="13" fillId="10" borderId="10" xfId="2" applyFont="1" applyFill="1" applyBorder="1" applyAlignment="1">
      <alignment horizontal="center" vertical="center"/>
    </xf>
    <xf numFmtId="178" fontId="0" fillId="10" borderId="2" xfId="3" applyNumberFormat="1" applyFont="1" applyFill="1" applyBorder="1" applyAlignment="1">
      <alignment vertical="center"/>
    </xf>
    <xf numFmtId="178" fontId="0" fillId="10" borderId="10" xfId="3" applyNumberFormat="1" applyFont="1" applyFill="1" applyBorder="1" applyAlignment="1">
      <alignment vertical="center"/>
    </xf>
    <xf numFmtId="178" fontId="0" fillId="10" borderId="6" xfId="3" applyNumberFormat="1" applyFont="1" applyFill="1" applyBorder="1" applyAlignment="1">
      <alignment vertical="center"/>
    </xf>
    <xf numFmtId="178" fontId="0" fillId="10" borderId="13" xfId="3" applyNumberFormat="1" applyFont="1" applyFill="1" applyBorder="1" applyAlignment="1">
      <alignment vertical="center"/>
    </xf>
    <xf numFmtId="0" fontId="14" fillId="0" borderId="16" xfId="2" applyFont="1" applyBorder="1" applyAlignment="1">
      <alignment vertical="center"/>
    </xf>
    <xf numFmtId="181" fontId="0" fillId="0" borderId="16" xfId="3" applyNumberFormat="1" applyFont="1" applyFill="1" applyBorder="1" applyAlignment="1">
      <alignment vertical="center"/>
    </xf>
    <xf numFmtId="0" fontId="14" fillId="0" borderId="12" xfId="2" applyFont="1" applyBorder="1" applyAlignment="1">
      <alignment horizontal="center" vertical="center"/>
    </xf>
    <xf numFmtId="0" fontId="14" fillId="0" borderId="13" xfId="2" applyFont="1" applyBorder="1" applyAlignment="1">
      <alignment horizontal="center"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CC"/>
      <color rgb="FFCCFFCC"/>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19"/>
  <sheetViews>
    <sheetView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ColWidth="8.625" defaultRowHeight="13.5"/>
  <cols>
    <col min="1" max="1" width="15.875" style="52" customWidth="1"/>
    <col min="2" max="2" width="24.875" style="52" customWidth="1"/>
    <col min="3" max="3" width="33.375" style="52" customWidth="1"/>
    <col min="4" max="16384" width="8.625" style="52"/>
  </cols>
  <sheetData>
    <row r="1" spans="1:3">
      <c r="A1" s="51" t="s">
        <v>417</v>
      </c>
    </row>
    <row r="2" spans="1:3">
      <c r="A2" s="68" t="s">
        <v>412</v>
      </c>
      <c r="B2" s="265" t="s">
        <v>105</v>
      </c>
      <c r="C2" s="211" t="s">
        <v>106</v>
      </c>
    </row>
    <row r="3" spans="1:3" ht="40.5">
      <c r="A3" s="274" t="s">
        <v>107</v>
      </c>
      <c r="B3" s="275" t="s">
        <v>107</v>
      </c>
      <c r="C3" s="421" t="s">
        <v>434</v>
      </c>
    </row>
    <row r="4" spans="1:3" ht="54">
      <c r="A4" s="395" t="s">
        <v>400</v>
      </c>
      <c r="B4" s="396" t="s">
        <v>401</v>
      </c>
      <c r="C4" s="106"/>
    </row>
    <row r="5" spans="1:3" ht="54">
      <c r="A5" s="397" t="s">
        <v>402</v>
      </c>
      <c r="B5" s="398" t="s">
        <v>403</v>
      </c>
      <c r="C5" s="106"/>
    </row>
    <row r="6" spans="1:3" ht="54">
      <c r="A6" s="397" t="s">
        <v>381</v>
      </c>
      <c r="B6" s="400" t="s">
        <v>382</v>
      </c>
      <c r="C6" s="87"/>
    </row>
    <row r="7" spans="1:3" ht="27">
      <c r="A7" s="399" t="s">
        <v>405</v>
      </c>
      <c r="B7" s="398" t="s">
        <v>406</v>
      </c>
      <c r="C7" s="106"/>
    </row>
    <row r="8" spans="1:3" ht="54">
      <c r="A8" s="397" t="s">
        <v>407</v>
      </c>
      <c r="B8" s="398" t="s">
        <v>408</v>
      </c>
      <c r="C8" s="106"/>
    </row>
    <row r="9" spans="1:3" ht="27">
      <c r="A9" s="399" t="s">
        <v>404</v>
      </c>
      <c r="B9" s="398" t="s">
        <v>372</v>
      </c>
      <c r="C9" s="106"/>
    </row>
    <row r="10" spans="1:3" ht="54">
      <c r="A10" s="399" t="s">
        <v>431</v>
      </c>
      <c r="B10" s="401" t="s">
        <v>429</v>
      </c>
      <c r="C10" s="70"/>
    </row>
    <row r="11" spans="1:3" ht="54">
      <c r="A11" s="399" t="s">
        <v>433</v>
      </c>
      <c r="B11" s="401" t="s">
        <v>432</v>
      </c>
      <c r="C11" s="70"/>
    </row>
    <row r="12" spans="1:3" ht="54">
      <c r="A12" s="399" t="s">
        <v>375</v>
      </c>
      <c r="B12" s="401" t="s">
        <v>377</v>
      </c>
      <c r="C12" s="330" t="s">
        <v>380</v>
      </c>
    </row>
    <row r="13" spans="1:3" ht="27">
      <c r="A13" s="399" t="s">
        <v>376</v>
      </c>
      <c r="B13" s="401" t="s">
        <v>378</v>
      </c>
      <c r="C13" s="70"/>
    </row>
    <row r="14" spans="1:3">
      <c r="A14" s="402" t="s">
        <v>198</v>
      </c>
      <c r="B14" s="403" t="s">
        <v>413</v>
      </c>
      <c r="C14" s="211"/>
    </row>
    <row r="15" spans="1:3">
      <c r="A15" s="404" t="s">
        <v>323</v>
      </c>
      <c r="B15" s="405" t="s">
        <v>413</v>
      </c>
      <c r="C15" s="75"/>
    </row>
    <row r="16" spans="1:3">
      <c r="A16" s="404" t="s">
        <v>103</v>
      </c>
      <c r="B16" s="405" t="s">
        <v>413</v>
      </c>
      <c r="C16" s="75"/>
    </row>
    <row r="17" spans="1:3">
      <c r="A17" s="404" t="s">
        <v>115</v>
      </c>
      <c r="B17" s="405" t="s">
        <v>413</v>
      </c>
      <c r="C17" s="75"/>
    </row>
    <row r="18" spans="1:3">
      <c r="A18" s="406" t="s">
        <v>324</v>
      </c>
      <c r="B18" s="407" t="s">
        <v>413</v>
      </c>
      <c r="C18" s="236"/>
    </row>
    <row r="19" spans="1:3">
      <c r="A19" s="52" t="s">
        <v>117</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B07B1-74B4-4FA7-8C73-35900904A5E6}">
  <dimension ref="A1:AP44"/>
  <sheetViews>
    <sheetView workbookViewId="0">
      <pane xSplit="2" ySplit="3" topLeftCell="C4" activePane="bottomRight" state="frozen"/>
      <selection activeCell="C4" sqref="C4"/>
      <selection pane="topRight" activeCell="C4" sqref="C4"/>
      <selection pane="bottomLeft" activeCell="C4" sqref="C4"/>
      <selection pane="bottomRight" activeCell="C4" sqref="C4"/>
    </sheetView>
  </sheetViews>
  <sheetFormatPr defaultColWidth="8.25" defaultRowHeight="12"/>
  <cols>
    <col min="1" max="1" width="3.375" style="67" customWidth="1"/>
    <col min="2" max="2" width="20.375" style="67" customWidth="1"/>
    <col min="3" max="42" width="8.25" style="67" customWidth="1"/>
    <col min="43" max="16384" width="8.25" style="67"/>
  </cols>
  <sheetData>
    <row r="1" spans="1:42">
      <c r="A1" s="385" t="s">
        <v>421</v>
      </c>
    </row>
    <row r="2" spans="1:42">
      <c r="A2" s="69"/>
      <c r="B2" s="61"/>
      <c r="C2" s="114"/>
      <c r="D2" s="115">
        <v>1</v>
      </c>
      <c r="E2" s="115">
        <v>2</v>
      </c>
      <c r="F2" s="115">
        <v>3</v>
      </c>
      <c r="G2" s="115">
        <v>4</v>
      </c>
      <c r="H2" s="115">
        <v>5</v>
      </c>
      <c r="I2" s="115">
        <v>6</v>
      </c>
      <c r="J2" s="115">
        <v>7</v>
      </c>
      <c r="K2" s="115">
        <v>8</v>
      </c>
      <c r="L2" s="115">
        <v>9</v>
      </c>
      <c r="M2" s="115">
        <v>10</v>
      </c>
      <c r="N2" s="115">
        <v>11</v>
      </c>
      <c r="O2" s="115">
        <v>12</v>
      </c>
      <c r="P2" s="115">
        <v>13</v>
      </c>
      <c r="Q2" s="115">
        <v>14</v>
      </c>
      <c r="R2" s="115">
        <v>15</v>
      </c>
      <c r="S2" s="115">
        <v>16</v>
      </c>
      <c r="T2" s="115">
        <v>17</v>
      </c>
      <c r="U2" s="115">
        <v>18</v>
      </c>
      <c r="V2" s="115">
        <v>19</v>
      </c>
      <c r="W2" s="115">
        <v>20</v>
      </c>
      <c r="X2" s="115">
        <v>21</v>
      </c>
      <c r="Y2" s="115">
        <v>22</v>
      </c>
      <c r="Z2" s="115">
        <v>23</v>
      </c>
      <c r="AA2" s="115">
        <v>24</v>
      </c>
      <c r="AB2" s="115">
        <v>25</v>
      </c>
      <c r="AC2" s="115">
        <v>26</v>
      </c>
      <c r="AD2" s="115">
        <v>27</v>
      </c>
      <c r="AE2" s="115">
        <v>28</v>
      </c>
      <c r="AF2" s="115">
        <v>29</v>
      </c>
      <c r="AG2" s="115">
        <v>30</v>
      </c>
      <c r="AH2" s="115">
        <v>31</v>
      </c>
      <c r="AI2" s="115">
        <v>32</v>
      </c>
      <c r="AJ2" s="115">
        <v>33</v>
      </c>
      <c r="AK2" s="115">
        <v>34</v>
      </c>
      <c r="AL2" s="115">
        <v>35</v>
      </c>
      <c r="AM2" s="115">
        <v>36</v>
      </c>
      <c r="AN2" s="115">
        <v>37</v>
      </c>
      <c r="AO2" s="115">
        <v>38</v>
      </c>
      <c r="AP2" s="115">
        <v>39</v>
      </c>
    </row>
    <row r="3" spans="1:42" ht="35.450000000000003" customHeight="1">
      <c r="A3" s="99"/>
      <c r="B3" s="121"/>
      <c r="C3" s="298" t="s">
        <v>225</v>
      </c>
      <c r="D3" s="296" t="s">
        <v>73</v>
      </c>
      <c r="E3" s="296" t="s">
        <v>355</v>
      </c>
      <c r="F3" s="296" t="s">
        <v>356</v>
      </c>
      <c r="G3" s="296" t="s">
        <v>108</v>
      </c>
      <c r="H3" s="296" t="s">
        <v>357</v>
      </c>
      <c r="I3" s="296" t="s">
        <v>78</v>
      </c>
      <c r="J3" s="296" t="s">
        <v>79</v>
      </c>
      <c r="K3" s="296" t="s">
        <v>80</v>
      </c>
      <c r="L3" s="296" t="s">
        <v>81</v>
      </c>
      <c r="M3" s="296" t="s">
        <v>358</v>
      </c>
      <c r="N3" s="296" t="s">
        <v>83</v>
      </c>
      <c r="O3" s="296" t="s">
        <v>84</v>
      </c>
      <c r="P3" s="296" t="s">
        <v>85</v>
      </c>
      <c r="Q3" s="296" t="s">
        <v>86</v>
      </c>
      <c r="R3" s="296" t="s">
        <v>110</v>
      </c>
      <c r="S3" s="296" t="s">
        <v>111</v>
      </c>
      <c r="T3" s="296" t="s">
        <v>112</v>
      </c>
      <c r="U3" s="296" t="s">
        <v>359</v>
      </c>
      <c r="V3" s="296" t="s">
        <v>88</v>
      </c>
      <c r="W3" s="296" t="s">
        <v>360</v>
      </c>
      <c r="X3" s="296" t="s">
        <v>90</v>
      </c>
      <c r="Y3" s="296" t="s">
        <v>64</v>
      </c>
      <c r="Z3" s="296" t="s">
        <v>91</v>
      </c>
      <c r="AA3" s="296" t="s">
        <v>361</v>
      </c>
      <c r="AB3" s="296" t="s">
        <v>1</v>
      </c>
      <c r="AC3" s="296" t="s">
        <v>2</v>
      </c>
      <c r="AD3" s="296" t="s">
        <v>65</v>
      </c>
      <c r="AE3" s="296" t="s">
        <v>66</v>
      </c>
      <c r="AF3" s="296" t="s">
        <v>93</v>
      </c>
      <c r="AG3" s="296" t="s">
        <v>362</v>
      </c>
      <c r="AH3" s="296" t="s">
        <v>113</v>
      </c>
      <c r="AI3" s="296" t="s">
        <v>67</v>
      </c>
      <c r="AJ3" s="296" t="s">
        <v>96</v>
      </c>
      <c r="AK3" s="296" t="s">
        <v>363</v>
      </c>
      <c r="AL3" s="296" t="s">
        <v>364</v>
      </c>
      <c r="AM3" s="296" t="s">
        <v>98</v>
      </c>
      <c r="AN3" s="296" t="s">
        <v>114</v>
      </c>
      <c r="AO3" s="296" t="s">
        <v>365</v>
      </c>
      <c r="AP3" s="296" t="s">
        <v>366</v>
      </c>
    </row>
    <row r="4" spans="1:42" ht="12" customHeight="1">
      <c r="A4" s="408"/>
      <c r="B4" s="409" t="s">
        <v>368</v>
      </c>
      <c r="C4" s="417">
        <f t="shared" ref="C4:C44" si="0">SUM(D4:AP4)</f>
        <v>3000</v>
      </c>
      <c r="D4" s="410">
        <f t="array" ref="D4:AP4">TRANSPOSE(データ入力!H6:H44)</f>
        <v>0</v>
      </c>
      <c r="E4" s="410">
        <v>0</v>
      </c>
      <c r="F4" s="410">
        <v>0</v>
      </c>
      <c r="G4" s="410">
        <v>0</v>
      </c>
      <c r="H4" s="410">
        <v>0</v>
      </c>
      <c r="I4" s="410">
        <v>0</v>
      </c>
      <c r="J4" s="410">
        <v>0</v>
      </c>
      <c r="K4" s="410">
        <v>0</v>
      </c>
      <c r="L4" s="410">
        <v>0</v>
      </c>
      <c r="M4" s="410">
        <v>0</v>
      </c>
      <c r="N4" s="410">
        <v>0</v>
      </c>
      <c r="O4" s="410">
        <v>0</v>
      </c>
      <c r="P4" s="410">
        <v>0</v>
      </c>
      <c r="Q4" s="410">
        <v>0</v>
      </c>
      <c r="R4" s="410">
        <v>0</v>
      </c>
      <c r="S4" s="410">
        <v>0</v>
      </c>
      <c r="T4" s="410">
        <v>0</v>
      </c>
      <c r="U4" s="410">
        <v>0</v>
      </c>
      <c r="V4" s="410">
        <v>3000</v>
      </c>
      <c r="W4" s="410">
        <v>0</v>
      </c>
      <c r="X4" s="410">
        <v>0</v>
      </c>
      <c r="Y4" s="410">
        <v>0</v>
      </c>
      <c r="Z4" s="410">
        <v>0</v>
      </c>
      <c r="AA4" s="410">
        <v>0</v>
      </c>
      <c r="AB4" s="410">
        <v>0</v>
      </c>
      <c r="AC4" s="410">
        <v>0</v>
      </c>
      <c r="AD4" s="410">
        <v>0</v>
      </c>
      <c r="AE4" s="410">
        <v>0</v>
      </c>
      <c r="AF4" s="410">
        <v>0</v>
      </c>
      <c r="AG4" s="410">
        <v>0</v>
      </c>
      <c r="AH4" s="410">
        <v>0</v>
      </c>
      <c r="AI4" s="410">
        <v>0</v>
      </c>
      <c r="AJ4" s="410">
        <v>0</v>
      </c>
      <c r="AK4" s="410">
        <v>0</v>
      </c>
      <c r="AL4" s="410">
        <v>0</v>
      </c>
      <c r="AM4" s="410">
        <v>0</v>
      </c>
      <c r="AN4" s="410">
        <v>0</v>
      </c>
      <c r="AO4" s="410">
        <v>0</v>
      </c>
      <c r="AP4" s="410">
        <v>0</v>
      </c>
    </row>
    <row r="5" spans="1:42" ht="12" customHeight="1">
      <c r="A5" s="299">
        <v>1</v>
      </c>
      <c r="B5" s="37" t="s">
        <v>73</v>
      </c>
      <c r="C5" s="418">
        <f t="shared" si="0"/>
        <v>0</v>
      </c>
      <c r="D5" s="411">
        <f>D$4*'R02固定資本M構成比'!C4</f>
        <v>0</v>
      </c>
      <c r="E5" s="412">
        <f>E$4*'R02固定資本M構成比'!D4</f>
        <v>0</v>
      </c>
      <c r="F5" s="412">
        <f>F$4*'R02固定資本M構成比'!E4</f>
        <v>0</v>
      </c>
      <c r="G5" s="412">
        <f>G$4*'R02固定資本M構成比'!F4</f>
        <v>0</v>
      </c>
      <c r="H5" s="412">
        <f>H$4*'R02固定資本M構成比'!G4</f>
        <v>0</v>
      </c>
      <c r="I5" s="412">
        <f>I$4*'R02固定資本M構成比'!H4</f>
        <v>0</v>
      </c>
      <c r="J5" s="412">
        <f>J$4*'R02固定資本M構成比'!I4</f>
        <v>0</v>
      </c>
      <c r="K5" s="412">
        <f>K$4*'R02固定資本M構成比'!J4</f>
        <v>0</v>
      </c>
      <c r="L5" s="412">
        <f>L$4*'R02固定資本M構成比'!K4</f>
        <v>0</v>
      </c>
      <c r="M5" s="412">
        <f>M$4*'R02固定資本M構成比'!L4</f>
        <v>0</v>
      </c>
      <c r="N5" s="412">
        <f>N$4*'R02固定資本M構成比'!M4</f>
        <v>0</v>
      </c>
      <c r="O5" s="412">
        <f>O$4*'R02固定資本M構成比'!N4</f>
        <v>0</v>
      </c>
      <c r="P5" s="412">
        <f>P$4*'R02固定資本M構成比'!O4</f>
        <v>0</v>
      </c>
      <c r="Q5" s="412">
        <f>Q$4*'R02固定資本M構成比'!P4</f>
        <v>0</v>
      </c>
      <c r="R5" s="412">
        <f>R$4*'R02固定資本M構成比'!Q4</f>
        <v>0</v>
      </c>
      <c r="S5" s="412">
        <f>S$4*'R02固定資本M構成比'!R4</f>
        <v>0</v>
      </c>
      <c r="T5" s="412">
        <f>T$4*'R02固定資本M構成比'!S4</f>
        <v>0</v>
      </c>
      <c r="U5" s="412">
        <f>U$4*'R02固定資本M構成比'!T4</f>
        <v>0</v>
      </c>
      <c r="V5" s="412">
        <f>V$4*'R02固定資本M構成比'!U4</f>
        <v>0</v>
      </c>
      <c r="W5" s="412">
        <f>W$4*'R02固定資本M構成比'!V4</f>
        <v>0</v>
      </c>
      <c r="X5" s="412">
        <f>X$4*'R02固定資本M構成比'!W4</f>
        <v>0</v>
      </c>
      <c r="Y5" s="412">
        <f>Y$4*'R02固定資本M構成比'!X4</f>
        <v>0</v>
      </c>
      <c r="Z5" s="412">
        <f>Z$4*'R02固定資本M構成比'!Y4</f>
        <v>0</v>
      </c>
      <c r="AA5" s="412">
        <f>AA$4*'R02固定資本M構成比'!Z4</f>
        <v>0</v>
      </c>
      <c r="AB5" s="412">
        <f>AB$4*'R02固定資本M構成比'!AA4</f>
        <v>0</v>
      </c>
      <c r="AC5" s="412">
        <f>AC$4*'R02固定資本M構成比'!AB4</f>
        <v>0</v>
      </c>
      <c r="AD5" s="412">
        <f>AD$4*'R02固定資本M構成比'!AC4</f>
        <v>0</v>
      </c>
      <c r="AE5" s="412">
        <f>AE$4*'R02固定資本M構成比'!AD4</f>
        <v>0</v>
      </c>
      <c r="AF5" s="412">
        <f>AF$4*'R02固定資本M構成比'!AE4</f>
        <v>0</v>
      </c>
      <c r="AG5" s="412">
        <f>AG$4*'R02固定資本M構成比'!AF4</f>
        <v>0</v>
      </c>
      <c r="AH5" s="412">
        <f>AH$4*'R02固定資本M構成比'!AG4</f>
        <v>0</v>
      </c>
      <c r="AI5" s="412">
        <f>AI$4*'R02固定資本M構成比'!AH4</f>
        <v>0</v>
      </c>
      <c r="AJ5" s="412">
        <f>AJ$4*'R02固定資本M構成比'!AI4</f>
        <v>0</v>
      </c>
      <c r="AK5" s="412">
        <f>AK$4*'R02固定資本M構成比'!AJ4</f>
        <v>0</v>
      </c>
      <c r="AL5" s="412">
        <f>AL$4*'R02固定資本M構成比'!AK4</f>
        <v>0</v>
      </c>
      <c r="AM5" s="412">
        <f>AM$4*'R02固定資本M構成比'!AL4</f>
        <v>0</v>
      </c>
      <c r="AN5" s="412">
        <f>AN$4*'R02固定資本M構成比'!AM4</f>
        <v>0</v>
      </c>
      <c r="AO5" s="412">
        <f>AO$4*'R02固定資本M構成比'!AN4</f>
        <v>0</v>
      </c>
      <c r="AP5" s="412">
        <f>AP$4*'R02固定資本M構成比'!AO4</f>
        <v>0</v>
      </c>
    </row>
    <row r="6" spans="1:42">
      <c r="A6" s="300">
        <v>2</v>
      </c>
      <c r="B6" s="37" t="s">
        <v>74</v>
      </c>
      <c r="C6" s="419">
        <f t="shared" si="0"/>
        <v>0</v>
      </c>
      <c r="D6" s="413">
        <f>D$4*'R02固定資本M構成比'!C5</f>
        <v>0</v>
      </c>
      <c r="E6" s="414">
        <f>E$4*'R02固定資本M構成比'!D5</f>
        <v>0</v>
      </c>
      <c r="F6" s="414">
        <f>F$4*'R02固定資本M構成比'!E5</f>
        <v>0</v>
      </c>
      <c r="G6" s="414">
        <f>G$4*'R02固定資本M構成比'!F5</f>
        <v>0</v>
      </c>
      <c r="H6" s="414">
        <f>H$4*'R02固定資本M構成比'!G5</f>
        <v>0</v>
      </c>
      <c r="I6" s="414">
        <f>I$4*'R02固定資本M構成比'!H5</f>
        <v>0</v>
      </c>
      <c r="J6" s="414">
        <f>J$4*'R02固定資本M構成比'!I5</f>
        <v>0</v>
      </c>
      <c r="K6" s="414">
        <f>K$4*'R02固定資本M構成比'!J5</f>
        <v>0</v>
      </c>
      <c r="L6" s="414">
        <f>L$4*'R02固定資本M構成比'!K5</f>
        <v>0</v>
      </c>
      <c r="M6" s="414">
        <f>M$4*'R02固定資本M構成比'!L5</f>
        <v>0</v>
      </c>
      <c r="N6" s="414">
        <f>N$4*'R02固定資本M構成比'!M5</f>
        <v>0</v>
      </c>
      <c r="O6" s="414">
        <f>O$4*'R02固定資本M構成比'!N5</f>
        <v>0</v>
      </c>
      <c r="P6" s="414">
        <f>P$4*'R02固定資本M構成比'!O5</f>
        <v>0</v>
      </c>
      <c r="Q6" s="414">
        <f>Q$4*'R02固定資本M構成比'!P5</f>
        <v>0</v>
      </c>
      <c r="R6" s="414">
        <f>R$4*'R02固定資本M構成比'!Q5</f>
        <v>0</v>
      </c>
      <c r="S6" s="414">
        <f>S$4*'R02固定資本M構成比'!R5</f>
        <v>0</v>
      </c>
      <c r="T6" s="414">
        <f>T$4*'R02固定資本M構成比'!S5</f>
        <v>0</v>
      </c>
      <c r="U6" s="414">
        <f>U$4*'R02固定資本M構成比'!T5</f>
        <v>0</v>
      </c>
      <c r="V6" s="414">
        <f>V$4*'R02固定資本M構成比'!U5</f>
        <v>0</v>
      </c>
      <c r="W6" s="414">
        <f>W$4*'R02固定資本M構成比'!V5</f>
        <v>0</v>
      </c>
      <c r="X6" s="414">
        <f>X$4*'R02固定資本M構成比'!W5</f>
        <v>0</v>
      </c>
      <c r="Y6" s="414">
        <f>Y$4*'R02固定資本M構成比'!X5</f>
        <v>0</v>
      </c>
      <c r="Z6" s="414">
        <f>Z$4*'R02固定資本M構成比'!Y5</f>
        <v>0</v>
      </c>
      <c r="AA6" s="414">
        <f>AA$4*'R02固定資本M構成比'!Z5</f>
        <v>0</v>
      </c>
      <c r="AB6" s="414">
        <f>AB$4*'R02固定資本M構成比'!AA5</f>
        <v>0</v>
      </c>
      <c r="AC6" s="414">
        <f>AC$4*'R02固定資本M構成比'!AB5</f>
        <v>0</v>
      </c>
      <c r="AD6" s="414">
        <f>AD$4*'R02固定資本M構成比'!AC5</f>
        <v>0</v>
      </c>
      <c r="AE6" s="414">
        <f>AE$4*'R02固定資本M構成比'!AD5</f>
        <v>0</v>
      </c>
      <c r="AF6" s="414">
        <f>AF$4*'R02固定資本M構成比'!AE5</f>
        <v>0</v>
      </c>
      <c r="AG6" s="414">
        <f>AG$4*'R02固定資本M構成比'!AF5</f>
        <v>0</v>
      </c>
      <c r="AH6" s="414">
        <f>AH$4*'R02固定資本M構成比'!AG5</f>
        <v>0</v>
      </c>
      <c r="AI6" s="414">
        <f>AI$4*'R02固定資本M構成比'!AH5</f>
        <v>0</v>
      </c>
      <c r="AJ6" s="414">
        <f>AJ$4*'R02固定資本M構成比'!AI5</f>
        <v>0</v>
      </c>
      <c r="AK6" s="414">
        <f>AK$4*'R02固定資本M構成比'!AJ5</f>
        <v>0</v>
      </c>
      <c r="AL6" s="414">
        <f>AL$4*'R02固定資本M構成比'!AK5</f>
        <v>0</v>
      </c>
      <c r="AM6" s="414">
        <f>AM$4*'R02固定資本M構成比'!AL5</f>
        <v>0</v>
      </c>
      <c r="AN6" s="414">
        <f>AN$4*'R02固定資本M構成比'!AM5</f>
        <v>0</v>
      </c>
      <c r="AO6" s="414">
        <f>AO$4*'R02固定資本M構成比'!AN5</f>
        <v>0</v>
      </c>
      <c r="AP6" s="414">
        <f>AP$4*'R02固定資本M構成比'!AO5</f>
        <v>0</v>
      </c>
    </row>
    <row r="7" spans="1:42">
      <c r="A7" s="300">
        <v>3</v>
      </c>
      <c r="B7" s="37" t="s">
        <v>75</v>
      </c>
      <c r="C7" s="419">
        <f t="shared" si="0"/>
        <v>0</v>
      </c>
      <c r="D7" s="413">
        <f>D$4*'R02固定資本M構成比'!C6</f>
        <v>0</v>
      </c>
      <c r="E7" s="414">
        <f>E$4*'R02固定資本M構成比'!D6</f>
        <v>0</v>
      </c>
      <c r="F7" s="414">
        <f>F$4*'R02固定資本M構成比'!E6</f>
        <v>0</v>
      </c>
      <c r="G7" s="414">
        <f>G$4*'R02固定資本M構成比'!F6</f>
        <v>0</v>
      </c>
      <c r="H7" s="414">
        <f>H$4*'R02固定資本M構成比'!G6</f>
        <v>0</v>
      </c>
      <c r="I7" s="414">
        <f>I$4*'R02固定資本M構成比'!H6</f>
        <v>0</v>
      </c>
      <c r="J7" s="414">
        <f>J$4*'R02固定資本M構成比'!I6</f>
        <v>0</v>
      </c>
      <c r="K7" s="414">
        <f>K$4*'R02固定資本M構成比'!J6</f>
        <v>0</v>
      </c>
      <c r="L7" s="414">
        <f>L$4*'R02固定資本M構成比'!K6</f>
        <v>0</v>
      </c>
      <c r="M7" s="414">
        <f>M$4*'R02固定資本M構成比'!L6</f>
        <v>0</v>
      </c>
      <c r="N7" s="414">
        <f>N$4*'R02固定資本M構成比'!M6</f>
        <v>0</v>
      </c>
      <c r="O7" s="414">
        <f>O$4*'R02固定資本M構成比'!N6</f>
        <v>0</v>
      </c>
      <c r="P7" s="414">
        <f>P$4*'R02固定資本M構成比'!O6</f>
        <v>0</v>
      </c>
      <c r="Q7" s="414">
        <f>Q$4*'R02固定資本M構成比'!P6</f>
        <v>0</v>
      </c>
      <c r="R7" s="414">
        <f>R$4*'R02固定資本M構成比'!Q6</f>
        <v>0</v>
      </c>
      <c r="S7" s="414">
        <f>S$4*'R02固定資本M構成比'!R6</f>
        <v>0</v>
      </c>
      <c r="T7" s="414">
        <f>T$4*'R02固定資本M構成比'!S6</f>
        <v>0</v>
      </c>
      <c r="U7" s="414">
        <f>U$4*'R02固定資本M構成比'!T6</f>
        <v>0</v>
      </c>
      <c r="V7" s="414">
        <f>V$4*'R02固定資本M構成比'!U6</f>
        <v>0</v>
      </c>
      <c r="W7" s="414">
        <f>W$4*'R02固定資本M構成比'!V6</f>
        <v>0</v>
      </c>
      <c r="X7" s="414">
        <f>X$4*'R02固定資本M構成比'!W6</f>
        <v>0</v>
      </c>
      <c r="Y7" s="414">
        <f>Y$4*'R02固定資本M構成比'!X6</f>
        <v>0</v>
      </c>
      <c r="Z7" s="414">
        <f>Z$4*'R02固定資本M構成比'!Y6</f>
        <v>0</v>
      </c>
      <c r="AA7" s="414">
        <f>AA$4*'R02固定資本M構成比'!Z6</f>
        <v>0</v>
      </c>
      <c r="AB7" s="414">
        <f>AB$4*'R02固定資本M構成比'!AA6</f>
        <v>0</v>
      </c>
      <c r="AC7" s="414">
        <f>AC$4*'R02固定資本M構成比'!AB6</f>
        <v>0</v>
      </c>
      <c r="AD7" s="414">
        <f>AD$4*'R02固定資本M構成比'!AC6</f>
        <v>0</v>
      </c>
      <c r="AE7" s="414">
        <f>AE$4*'R02固定資本M構成比'!AD6</f>
        <v>0</v>
      </c>
      <c r="AF7" s="414">
        <f>AF$4*'R02固定資本M構成比'!AE6</f>
        <v>0</v>
      </c>
      <c r="AG7" s="414">
        <f>AG$4*'R02固定資本M構成比'!AF6</f>
        <v>0</v>
      </c>
      <c r="AH7" s="414">
        <f>AH$4*'R02固定資本M構成比'!AG6</f>
        <v>0</v>
      </c>
      <c r="AI7" s="414">
        <f>AI$4*'R02固定資本M構成比'!AH6</f>
        <v>0</v>
      </c>
      <c r="AJ7" s="414">
        <f>AJ$4*'R02固定資本M構成比'!AI6</f>
        <v>0</v>
      </c>
      <c r="AK7" s="414">
        <f>AK$4*'R02固定資本M構成比'!AJ6</f>
        <v>0</v>
      </c>
      <c r="AL7" s="414">
        <f>AL$4*'R02固定資本M構成比'!AK6</f>
        <v>0</v>
      </c>
      <c r="AM7" s="414">
        <f>AM$4*'R02固定資本M構成比'!AL6</f>
        <v>0</v>
      </c>
      <c r="AN7" s="414">
        <f>AN$4*'R02固定資本M構成比'!AM6</f>
        <v>0</v>
      </c>
      <c r="AO7" s="414">
        <f>AO$4*'R02固定資本M構成比'!AN6</f>
        <v>0</v>
      </c>
      <c r="AP7" s="414">
        <f>AP$4*'R02固定資本M構成比'!AO6</f>
        <v>0</v>
      </c>
    </row>
    <row r="8" spans="1:42">
      <c r="A8" s="300">
        <v>4</v>
      </c>
      <c r="B8" s="37" t="s">
        <v>76</v>
      </c>
      <c r="C8" s="419">
        <f t="shared" si="0"/>
        <v>0</v>
      </c>
      <c r="D8" s="413">
        <f>D$4*'R02固定資本M構成比'!C7</f>
        <v>0</v>
      </c>
      <c r="E8" s="414">
        <f>E$4*'R02固定資本M構成比'!D7</f>
        <v>0</v>
      </c>
      <c r="F8" s="414">
        <f>F$4*'R02固定資本M構成比'!E7</f>
        <v>0</v>
      </c>
      <c r="G8" s="414">
        <f>G$4*'R02固定資本M構成比'!F7</f>
        <v>0</v>
      </c>
      <c r="H8" s="414">
        <f>H$4*'R02固定資本M構成比'!G7</f>
        <v>0</v>
      </c>
      <c r="I8" s="414">
        <f>I$4*'R02固定資本M構成比'!H7</f>
        <v>0</v>
      </c>
      <c r="J8" s="414">
        <f>J$4*'R02固定資本M構成比'!I7</f>
        <v>0</v>
      </c>
      <c r="K8" s="414">
        <f>K$4*'R02固定資本M構成比'!J7</f>
        <v>0</v>
      </c>
      <c r="L8" s="414">
        <f>L$4*'R02固定資本M構成比'!K7</f>
        <v>0</v>
      </c>
      <c r="M8" s="414">
        <f>M$4*'R02固定資本M構成比'!L7</f>
        <v>0</v>
      </c>
      <c r="N8" s="414">
        <f>N$4*'R02固定資本M構成比'!M7</f>
        <v>0</v>
      </c>
      <c r="O8" s="414">
        <f>O$4*'R02固定資本M構成比'!N7</f>
        <v>0</v>
      </c>
      <c r="P8" s="414">
        <f>P$4*'R02固定資本M構成比'!O7</f>
        <v>0</v>
      </c>
      <c r="Q8" s="414">
        <f>Q$4*'R02固定資本M構成比'!P7</f>
        <v>0</v>
      </c>
      <c r="R8" s="414">
        <f>R$4*'R02固定資本M構成比'!Q7</f>
        <v>0</v>
      </c>
      <c r="S8" s="414">
        <f>S$4*'R02固定資本M構成比'!R7</f>
        <v>0</v>
      </c>
      <c r="T8" s="414">
        <f>T$4*'R02固定資本M構成比'!S7</f>
        <v>0</v>
      </c>
      <c r="U8" s="414">
        <f>U$4*'R02固定資本M構成比'!T7</f>
        <v>0</v>
      </c>
      <c r="V8" s="414">
        <f>V$4*'R02固定資本M構成比'!U7</f>
        <v>0</v>
      </c>
      <c r="W8" s="414">
        <f>W$4*'R02固定資本M構成比'!V7</f>
        <v>0</v>
      </c>
      <c r="X8" s="414">
        <f>X$4*'R02固定資本M構成比'!W7</f>
        <v>0</v>
      </c>
      <c r="Y8" s="414">
        <f>Y$4*'R02固定資本M構成比'!X7</f>
        <v>0</v>
      </c>
      <c r="Z8" s="414">
        <f>Z$4*'R02固定資本M構成比'!Y7</f>
        <v>0</v>
      </c>
      <c r="AA8" s="414">
        <f>AA$4*'R02固定資本M構成比'!Z7</f>
        <v>0</v>
      </c>
      <c r="AB8" s="414">
        <f>AB$4*'R02固定資本M構成比'!AA7</f>
        <v>0</v>
      </c>
      <c r="AC8" s="414">
        <f>AC$4*'R02固定資本M構成比'!AB7</f>
        <v>0</v>
      </c>
      <c r="AD8" s="414">
        <f>AD$4*'R02固定資本M構成比'!AC7</f>
        <v>0</v>
      </c>
      <c r="AE8" s="414">
        <f>AE$4*'R02固定資本M構成比'!AD7</f>
        <v>0</v>
      </c>
      <c r="AF8" s="414">
        <f>AF$4*'R02固定資本M構成比'!AE7</f>
        <v>0</v>
      </c>
      <c r="AG8" s="414">
        <f>AG$4*'R02固定資本M構成比'!AF7</f>
        <v>0</v>
      </c>
      <c r="AH8" s="414">
        <f>AH$4*'R02固定資本M構成比'!AG7</f>
        <v>0</v>
      </c>
      <c r="AI8" s="414">
        <f>AI$4*'R02固定資本M構成比'!AH7</f>
        <v>0</v>
      </c>
      <c r="AJ8" s="414">
        <f>AJ$4*'R02固定資本M構成比'!AI7</f>
        <v>0</v>
      </c>
      <c r="AK8" s="414">
        <f>AK$4*'R02固定資本M構成比'!AJ7</f>
        <v>0</v>
      </c>
      <c r="AL8" s="414">
        <f>AL$4*'R02固定資本M構成比'!AK7</f>
        <v>0</v>
      </c>
      <c r="AM8" s="414">
        <f>AM$4*'R02固定資本M構成比'!AL7</f>
        <v>0</v>
      </c>
      <c r="AN8" s="414">
        <f>AN$4*'R02固定資本M構成比'!AM7</f>
        <v>0</v>
      </c>
      <c r="AO8" s="414">
        <f>AO$4*'R02固定資本M構成比'!AN7</f>
        <v>0</v>
      </c>
      <c r="AP8" s="414">
        <f>AP$4*'R02固定資本M構成比'!AO7</f>
        <v>0</v>
      </c>
    </row>
    <row r="9" spans="1:42">
      <c r="A9" s="300">
        <v>5</v>
      </c>
      <c r="B9" s="37" t="s">
        <v>77</v>
      </c>
      <c r="C9" s="419">
        <f t="shared" si="0"/>
        <v>0</v>
      </c>
      <c r="D9" s="413">
        <f>D$4*'R02固定資本M構成比'!C8</f>
        <v>0</v>
      </c>
      <c r="E9" s="414">
        <f>E$4*'R02固定資本M構成比'!D8</f>
        <v>0</v>
      </c>
      <c r="F9" s="414">
        <f>F$4*'R02固定資本M構成比'!E8</f>
        <v>0</v>
      </c>
      <c r="G9" s="414">
        <f>G$4*'R02固定資本M構成比'!F8</f>
        <v>0</v>
      </c>
      <c r="H9" s="414">
        <f>H$4*'R02固定資本M構成比'!G8</f>
        <v>0</v>
      </c>
      <c r="I9" s="414">
        <f>I$4*'R02固定資本M構成比'!H8</f>
        <v>0</v>
      </c>
      <c r="J9" s="414">
        <f>J$4*'R02固定資本M構成比'!I8</f>
        <v>0</v>
      </c>
      <c r="K9" s="414">
        <f>K$4*'R02固定資本M構成比'!J8</f>
        <v>0</v>
      </c>
      <c r="L9" s="414">
        <f>L$4*'R02固定資本M構成比'!K8</f>
        <v>0</v>
      </c>
      <c r="M9" s="414">
        <f>M$4*'R02固定資本M構成比'!L8</f>
        <v>0</v>
      </c>
      <c r="N9" s="414">
        <f>N$4*'R02固定資本M構成比'!M8</f>
        <v>0</v>
      </c>
      <c r="O9" s="414">
        <f>O$4*'R02固定資本M構成比'!N8</f>
        <v>0</v>
      </c>
      <c r="P9" s="414">
        <f>P$4*'R02固定資本M構成比'!O8</f>
        <v>0</v>
      </c>
      <c r="Q9" s="414">
        <f>Q$4*'R02固定資本M構成比'!P8</f>
        <v>0</v>
      </c>
      <c r="R9" s="414">
        <f>R$4*'R02固定資本M構成比'!Q8</f>
        <v>0</v>
      </c>
      <c r="S9" s="414">
        <f>S$4*'R02固定資本M構成比'!R8</f>
        <v>0</v>
      </c>
      <c r="T9" s="414">
        <f>T$4*'R02固定資本M構成比'!S8</f>
        <v>0</v>
      </c>
      <c r="U9" s="414">
        <f>U$4*'R02固定資本M構成比'!T8</f>
        <v>0</v>
      </c>
      <c r="V9" s="414">
        <f>V$4*'R02固定資本M構成比'!U8</f>
        <v>0</v>
      </c>
      <c r="W9" s="414">
        <f>W$4*'R02固定資本M構成比'!V8</f>
        <v>0</v>
      </c>
      <c r="X9" s="414">
        <f>X$4*'R02固定資本M構成比'!W8</f>
        <v>0</v>
      </c>
      <c r="Y9" s="414">
        <f>Y$4*'R02固定資本M構成比'!X8</f>
        <v>0</v>
      </c>
      <c r="Z9" s="414">
        <f>Z$4*'R02固定資本M構成比'!Y8</f>
        <v>0</v>
      </c>
      <c r="AA9" s="414">
        <f>AA$4*'R02固定資本M構成比'!Z8</f>
        <v>0</v>
      </c>
      <c r="AB9" s="414">
        <f>AB$4*'R02固定資本M構成比'!AA8</f>
        <v>0</v>
      </c>
      <c r="AC9" s="414">
        <f>AC$4*'R02固定資本M構成比'!AB8</f>
        <v>0</v>
      </c>
      <c r="AD9" s="414">
        <f>AD$4*'R02固定資本M構成比'!AC8</f>
        <v>0</v>
      </c>
      <c r="AE9" s="414">
        <f>AE$4*'R02固定資本M構成比'!AD8</f>
        <v>0</v>
      </c>
      <c r="AF9" s="414">
        <f>AF$4*'R02固定資本M構成比'!AE8</f>
        <v>0</v>
      </c>
      <c r="AG9" s="414">
        <f>AG$4*'R02固定資本M構成比'!AF8</f>
        <v>0</v>
      </c>
      <c r="AH9" s="414">
        <f>AH$4*'R02固定資本M構成比'!AG8</f>
        <v>0</v>
      </c>
      <c r="AI9" s="414">
        <f>AI$4*'R02固定資本M構成比'!AH8</f>
        <v>0</v>
      </c>
      <c r="AJ9" s="414">
        <f>AJ$4*'R02固定資本M構成比'!AI8</f>
        <v>0</v>
      </c>
      <c r="AK9" s="414">
        <f>AK$4*'R02固定資本M構成比'!AJ8</f>
        <v>0</v>
      </c>
      <c r="AL9" s="414">
        <f>AL$4*'R02固定資本M構成比'!AK8</f>
        <v>0</v>
      </c>
      <c r="AM9" s="414">
        <f>AM$4*'R02固定資本M構成比'!AL8</f>
        <v>0</v>
      </c>
      <c r="AN9" s="414">
        <f>AN$4*'R02固定資本M構成比'!AM8</f>
        <v>0</v>
      </c>
      <c r="AO9" s="414">
        <f>AO$4*'R02固定資本M構成比'!AN8</f>
        <v>0</v>
      </c>
      <c r="AP9" s="414">
        <f>AP$4*'R02固定資本M構成比'!AO8</f>
        <v>0</v>
      </c>
    </row>
    <row r="10" spans="1:42">
      <c r="A10" s="300">
        <v>6</v>
      </c>
      <c r="B10" s="37" t="s">
        <v>78</v>
      </c>
      <c r="C10" s="419">
        <f t="shared" si="0"/>
        <v>0.85144895604875881</v>
      </c>
      <c r="D10" s="413">
        <f>D$4*'R02固定資本M構成比'!C9</f>
        <v>0</v>
      </c>
      <c r="E10" s="414">
        <f>E$4*'R02固定資本M構成比'!D9</f>
        <v>0</v>
      </c>
      <c r="F10" s="414">
        <f>F$4*'R02固定資本M構成比'!E9</f>
        <v>0</v>
      </c>
      <c r="G10" s="414">
        <f>G$4*'R02固定資本M構成比'!F9</f>
        <v>0</v>
      </c>
      <c r="H10" s="414">
        <f>H$4*'R02固定資本M構成比'!G9</f>
        <v>0</v>
      </c>
      <c r="I10" s="414">
        <f>I$4*'R02固定資本M構成比'!H9</f>
        <v>0</v>
      </c>
      <c r="J10" s="414">
        <f>J$4*'R02固定資本M構成比'!I9</f>
        <v>0</v>
      </c>
      <c r="K10" s="414">
        <f>K$4*'R02固定資本M構成比'!J9</f>
        <v>0</v>
      </c>
      <c r="L10" s="414">
        <f>L$4*'R02固定資本M構成比'!K9</f>
        <v>0</v>
      </c>
      <c r="M10" s="414">
        <f>M$4*'R02固定資本M構成比'!L9</f>
        <v>0</v>
      </c>
      <c r="N10" s="414">
        <f>N$4*'R02固定資本M構成比'!M9</f>
        <v>0</v>
      </c>
      <c r="O10" s="414">
        <f>O$4*'R02固定資本M構成比'!N9</f>
        <v>0</v>
      </c>
      <c r="P10" s="414">
        <f>P$4*'R02固定資本M構成比'!O9</f>
        <v>0</v>
      </c>
      <c r="Q10" s="414">
        <f>Q$4*'R02固定資本M構成比'!P9</f>
        <v>0</v>
      </c>
      <c r="R10" s="414">
        <f>R$4*'R02固定資本M構成比'!Q9</f>
        <v>0</v>
      </c>
      <c r="S10" s="414">
        <f>S$4*'R02固定資本M構成比'!R9</f>
        <v>0</v>
      </c>
      <c r="T10" s="414">
        <f>T$4*'R02固定資本M構成比'!S9</f>
        <v>0</v>
      </c>
      <c r="U10" s="414">
        <f>U$4*'R02固定資本M構成比'!T9</f>
        <v>0</v>
      </c>
      <c r="V10" s="414">
        <f>V$4*'R02固定資本M構成比'!U9</f>
        <v>0.85144895604875881</v>
      </c>
      <c r="W10" s="414">
        <f>W$4*'R02固定資本M構成比'!V9</f>
        <v>0</v>
      </c>
      <c r="X10" s="414">
        <f>X$4*'R02固定資本M構成比'!W9</f>
        <v>0</v>
      </c>
      <c r="Y10" s="414">
        <f>Y$4*'R02固定資本M構成比'!X9</f>
        <v>0</v>
      </c>
      <c r="Z10" s="414">
        <f>Z$4*'R02固定資本M構成比'!Y9</f>
        <v>0</v>
      </c>
      <c r="AA10" s="414">
        <f>AA$4*'R02固定資本M構成比'!Z9</f>
        <v>0</v>
      </c>
      <c r="AB10" s="414">
        <f>AB$4*'R02固定資本M構成比'!AA9</f>
        <v>0</v>
      </c>
      <c r="AC10" s="414">
        <f>AC$4*'R02固定資本M構成比'!AB9</f>
        <v>0</v>
      </c>
      <c r="AD10" s="414">
        <f>AD$4*'R02固定資本M構成比'!AC9</f>
        <v>0</v>
      </c>
      <c r="AE10" s="414">
        <f>AE$4*'R02固定資本M構成比'!AD9</f>
        <v>0</v>
      </c>
      <c r="AF10" s="414">
        <f>AF$4*'R02固定資本M構成比'!AE9</f>
        <v>0</v>
      </c>
      <c r="AG10" s="414">
        <f>AG$4*'R02固定資本M構成比'!AF9</f>
        <v>0</v>
      </c>
      <c r="AH10" s="414">
        <f>AH$4*'R02固定資本M構成比'!AG9</f>
        <v>0</v>
      </c>
      <c r="AI10" s="414">
        <f>AI$4*'R02固定資本M構成比'!AH9</f>
        <v>0</v>
      </c>
      <c r="AJ10" s="414">
        <f>AJ$4*'R02固定資本M構成比'!AI9</f>
        <v>0</v>
      </c>
      <c r="AK10" s="414">
        <f>AK$4*'R02固定資本M構成比'!AJ9</f>
        <v>0</v>
      </c>
      <c r="AL10" s="414">
        <f>AL$4*'R02固定資本M構成比'!AK9</f>
        <v>0</v>
      </c>
      <c r="AM10" s="414">
        <f>AM$4*'R02固定資本M構成比'!AL9</f>
        <v>0</v>
      </c>
      <c r="AN10" s="414">
        <f>AN$4*'R02固定資本M構成比'!AM9</f>
        <v>0</v>
      </c>
      <c r="AO10" s="414">
        <f>AO$4*'R02固定資本M構成比'!AN9</f>
        <v>0</v>
      </c>
      <c r="AP10" s="414">
        <f>AP$4*'R02固定資本M構成比'!AO9</f>
        <v>0</v>
      </c>
    </row>
    <row r="11" spans="1:42">
      <c r="A11" s="300">
        <v>7</v>
      </c>
      <c r="B11" s="37" t="s">
        <v>79</v>
      </c>
      <c r="C11" s="419">
        <f t="shared" si="0"/>
        <v>3.4662281962339843</v>
      </c>
      <c r="D11" s="413">
        <f>D$4*'R02固定資本M構成比'!C10</f>
        <v>0</v>
      </c>
      <c r="E11" s="414">
        <f>E$4*'R02固定資本M構成比'!D10</f>
        <v>0</v>
      </c>
      <c r="F11" s="414">
        <f>F$4*'R02固定資本M構成比'!E10</f>
        <v>0</v>
      </c>
      <c r="G11" s="414">
        <f>G$4*'R02固定資本M構成比'!F10</f>
        <v>0</v>
      </c>
      <c r="H11" s="414">
        <f>H$4*'R02固定資本M構成比'!G10</f>
        <v>0</v>
      </c>
      <c r="I11" s="414">
        <f>I$4*'R02固定資本M構成比'!H10</f>
        <v>0</v>
      </c>
      <c r="J11" s="414">
        <f>J$4*'R02固定資本M構成比'!I10</f>
        <v>0</v>
      </c>
      <c r="K11" s="414">
        <f>K$4*'R02固定資本M構成比'!J10</f>
        <v>0</v>
      </c>
      <c r="L11" s="414">
        <f>L$4*'R02固定資本M構成比'!K10</f>
        <v>0</v>
      </c>
      <c r="M11" s="414">
        <f>M$4*'R02固定資本M構成比'!L10</f>
        <v>0</v>
      </c>
      <c r="N11" s="414">
        <f>N$4*'R02固定資本M構成比'!M10</f>
        <v>0</v>
      </c>
      <c r="O11" s="414">
        <f>O$4*'R02固定資本M構成比'!N10</f>
        <v>0</v>
      </c>
      <c r="P11" s="414">
        <f>P$4*'R02固定資本M構成比'!O10</f>
        <v>0</v>
      </c>
      <c r="Q11" s="414">
        <f>Q$4*'R02固定資本M構成比'!P10</f>
        <v>0</v>
      </c>
      <c r="R11" s="414">
        <f>R$4*'R02固定資本M構成比'!Q10</f>
        <v>0</v>
      </c>
      <c r="S11" s="414">
        <f>S$4*'R02固定資本M構成比'!R10</f>
        <v>0</v>
      </c>
      <c r="T11" s="414">
        <f>T$4*'R02固定資本M構成比'!S10</f>
        <v>0</v>
      </c>
      <c r="U11" s="414">
        <f>U$4*'R02固定資本M構成比'!T10</f>
        <v>0</v>
      </c>
      <c r="V11" s="414">
        <f>V$4*'R02固定資本M構成比'!U10</f>
        <v>3.4662281962339843</v>
      </c>
      <c r="W11" s="414">
        <f>W$4*'R02固定資本M構成比'!V10</f>
        <v>0</v>
      </c>
      <c r="X11" s="414">
        <f>X$4*'R02固定資本M構成比'!W10</f>
        <v>0</v>
      </c>
      <c r="Y11" s="414">
        <f>Y$4*'R02固定資本M構成比'!X10</f>
        <v>0</v>
      </c>
      <c r="Z11" s="414">
        <f>Z$4*'R02固定資本M構成比'!Y10</f>
        <v>0</v>
      </c>
      <c r="AA11" s="414">
        <f>AA$4*'R02固定資本M構成比'!Z10</f>
        <v>0</v>
      </c>
      <c r="AB11" s="414">
        <f>AB$4*'R02固定資本M構成比'!AA10</f>
        <v>0</v>
      </c>
      <c r="AC11" s="414">
        <f>AC$4*'R02固定資本M構成比'!AB10</f>
        <v>0</v>
      </c>
      <c r="AD11" s="414">
        <f>AD$4*'R02固定資本M構成比'!AC10</f>
        <v>0</v>
      </c>
      <c r="AE11" s="414">
        <f>AE$4*'R02固定資本M構成比'!AD10</f>
        <v>0</v>
      </c>
      <c r="AF11" s="414">
        <f>AF$4*'R02固定資本M構成比'!AE10</f>
        <v>0</v>
      </c>
      <c r="AG11" s="414">
        <f>AG$4*'R02固定資本M構成比'!AF10</f>
        <v>0</v>
      </c>
      <c r="AH11" s="414">
        <f>AH$4*'R02固定資本M構成比'!AG10</f>
        <v>0</v>
      </c>
      <c r="AI11" s="414">
        <f>AI$4*'R02固定資本M構成比'!AH10</f>
        <v>0</v>
      </c>
      <c r="AJ11" s="414">
        <f>AJ$4*'R02固定資本M構成比'!AI10</f>
        <v>0</v>
      </c>
      <c r="AK11" s="414">
        <f>AK$4*'R02固定資本M構成比'!AJ10</f>
        <v>0</v>
      </c>
      <c r="AL11" s="414">
        <f>AL$4*'R02固定資本M構成比'!AK10</f>
        <v>0</v>
      </c>
      <c r="AM11" s="414">
        <f>AM$4*'R02固定資本M構成比'!AL10</f>
        <v>0</v>
      </c>
      <c r="AN11" s="414">
        <f>AN$4*'R02固定資本M構成比'!AM10</f>
        <v>0</v>
      </c>
      <c r="AO11" s="414">
        <f>AO$4*'R02固定資本M構成比'!AN10</f>
        <v>0</v>
      </c>
      <c r="AP11" s="414">
        <f>AP$4*'R02固定資本M構成比'!AO10</f>
        <v>0</v>
      </c>
    </row>
    <row r="12" spans="1:42">
      <c r="A12" s="300">
        <v>8</v>
      </c>
      <c r="B12" s="37" t="s">
        <v>80</v>
      </c>
      <c r="C12" s="419">
        <f t="shared" si="0"/>
        <v>0</v>
      </c>
      <c r="D12" s="413">
        <f>D$4*'R02固定資本M構成比'!C11</f>
        <v>0</v>
      </c>
      <c r="E12" s="414">
        <f>E$4*'R02固定資本M構成比'!D11</f>
        <v>0</v>
      </c>
      <c r="F12" s="414">
        <f>F$4*'R02固定資本M構成比'!E11</f>
        <v>0</v>
      </c>
      <c r="G12" s="414">
        <f>G$4*'R02固定資本M構成比'!F11</f>
        <v>0</v>
      </c>
      <c r="H12" s="414">
        <f>H$4*'R02固定資本M構成比'!G11</f>
        <v>0</v>
      </c>
      <c r="I12" s="414">
        <f>I$4*'R02固定資本M構成比'!H11</f>
        <v>0</v>
      </c>
      <c r="J12" s="414">
        <f>J$4*'R02固定資本M構成比'!I11</f>
        <v>0</v>
      </c>
      <c r="K12" s="414">
        <f>K$4*'R02固定資本M構成比'!J11</f>
        <v>0</v>
      </c>
      <c r="L12" s="414">
        <f>L$4*'R02固定資本M構成比'!K11</f>
        <v>0</v>
      </c>
      <c r="M12" s="414">
        <f>M$4*'R02固定資本M構成比'!L11</f>
        <v>0</v>
      </c>
      <c r="N12" s="414">
        <f>N$4*'R02固定資本M構成比'!M11</f>
        <v>0</v>
      </c>
      <c r="O12" s="414">
        <f>O$4*'R02固定資本M構成比'!N11</f>
        <v>0</v>
      </c>
      <c r="P12" s="414">
        <f>P$4*'R02固定資本M構成比'!O11</f>
        <v>0</v>
      </c>
      <c r="Q12" s="414">
        <f>Q$4*'R02固定資本M構成比'!P11</f>
        <v>0</v>
      </c>
      <c r="R12" s="414">
        <f>R$4*'R02固定資本M構成比'!Q11</f>
        <v>0</v>
      </c>
      <c r="S12" s="414">
        <f>S$4*'R02固定資本M構成比'!R11</f>
        <v>0</v>
      </c>
      <c r="T12" s="414">
        <f>T$4*'R02固定資本M構成比'!S11</f>
        <v>0</v>
      </c>
      <c r="U12" s="414">
        <f>U$4*'R02固定資本M構成比'!T11</f>
        <v>0</v>
      </c>
      <c r="V12" s="414">
        <f>V$4*'R02固定資本M構成比'!U11</f>
        <v>0</v>
      </c>
      <c r="W12" s="414">
        <f>W$4*'R02固定資本M構成比'!V11</f>
        <v>0</v>
      </c>
      <c r="X12" s="414">
        <f>X$4*'R02固定資本M構成比'!W11</f>
        <v>0</v>
      </c>
      <c r="Y12" s="414">
        <f>Y$4*'R02固定資本M構成比'!X11</f>
        <v>0</v>
      </c>
      <c r="Z12" s="414">
        <f>Z$4*'R02固定資本M構成比'!Y11</f>
        <v>0</v>
      </c>
      <c r="AA12" s="414">
        <f>AA$4*'R02固定資本M構成比'!Z11</f>
        <v>0</v>
      </c>
      <c r="AB12" s="414">
        <f>AB$4*'R02固定資本M構成比'!AA11</f>
        <v>0</v>
      </c>
      <c r="AC12" s="414">
        <f>AC$4*'R02固定資本M構成比'!AB11</f>
        <v>0</v>
      </c>
      <c r="AD12" s="414">
        <f>AD$4*'R02固定資本M構成比'!AC11</f>
        <v>0</v>
      </c>
      <c r="AE12" s="414">
        <f>AE$4*'R02固定資本M構成比'!AD11</f>
        <v>0</v>
      </c>
      <c r="AF12" s="414">
        <f>AF$4*'R02固定資本M構成比'!AE11</f>
        <v>0</v>
      </c>
      <c r="AG12" s="414">
        <f>AG$4*'R02固定資本M構成比'!AF11</f>
        <v>0</v>
      </c>
      <c r="AH12" s="414">
        <f>AH$4*'R02固定資本M構成比'!AG11</f>
        <v>0</v>
      </c>
      <c r="AI12" s="414">
        <f>AI$4*'R02固定資本M構成比'!AH11</f>
        <v>0</v>
      </c>
      <c r="AJ12" s="414">
        <f>AJ$4*'R02固定資本M構成比'!AI11</f>
        <v>0</v>
      </c>
      <c r="AK12" s="414">
        <f>AK$4*'R02固定資本M構成比'!AJ11</f>
        <v>0</v>
      </c>
      <c r="AL12" s="414">
        <f>AL$4*'R02固定資本M構成比'!AK11</f>
        <v>0</v>
      </c>
      <c r="AM12" s="414">
        <f>AM$4*'R02固定資本M構成比'!AL11</f>
        <v>0</v>
      </c>
      <c r="AN12" s="414">
        <f>AN$4*'R02固定資本M構成比'!AM11</f>
        <v>0</v>
      </c>
      <c r="AO12" s="414">
        <f>AO$4*'R02固定資本M構成比'!AN11</f>
        <v>0</v>
      </c>
      <c r="AP12" s="414">
        <f>AP$4*'R02固定資本M構成比'!AO11</f>
        <v>0</v>
      </c>
    </row>
    <row r="13" spans="1:42">
      <c r="A13" s="300">
        <v>9</v>
      </c>
      <c r="B13" s="37" t="s">
        <v>81</v>
      </c>
      <c r="C13" s="419">
        <f t="shared" si="0"/>
        <v>0</v>
      </c>
      <c r="D13" s="413">
        <f>D$4*'R02固定資本M構成比'!C12</f>
        <v>0</v>
      </c>
      <c r="E13" s="414">
        <f>E$4*'R02固定資本M構成比'!D12</f>
        <v>0</v>
      </c>
      <c r="F13" s="414">
        <f>F$4*'R02固定資本M構成比'!E12</f>
        <v>0</v>
      </c>
      <c r="G13" s="414">
        <f>G$4*'R02固定資本M構成比'!F12</f>
        <v>0</v>
      </c>
      <c r="H13" s="414">
        <f>H$4*'R02固定資本M構成比'!G12</f>
        <v>0</v>
      </c>
      <c r="I13" s="414">
        <f>I$4*'R02固定資本M構成比'!H12</f>
        <v>0</v>
      </c>
      <c r="J13" s="414">
        <f>J$4*'R02固定資本M構成比'!I12</f>
        <v>0</v>
      </c>
      <c r="K13" s="414">
        <f>K$4*'R02固定資本M構成比'!J12</f>
        <v>0</v>
      </c>
      <c r="L13" s="414">
        <f>L$4*'R02固定資本M構成比'!K12</f>
        <v>0</v>
      </c>
      <c r="M13" s="414">
        <f>M$4*'R02固定資本M構成比'!L12</f>
        <v>0</v>
      </c>
      <c r="N13" s="414">
        <f>N$4*'R02固定資本M構成比'!M12</f>
        <v>0</v>
      </c>
      <c r="O13" s="414">
        <f>O$4*'R02固定資本M構成比'!N12</f>
        <v>0</v>
      </c>
      <c r="P13" s="414">
        <f>P$4*'R02固定資本M構成比'!O12</f>
        <v>0</v>
      </c>
      <c r="Q13" s="414">
        <f>Q$4*'R02固定資本M構成比'!P12</f>
        <v>0</v>
      </c>
      <c r="R13" s="414">
        <f>R$4*'R02固定資本M構成比'!Q12</f>
        <v>0</v>
      </c>
      <c r="S13" s="414">
        <f>S$4*'R02固定資本M構成比'!R12</f>
        <v>0</v>
      </c>
      <c r="T13" s="414">
        <f>T$4*'R02固定資本M構成比'!S12</f>
        <v>0</v>
      </c>
      <c r="U13" s="414">
        <f>U$4*'R02固定資本M構成比'!T12</f>
        <v>0</v>
      </c>
      <c r="V13" s="414">
        <f>V$4*'R02固定資本M構成比'!U12</f>
        <v>0</v>
      </c>
      <c r="W13" s="414">
        <f>W$4*'R02固定資本M構成比'!V12</f>
        <v>0</v>
      </c>
      <c r="X13" s="414">
        <f>X$4*'R02固定資本M構成比'!W12</f>
        <v>0</v>
      </c>
      <c r="Y13" s="414">
        <f>Y$4*'R02固定資本M構成比'!X12</f>
        <v>0</v>
      </c>
      <c r="Z13" s="414">
        <f>Z$4*'R02固定資本M構成比'!Y12</f>
        <v>0</v>
      </c>
      <c r="AA13" s="414">
        <f>AA$4*'R02固定資本M構成比'!Z12</f>
        <v>0</v>
      </c>
      <c r="AB13" s="414">
        <f>AB$4*'R02固定資本M構成比'!AA12</f>
        <v>0</v>
      </c>
      <c r="AC13" s="414">
        <f>AC$4*'R02固定資本M構成比'!AB12</f>
        <v>0</v>
      </c>
      <c r="AD13" s="414">
        <f>AD$4*'R02固定資本M構成比'!AC12</f>
        <v>0</v>
      </c>
      <c r="AE13" s="414">
        <f>AE$4*'R02固定資本M構成比'!AD12</f>
        <v>0</v>
      </c>
      <c r="AF13" s="414">
        <f>AF$4*'R02固定資本M構成比'!AE12</f>
        <v>0</v>
      </c>
      <c r="AG13" s="414">
        <f>AG$4*'R02固定資本M構成比'!AF12</f>
        <v>0</v>
      </c>
      <c r="AH13" s="414">
        <f>AH$4*'R02固定資本M構成比'!AG12</f>
        <v>0</v>
      </c>
      <c r="AI13" s="414">
        <f>AI$4*'R02固定資本M構成比'!AH12</f>
        <v>0</v>
      </c>
      <c r="AJ13" s="414">
        <f>AJ$4*'R02固定資本M構成比'!AI12</f>
        <v>0</v>
      </c>
      <c r="AK13" s="414">
        <f>AK$4*'R02固定資本M構成比'!AJ12</f>
        <v>0</v>
      </c>
      <c r="AL13" s="414">
        <f>AL$4*'R02固定資本M構成比'!AK12</f>
        <v>0</v>
      </c>
      <c r="AM13" s="414">
        <f>AM$4*'R02固定資本M構成比'!AL12</f>
        <v>0</v>
      </c>
      <c r="AN13" s="414">
        <f>AN$4*'R02固定資本M構成比'!AM12</f>
        <v>0</v>
      </c>
      <c r="AO13" s="414">
        <f>AO$4*'R02固定資本M構成比'!AN12</f>
        <v>0</v>
      </c>
      <c r="AP13" s="414">
        <f>AP$4*'R02固定資本M構成比'!AO12</f>
        <v>0</v>
      </c>
    </row>
    <row r="14" spans="1:42">
      <c r="A14" s="300">
        <v>10</v>
      </c>
      <c r="B14" s="37" t="s">
        <v>82</v>
      </c>
      <c r="C14" s="419">
        <f t="shared" si="0"/>
        <v>0</v>
      </c>
      <c r="D14" s="413">
        <f>D$4*'R02固定資本M構成比'!C13</f>
        <v>0</v>
      </c>
      <c r="E14" s="414">
        <f>E$4*'R02固定資本M構成比'!D13</f>
        <v>0</v>
      </c>
      <c r="F14" s="414">
        <f>F$4*'R02固定資本M構成比'!E13</f>
        <v>0</v>
      </c>
      <c r="G14" s="414">
        <f>G$4*'R02固定資本M構成比'!F13</f>
        <v>0</v>
      </c>
      <c r="H14" s="414">
        <f>H$4*'R02固定資本M構成比'!G13</f>
        <v>0</v>
      </c>
      <c r="I14" s="414">
        <f>I$4*'R02固定資本M構成比'!H13</f>
        <v>0</v>
      </c>
      <c r="J14" s="414">
        <f>J$4*'R02固定資本M構成比'!I13</f>
        <v>0</v>
      </c>
      <c r="K14" s="414">
        <f>K$4*'R02固定資本M構成比'!J13</f>
        <v>0</v>
      </c>
      <c r="L14" s="414">
        <f>L$4*'R02固定資本M構成比'!K13</f>
        <v>0</v>
      </c>
      <c r="M14" s="414">
        <f>M$4*'R02固定資本M構成比'!L13</f>
        <v>0</v>
      </c>
      <c r="N14" s="414">
        <f>N$4*'R02固定資本M構成比'!M13</f>
        <v>0</v>
      </c>
      <c r="O14" s="414">
        <f>O$4*'R02固定資本M構成比'!N13</f>
        <v>0</v>
      </c>
      <c r="P14" s="414">
        <f>P$4*'R02固定資本M構成比'!O13</f>
        <v>0</v>
      </c>
      <c r="Q14" s="414">
        <f>Q$4*'R02固定資本M構成比'!P13</f>
        <v>0</v>
      </c>
      <c r="R14" s="414">
        <f>R$4*'R02固定資本M構成比'!Q13</f>
        <v>0</v>
      </c>
      <c r="S14" s="414">
        <f>S$4*'R02固定資本M構成比'!R13</f>
        <v>0</v>
      </c>
      <c r="T14" s="414">
        <f>T$4*'R02固定資本M構成比'!S13</f>
        <v>0</v>
      </c>
      <c r="U14" s="414">
        <f>U$4*'R02固定資本M構成比'!T13</f>
        <v>0</v>
      </c>
      <c r="V14" s="414">
        <f>V$4*'R02固定資本M構成比'!U13</f>
        <v>0</v>
      </c>
      <c r="W14" s="414">
        <f>W$4*'R02固定資本M構成比'!V13</f>
        <v>0</v>
      </c>
      <c r="X14" s="414">
        <f>X$4*'R02固定資本M構成比'!W13</f>
        <v>0</v>
      </c>
      <c r="Y14" s="414">
        <f>Y$4*'R02固定資本M構成比'!X13</f>
        <v>0</v>
      </c>
      <c r="Z14" s="414">
        <f>Z$4*'R02固定資本M構成比'!Y13</f>
        <v>0</v>
      </c>
      <c r="AA14" s="414">
        <f>AA$4*'R02固定資本M構成比'!Z13</f>
        <v>0</v>
      </c>
      <c r="AB14" s="414">
        <f>AB$4*'R02固定資本M構成比'!AA13</f>
        <v>0</v>
      </c>
      <c r="AC14" s="414">
        <f>AC$4*'R02固定資本M構成比'!AB13</f>
        <v>0</v>
      </c>
      <c r="AD14" s="414">
        <f>AD$4*'R02固定資本M構成比'!AC13</f>
        <v>0</v>
      </c>
      <c r="AE14" s="414">
        <f>AE$4*'R02固定資本M構成比'!AD13</f>
        <v>0</v>
      </c>
      <c r="AF14" s="414">
        <f>AF$4*'R02固定資本M構成比'!AE13</f>
        <v>0</v>
      </c>
      <c r="AG14" s="414">
        <f>AG$4*'R02固定資本M構成比'!AF13</f>
        <v>0</v>
      </c>
      <c r="AH14" s="414">
        <f>AH$4*'R02固定資本M構成比'!AG13</f>
        <v>0</v>
      </c>
      <c r="AI14" s="414">
        <f>AI$4*'R02固定資本M構成比'!AH13</f>
        <v>0</v>
      </c>
      <c r="AJ14" s="414">
        <f>AJ$4*'R02固定資本M構成比'!AI13</f>
        <v>0</v>
      </c>
      <c r="AK14" s="414">
        <f>AK$4*'R02固定資本M構成比'!AJ13</f>
        <v>0</v>
      </c>
      <c r="AL14" s="414">
        <f>AL$4*'R02固定資本M構成比'!AK13</f>
        <v>0</v>
      </c>
      <c r="AM14" s="414">
        <f>AM$4*'R02固定資本M構成比'!AL13</f>
        <v>0</v>
      </c>
      <c r="AN14" s="414">
        <f>AN$4*'R02固定資本M構成比'!AM13</f>
        <v>0</v>
      </c>
      <c r="AO14" s="414">
        <f>AO$4*'R02固定資本M構成比'!AN13</f>
        <v>0</v>
      </c>
      <c r="AP14" s="414">
        <f>AP$4*'R02固定資本M構成比'!AO13</f>
        <v>0</v>
      </c>
    </row>
    <row r="15" spans="1:42">
      <c r="A15" s="300">
        <v>11</v>
      </c>
      <c r="B15" s="37" t="s">
        <v>83</v>
      </c>
      <c r="C15" s="419">
        <f t="shared" si="0"/>
        <v>0</v>
      </c>
      <c r="D15" s="413">
        <f>D$4*'R02固定資本M構成比'!C14</f>
        <v>0</v>
      </c>
      <c r="E15" s="414">
        <f>E$4*'R02固定資本M構成比'!D14</f>
        <v>0</v>
      </c>
      <c r="F15" s="414">
        <f>F$4*'R02固定資本M構成比'!E14</f>
        <v>0</v>
      </c>
      <c r="G15" s="414">
        <f>G$4*'R02固定資本M構成比'!F14</f>
        <v>0</v>
      </c>
      <c r="H15" s="414">
        <f>H$4*'R02固定資本M構成比'!G14</f>
        <v>0</v>
      </c>
      <c r="I15" s="414">
        <f>I$4*'R02固定資本M構成比'!H14</f>
        <v>0</v>
      </c>
      <c r="J15" s="414">
        <f>J$4*'R02固定資本M構成比'!I14</f>
        <v>0</v>
      </c>
      <c r="K15" s="414">
        <f>K$4*'R02固定資本M構成比'!J14</f>
        <v>0</v>
      </c>
      <c r="L15" s="414">
        <f>L$4*'R02固定資本M構成比'!K14</f>
        <v>0</v>
      </c>
      <c r="M15" s="414">
        <f>M$4*'R02固定資本M構成比'!L14</f>
        <v>0</v>
      </c>
      <c r="N15" s="414">
        <f>N$4*'R02固定資本M構成比'!M14</f>
        <v>0</v>
      </c>
      <c r="O15" s="414">
        <f>O$4*'R02固定資本M構成比'!N14</f>
        <v>0</v>
      </c>
      <c r="P15" s="414">
        <f>P$4*'R02固定資本M構成比'!O14</f>
        <v>0</v>
      </c>
      <c r="Q15" s="414">
        <f>Q$4*'R02固定資本M構成比'!P14</f>
        <v>0</v>
      </c>
      <c r="R15" s="414">
        <f>R$4*'R02固定資本M構成比'!Q14</f>
        <v>0</v>
      </c>
      <c r="S15" s="414">
        <f>S$4*'R02固定資本M構成比'!R14</f>
        <v>0</v>
      </c>
      <c r="T15" s="414">
        <f>T$4*'R02固定資本M構成比'!S14</f>
        <v>0</v>
      </c>
      <c r="U15" s="414">
        <f>U$4*'R02固定資本M構成比'!T14</f>
        <v>0</v>
      </c>
      <c r="V15" s="414">
        <f>V$4*'R02固定資本M構成比'!U14</f>
        <v>0</v>
      </c>
      <c r="W15" s="414">
        <f>W$4*'R02固定資本M構成比'!V14</f>
        <v>0</v>
      </c>
      <c r="X15" s="414">
        <f>X$4*'R02固定資本M構成比'!W14</f>
        <v>0</v>
      </c>
      <c r="Y15" s="414">
        <f>Y$4*'R02固定資本M構成比'!X14</f>
        <v>0</v>
      </c>
      <c r="Z15" s="414">
        <f>Z$4*'R02固定資本M構成比'!Y14</f>
        <v>0</v>
      </c>
      <c r="AA15" s="414">
        <f>AA$4*'R02固定資本M構成比'!Z14</f>
        <v>0</v>
      </c>
      <c r="AB15" s="414">
        <f>AB$4*'R02固定資本M構成比'!AA14</f>
        <v>0</v>
      </c>
      <c r="AC15" s="414">
        <f>AC$4*'R02固定資本M構成比'!AB14</f>
        <v>0</v>
      </c>
      <c r="AD15" s="414">
        <f>AD$4*'R02固定資本M構成比'!AC14</f>
        <v>0</v>
      </c>
      <c r="AE15" s="414">
        <f>AE$4*'R02固定資本M構成比'!AD14</f>
        <v>0</v>
      </c>
      <c r="AF15" s="414">
        <f>AF$4*'R02固定資本M構成比'!AE14</f>
        <v>0</v>
      </c>
      <c r="AG15" s="414">
        <f>AG$4*'R02固定資本M構成比'!AF14</f>
        <v>0</v>
      </c>
      <c r="AH15" s="414">
        <f>AH$4*'R02固定資本M構成比'!AG14</f>
        <v>0</v>
      </c>
      <c r="AI15" s="414">
        <f>AI$4*'R02固定資本M構成比'!AH14</f>
        <v>0</v>
      </c>
      <c r="AJ15" s="414">
        <f>AJ$4*'R02固定資本M構成比'!AI14</f>
        <v>0</v>
      </c>
      <c r="AK15" s="414">
        <f>AK$4*'R02固定資本M構成比'!AJ14</f>
        <v>0</v>
      </c>
      <c r="AL15" s="414">
        <f>AL$4*'R02固定資本M構成比'!AK14</f>
        <v>0</v>
      </c>
      <c r="AM15" s="414">
        <f>AM$4*'R02固定資本M構成比'!AL14</f>
        <v>0</v>
      </c>
      <c r="AN15" s="414">
        <f>AN$4*'R02固定資本M構成比'!AM14</f>
        <v>0</v>
      </c>
      <c r="AO15" s="414">
        <f>AO$4*'R02固定資本M構成比'!AN14</f>
        <v>0</v>
      </c>
      <c r="AP15" s="414">
        <f>AP$4*'R02固定資本M構成比'!AO14</f>
        <v>0</v>
      </c>
    </row>
    <row r="16" spans="1:42">
      <c r="A16" s="300">
        <v>12</v>
      </c>
      <c r="B16" s="37" t="s">
        <v>84</v>
      </c>
      <c r="C16" s="419">
        <f t="shared" si="0"/>
        <v>0</v>
      </c>
      <c r="D16" s="413">
        <f>D$4*'R02固定資本M構成比'!C15</f>
        <v>0</v>
      </c>
      <c r="E16" s="414">
        <f>E$4*'R02固定資本M構成比'!D15</f>
        <v>0</v>
      </c>
      <c r="F16" s="414">
        <f>F$4*'R02固定資本M構成比'!E15</f>
        <v>0</v>
      </c>
      <c r="G16" s="414">
        <f>G$4*'R02固定資本M構成比'!F15</f>
        <v>0</v>
      </c>
      <c r="H16" s="414">
        <f>H$4*'R02固定資本M構成比'!G15</f>
        <v>0</v>
      </c>
      <c r="I16" s="414">
        <f>I$4*'R02固定資本M構成比'!H15</f>
        <v>0</v>
      </c>
      <c r="J16" s="414">
        <f>J$4*'R02固定資本M構成比'!I15</f>
        <v>0</v>
      </c>
      <c r="K16" s="414">
        <f>K$4*'R02固定資本M構成比'!J15</f>
        <v>0</v>
      </c>
      <c r="L16" s="414">
        <f>L$4*'R02固定資本M構成比'!K15</f>
        <v>0</v>
      </c>
      <c r="M16" s="414">
        <f>M$4*'R02固定資本M構成比'!L15</f>
        <v>0</v>
      </c>
      <c r="N16" s="414">
        <f>N$4*'R02固定資本M構成比'!M15</f>
        <v>0</v>
      </c>
      <c r="O16" s="414">
        <f>O$4*'R02固定資本M構成比'!N15</f>
        <v>0</v>
      </c>
      <c r="P16" s="414">
        <f>P$4*'R02固定資本M構成比'!O15</f>
        <v>0</v>
      </c>
      <c r="Q16" s="414">
        <f>Q$4*'R02固定資本M構成比'!P15</f>
        <v>0</v>
      </c>
      <c r="R16" s="414">
        <f>R$4*'R02固定資本M構成比'!Q15</f>
        <v>0</v>
      </c>
      <c r="S16" s="414">
        <f>S$4*'R02固定資本M構成比'!R15</f>
        <v>0</v>
      </c>
      <c r="T16" s="414">
        <f>T$4*'R02固定資本M構成比'!S15</f>
        <v>0</v>
      </c>
      <c r="U16" s="414">
        <f>U$4*'R02固定資本M構成比'!T15</f>
        <v>0</v>
      </c>
      <c r="V16" s="414">
        <f>V$4*'R02固定資本M構成比'!U15</f>
        <v>0</v>
      </c>
      <c r="W16" s="414">
        <f>W$4*'R02固定資本M構成比'!V15</f>
        <v>0</v>
      </c>
      <c r="X16" s="414">
        <f>X$4*'R02固定資本M構成比'!W15</f>
        <v>0</v>
      </c>
      <c r="Y16" s="414">
        <f>Y$4*'R02固定資本M構成比'!X15</f>
        <v>0</v>
      </c>
      <c r="Z16" s="414">
        <f>Z$4*'R02固定資本M構成比'!Y15</f>
        <v>0</v>
      </c>
      <c r="AA16" s="414">
        <f>AA$4*'R02固定資本M構成比'!Z15</f>
        <v>0</v>
      </c>
      <c r="AB16" s="414">
        <f>AB$4*'R02固定資本M構成比'!AA15</f>
        <v>0</v>
      </c>
      <c r="AC16" s="414">
        <f>AC$4*'R02固定資本M構成比'!AB15</f>
        <v>0</v>
      </c>
      <c r="AD16" s="414">
        <f>AD$4*'R02固定資本M構成比'!AC15</f>
        <v>0</v>
      </c>
      <c r="AE16" s="414">
        <f>AE$4*'R02固定資本M構成比'!AD15</f>
        <v>0</v>
      </c>
      <c r="AF16" s="414">
        <f>AF$4*'R02固定資本M構成比'!AE15</f>
        <v>0</v>
      </c>
      <c r="AG16" s="414">
        <f>AG$4*'R02固定資本M構成比'!AF15</f>
        <v>0</v>
      </c>
      <c r="AH16" s="414">
        <f>AH$4*'R02固定資本M構成比'!AG15</f>
        <v>0</v>
      </c>
      <c r="AI16" s="414">
        <f>AI$4*'R02固定資本M構成比'!AH15</f>
        <v>0</v>
      </c>
      <c r="AJ16" s="414">
        <f>AJ$4*'R02固定資本M構成比'!AI15</f>
        <v>0</v>
      </c>
      <c r="AK16" s="414">
        <f>AK$4*'R02固定資本M構成比'!AJ15</f>
        <v>0</v>
      </c>
      <c r="AL16" s="414">
        <f>AL$4*'R02固定資本M構成比'!AK15</f>
        <v>0</v>
      </c>
      <c r="AM16" s="414">
        <f>AM$4*'R02固定資本M構成比'!AL15</f>
        <v>0</v>
      </c>
      <c r="AN16" s="414">
        <f>AN$4*'R02固定資本M構成比'!AM15</f>
        <v>0</v>
      </c>
      <c r="AO16" s="414">
        <f>AO$4*'R02固定資本M構成比'!AN15</f>
        <v>0</v>
      </c>
      <c r="AP16" s="414">
        <f>AP$4*'R02固定資本M構成比'!AO15</f>
        <v>0</v>
      </c>
    </row>
    <row r="17" spans="1:42">
      <c r="A17" s="300">
        <v>13</v>
      </c>
      <c r="B17" s="37" t="s">
        <v>85</v>
      </c>
      <c r="C17" s="419">
        <f t="shared" si="0"/>
        <v>0</v>
      </c>
      <c r="D17" s="413">
        <f>D$4*'R02固定資本M構成比'!C16</f>
        <v>0</v>
      </c>
      <c r="E17" s="414">
        <f>E$4*'R02固定資本M構成比'!D16</f>
        <v>0</v>
      </c>
      <c r="F17" s="414">
        <f>F$4*'R02固定資本M構成比'!E16</f>
        <v>0</v>
      </c>
      <c r="G17" s="414">
        <f>G$4*'R02固定資本M構成比'!F16</f>
        <v>0</v>
      </c>
      <c r="H17" s="414">
        <f>H$4*'R02固定資本M構成比'!G16</f>
        <v>0</v>
      </c>
      <c r="I17" s="414">
        <f>I$4*'R02固定資本M構成比'!H16</f>
        <v>0</v>
      </c>
      <c r="J17" s="414">
        <f>J$4*'R02固定資本M構成比'!I16</f>
        <v>0</v>
      </c>
      <c r="K17" s="414">
        <f>K$4*'R02固定資本M構成比'!J16</f>
        <v>0</v>
      </c>
      <c r="L17" s="414">
        <f>L$4*'R02固定資本M構成比'!K16</f>
        <v>0</v>
      </c>
      <c r="M17" s="414">
        <f>M$4*'R02固定資本M構成比'!L16</f>
        <v>0</v>
      </c>
      <c r="N17" s="414">
        <f>N$4*'R02固定資本M構成比'!M16</f>
        <v>0</v>
      </c>
      <c r="O17" s="414">
        <f>O$4*'R02固定資本M構成比'!N16</f>
        <v>0</v>
      </c>
      <c r="P17" s="414">
        <f>P$4*'R02固定資本M構成比'!O16</f>
        <v>0</v>
      </c>
      <c r="Q17" s="414">
        <f>Q$4*'R02固定資本M構成比'!P16</f>
        <v>0</v>
      </c>
      <c r="R17" s="414">
        <f>R$4*'R02固定資本M構成比'!Q16</f>
        <v>0</v>
      </c>
      <c r="S17" s="414">
        <f>S$4*'R02固定資本M構成比'!R16</f>
        <v>0</v>
      </c>
      <c r="T17" s="414">
        <f>T$4*'R02固定資本M構成比'!S16</f>
        <v>0</v>
      </c>
      <c r="U17" s="414">
        <f>U$4*'R02固定資本M構成比'!T16</f>
        <v>0</v>
      </c>
      <c r="V17" s="414">
        <f>V$4*'R02固定資本M構成比'!U16</f>
        <v>0</v>
      </c>
      <c r="W17" s="414">
        <f>W$4*'R02固定資本M構成比'!V16</f>
        <v>0</v>
      </c>
      <c r="X17" s="414">
        <f>X$4*'R02固定資本M構成比'!W16</f>
        <v>0</v>
      </c>
      <c r="Y17" s="414">
        <f>Y$4*'R02固定資本M構成比'!X16</f>
        <v>0</v>
      </c>
      <c r="Z17" s="414">
        <f>Z$4*'R02固定資本M構成比'!Y16</f>
        <v>0</v>
      </c>
      <c r="AA17" s="414">
        <f>AA$4*'R02固定資本M構成比'!Z16</f>
        <v>0</v>
      </c>
      <c r="AB17" s="414">
        <f>AB$4*'R02固定資本M構成比'!AA16</f>
        <v>0</v>
      </c>
      <c r="AC17" s="414">
        <f>AC$4*'R02固定資本M構成比'!AB16</f>
        <v>0</v>
      </c>
      <c r="AD17" s="414">
        <f>AD$4*'R02固定資本M構成比'!AC16</f>
        <v>0</v>
      </c>
      <c r="AE17" s="414">
        <f>AE$4*'R02固定資本M構成比'!AD16</f>
        <v>0</v>
      </c>
      <c r="AF17" s="414">
        <f>AF$4*'R02固定資本M構成比'!AE16</f>
        <v>0</v>
      </c>
      <c r="AG17" s="414">
        <f>AG$4*'R02固定資本M構成比'!AF16</f>
        <v>0</v>
      </c>
      <c r="AH17" s="414">
        <f>AH$4*'R02固定資本M構成比'!AG16</f>
        <v>0</v>
      </c>
      <c r="AI17" s="414">
        <f>AI$4*'R02固定資本M構成比'!AH16</f>
        <v>0</v>
      </c>
      <c r="AJ17" s="414">
        <f>AJ$4*'R02固定資本M構成比'!AI16</f>
        <v>0</v>
      </c>
      <c r="AK17" s="414">
        <f>AK$4*'R02固定資本M構成比'!AJ16</f>
        <v>0</v>
      </c>
      <c r="AL17" s="414">
        <f>AL$4*'R02固定資本M構成比'!AK16</f>
        <v>0</v>
      </c>
      <c r="AM17" s="414">
        <f>AM$4*'R02固定資本M構成比'!AL16</f>
        <v>0</v>
      </c>
      <c r="AN17" s="414">
        <f>AN$4*'R02固定資本M構成比'!AM16</f>
        <v>0</v>
      </c>
      <c r="AO17" s="414">
        <f>AO$4*'R02固定資本M構成比'!AN16</f>
        <v>0</v>
      </c>
      <c r="AP17" s="414">
        <f>AP$4*'R02固定資本M構成比'!AO16</f>
        <v>0</v>
      </c>
    </row>
    <row r="18" spans="1:42">
      <c r="A18" s="300">
        <v>14</v>
      </c>
      <c r="B18" s="37" t="s">
        <v>86</v>
      </c>
      <c r="C18" s="419">
        <f t="shared" si="0"/>
        <v>4.2529281822410123</v>
      </c>
      <c r="D18" s="413">
        <f>D$4*'R02固定資本M構成比'!C17</f>
        <v>0</v>
      </c>
      <c r="E18" s="414">
        <f>E$4*'R02固定資本M構成比'!D17</f>
        <v>0</v>
      </c>
      <c r="F18" s="414">
        <f>F$4*'R02固定資本M構成比'!E17</f>
        <v>0</v>
      </c>
      <c r="G18" s="414">
        <f>G$4*'R02固定資本M構成比'!F17</f>
        <v>0</v>
      </c>
      <c r="H18" s="414">
        <f>H$4*'R02固定資本M構成比'!G17</f>
        <v>0</v>
      </c>
      <c r="I18" s="414">
        <f>I$4*'R02固定資本M構成比'!H17</f>
        <v>0</v>
      </c>
      <c r="J18" s="414">
        <f>J$4*'R02固定資本M構成比'!I17</f>
        <v>0</v>
      </c>
      <c r="K18" s="414">
        <f>K$4*'R02固定資本M構成比'!J17</f>
        <v>0</v>
      </c>
      <c r="L18" s="414">
        <f>L$4*'R02固定資本M構成比'!K17</f>
        <v>0</v>
      </c>
      <c r="M18" s="414">
        <f>M$4*'R02固定資本M構成比'!L17</f>
        <v>0</v>
      </c>
      <c r="N18" s="414">
        <f>N$4*'R02固定資本M構成比'!M17</f>
        <v>0</v>
      </c>
      <c r="O18" s="414">
        <f>O$4*'R02固定資本M構成比'!N17</f>
        <v>0</v>
      </c>
      <c r="P18" s="414">
        <f>P$4*'R02固定資本M構成比'!O17</f>
        <v>0</v>
      </c>
      <c r="Q18" s="414">
        <f>Q$4*'R02固定資本M構成比'!P17</f>
        <v>0</v>
      </c>
      <c r="R18" s="414">
        <f>R$4*'R02固定資本M構成比'!Q17</f>
        <v>0</v>
      </c>
      <c r="S18" s="414">
        <f>S$4*'R02固定資本M構成比'!R17</f>
        <v>0</v>
      </c>
      <c r="T18" s="414">
        <f>T$4*'R02固定資本M構成比'!S17</f>
        <v>0</v>
      </c>
      <c r="U18" s="414">
        <f>U$4*'R02固定資本M構成比'!T17</f>
        <v>0</v>
      </c>
      <c r="V18" s="414">
        <f>V$4*'R02固定資本M構成比'!U17</f>
        <v>4.2529281822410123</v>
      </c>
      <c r="W18" s="414">
        <f>W$4*'R02固定資本M構成比'!V17</f>
        <v>0</v>
      </c>
      <c r="X18" s="414">
        <f>X$4*'R02固定資本M構成比'!W17</f>
        <v>0</v>
      </c>
      <c r="Y18" s="414">
        <f>Y$4*'R02固定資本M構成比'!X17</f>
        <v>0</v>
      </c>
      <c r="Z18" s="414">
        <f>Z$4*'R02固定資本M構成比'!Y17</f>
        <v>0</v>
      </c>
      <c r="AA18" s="414">
        <f>AA$4*'R02固定資本M構成比'!Z17</f>
        <v>0</v>
      </c>
      <c r="AB18" s="414">
        <f>AB$4*'R02固定資本M構成比'!AA17</f>
        <v>0</v>
      </c>
      <c r="AC18" s="414">
        <f>AC$4*'R02固定資本M構成比'!AB17</f>
        <v>0</v>
      </c>
      <c r="AD18" s="414">
        <f>AD$4*'R02固定資本M構成比'!AC17</f>
        <v>0</v>
      </c>
      <c r="AE18" s="414">
        <f>AE$4*'R02固定資本M構成比'!AD17</f>
        <v>0</v>
      </c>
      <c r="AF18" s="414">
        <f>AF$4*'R02固定資本M構成比'!AE17</f>
        <v>0</v>
      </c>
      <c r="AG18" s="414">
        <f>AG$4*'R02固定資本M構成比'!AF17</f>
        <v>0</v>
      </c>
      <c r="AH18" s="414">
        <f>AH$4*'R02固定資本M構成比'!AG17</f>
        <v>0</v>
      </c>
      <c r="AI18" s="414">
        <f>AI$4*'R02固定資本M構成比'!AH17</f>
        <v>0</v>
      </c>
      <c r="AJ18" s="414">
        <f>AJ$4*'R02固定資本M構成比'!AI17</f>
        <v>0</v>
      </c>
      <c r="AK18" s="414">
        <f>AK$4*'R02固定資本M構成比'!AJ17</f>
        <v>0</v>
      </c>
      <c r="AL18" s="414">
        <f>AL$4*'R02固定資本M構成比'!AK17</f>
        <v>0</v>
      </c>
      <c r="AM18" s="414">
        <f>AM$4*'R02固定資本M構成比'!AL17</f>
        <v>0</v>
      </c>
      <c r="AN18" s="414">
        <f>AN$4*'R02固定資本M構成比'!AM17</f>
        <v>0</v>
      </c>
      <c r="AO18" s="414">
        <f>AO$4*'R02固定資本M構成比'!AN17</f>
        <v>0</v>
      </c>
      <c r="AP18" s="414">
        <f>AP$4*'R02固定資本M構成比'!AO17</f>
        <v>0</v>
      </c>
    </row>
    <row r="19" spans="1:42">
      <c r="A19" s="300">
        <v>15</v>
      </c>
      <c r="B19" s="37" t="s">
        <v>70</v>
      </c>
      <c r="C19" s="419">
        <f t="shared" si="0"/>
        <v>89.145302803954152</v>
      </c>
      <c r="D19" s="413">
        <f>D$4*'R02固定資本M構成比'!C18</f>
        <v>0</v>
      </c>
      <c r="E19" s="414">
        <f>E$4*'R02固定資本M構成比'!D18</f>
        <v>0</v>
      </c>
      <c r="F19" s="414">
        <f>F$4*'R02固定資本M構成比'!E18</f>
        <v>0</v>
      </c>
      <c r="G19" s="414">
        <f>G$4*'R02固定資本M構成比'!F18</f>
        <v>0</v>
      </c>
      <c r="H19" s="414">
        <f>H$4*'R02固定資本M構成比'!G18</f>
        <v>0</v>
      </c>
      <c r="I19" s="414">
        <f>I$4*'R02固定資本M構成比'!H18</f>
        <v>0</v>
      </c>
      <c r="J19" s="414">
        <f>J$4*'R02固定資本M構成比'!I18</f>
        <v>0</v>
      </c>
      <c r="K19" s="414">
        <f>K$4*'R02固定資本M構成比'!J18</f>
        <v>0</v>
      </c>
      <c r="L19" s="414">
        <f>L$4*'R02固定資本M構成比'!K18</f>
        <v>0</v>
      </c>
      <c r="M19" s="414">
        <f>M$4*'R02固定資本M構成比'!L18</f>
        <v>0</v>
      </c>
      <c r="N19" s="414">
        <f>N$4*'R02固定資本M構成比'!M18</f>
        <v>0</v>
      </c>
      <c r="O19" s="414">
        <f>O$4*'R02固定資本M構成比'!N18</f>
        <v>0</v>
      </c>
      <c r="P19" s="414">
        <f>P$4*'R02固定資本M構成比'!O18</f>
        <v>0</v>
      </c>
      <c r="Q19" s="414">
        <f>Q$4*'R02固定資本M構成比'!P18</f>
        <v>0</v>
      </c>
      <c r="R19" s="414">
        <f>R$4*'R02固定資本M構成比'!Q18</f>
        <v>0</v>
      </c>
      <c r="S19" s="414">
        <f>S$4*'R02固定資本M構成比'!R18</f>
        <v>0</v>
      </c>
      <c r="T19" s="414">
        <f>T$4*'R02固定資本M構成比'!S18</f>
        <v>0</v>
      </c>
      <c r="U19" s="414">
        <f>U$4*'R02固定資本M構成比'!T18</f>
        <v>0</v>
      </c>
      <c r="V19" s="414">
        <f>V$4*'R02固定資本M構成比'!U18</f>
        <v>89.145302803954152</v>
      </c>
      <c r="W19" s="414">
        <f>W$4*'R02固定資本M構成比'!V18</f>
        <v>0</v>
      </c>
      <c r="X19" s="414">
        <f>X$4*'R02固定資本M構成比'!W18</f>
        <v>0</v>
      </c>
      <c r="Y19" s="414">
        <f>Y$4*'R02固定資本M構成比'!X18</f>
        <v>0</v>
      </c>
      <c r="Z19" s="414">
        <f>Z$4*'R02固定資本M構成比'!Y18</f>
        <v>0</v>
      </c>
      <c r="AA19" s="414">
        <f>AA$4*'R02固定資本M構成比'!Z18</f>
        <v>0</v>
      </c>
      <c r="AB19" s="414">
        <f>AB$4*'R02固定資本M構成比'!AA18</f>
        <v>0</v>
      </c>
      <c r="AC19" s="414">
        <f>AC$4*'R02固定資本M構成比'!AB18</f>
        <v>0</v>
      </c>
      <c r="AD19" s="414">
        <f>AD$4*'R02固定資本M構成比'!AC18</f>
        <v>0</v>
      </c>
      <c r="AE19" s="414">
        <f>AE$4*'R02固定資本M構成比'!AD18</f>
        <v>0</v>
      </c>
      <c r="AF19" s="414">
        <f>AF$4*'R02固定資本M構成比'!AE18</f>
        <v>0</v>
      </c>
      <c r="AG19" s="414">
        <f>AG$4*'R02固定資本M構成比'!AF18</f>
        <v>0</v>
      </c>
      <c r="AH19" s="414">
        <f>AH$4*'R02固定資本M構成比'!AG18</f>
        <v>0</v>
      </c>
      <c r="AI19" s="414">
        <f>AI$4*'R02固定資本M構成比'!AH18</f>
        <v>0</v>
      </c>
      <c r="AJ19" s="414">
        <f>AJ$4*'R02固定資本M構成比'!AI18</f>
        <v>0</v>
      </c>
      <c r="AK19" s="414">
        <f>AK$4*'R02固定資本M構成比'!AJ18</f>
        <v>0</v>
      </c>
      <c r="AL19" s="414">
        <f>AL$4*'R02固定資本M構成比'!AK18</f>
        <v>0</v>
      </c>
      <c r="AM19" s="414">
        <f>AM$4*'R02固定資本M構成比'!AL18</f>
        <v>0</v>
      </c>
      <c r="AN19" s="414">
        <f>AN$4*'R02固定資本M構成比'!AM18</f>
        <v>0</v>
      </c>
      <c r="AO19" s="414">
        <f>AO$4*'R02固定資本M構成比'!AN18</f>
        <v>0</v>
      </c>
      <c r="AP19" s="414">
        <f>AP$4*'R02固定資本M構成比'!AO18</f>
        <v>0</v>
      </c>
    </row>
    <row r="20" spans="1:42">
      <c r="A20" s="300">
        <v>16</v>
      </c>
      <c r="B20" s="37" t="s">
        <v>71</v>
      </c>
      <c r="C20" s="419">
        <f t="shared" si="0"/>
        <v>321.42359963265756</v>
      </c>
      <c r="D20" s="413">
        <f>D$4*'R02固定資本M構成比'!C19</f>
        <v>0</v>
      </c>
      <c r="E20" s="414">
        <f>E$4*'R02固定資本M構成比'!D19</f>
        <v>0</v>
      </c>
      <c r="F20" s="414">
        <f>F$4*'R02固定資本M構成比'!E19</f>
        <v>0</v>
      </c>
      <c r="G20" s="414">
        <f>G$4*'R02固定資本M構成比'!F19</f>
        <v>0</v>
      </c>
      <c r="H20" s="414">
        <f>H$4*'R02固定資本M構成比'!G19</f>
        <v>0</v>
      </c>
      <c r="I20" s="414">
        <f>I$4*'R02固定資本M構成比'!H19</f>
        <v>0</v>
      </c>
      <c r="J20" s="414">
        <f>J$4*'R02固定資本M構成比'!I19</f>
        <v>0</v>
      </c>
      <c r="K20" s="414">
        <f>K$4*'R02固定資本M構成比'!J19</f>
        <v>0</v>
      </c>
      <c r="L20" s="414">
        <f>L$4*'R02固定資本M構成比'!K19</f>
        <v>0</v>
      </c>
      <c r="M20" s="414">
        <f>M$4*'R02固定資本M構成比'!L19</f>
        <v>0</v>
      </c>
      <c r="N20" s="414">
        <f>N$4*'R02固定資本M構成比'!M19</f>
        <v>0</v>
      </c>
      <c r="O20" s="414">
        <f>O$4*'R02固定資本M構成比'!N19</f>
        <v>0</v>
      </c>
      <c r="P20" s="414">
        <f>P$4*'R02固定資本M構成比'!O19</f>
        <v>0</v>
      </c>
      <c r="Q20" s="414">
        <f>Q$4*'R02固定資本M構成比'!P19</f>
        <v>0</v>
      </c>
      <c r="R20" s="414">
        <f>R$4*'R02固定資本M構成比'!Q19</f>
        <v>0</v>
      </c>
      <c r="S20" s="414">
        <f>S$4*'R02固定資本M構成比'!R19</f>
        <v>0</v>
      </c>
      <c r="T20" s="414">
        <f>T$4*'R02固定資本M構成比'!S19</f>
        <v>0</v>
      </c>
      <c r="U20" s="414">
        <f>U$4*'R02固定資本M構成比'!T19</f>
        <v>0</v>
      </c>
      <c r="V20" s="414">
        <f>V$4*'R02固定資本M構成比'!U19</f>
        <v>321.42359963265756</v>
      </c>
      <c r="W20" s="414">
        <f>W$4*'R02固定資本M構成比'!V19</f>
        <v>0</v>
      </c>
      <c r="X20" s="414">
        <f>X$4*'R02固定資本M構成比'!W19</f>
        <v>0</v>
      </c>
      <c r="Y20" s="414">
        <f>Y$4*'R02固定資本M構成比'!X19</f>
        <v>0</v>
      </c>
      <c r="Z20" s="414">
        <f>Z$4*'R02固定資本M構成比'!Y19</f>
        <v>0</v>
      </c>
      <c r="AA20" s="414">
        <f>AA$4*'R02固定資本M構成比'!Z19</f>
        <v>0</v>
      </c>
      <c r="AB20" s="414">
        <f>AB$4*'R02固定資本M構成比'!AA19</f>
        <v>0</v>
      </c>
      <c r="AC20" s="414">
        <f>AC$4*'R02固定資本M構成比'!AB19</f>
        <v>0</v>
      </c>
      <c r="AD20" s="414">
        <f>AD$4*'R02固定資本M構成比'!AC19</f>
        <v>0</v>
      </c>
      <c r="AE20" s="414">
        <f>AE$4*'R02固定資本M構成比'!AD19</f>
        <v>0</v>
      </c>
      <c r="AF20" s="414">
        <f>AF$4*'R02固定資本M構成比'!AE19</f>
        <v>0</v>
      </c>
      <c r="AG20" s="414">
        <f>AG$4*'R02固定資本M構成比'!AF19</f>
        <v>0</v>
      </c>
      <c r="AH20" s="414">
        <f>AH$4*'R02固定資本M構成比'!AG19</f>
        <v>0</v>
      </c>
      <c r="AI20" s="414">
        <f>AI$4*'R02固定資本M構成比'!AH19</f>
        <v>0</v>
      </c>
      <c r="AJ20" s="414">
        <f>AJ$4*'R02固定資本M構成比'!AI19</f>
        <v>0</v>
      </c>
      <c r="AK20" s="414">
        <f>AK$4*'R02固定資本M構成比'!AJ19</f>
        <v>0</v>
      </c>
      <c r="AL20" s="414">
        <f>AL$4*'R02固定資本M構成比'!AK19</f>
        <v>0</v>
      </c>
      <c r="AM20" s="414">
        <f>AM$4*'R02固定資本M構成比'!AL19</f>
        <v>0</v>
      </c>
      <c r="AN20" s="414">
        <f>AN$4*'R02固定資本M構成比'!AM19</f>
        <v>0</v>
      </c>
      <c r="AO20" s="414">
        <f>AO$4*'R02固定資本M構成比'!AN19</f>
        <v>0</v>
      </c>
      <c r="AP20" s="414">
        <f>AP$4*'R02固定資本M構成比'!AO19</f>
        <v>0</v>
      </c>
    </row>
    <row r="21" spans="1:42">
      <c r="A21" s="300">
        <v>17</v>
      </c>
      <c r="B21" s="37" t="s">
        <v>72</v>
      </c>
      <c r="C21" s="419">
        <f t="shared" si="0"/>
        <v>48.963171145556764</v>
      </c>
      <c r="D21" s="413">
        <f>D$4*'R02固定資本M構成比'!C20</f>
        <v>0</v>
      </c>
      <c r="E21" s="414">
        <f>E$4*'R02固定資本M構成比'!D20</f>
        <v>0</v>
      </c>
      <c r="F21" s="414">
        <f>F$4*'R02固定資本M構成比'!E20</f>
        <v>0</v>
      </c>
      <c r="G21" s="414">
        <f>G$4*'R02固定資本M構成比'!F20</f>
        <v>0</v>
      </c>
      <c r="H21" s="414">
        <f>H$4*'R02固定資本M構成比'!G20</f>
        <v>0</v>
      </c>
      <c r="I21" s="414">
        <f>I$4*'R02固定資本M構成比'!H20</f>
        <v>0</v>
      </c>
      <c r="J21" s="414">
        <f>J$4*'R02固定資本M構成比'!I20</f>
        <v>0</v>
      </c>
      <c r="K21" s="414">
        <f>K$4*'R02固定資本M構成比'!J20</f>
        <v>0</v>
      </c>
      <c r="L21" s="414">
        <f>L$4*'R02固定資本M構成比'!K20</f>
        <v>0</v>
      </c>
      <c r="M21" s="414">
        <f>M$4*'R02固定資本M構成比'!L20</f>
        <v>0</v>
      </c>
      <c r="N21" s="414">
        <f>N$4*'R02固定資本M構成比'!M20</f>
        <v>0</v>
      </c>
      <c r="O21" s="414">
        <f>O$4*'R02固定資本M構成比'!N20</f>
        <v>0</v>
      </c>
      <c r="P21" s="414">
        <f>P$4*'R02固定資本M構成比'!O20</f>
        <v>0</v>
      </c>
      <c r="Q21" s="414">
        <f>Q$4*'R02固定資本M構成比'!P20</f>
        <v>0</v>
      </c>
      <c r="R21" s="414">
        <f>R$4*'R02固定資本M構成比'!Q20</f>
        <v>0</v>
      </c>
      <c r="S21" s="414">
        <f>S$4*'R02固定資本M構成比'!R20</f>
        <v>0</v>
      </c>
      <c r="T21" s="414">
        <f>T$4*'R02固定資本M構成比'!S20</f>
        <v>0</v>
      </c>
      <c r="U21" s="414">
        <f>U$4*'R02固定資本M構成比'!T20</f>
        <v>0</v>
      </c>
      <c r="V21" s="414">
        <f>V$4*'R02固定資本M構成比'!U20</f>
        <v>48.963171145556764</v>
      </c>
      <c r="W21" s="414">
        <f>W$4*'R02固定資本M構成比'!V20</f>
        <v>0</v>
      </c>
      <c r="X21" s="414">
        <f>X$4*'R02固定資本M構成比'!W20</f>
        <v>0</v>
      </c>
      <c r="Y21" s="414">
        <f>Y$4*'R02固定資本M構成比'!X20</f>
        <v>0</v>
      </c>
      <c r="Z21" s="414">
        <f>Z$4*'R02固定資本M構成比'!Y20</f>
        <v>0</v>
      </c>
      <c r="AA21" s="414">
        <f>AA$4*'R02固定資本M構成比'!Z20</f>
        <v>0</v>
      </c>
      <c r="AB21" s="414">
        <f>AB$4*'R02固定資本M構成比'!AA20</f>
        <v>0</v>
      </c>
      <c r="AC21" s="414">
        <f>AC$4*'R02固定資本M構成比'!AB20</f>
        <v>0</v>
      </c>
      <c r="AD21" s="414">
        <f>AD$4*'R02固定資本M構成比'!AC20</f>
        <v>0</v>
      </c>
      <c r="AE21" s="414">
        <f>AE$4*'R02固定資本M構成比'!AD20</f>
        <v>0</v>
      </c>
      <c r="AF21" s="414">
        <f>AF$4*'R02固定資本M構成比'!AE20</f>
        <v>0</v>
      </c>
      <c r="AG21" s="414">
        <f>AG$4*'R02固定資本M構成比'!AF20</f>
        <v>0</v>
      </c>
      <c r="AH21" s="414">
        <f>AH$4*'R02固定資本M構成比'!AG20</f>
        <v>0</v>
      </c>
      <c r="AI21" s="414">
        <f>AI$4*'R02固定資本M構成比'!AH20</f>
        <v>0</v>
      </c>
      <c r="AJ21" s="414">
        <f>AJ$4*'R02固定資本M構成比'!AI20</f>
        <v>0</v>
      </c>
      <c r="AK21" s="414">
        <f>AK$4*'R02固定資本M構成比'!AJ20</f>
        <v>0</v>
      </c>
      <c r="AL21" s="414">
        <f>AL$4*'R02固定資本M構成比'!AK20</f>
        <v>0</v>
      </c>
      <c r="AM21" s="414">
        <f>AM$4*'R02固定資本M構成比'!AL20</f>
        <v>0</v>
      </c>
      <c r="AN21" s="414">
        <f>AN$4*'R02固定資本M構成比'!AM20</f>
        <v>0</v>
      </c>
      <c r="AO21" s="414">
        <f>AO$4*'R02固定資本M構成比'!AN20</f>
        <v>0</v>
      </c>
      <c r="AP21" s="414">
        <f>AP$4*'R02固定資本M構成比'!AO20</f>
        <v>0</v>
      </c>
    </row>
    <row r="22" spans="1:42">
      <c r="A22" s="300">
        <v>18</v>
      </c>
      <c r="B22" s="37" t="s">
        <v>87</v>
      </c>
      <c r="C22" s="419">
        <f t="shared" si="0"/>
        <v>0</v>
      </c>
      <c r="D22" s="413">
        <f>D$4*'R02固定資本M構成比'!C21</f>
        <v>0</v>
      </c>
      <c r="E22" s="414">
        <f>E$4*'R02固定資本M構成比'!D21</f>
        <v>0</v>
      </c>
      <c r="F22" s="414">
        <f>F$4*'R02固定資本M構成比'!E21</f>
        <v>0</v>
      </c>
      <c r="G22" s="414">
        <f>G$4*'R02固定資本M構成比'!F21</f>
        <v>0</v>
      </c>
      <c r="H22" s="414">
        <f>H$4*'R02固定資本M構成比'!G21</f>
        <v>0</v>
      </c>
      <c r="I22" s="414">
        <f>I$4*'R02固定資本M構成比'!H21</f>
        <v>0</v>
      </c>
      <c r="J22" s="414">
        <f>J$4*'R02固定資本M構成比'!I21</f>
        <v>0</v>
      </c>
      <c r="K22" s="414">
        <f>K$4*'R02固定資本M構成比'!J21</f>
        <v>0</v>
      </c>
      <c r="L22" s="414">
        <f>L$4*'R02固定資本M構成比'!K21</f>
        <v>0</v>
      </c>
      <c r="M22" s="414">
        <f>M$4*'R02固定資本M構成比'!L21</f>
        <v>0</v>
      </c>
      <c r="N22" s="414">
        <f>N$4*'R02固定資本M構成比'!M21</f>
        <v>0</v>
      </c>
      <c r="O22" s="414">
        <f>O$4*'R02固定資本M構成比'!N21</f>
        <v>0</v>
      </c>
      <c r="P22" s="414">
        <f>P$4*'R02固定資本M構成比'!O21</f>
        <v>0</v>
      </c>
      <c r="Q22" s="414">
        <f>Q$4*'R02固定資本M構成比'!P21</f>
        <v>0</v>
      </c>
      <c r="R22" s="414">
        <f>R$4*'R02固定資本M構成比'!Q21</f>
        <v>0</v>
      </c>
      <c r="S22" s="414">
        <f>S$4*'R02固定資本M構成比'!R21</f>
        <v>0</v>
      </c>
      <c r="T22" s="414">
        <f>T$4*'R02固定資本M構成比'!S21</f>
        <v>0</v>
      </c>
      <c r="U22" s="414">
        <f>U$4*'R02固定資本M構成比'!T21</f>
        <v>0</v>
      </c>
      <c r="V22" s="414">
        <f>V$4*'R02固定資本M構成比'!U21</f>
        <v>0</v>
      </c>
      <c r="W22" s="414">
        <f>W$4*'R02固定資本M構成比'!V21</f>
        <v>0</v>
      </c>
      <c r="X22" s="414">
        <f>X$4*'R02固定資本M構成比'!W21</f>
        <v>0</v>
      </c>
      <c r="Y22" s="414">
        <f>Y$4*'R02固定資本M構成比'!X21</f>
        <v>0</v>
      </c>
      <c r="Z22" s="414">
        <f>Z$4*'R02固定資本M構成比'!Y21</f>
        <v>0</v>
      </c>
      <c r="AA22" s="414">
        <f>AA$4*'R02固定資本M構成比'!Z21</f>
        <v>0</v>
      </c>
      <c r="AB22" s="414">
        <f>AB$4*'R02固定資本M構成比'!AA21</f>
        <v>0</v>
      </c>
      <c r="AC22" s="414">
        <f>AC$4*'R02固定資本M構成比'!AB21</f>
        <v>0</v>
      </c>
      <c r="AD22" s="414">
        <f>AD$4*'R02固定資本M構成比'!AC21</f>
        <v>0</v>
      </c>
      <c r="AE22" s="414">
        <f>AE$4*'R02固定資本M構成比'!AD21</f>
        <v>0</v>
      </c>
      <c r="AF22" s="414">
        <f>AF$4*'R02固定資本M構成比'!AE21</f>
        <v>0</v>
      </c>
      <c r="AG22" s="414">
        <f>AG$4*'R02固定資本M構成比'!AF21</f>
        <v>0</v>
      </c>
      <c r="AH22" s="414">
        <f>AH$4*'R02固定資本M構成比'!AG21</f>
        <v>0</v>
      </c>
      <c r="AI22" s="414">
        <f>AI$4*'R02固定資本M構成比'!AH21</f>
        <v>0</v>
      </c>
      <c r="AJ22" s="414">
        <f>AJ$4*'R02固定資本M構成比'!AI21</f>
        <v>0</v>
      </c>
      <c r="AK22" s="414">
        <f>AK$4*'R02固定資本M構成比'!AJ21</f>
        <v>0</v>
      </c>
      <c r="AL22" s="414">
        <f>AL$4*'R02固定資本M構成比'!AK21</f>
        <v>0</v>
      </c>
      <c r="AM22" s="414">
        <f>AM$4*'R02固定資本M構成比'!AL21</f>
        <v>0</v>
      </c>
      <c r="AN22" s="414">
        <f>AN$4*'R02固定資本M構成比'!AM21</f>
        <v>0</v>
      </c>
      <c r="AO22" s="414">
        <f>AO$4*'R02固定資本M構成比'!AN21</f>
        <v>0</v>
      </c>
      <c r="AP22" s="414">
        <f>AP$4*'R02固定資本M構成比'!AO21</f>
        <v>0</v>
      </c>
    </row>
    <row r="23" spans="1:42">
      <c r="A23" s="300">
        <v>19</v>
      </c>
      <c r="B23" s="37" t="s">
        <v>88</v>
      </c>
      <c r="C23" s="419">
        <f t="shared" si="0"/>
        <v>348.2847098544695</v>
      </c>
      <c r="D23" s="413">
        <f>D$4*'R02固定資本M構成比'!C22</f>
        <v>0</v>
      </c>
      <c r="E23" s="414">
        <f>E$4*'R02固定資本M構成比'!D22</f>
        <v>0</v>
      </c>
      <c r="F23" s="414">
        <f>F$4*'R02固定資本M構成比'!E22</f>
        <v>0</v>
      </c>
      <c r="G23" s="414">
        <f>G$4*'R02固定資本M構成比'!F22</f>
        <v>0</v>
      </c>
      <c r="H23" s="414">
        <f>H$4*'R02固定資本M構成比'!G22</f>
        <v>0</v>
      </c>
      <c r="I23" s="414">
        <f>I$4*'R02固定資本M構成比'!H22</f>
        <v>0</v>
      </c>
      <c r="J23" s="414">
        <f>J$4*'R02固定資本M構成比'!I22</f>
        <v>0</v>
      </c>
      <c r="K23" s="414">
        <f>K$4*'R02固定資本M構成比'!J22</f>
        <v>0</v>
      </c>
      <c r="L23" s="414">
        <f>L$4*'R02固定資本M構成比'!K22</f>
        <v>0</v>
      </c>
      <c r="M23" s="414">
        <f>M$4*'R02固定資本M構成比'!L22</f>
        <v>0</v>
      </c>
      <c r="N23" s="414">
        <f>N$4*'R02固定資本M構成比'!M22</f>
        <v>0</v>
      </c>
      <c r="O23" s="414">
        <f>O$4*'R02固定資本M構成比'!N22</f>
        <v>0</v>
      </c>
      <c r="P23" s="414">
        <f>P$4*'R02固定資本M構成比'!O22</f>
        <v>0</v>
      </c>
      <c r="Q23" s="414">
        <f>Q$4*'R02固定資本M構成比'!P22</f>
        <v>0</v>
      </c>
      <c r="R23" s="414">
        <f>R$4*'R02固定資本M構成比'!Q22</f>
        <v>0</v>
      </c>
      <c r="S23" s="414">
        <f>S$4*'R02固定資本M構成比'!R22</f>
        <v>0</v>
      </c>
      <c r="T23" s="414">
        <f>T$4*'R02固定資本M構成比'!S22</f>
        <v>0</v>
      </c>
      <c r="U23" s="414">
        <f>U$4*'R02固定資本M構成比'!T22</f>
        <v>0</v>
      </c>
      <c r="V23" s="414">
        <f>V$4*'R02固定資本M構成比'!U22</f>
        <v>348.2847098544695</v>
      </c>
      <c r="W23" s="414">
        <f>W$4*'R02固定資本M構成比'!V22</f>
        <v>0</v>
      </c>
      <c r="X23" s="414">
        <f>X$4*'R02固定資本M構成比'!W22</f>
        <v>0</v>
      </c>
      <c r="Y23" s="414">
        <f>Y$4*'R02固定資本M構成比'!X22</f>
        <v>0</v>
      </c>
      <c r="Z23" s="414">
        <f>Z$4*'R02固定資本M構成比'!Y22</f>
        <v>0</v>
      </c>
      <c r="AA23" s="414">
        <f>AA$4*'R02固定資本M構成比'!Z22</f>
        <v>0</v>
      </c>
      <c r="AB23" s="414">
        <f>AB$4*'R02固定資本M構成比'!AA22</f>
        <v>0</v>
      </c>
      <c r="AC23" s="414">
        <f>AC$4*'R02固定資本M構成比'!AB22</f>
        <v>0</v>
      </c>
      <c r="AD23" s="414">
        <f>AD$4*'R02固定資本M構成比'!AC22</f>
        <v>0</v>
      </c>
      <c r="AE23" s="414">
        <f>AE$4*'R02固定資本M構成比'!AD22</f>
        <v>0</v>
      </c>
      <c r="AF23" s="414">
        <f>AF$4*'R02固定資本M構成比'!AE22</f>
        <v>0</v>
      </c>
      <c r="AG23" s="414">
        <f>AG$4*'R02固定資本M構成比'!AF22</f>
        <v>0</v>
      </c>
      <c r="AH23" s="414">
        <f>AH$4*'R02固定資本M構成比'!AG22</f>
        <v>0</v>
      </c>
      <c r="AI23" s="414">
        <f>AI$4*'R02固定資本M構成比'!AH22</f>
        <v>0</v>
      </c>
      <c r="AJ23" s="414">
        <f>AJ$4*'R02固定資本M構成比'!AI22</f>
        <v>0</v>
      </c>
      <c r="AK23" s="414">
        <f>AK$4*'R02固定資本M構成比'!AJ22</f>
        <v>0</v>
      </c>
      <c r="AL23" s="414">
        <f>AL$4*'R02固定資本M構成比'!AK22</f>
        <v>0</v>
      </c>
      <c r="AM23" s="414">
        <f>AM$4*'R02固定資本M構成比'!AL22</f>
        <v>0</v>
      </c>
      <c r="AN23" s="414">
        <f>AN$4*'R02固定資本M構成比'!AM22</f>
        <v>0</v>
      </c>
      <c r="AO23" s="414">
        <f>AO$4*'R02固定資本M構成比'!AN22</f>
        <v>0</v>
      </c>
      <c r="AP23" s="414">
        <f>AP$4*'R02固定資本M構成比'!AO22</f>
        <v>0</v>
      </c>
    </row>
    <row r="24" spans="1:42">
      <c r="A24" s="300">
        <v>20</v>
      </c>
      <c r="B24" s="37" t="s">
        <v>89</v>
      </c>
      <c r="C24" s="419">
        <f t="shared" si="0"/>
        <v>154.43600589503399</v>
      </c>
      <c r="D24" s="413">
        <f>D$4*'R02固定資本M構成比'!C23</f>
        <v>0</v>
      </c>
      <c r="E24" s="414">
        <f>E$4*'R02固定資本M構成比'!D23</f>
        <v>0</v>
      </c>
      <c r="F24" s="414">
        <f>F$4*'R02固定資本M構成比'!E23</f>
        <v>0</v>
      </c>
      <c r="G24" s="414">
        <f>G$4*'R02固定資本M構成比'!F23</f>
        <v>0</v>
      </c>
      <c r="H24" s="414">
        <f>H$4*'R02固定資本M構成比'!G23</f>
        <v>0</v>
      </c>
      <c r="I24" s="414">
        <f>I$4*'R02固定資本M構成比'!H23</f>
        <v>0</v>
      </c>
      <c r="J24" s="414">
        <f>J$4*'R02固定資本M構成比'!I23</f>
        <v>0</v>
      </c>
      <c r="K24" s="414">
        <f>K$4*'R02固定資本M構成比'!J23</f>
        <v>0</v>
      </c>
      <c r="L24" s="414">
        <f>L$4*'R02固定資本M構成比'!K23</f>
        <v>0</v>
      </c>
      <c r="M24" s="414">
        <f>M$4*'R02固定資本M構成比'!L23</f>
        <v>0</v>
      </c>
      <c r="N24" s="414">
        <f>N$4*'R02固定資本M構成比'!M23</f>
        <v>0</v>
      </c>
      <c r="O24" s="414">
        <f>O$4*'R02固定資本M構成比'!N23</f>
        <v>0</v>
      </c>
      <c r="P24" s="414">
        <f>P$4*'R02固定資本M構成比'!O23</f>
        <v>0</v>
      </c>
      <c r="Q24" s="414">
        <f>Q$4*'R02固定資本M構成比'!P23</f>
        <v>0</v>
      </c>
      <c r="R24" s="414">
        <f>R$4*'R02固定資本M構成比'!Q23</f>
        <v>0</v>
      </c>
      <c r="S24" s="414">
        <f>S$4*'R02固定資本M構成比'!R23</f>
        <v>0</v>
      </c>
      <c r="T24" s="414">
        <f>T$4*'R02固定資本M構成比'!S23</f>
        <v>0</v>
      </c>
      <c r="U24" s="414">
        <f>U$4*'R02固定資本M構成比'!T23</f>
        <v>0</v>
      </c>
      <c r="V24" s="414">
        <f>V$4*'R02固定資本M構成比'!U23</f>
        <v>154.43600589503399</v>
      </c>
      <c r="W24" s="414">
        <f>W$4*'R02固定資本M構成比'!V23</f>
        <v>0</v>
      </c>
      <c r="X24" s="414">
        <f>X$4*'R02固定資本M構成比'!W23</f>
        <v>0</v>
      </c>
      <c r="Y24" s="414">
        <f>Y$4*'R02固定資本M構成比'!X23</f>
        <v>0</v>
      </c>
      <c r="Z24" s="414">
        <f>Z$4*'R02固定資本M構成比'!Y23</f>
        <v>0</v>
      </c>
      <c r="AA24" s="414">
        <f>AA$4*'R02固定資本M構成比'!Z23</f>
        <v>0</v>
      </c>
      <c r="AB24" s="414">
        <f>AB$4*'R02固定資本M構成比'!AA23</f>
        <v>0</v>
      </c>
      <c r="AC24" s="414">
        <f>AC$4*'R02固定資本M構成比'!AB23</f>
        <v>0</v>
      </c>
      <c r="AD24" s="414">
        <f>AD$4*'R02固定資本M構成比'!AC23</f>
        <v>0</v>
      </c>
      <c r="AE24" s="414">
        <f>AE$4*'R02固定資本M構成比'!AD23</f>
        <v>0</v>
      </c>
      <c r="AF24" s="414">
        <f>AF$4*'R02固定資本M構成比'!AE23</f>
        <v>0</v>
      </c>
      <c r="AG24" s="414">
        <f>AG$4*'R02固定資本M構成比'!AF23</f>
        <v>0</v>
      </c>
      <c r="AH24" s="414">
        <f>AH$4*'R02固定資本M構成比'!AG23</f>
        <v>0</v>
      </c>
      <c r="AI24" s="414">
        <f>AI$4*'R02固定資本M構成比'!AH23</f>
        <v>0</v>
      </c>
      <c r="AJ24" s="414">
        <f>AJ$4*'R02固定資本M構成比'!AI23</f>
        <v>0</v>
      </c>
      <c r="AK24" s="414">
        <f>AK$4*'R02固定資本M構成比'!AJ23</f>
        <v>0</v>
      </c>
      <c r="AL24" s="414">
        <f>AL$4*'R02固定資本M構成比'!AK23</f>
        <v>0</v>
      </c>
      <c r="AM24" s="414">
        <f>AM$4*'R02固定資本M構成比'!AL23</f>
        <v>0</v>
      </c>
      <c r="AN24" s="414">
        <f>AN$4*'R02固定資本M構成比'!AM23</f>
        <v>0</v>
      </c>
      <c r="AO24" s="414">
        <f>AO$4*'R02固定資本M構成比'!AN23</f>
        <v>0</v>
      </c>
      <c r="AP24" s="414">
        <f>AP$4*'R02固定資本M構成比'!AO23</f>
        <v>0</v>
      </c>
    </row>
    <row r="25" spans="1:42">
      <c r="A25" s="300">
        <v>21</v>
      </c>
      <c r="B25" s="37" t="s">
        <v>90</v>
      </c>
      <c r="C25" s="419">
        <f t="shared" si="0"/>
        <v>26.624776481159671</v>
      </c>
      <c r="D25" s="413">
        <f>D$4*'R02固定資本M構成比'!C24</f>
        <v>0</v>
      </c>
      <c r="E25" s="414">
        <f>E$4*'R02固定資本M構成比'!D24</f>
        <v>0</v>
      </c>
      <c r="F25" s="414">
        <f>F$4*'R02固定資本M構成比'!E24</f>
        <v>0</v>
      </c>
      <c r="G25" s="414">
        <f>G$4*'R02固定資本M構成比'!F24</f>
        <v>0</v>
      </c>
      <c r="H25" s="414">
        <f>H$4*'R02固定資本M構成比'!G24</f>
        <v>0</v>
      </c>
      <c r="I25" s="414">
        <f>I$4*'R02固定資本M構成比'!H24</f>
        <v>0</v>
      </c>
      <c r="J25" s="414">
        <f>J$4*'R02固定資本M構成比'!I24</f>
        <v>0</v>
      </c>
      <c r="K25" s="414">
        <f>K$4*'R02固定資本M構成比'!J24</f>
        <v>0</v>
      </c>
      <c r="L25" s="414">
        <f>L$4*'R02固定資本M構成比'!K24</f>
        <v>0</v>
      </c>
      <c r="M25" s="414">
        <f>M$4*'R02固定資本M構成比'!L24</f>
        <v>0</v>
      </c>
      <c r="N25" s="414">
        <f>N$4*'R02固定資本M構成比'!M24</f>
        <v>0</v>
      </c>
      <c r="O25" s="414">
        <f>O$4*'R02固定資本M構成比'!N24</f>
        <v>0</v>
      </c>
      <c r="P25" s="414">
        <f>P$4*'R02固定資本M構成比'!O24</f>
        <v>0</v>
      </c>
      <c r="Q25" s="414">
        <f>Q$4*'R02固定資本M構成比'!P24</f>
        <v>0</v>
      </c>
      <c r="R25" s="414">
        <f>R$4*'R02固定資本M構成比'!Q24</f>
        <v>0</v>
      </c>
      <c r="S25" s="414">
        <f>S$4*'R02固定資本M構成比'!R24</f>
        <v>0</v>
      </c>
      <c r="T25" s="414">
        <f>T$4*'R02固定資本M構成比'!S24</f>
        <v>0</v>
      </c>
      <c r="U25" s="414">
        <f>U$4*'R02固定資本M構成比'!T24</f>
        <v>0</v>
      </c>
      <c r="V25" s="414">
        <f>V$4*'R02固定資本M構成比'!U24</f>
        <v>26.624776481159671</v>
      </c>
      <c r="W25" s="414">
        <f>W$4*'R02固定資本M構成比'!V24</f>
        <v>0</v>
      </c>
      <c r="X25" s="414">
        <f>X$4*'R02固定資本M構成比'!W24</f>
        <v>0</v>
      </c>
      <c r="Y25" s="414">
        <f>Y$4*'R02固定資本M構成比'!X24</f>
        <v>0</v>
      </c>
      <c r="Z25" s="414">
        <f>Z$4*'R02固定資本M構成比'!Y24</f>
        <v>0</v>
      </c>
      <c r="AA25" s="414">
        <f>AA$4*'R02固定資本M構成比'!Z24</f>
        <v>0</v>
      </c>
      <c r="AB25" s="414">
        <f>AB$4*'R02固定資本M構成比'!AA24</f>
        <v>0</v>
      </c>
      <c r="AC25" s="414">
        <f>AC$4*'R02固定資本M構成比'!AB24</f>
        <v>0</v>
      </c>
      <c r="AD25" s="414">
        <f>AD$4*'R02固定資本M構成比'!AC24</f>
        <v>0</v>
      </c>
      <c r="AE25" s="414">
        <f>AE$4*'R02固定資本M構成比'!AD24</f>
        <v>0</v>
      </c>
      <c r="AF25" s="414">
        <f>AF$4*'R02固定資本M構成比'!AE24</f>
        <v>0</v>
      </c>
      <c r="AG25" s="414">
        <f>AG$4*'R02固定資本M構成比'!AF24</f>
        <v>0</v>
      </c>
      <c r="AH25" s="414">
        <f>AH$4*'R02固定資本M構成比'!AG24</f>
        <v>0</v>
      </c>
      <c r="AI25" s="414">
        <f>AI$4*'R02固定資本M構成比'!AH24</f>
        <v>0</v>
      </c>
      <c r="AJ25" s="414">
        <f>AJ$4*'R02固定資本M構成比'!AI24</f>
        <v>0</v>
      </c>
      <c r="AK25" s="414">
        <f>AK$4*'R02固定資本M構成比'!AJ24</f>
        <v>0</v>
      </c>
      <c r="AL25" s="414">
        <f>AL$4*'R02固定資本M構成比'!AK24</f>
        <v>0</v>
      </c>
      <c r="AM25" s="414">
        <f>AM$4*'R02固定資本M構成比'!AL24</f>
        <v>0</v>
      </c>
      <c r="AN25" s="414">
        <f>AN$4*'R02固定資本M構成比'!AM24</f>
        <v>0</v>
      </c>
      <c r="AO25" s="414">
        <f>AO$4*'R02固定資本M構成比'!AN24</f>
        <v>0</v>
      </c>
      <c r="AP25" s="414">
        <f>AP$4*'R02固定資本M構成比'!AO24</f>
        <v>0</v>
      </c>
    </row>
    <row r="26" spans="1:42">
      <c r="A26" s="300">
        <v>22</v>
      </c>
      <c r="B26" s="37" t="s">
        <v>64</v>
      </c>
      <c r="C26" s="419">
        <f t="shared" si="0"/>
        <v>14.679670657961049</v>
      </c>
      <c r="D26" s="413">
        <f>D$4*'R02固定資本M構成比'!C25</f>
        <v>0</v>
      </c>
      <c r="E26" s="414">
        <f>E$4*'R02固定資本M構成比'!D25</f>
        <v>0</v>
      </c>
      <c r="F26" s="414">
        <f>F$4*'R02固定資本M構成比'!E25</f>
        <v>0</v>
      </c>
      <c r="G26" s="414">
        <f>G$4*'R02固定資本M構成比'!F25</f>
        <v>0</v>
      </c>
      <c r="H26" s="414">
        <f>H$4*'R02固定資本M構成比'!G25</f>
        <v>0</v>
      </c>
      <c r="I26" s="414">
        <f>I$4*'R02固定資本M構成比'!H25</f>
        <v>0</v>
      </c>
      <c r="J26" s="414">
        <f>J$4*'R02固定資本M構成比'!I25</f>
        <v>0</v>
      </c>
      <c r="K26" s="414">
        <f>K$4*'R02固定資本M構成比'!J25</f>
        <v>0</v>
      </c>
      <c r="L26" s="414">
        <f>L$4*'R02固定資本M構成比'!K25</f>
        <v>0</v>
      </c>
      <c r="M26" s="414">
        <f>M$4*'R02固定資本M構成比'!L25</f>
        <v>0</v>
      </c>
      <c r="N26" s="414">
        <f>N$4*'R02固定資本M構成比'!M25</f>
        <v>0</v>
      </c>
      <c r="O26" s="414">
        <f>O$4*'R02固定資本M構成比'!N25</f>
        <v>0</v>
      </c>
      <c r="P26" s="414">
        <f>P$4*'R02固定資本M構成比'!O25</f>
        <v>0</v>
      </c>
      <c r="Q26" s="414">
        <f>Q$4*'R02固定資本M構成比'!P25</f>
        <v>0</v>
      </c>
      <c r="R26" s="414">
        <f>R$4*'R02固定資本M構成比'!Q25</f>
        <v>0</v>
      </c>
      <c r="S26" s="414">
        <f>S$4*'R02固定資本M構成比'!R25</f>
        <v>0</v>
      </c>
      <c r="T26" s="414">
        <f>T$4*'R02固定資本M構成比'!S25</f>
        <v>0</v>
      </c>
      <c r="U26" s="414">
        <f>U$4*'R02固定資本M構成比'!T25</f>
        <v>0</v>
      </c>
      <c r="V26" s="414">
        <f>V$4*'R02固定資本M構成比'!U25</f>
        <v>14.679670657961049</v>
      </c>
      <c r="W26" s="414">
        <f>W$4*'R02固定資本M構成比'!V25</f>
        <v>0</v>
      </c>
      <c r="X26" s="414">
        <f>X$4*'R02固定資本M構成比'!W25</f>
        <v>0</v>
      </c>
      <c r="Y26" s="414">
        <f>Y$4*'R02固定資本M構成比'!X25</f>
        <v>0</v>
      </c>
      <c r="Z26" s="414">
        <f>Z$4*'R02固定資本M構成比'!Y25</f>
        <v>0</v>
      </c>
      <c r="AA26" s="414">
        <f>AA$4*'R02固定資本M構成比'!Z25</f>
        <v>0</v>
      </c>
      <c r="AB26" s="414">
        <f>AB$4*'R02固定資本M構成比'!AA25</f>
        <v>0</v>
      </c>
      <c r="AC26" s="414">
        <f>AC$4*'R02固定資本M構成比'!AB25</f>
        <v>0</v>
      </c>
      <c r="AD26" s="414">
        <f>AD$4*'R02固定資本M構成比'!AC25</f>
        <v>0</v>
      </c>
      <c r="AE26" s="414">
        <f>AE$4*'R02固定資本M構成比'!AD25</f>
        <v>0</v>
      </c>
      <c r="AF26" s="414">
        <f>AF$4*'R02固定資本M構成比'!AE25</f>
        <v>0</v>
      </c>
      <c r="AG26" s="414">
        <f>AG$4*'R02固定資本M構成比'!AF25</f>
        <v>0</v>
      </c>
      <c r="AH26" s="414">
        <f>AH$4*'R02固定資本M構成比'!AG25</f>
        <v>0</v>
      </c>
      <c r="AI26" s="414">
        <f>AI$4*'R02固定資本M構成比'!AH25</f>
        <v>0</v>
      </c>
      <c r="AJ26" s="414">
        <f>AJ$4*'R02固定資本M構成比'!AI25</f>
        <v>0</v>
      </c>
      <c r="AK26" s="414">
        <f>AK$4*'R02固定資本M構成比'!AJ25</f>
        <v>0</v>
      </c>
      <c r="AL26" s="414">
        <f>AL$4*'R02固定資本M構成比'!AK25</f>
        <v>0</v>
      </c>
      <c r="AM26" s="414">
        <f>AM$4*'R02固定資本M構成比'!AL25</f>
        <v>0</v>
      </c>
      <c r="AN26" s="414">
        <f>AN$4*'R02固定資本M構成比'!AM25</f>
        <v>0</v>
      </c>
      <c r="AO26" s="414">
        <f>AO$4*'R02固定資本M構成比'!AN25</f>
        <v>0</v>
      </c>
      <c r="AP26" s="414">
        <f>AP$4*'R02固定資本M構成比'!AO25</f>
        <v>0</v>
      </c>
    </row>
    <row r="27" spans="1:42">
      <c r="A27" s="300">
        <v>23</v>
      </c>
      <c r="B27" s="37" t="s">
        <v>91</v>
      </c>
      <c r="C27" s="419">
        <f t="shared" si="0"/>
        <v>353.92218684610287</v>
      </c>
      <c r="D27" s="413">
        <f>D$4*'R02固定資本M構成比'!C26</f>
        <v>0</v>
      </c>
      <c r="E27" s="414">
        <f>E$4*'R02固定資本M構成比'!D26</f>
        <v>0</v>
      </c>
      <c r="F27" s="414">
        <f>F$4*'R02固定資本M構成比'!E26</f>
        <v>0</v>
      </c>
      <c r="G27" s="414">
        <f>G$4*'R02固定資本M構成比'!F26</f>
        <v>0</v>
      </c>
      <c r="H27" s="414">
        <f>H$4*'R02固定資本M構成比'!G26</f>
        <v>0</v>
      </c>
      <c r="I27" s="414">
        <f>I$4*'R02固定資本M構成比'!H26</f>
        <v>0</v>
      </c>
      <c r="J27" s="414">
        <f>J$4*'R02固定資本M構成比'!I26</f>
        <v>0</v>
      </c>
      <c r="K27" s="414">
        <f>K$4*'R02固定資本M構成比'!J26</f>
        <v>0</v>
      </c>
      <c r="L27" s="414">
        <f>L$4*'R02固定資本M構成比'!K26</f>
        <v>0</v>
      </c>
      <c r="M27" s="414">
        <f>M$4*'R02固定資本M構成比'!L26</f>
        <v>0</v>
      </c>
      <c r="N27" s="414">
        <f>N$4*'R02固定資本M構成比'!M26</f>
        <v>0</v>
      </c>
      <c r="O27" s="414">
        <f>O$4*'R02固定資本M構成比'!N26</f>
        <v>0</v>
      </c>
      <c r="P27" s="414">
        <f>P$4*'R02固定資本M構成比'!O26</f>
        <v>0</v>
      </c>
      <c r="Q27" s="414">
        <f>Q$4*'R02固定資本M構成比'!P26</f>
        <v>0</v>
      </c>
      <c r="R27" s="414">
        <f>R$4*'R02固定資本M構成比'!Q26</f>
        <v>0</v>
      </c>
      <c r="S27" s="414">
        <f>S$4*'R02固定資本M構成比'!R26</f>
        <v>0</v>
      </c>
      <c r="T27" s="414">
        <f>T$4*'R02固定資本M構成比'!S26</f>
        <v>0</v>
      </c>
      <c r="U27" s="414">
        <f>U$4*'R02固定資本M構成比'!T26</f>
        <v>0</v>
      </c>
      <c r="V27" s="414">
        <f>V$4*'R02固定資本M構成比'!U26</f>
        <v>353.92218684610287</v>
      </c>
      <c r="W27" s="414">
        <f>W$4*'R02固定資本M構成比'!V26</f>
        <v>0</v>
      </c>
      <c r="X27" s="414">
        <f>X$4*'R02固定資本M構成比'!W26</f>
        <v>0</v>
      </c>
      <c r="Y27" s="414">
        <f>Y$4*'R02固定資本M構成比'!X26</f>
        <v>0</v>
      </c>
      <c r="Z27" s="414">
        <f>Z$4*'R02固定資本M構成比'!Y26</f>
        <v>0</v>
      </c>
      <c r="AA27" s="414">
        <f>AA$4*'R02固定資本M構成比'!Z26</f>
        <v>0</v>
      </c>
      <c r="AB27" s="414">
        <f>AB$4*'R02固定資本M構成比'!AA26</f>
        <v>0</v>
      </c>
      <c r="AC27" s="414">
        <f>AC$4*'R02固定資本M構成比'!AB26</f>
        <v>0</v>
      </c>
      <c r="AD27" s="414">
        <f>AD$4*'R02固定資本M構成比'!AC26</f>
        <v>0</v>
      </c>
      <c r="AE27" s="414">
        <f>AE$4*'R02固定資本M構成比'!AD26</f>
        <v>0</v>
      </c>
      <c r="AF27" s="414">
        <f>AF$4*'R02固定資本M構成比'!AE26</f>
        <v>0</v>
      </c>
      <c r="AG27" s="414">
        <f>AG$4*'R02固定資本M構成比'!AF26</f>
        <v>0</v>
      </c>
      <c r="AH27" s="414">
        <f>AH$4*'R02固定資本M構成比'!AG26</f>
        <v>0</v>
      </c>
      <c r="AI27" s="414">
        <f>AI$4*'R02固定資本M構成比'!AH26</f>
        <v>0</v>
      </c>
      <c r="AJ27" s="414">
        <f>AJ$4*'R02固定資本M構成比'!AI26</f>
        <v>0</v>
      </c>
      <c r="AK27" s="414">
        <f>AK$4*'R02固定資本M構成比'!AJ26</f>
        <v>0</v>
      </c>
      <c r="AL27" s="414">
        <f>AL$4*'R02固定資本M構成比'!AK26</f>
        <v>0</v>
      </c>
      <c r="AM27" s="414">
        <f>AM$4*'R02固定資本M構成比'!AL26</f>
        <v>0</v>
      </c>
      <c r="AN27" s="414">
        <f>AN$4*'R02固定資本M構成比'!AM26</f>
        <v>0</v>
      </c>
      <c r="AO27" s="414">
        <f>AO$4*'R02固定資本M構成比'!AN26</f>
        <v>0</v>
      </c>
      <c r="AP27" s="414">
        <f>AP$4*'R02固定資本M構成比'!AO26</f>
        <v>0</v>
      </c>
    </row>
    <row r="28" spans="1:42">
      <c r="A28" s="300">
        <v>24</v>
      </c>
      <c r="B28" s="37" t="s">
        <v>92</v>
      </c>
      <c r="C28" s="419">
        <f t="shared" si="0"/>
        <v>0</v>
      </c>
      <c r="D28" s="413">
        <f>D$4*'R02固定資本M構成比'!C27</f>
        <v>0</v>
      </c>
      <c r="E28" s="414">
        <f>E$4*'R02固定資本M構成比'!D27</f>
        <v>0</v>
      </c>
      <c r="F28" s="414">
        <f>F$4*'R02固定資本M構成比'!E27</f>
        <v>0</v>
      </c>
      <c r="G28" s="414">
        <f>G$4*'R02固定資本M構成比'!F27</f>
        <v>0</v>
      </c>
      <c r="H28" s="414">
        <f>H$4*'R02固定資本M構成比'!G27</f>
        <v>0</v>
      </c>
      <c r="I28" s="414">
        <f>I$4*'R02固定資本M構成比'!H27</f>
        <v>0</v>
      </c>
      <c r="J28" s="414">
        <f>J$4*'R02固定資本M構成比'!I27</f>
        <v>0</v>
      </c>
      <c r="K28" s="414">
        <f>K$4*'R02固定資本M構成比'!J27</f>
        <v>0</v>
      </c>
      <c r="L28" s="414">
        <f>L$4*'R02固定資本M構成比'!K27</f>
        <v>0</v>
      </c>
      <c r="M28" s="414">
        <f>M$4*'R02固定資本M構成比'!L27</f>
        <v>0</v>
      </c>
      <c r="N28" s="414">
        <f>N$4*'R02固定資本M構成比'!M27</f>
        <v>0</v>
      </c>
      <c r="O28" s="414">
        <f>O$4*'R02固定資本M構成比'!N27</f>
        <v>0</v>
      </c>
      <c r="P28" s="414">
        <f>P$4*'R02固定資本M構成比'!O27</f>
        <v>0</v>
      </c>
      <c r="Q28" s="414">
        <f>Q$4*'R02固定資本M構成比'!P27</f>
        <v>0</v>
      </c>
      <c r="R28" s="414">
        <f>R$4*'R02固定資本M構成比'!Q27</f>
        <v>0</v>
      </c>
      <c r="S28" s="414">
        <f>S$4*'R02固定資本M構成比'!R27</f>
        <v>0</v>
      </c>
      <c r="T28" s="414">
        <f>T$4*'R02固定資本M構成比'!S27</f>
        <v>0</v>
      </c>
      <c r="U28" s="414">
        <f>U$4*'R02固定資本M構成比'!T27</f>
        <v>0</v>
      </c>
      <c r="V28" s="414">
        <f>V$4*'R02固定資本M構成比'!U27</f>
        <v>0</v>
      </c>
      <c r="W28" s="414">
        <f>W$4*'R02固定資本M構成比'!V27</f>
        <v>0</v>
      </c>
      <c r="X28" s="414">
        <f>X$4*'R02固定資本M構成比'!W27</f>
        <v>0</v>
      </c>
      <c r="Y28" s="414">
        <f>Y$4*'R02固定資本M構成比'!X27</f>
        <v>0</v>
      </c>
      <c r="Z28" s="414">
        <f>Z$4*'R02固定資本M構成比'!Y27</f>
        <v>0</v>
      </c>
      <c r="AA28" s="414">
        <f>AA$4*'R02固定資本M構成比'!Z27</f>
        <v>0</v>
      </c>
      <c r="AB28" s="414">
        <f>AB$4*'R02固定資本M構成比'!AA27</f>
        <v>0</v>
      </c>
      <c r="AC28" s="414">
        <f>AC$4*'R02固定資本M構成比'!AB27</f>
        <v>0</v>
      </c>
      <c r="AD28" s="414">
        <f>AD$4*'R02固定資本M構成比'!AC27</f>
        <v>0</v>
      </c>
      <c r="AE28" s="414">
        <f>AE$4*'R02固定資本M構成比'!AD27</f>
        <v>0</v>
      </c>
      <c r="AF28" s="414">
        <f>AF$4*'R02固定資本M構成比'!AE27</f>
        <v>0</v>
      </c>
      <c r="AG28" s="414">
        <f>AG$4*'R02固定資本M構成比'!AF27</f>
        <v>0</v>
      </c>
      <c r="AH28" s="414">
        <f>AH$4*'R02固定資本M構成比'!AG27</f>
        <v>0</v>
      </c>
      <c r="AI28" s="414">
        <f>AI$4*'R02固定資本M構成比'!AH27</f>
        <v>0</v>
      </c>
      <c r="AJ28" s="414">
        <f>AJ$4*'R02固定資本M構成比'!AI27</f>
        <v>0</v>
      </c>
      <c r="AK28" s="414">
        <f>AK$4*'R02固定資本M構成比'!AJ27</f>
        <v>0</v>
      </c>
      <c r="AL28" s="414">
        <f>AL$4*'R02固定資本M構成比'!AK27</f>
        <v>0</v>
      </c>
      <c r="AM28" s="414">
        <f>AM$4*'R02固定資本M構成比'!AL27</f>
        <v>0</v>
      </c>
      <c r="AN28" s="414">
        <f>AN$4*'R02固定資本M構成比'!AM27</f>
        <v>0</v>
      </c>
      <c r="AO28" s="414">
        <f>AO$4*'R02固定資本M構成比'!AN27</f>
        <v>0</v>
      </c>
      <c r="AP28" s="414">
        <f>AP$4*'R02固定資本M構成比'!AO27</f>
        <v>0</v>
      </c>
    </row>
    <row r="29" spans="1:42">
      <c r="A29" s="300">
        <v>25</v>
      </c>
      <c r="B29" s="37" t="s">
        <v>1</v>
      </c>
      <c r="C29" s="419">
        <f t="shared" si="0"/>
        <v>0</v>
      </c>
      <c r="D29" s="413">
        <f>D$4*'R02固定資本M構成比'!C28</f>
        <v>0</v>
      </c>
      <c r="E29" s="414">
        <f>E$4*'R02固定資本M構成比'!D28</f>
        <v>0</v>
      </c>
      <c r="F29" s="414">
        <f>F$4*'R02固定資本M構成比'!E28</f>
        <v>0</v>
      </c>
      <c r="G29" s="414">
        <f>G$4*'R02固定資本M構成比'!F28</f>
        <v>0</v>
      </c>
      <c r="H29" s="414">
        <f>H$4*'R02固定資本M構成比'!G28</f>
        <v>0</v>
      </c>
      <c r="I29" s="414">
        <f>I$4*'R02固定資本M構成比'!H28</f>
        <v>0</v>
      </c>
      <c r="J29" s="414">
        <f>J$4*'R02固定資本M構成比'!I28</f>
        <v>0</v>
      </c>
      <c r="K29" s="414">
        <f>K$4*'R02固定資本M構成比'!J28</f>
        <v>0</v>
      </c>
      <c r="L29" s="414">
        <f>L$4*'R02固定資本M構成比'!K28</f>
        <v>0</v>
      </c>
      <c r="M29" s="414">
        <f>M$4*'R02固定資本M構成比'!L28</f>
        <v>0</v>
      </c>
      <c r="N29" s="414">
        <f>N$4*'R02固定資本M構成比'!M28</f>
        <v>0</v>
      </c>
      <c r="O29" s="414">
        <f>O$4*'R02固定資本M構成比'!N28</f>
        <v>0</v>
      </c>
      <c r="P29" s="414">
        <f>P$4*'R02固定資本M構成比'!O28</f>
        <v>0</v>
      </c>
      <c r="Q29" s="414">
        <f>Q$4*'R02固定資本M構成比'!P28</f>
        <v>0</v>
      </c>
      <c r="R29" s="414">
        <f>R$4*'R02固定資本M構成比'!Q28</f>
        <v>0</v>
      </c>
      <c r="S29" s="414">
        <f>S$4*'R02固定資本M構成比'!R28</f>
        <v>0</v>
      </c>
      <c r="T29" s="414">
        <f>T$4*'R02固定資本M構成比'!S28</f>
        <v>0</v>
      </c>
      <c r="U29" s="414">
        <f>U$4*'R02固定資本M構成比'!T28</f>
        <v>0</v>
      </c>
      <c r="V29" s="414">
        <f>V$4*'R02固定資本M構成比'!U28</f>
        <v>0</v>
      </c>
      <c r="W29" s="414">
        <f>W$4*'R02固定資本M構成比'!V28</f>
        <v>0</v>
      </c>
      <c r="X29" s="414">
        <f>X$4*'R02固定資本M構成比'!W28</f>
        <v>0</v>
      </c>
      <c r="Y29" s="414">
        <f>Y$4*'R02固定資本M構成比'!X28</f>
        <v>0</v>
      </c>
      <c r="Z29" s="414">
        <f>Z$4*'R02固定資本M構成比'!Y28</f>
        <v>0</v>
      </c>
      <c r="AA29" s="414">
        <f>AA$4*'R02固定資本M構成比'!Z28</f>
        <v>0</v>
      </c>
      <c r="AB29" s="414">
        <f>AB$4*'R02固定資本M構成比'!AA28</f>
        <v>0</v>
      </c>
      <c r="AC29" s="414">
        <f>AC$4*'R02固定資本M構成比'!AB28</f>
        <v>0</v>
      </c>
      <c r="AD29" s="414">
        <f>AD$4*'R02固定資本M構成比'!AC28</f>
        <v>0</v>
      </c>
      <c r="AE29" s="414">
        <f>AE$4*'R02固定資本M構成比'!AD28</f>
        <v>0</v>
      </c>
      <c r="AF29" s="414">
        <f>AF$4*'R02固定資本M構成比'!AE28</f>
        <v>0</v>
      </c>
      <c r="AG29" s="414">
        <f>AG$4*'R02固定資本M構成比'!AF28</f>
        <v>0</v>
      </c>
      <c r="AH29" s="414">
        <f>AH$4*'R02固定資本M構成比'!AG28</f>
        <v>0</v>
      </c>
      <c r="AI29" s="414">
        <f>AI$4*'R02固定資本M構成比'!AH28</f>
        <v>0</v>
      </c>
      <c r="AJ29" s="414">
        <f>AJ$4*'R02固定資本M構成比'!AI28</f>
        <v>0</v>
      </c>
      <c r="AK29" s="414">
        <f>AK$4*'R02固定資本M構成比'!AJ28</f>
        <v>0</v>
      </c>
      <c r="AL29" s="414">
        <f>AL$4*'R02固定資本M構成比'!AK28</f>
        <v>0</v>
      </c>
      <c r="AM29" s="414">
        <f>AM$4*'R02固定資本M構成比'!AL28</f>
        <v>0</v>
      </c>
      <c r="AN29" s="414">
        <f>AN$4*'R02固定資本M構成比'!AM28</f>
        <v>0</v>
      </c>
      <c r="AO29" s="414">
        <f>AO$4*'R02固定資本M構成比'!AN28</f>
        <v>0</v>
      </c>
      <c r="AP29" s="414">
        <f>AP$4*'R02固定資本M構成比'!AO28</f>
        <v>0</v>
      </c>
    </row>
    <row r="30" spans="1:42">
      <c r="A30" s="300">
        <v>26</v>
      </c>
      <c r="B30" s="37" t="s">
        <v>2</v>
      </c>
      <c r="C30" s="419">
        <f t="shared" si="0"/>
        <v>0</v>
      </c>
      <c r="D30" s="413">
        <f>D$4*'R02固定資本M構成比'!C29</f>
        <v>0</v>
      </c>
      <c r="E30" s="414">
        <f>E$4*'R02固定資本M構成比'!D29</f>
        <v>0</v>
      </c>
      <c r="F30" s="414">
        <f>F$4*'R02固定資本M構成比'!E29</f>
        <v>0</v>
      </c>
      <c r="G30" s="414">
        <f>G$4*'R02固定資本M構成比'!F29</f>
        <v>0</v>
      </c>
      <c r="H30" s="414">
        <f>H$4*'R02固定資本M構成比'!G29</f>
        <v>0</v>
      </c>
      <c r="I30" s="414">
        <f>I$4*'R02固定資本M構成比'!H29</f>
        <v>0</v>
      </c>
      <c r="J30" s="414">
        <f>J$4*'R02固定資本M構成比'!I29</f>
        <v>0</v>
      </c>
      <c r="K30" s="414">
        <f>K$4*'R02固定資本M構成比'!J29</f>
        <v>0</v>
      </c>
      <c r="L30" s="414">
        <f>L$4*'R02固定資本M構成比'!K29</f>
        <v>0</v>
      </c>
      <c r="M30" s="414">
        <f>M$4*'R02固定資本M構成比'!L29</f>
        <v>0</v>
      </c>
      <c r="N30" s="414">
        <f>N$4*'R02固定資本M構成比'!M29</f>
        <v>0</v>
      </c>
      <c r="O30" s="414">
        <f>O$4*'R02固定資本M構成比'!N29</f>
        <v>0</v>
      </c>
      <c r="P30" s="414">
        <f>P$4*'R02固定資本M構成比'!O29</f>
        <v>0</v>
      </c>
      <c r="Q30" s="414">
        <f>Q$4*'R02固定資本M構成比'!P29</f>
        <v>0</v>
      </c>
      <c r="R30" s="414">
        <f>R$4*'R02固定資本M構成比'!Q29</f>
        <v>0</v>
      </c>
      <c r="S30" s="414">
        <f>S$4*'R02固定資本M構成比'!R29</f>
        <v>0</v>
      </c>
      <c r="T30" s="414">
        <f>T$4*'R02固定資本M構成比'!S29</f>
        <v>0</v>
      </c>
      <c r="U30" s="414">
        <f>U$4*'R02固定資本M構成比'!T29</f>
        <v>0</v>
      </c>
      <c r="V30" s="414">
        <f>V$4*'R02固定資本M構成比'!U29</f>
        <v>0</v>
      </c>
      <c r="W30" s="414">
        <f>W$4*'R02固定資本M構成比'!V29</f>
        <v>0</v>
      </c>
      <c r="X30" s="414">
        <f>X$4*'R02固定資本M構成比'!W29</f>
        <v>0</v>
      </c>
      <c r="Y30" s="414">
        <f>Y$4*'R02固定資本M構成比'!X29</f>
        <v>0</v>
      </c>
      <c r="Z30" s="414">
        <f>Z$4*'R02固定資本M構成比'!Y29</f>
        <v>0</v>
      </c>
      <c r="AA30" s="414">
        <f>AA$4*'R02固定資本M構成比'!Z29</f>
        <v>0</v>
      </c>
      <c r="AB30" s="414">
        <f>AB$4*'R02固定資本M構成比'!AA29</f>
        <v>0</v>
      </c>
      <c r="AC30" s="414">
        <f>AC$4*'R02固定資本M構成比'!AB29</f>
        <v>0</v>
      </c>
      <c r="AD30" s="414">
        <f>AD$4*'R02固定資本M構成比'!AC29</f>
        <v>0</v>
      </c>
      <c r="AE30" s="414">
        <f>AE$4*'R02固定資本M構成比'!AD29</f>
        <v>0</v>
      </c>
      <c r="AF30" s="414">
        <f>AF$4*'R02固定資本M構成比'!AE29</f>
        <v>0</v>
      </c>
      <c r="AG30" s="414">
        <f>AG$4*'R02固定資本M構成比'!AF29</f>
        <v>0</v>
      </c>
      <c r="AH30" s="414">
        <f>AH$4*'R02固定資本M構成比'!AG29</f>
        <v>0</v>
      </c>
      <c r="AI30" s="414">
        <f>AI$4*'R02固定資本M構成比'!AH29</f>
        <v>0</v>
      </c>
      <c r="AJ30" s="414">
        <f>AJ$4*'R02固定資本M構成比'!AI29</f>
        <v>0</v>
      </c>
      <c r="AK30" s="414">
        <f>AK$4*'R02固定資本M構成比'!AJ29</f>
        <v>0</v>
      </c>
      <c r="AL30" s="414">
        <f>AL$4*'R02固定資本M構成比'!AK29</f>
        <v>0</v>
      </c>
      <c r="AM30" s="414">
        <f>AM$4*'R02固定資本M構成比'!AL29</f>
        <v>0</v>
      </c>
      <c r="AN30" s="414">
        <f>AN$4*'R02固定資本M構成比'!AM29</f>
        <v>0</v>
      </c>
      <c r="AO30" s="414">
        <f>AO$4*'R02固定資本M構成比'!AN29</f>
        <v>0</v>
      </c>
      <c r="AP30" s="414">
        <f>AP$4*'R02固定資本M構成比'!AO29</f>
        <v>0</v>
      </c>
    </row>
    <row r="31" spans="1:42">
      <c r="A31" s="300">
        <v>27</v>
      </c>
      <c r="B31" s="37" t="s">
        <v>65</v>
      </c>
      <c r="C31" s="419">
        <f t="shared" si="0"/>
        <v>178.90356252430334</v>
      </c>
      <c r="D31" s="413">
        <f>D$4*'R02固定資本M構成比'!C30</f>
        <v>0</v>
      </c>
      <c r="E31" s="414">
        <f>E$4*'R02固定資本M構成比'!D30</f>
        <v>0</v>
      </c>
      <c r="F31" s="414">
        <f>F$4*'R02固定資本M構成比'!E30</f>
        <v>0</v>
      </c>
      <c r="G31" s="414">
        <f>G$4*'R02固定資本M構成比'!F30</f>
        <v>0</v>
      </c>
      <c r="H31" s="414">
        <f>H$4*'R02固定資本M構成比'!G30</f>
        <v>0</v>
      </c>
      <c r="I31" s="414">
        <f>I$4*'R02固定資本M構成比'!H30</f>
        <v>0</v>
      </c>
      <c r="J31" s="414">
        <f>J$4*'R02固定資本M構成比'!I30</f>
        <v>0</v>
      </c>
      <c r="K31" s="414">
        <f>K$4*'R02固定資本M構成比'!J30</f>
        <v>0</v>
      </c>
      <c r="L31" s="414">
        <f>L$4*'R02固定資本M構成比'!K30</f>
        <v>0</v>
      </c>
      <c r="M31" s="414">
        <f>M$4*'R02固定資本M構成比'!L30</f>
        <v>0</v>
      </c>
      <c r="N31" s="414">
        <f>N$4*'R02固定資本M構成比'!M30</f>
        <v>0</v>
      </c>
      <c r="O31" s="414">
        <f>O$4*'R02固定資本M構成比'!N30</f>
        <v>0</v>
      </c>
      <c r="P31" s="414">
        <f>P$4*'R02固定資本M構成比'!O30</f>
        <v>0</v>
      </c>
      <c r="Q31" s="414">
        <f>Q$4*'R02固定資本M構成比'!P30</f>
        <v>0</v>
      </c>
      <c r="R31" s="414">
        <f>R$4*'R02固定資本M構成比'!Q30</f>
        <v>0</v>
      </c>
      <c r="S31" s="414">
        <f>S$4*'R02固定資本M構成比'!R30</f>
        <v>0</v>
      </c>
      <c r="T31" s="414">
        <f>T$4*'R02固定資本M構成比'!S30</f>
        <v>0</v>
      </c>
      <c r="U31" s="414">
        <f>U$4*'R02固定資本M構成比'!T30</f>
        <v>0</v>
      </c>
      <c r="V31" s="414">
        <f>V$4*'R02固定資本M構成比'!U30</f>
        <v>178.90356252430334</v>
      </c>
      <c r="W31" s="414">
        <f>W$4*'R02固定資本M構成比'!V30</f>
        <v>0</v>
      </c>
      <c r="X31" s="414">
        <f>X$4*'R02固定資本M構成比'!W30</f>
        <v>0</v>
      </c>
      <c r="Y31" s="414">
        <f>Y$4*'R02固定資本M構成比'!X30</f>
        <v>0</v>
      </c>
      <c r="Z31" s="414">
        <f>Z$4*'R02固定資本M構成比'!Y30</f>
        <v>0</v>
      </c>
      <c r="AA31" s="414">
        <f>AA$4*'R02固定資本M構成比'!Z30</f>
        <v>0</v>
      </c>
      <c r="AB31" s="414">
        <f>AB$4*'R02固定資本M構成比'!AA30</f>
        <v>0</v>
      </c>
      <c r="AC31" s="414">
        <f>AC$4*'R02固定資本M構成比'!AB30</f>
        <v>0</v>
      </c>
      <c r="AD31" s="414">
        <f>AD$4*'R02固定資本M構成比'!AC30</f>
        <v>0</v>
      </c>
      <c r="AE31" s="414">
        <f>AE$4*'R02固定資本M構成比'!AD30</f>
        <v>0</v>
      </c>
      <c r="AF31" s="414">
        <f>AF$4*'R02固定資本M構成比'!AE30</f>
        <v>0</v>
      </c>
      <c r="AG31" s="414">
        <f>AG$4*'R02固定資本M構成比'!AF30</f>
        <v>0</v>
      </c>
      <c r="AH31" s="414">
        <f>AH$4*'R02固定資本M構成比'!AG30</f>
        <v>0</v>
      </c>
      <c r="AI31" s="414">
        <f>AI$4*'R02固定資本M構成比'!AH30</f>
        <v>0</v>
      </c>
      <c r="AJ31" s="414">
        <f>AJ$4*'R02固定資本M構成比'!AI30</f>
        <v>0</v>
      </c>
      <c r="AK31" s="414">
        <f>AK$4*'R02固定資本M構成比'!AJ30</f>
        <v>0</v>
      </c>
      <c r="AL31" s="414">
        <f>AL$4*'R02固定資本M構成比'!AK30</f>
        <v>0</v>
      </c>
      <c r="AM31" s="414">
        <f>AM$4*'R02固定資本M構成比'!AL30</f>
        <v>0</v>
      </c>
      <c r="AN31" s="414">
        <f>AN$4*'R02固定資本M構成比'!AM30</f>
        <v>0</v>
      </c>
      <c r="AO31" s="414">
        <f>AO$4*'R02固定資本M構成比'!AN30</f>
        <v>0</v>
      </c>
      <c r="AP31" s="414">
        <f>AP$4*'R02固定資本M構成比'!AO30</f>
        <v>0</v>
      </c>
    </row>
    <row r="32" spans="1:42">
      <c r="A32" s="300">
        <v>28</v>
      </c>
      <c r="B32" s="37" t="s">
        <v>66</v>
      </c>
      <c r="C32" s="419">
        <f t="shared" si="0"/>
        <v>0</v>
      </c>
      <c r="D32" s="413">
        <f>D$4*'R02固定資本M構成比'!C31</f>
        <v>0</v>
      </c>
      <c r="E32" s="414">
        <f>E$4*'R02固定資本M構成比'!D31</f>
        <v>0</v>
      </c>
      <c r="F32" s="414">
        <f>F$4*'R02固定資本M構成比'!E31</f>
        <v>0</v>
      </c>
      <c r="G32" s="414">
        <f>G$4*'R02固定資本M構成比'!F31</f>
        <v>0</v>
      </c>
      <c r="H32" s="414">
        <f>H$4*'R02固定資本M構成比'!G31</f>
        <v>0</v>
      </c>
      <c r="I32" s="414">
        <f>I$4*'R02固定資本M構成比'!H31</f>
        <v>0</v>
      </c>
      <c r="J32" s="414">
        <f>J$4*'R02固定資本M構成比'!I31</f>
        <v>0</v>
      </c>
      <c r="K32" s="414">
        <f>K$4*'R02固定資本M構成比'!J31</f>
        <v>0</v>
      </c>
      <c r="L32" s="414">
        <f>L$4*'R02固定資本M構成比'!K31</f>
        <v>0</v>
      </c>
      <c r="M32" s="414">
        <f>M$4*'R02固定資本M構成比'!L31</f>
        <v>0</v>
      </c>
      <c r="N32" s="414">
        <f>N$4*'R02固定資本M構成比'!M31</f>
        <v>0</v>
      </c>
      <c r="O32" s="414">
        <f>O$4*'R02固定資本M構成比'!N31</f>
        <v>0</v>
      </c>
      <c r="P32" s="414">
        <f>P$4*'R02固定資本M構成比'!O31</f>
        <v>0</v>
      </c>
      <c r="Q32" s="414">
        <f>Q$4*'R02固定資本M構成比'!P31</f>
        <v>0</v>
      </c>
      <c r="R32" s="414">
        <f>R$4*'R02固定資本M構成比'!Q31</f>
        <v>0</v>
      </c>
      <c r="S32" s="414">
        <f>S$4*'R02固定資本M構成比'!R31</f>
        <v>0</v>
      </c>
      <c r="T32" s="414">
        <f>T$4*'R02固定資本M構成比'!S31</f>
        <v>0</v>
      </c>
      <c r="U32" s="414">
        <f>U$4*'R02固定資本M構成比'!T31</f>
        <v>0</v>
      </c>
      <c r="V32" s="414">
        <f>V$4*'R02固定資本M構成比'!U31</f>
        <v>0</v>
      </c>
      <c r="W32" s="414">
        <f>W$4*'R02固定資本M構成比'!V31</f>
        <v>0</v>
      </c>
      <c r="X32" s="414">
        <f>X$4*'R02固定資本M構成比'!W31</f>
        <v>0</v>
      </c>
      <c r="Y32" s="414">
        <f>Y$4*'R02固定資本M構成比'!X31</f>
        <v>0</v>
      </c>
      <c r="Z32" s="414">
        <f>Z$4*'R02固定資本M構成比'!Y31</f>
        <v>0</v>
      </c>
      <c r="AA32" s="414">
        <f>AA$4*'R02固定資本M構成比'!Z31</f>
        <v>0</v>
      </c>
      <c r="AB32" s="414">
        <f>AB$4*'R02固定資本M構成比'!AA31</f>
        <v>0</v>
      </c>
      <c r="AC32" s="414">
        <f>AC$4*'R02固定資本M構成比'!AB31</f>
        <v>0</v>
      </c>
      <c r="AD32" s="414">
        <f>AD$4*'R02固定資本M構成比'!AC31</f>
        <v>0</v>
      </c>
      <c r="AE32" s="414">
        <f>AE$4*'R02固定資本M構成比'!AD31</f>
        <v>0</v>
      </c>
      <c r="AF32" s="414">
        <f>AF$4*'R02固定資本M構成比'!AE31</f>
        <v>0</v>
      </c>
      <c r="AG32" s="414">
        <f>AG$4*'R02固定資本M構成比'!AF31</f>
        <v>0</v>
      </c>
      <c r="AH32" s="414">
        <f>AH$4*'R02固定資本M構成比'!AG31</f>
        <v>0</v>
      </c>
      <c r="AI32" s="414">
        <f>AI$4*'R02固定資本M構成比'!AH31</f>
        <v>0</v>
      </c>
      <c r="AJ32" s="414">
        <f>AJ$4*'R02固定資本M構成比'!AI31</f>
        <v>0</v>
      </c>
      <c r="AK32" s="414">
        <f>AK$4*'R02固定資本M構成比'!AJ31</f>
        <v>0</v>
      </c>
      <c r="AL32" s="414">
        <f>AL$4*'R02固定資本M構成比'!AK31</f>
        <v>0</v>
      </c>
      <c r="AM32" s="414">
        <f>AM$4*'R02固定資本M構成比'!AL31</f>
        <v>0</v>
      </c>
      <c r="AN32" s="414">
        <f>AN$4*'R02固定資本M構成比'!AM31</f>
        <v>0</v>
      </c>
      <c r="AO32" s="414">
        <f>AO$4*'R02固定資本M構成比'!AN31</f>
        <v>0</v>
      </c>
      <c r="AP32" s="414">
        <f>AP$4*'R02固定資本M構成比'!AO31</f>
        <v>0</v>
      </c>
    </row>
    <row r="33" spans="1:42">
      <c r="A33" s="300">
        <v>29</v>
      </c>
      <c r="B33" s="37" t="s">
        <v>93</v>
      </c>
      <c r="C33" s="419">
        <f t="shared" si="0"/>
        <v>0</v>
      </c>
      <c r="D33" s="413">
        <f>D$4*'R02固定資本M構成比'!C32</f>
        <v>0</v>
      </c>
      <c r="E33" s="414">
        <f>E$4*'R02固定資本M構成比'!D32</f>
        <v>0</v>
      </c>
      <c r="F33" s="414">
        <f>F$4*'R02固定資本M構成比'!E32</f>
        <v>0</v>
      </c>
      <c r="G33" s="414">
        <f>G$4*'R02固定資本M構成比'!F32</f>
        <v>0</v>
      </c>
      <c r="H33" s="414">
        <f>H$4*'R02固定資本M構成比'!G32</f>
        <v>0</v>
      </c>
      <c r="I33" s="414">
        <f>I$4*'R02固定資本M構成比'!H32</f>
        <v>0</v>
      </c>
      <c r="J33" s="414">
        <f>J$4*'R02固定資本M構成比'!I32</f>
        <v>0</v>
      </c>
      <c r="K33" s="414">
        <f>K$4*'R02固定資本M構成比'!J32</f>
        <v>0</v>
      </c>
      <c r="L33" s="414">
        <f>L$4*'R02固定資本M構成比'!K32</f>
        <v>0</v>
      </c>
      <c r="M33" s="414">
        <f>M$4*'R02固定資本M構成比'!L32</f>
        <v>0</v>
      </c>
      <c r="N33" s="414">
        <f>N$4*'R02固定資本M構成比'!M32</f>
        <v>0</v>
      </c>
      <c r="O33" s="414">
        <f>O$4*'R02固定資本M構成比'!N32</f>
        <v>0</v>
      </c>
      <c r="P33" s="414">
        <f>P$4*'R02固定資本M構成比'!O32</f>
        <v>0</v>
      </c>
      <c r="Q33" s="414">
        <f>Q$4*'R02固定資本M構成比'!P32</f>
        <v>0</v>
      </c>
      <c r="R33" s="414">
        <f>R$4*'R02固定資本M構成比'!Q32</f>
        <v>0</v>
      </c>
      <c r="S33" s="414">
        <f>S$4*'R02固定資本M構成比'!R32</f>
        <v>0</v>
      </c>
      <c r="T33" s="414">
        <f>T$4*'R02固定資本M構成比'!S32</f>
        <v>0</v>
      </c>
      <c r="U33" s="414">
        <f>U$4*'R02固定資本M構成比'!T32</f>
        <v>0</v>
      </c>
      <c r="V33" s="414">
        <f>V$4*'R02固定資本M構成比'!U32</f>
        <v>0</v>
      </c>
      <c r="W33" s="414">
        <f>W$4*'R02固定資本M構成比'!V32</f>
        <v>0</v>
      </c>
      <c r="X33" s="414">
        <f>X$4*'R02固定資本M構成比'!W32</f>
        <v>0</v>
      </c>
      <c r="Y33" s="414">
        <f>Y$4*'R02固定資本M構成比'!X32</f>
        <v>0</v>
      </c>
      <c r="Z33" s="414">
        <f>Z$4*'R02固定資本M構成比'!Y32</f>
        <v>0</v>
      </c>
      <c r="AA33" s="414">
        <f>AA$4*'R02固定資本M構成比'!Z32</f>
        <v>0</v>
      </c>
      <c r="AB33" s="414">
        <f>AB$4*'R02固定資本M構成比'!AA32</f>
        <v>0</v>
      </c>
      <c r="AC33" s="414">
        <f>AC$4*'R02固定資本M構成比'!AB32</f>
        <v>0</v>
      </c>
      <c r="AD33" s="414">
        <f>AD$4*'R02固定資本M構成比'!AC32</f>
        <v>0</v>
      </c>
      <c r="AE33" s="414">
        <f>AE$4*'R02固定資本M構成比'!AD32</f>
        <v>0</v>
      </c>
      <c r="AF33" s="414">
        <f>AF$4*'R02固定資本M構成比'!AE32</f>
        <v>0</v>
      </c>
      <c r="AG33" s="414">
        <f>AG$4*'R02固定資本M構成比'!AF32</f>
        <v>0</v>
      </c>
      <c r="AH33" s="414">
        <f>AH$4*'R02固定資本M構成比'!AG32</f>
        <v>0</v>
      </c>
      <c r="AI33" s="414">
        <f>AI$4*'R02固定資本M構成比'!AH32</f>
        <v>0</v>
      </c>
      <c r="AJ33" s="414">
        <f>AJ$4*'R02固定資本M構成比'!AI32</f>
        <v>0</v>
      </c>
      <c r="AK33" s="414">
        <f>AK$4*'R02固定資本M構成比'!AJ32</f>
        <v>0</v>
      </c>
      <c r="AL33" s="414">
        <f>AL$4*'R02固定資本M構成比'!AK32</f>
        <v>0</v>
      </c>
      <c r="AM33" s="414">
        <f>AM$4*'R02固定資本M構成比'!AL32</f>
        <v>0</v>
      </c>
      <c r="AN33" s="414">
        <f>AN$4*'R02固定資本M構成比'!AM32</f>
        <v>0</v>
      </c>
      <c r="AO33" s="414">
        <f>AO$4*'R02固定資本M構成比'!AN32</f>
        <v>0</v>
      </c>
      <c r="AP33" s="414">
        <f>AP$4*'R02固定資本M構成比'!AO32</f>
        <v>0</v>
      </c>
    </row>
    <row r="34" spans="1:42">
      <c r="A34" s="300">
        <v>30</v>
      </c>
      <c r="B34" s="37" t="s">
        <v>94</v>
      </c>
      <c r="C34" s="419">
        <f t="shared" si="0"/>
        <v>17.767117379450905</v>
      </c>
      <c r="D34" s="413">
        <f>D$4*'R02固定資本M構成比'!C33</f>
        <v>0</v>
      </c>
      <c r="E34" s="414">
        <f>E$4*'R02固定資本M構成比'!D33</f>
        <v>0</v>
      </c>
      <c r="F34" s="414">
        <f>F$4*'R02固定資本M構成比'!E33</f>
        <v>0</v>
      </c>
      <c r="G34" s="414">
        <f>G$4*'R02固定資本M構成比'!F33</f>
        <v>0</v>
      </c>
      <c r="H34" s="414">
        <f>H$4*'R02固定資本M構成比'!G33</f>
        <v>0</v>
      </c>
      <c r="I34" s="414">
        <f>I$4*'R02固定資本M構成比'!H33</f>
        <v>0</v>
      </c>
      <c r="J34" s="414">
        <f>J$4*'R02固定資本M構成比'!I33</f>
        <v>0</v>
      </c>
      <c r="K34" s="414">
        <f>K$4*'R02固定資本M構成比'!J33</f>
        <v>0</v>
      </c>
      <c r="L34" s="414">
        <f>L$4*'R02固定資本M構成比'!K33</f>
        <v>0</v>
      </c>
      <c r="M34" s="414">
        <f>M$4*'R02固定資本M構成比'!L33</f>
        <v>0</v>
      </c>
      <c r="N34" s="414">
        <f>N$4*'R02固定資本M構成比'!M33</f>
        <v>0</v>
      </c>
      <c r="O34" s="414">
        <f>O$4*'R02固定資本M構成比'!N33</f>
        <v>0</v>
      </c>
      <c r="P34" s="414">
        <f>P$4*'R02固定資本M構成比'!O33</f>
        <v>0</v>
      </c>
      <c r="Q34" s="414">
        <f>Q$4*'R02固定資本M構成比'!P33</f>
        <v>0</v>
      </c>
      <c r="R34" s="414">
        <f>R$4*'R02固定資本M構成比'!Q33</f>
        <v>0</v>
      </c>
      <c r="S34" s="414">
        <f>S$4*'R02固定資本M構成比'!R33</f>
        <v>0</v>
      </c>
      <c r="T34" s="414">
        <f>T$4*'R02固定資本M構成比'!S33</f>
        <v>0</v>
      </c>
      <c r="U34" s="414">
        <f>U$4*'R02固定資本M構成比'!T33</f>
        <v>0</v>
      </c>
      <c r="V34" s="414">
        <f>V$4*'R02固定資本M構成比'!U33</f>
        <v>17.767117379450905</v>
      </c>
      <c r="W34" s="414">
        <f>W$4*'R02固定資本M構成比'!V33</f>
        <v>0</v>
      </c>
      <c r="X34" s="414">
        <f>X$4*'R02固定資本M構成比'!W33</f>
        <v>0</v>
      </c>
      <c r="Y34" s="414">
        <f>Y$4*'R02固定資本M構成比'!X33</f>
        <v>0</v>
      </c>
      <c r="Z34" s="414">
        <f>Z$4*'R02固定資本M構成比'!Y33</f>
        <v>0</v>
      </c>
      <c r="AA34" s="414">
        <f>AA$4*'R02固定資本M構成比'!Z33</f>
        <v>0</v>
      </c>
      <c r="AB34" s="414">
        <f>AB$4*'R02固定資本M構成比'!AA33</f>
        <v>0</v>
      </c>
      <c r="AC34" s="414">
        <f>AC$4*'R02固定資本M構成比'!AB33</f>
        <v>0</v>
      </c>
      <c r="AD34" s="414">
        <f>AD$4*'R02固定資本M構成比'!AC33</f>
        <v>0</v>
      </c>
      <c r="AE34" s="414">
        <f>AE$4*'R02固定資本M構成比'!AD33</f>
        <v>0</v>
      </c>
      <c r="AF34" s="414">
        <f>AF$4*'R02固定資本M構成比'!AE33</f>
        <v>0</v>
      </c>
      <c r="AG34" s="414">
        <f>AG$4*'R02固定資本M構成比'!AF33</f>
        <v>0</v>
      </c>
      <c r="AH34" s="414">
        <f>AH$4*'R02固定資本M構成比'!AG33</f>
        <v>0</v>
      </c>
      <c r="AI34" s="414">
        <f>AI$4*'R02固定資本M構成比'!AH33</f>
        <v>0</v>
      </c>
      <c r="AJ34" s="414">
        <f>AJ$4*'R02固定資本M構成比'!AI33</f>
        <v>0</v>
      </c>
      <c r="AK34" s="414">
        <f>AK$4*'R02固定資本M構成比'!AJ33</f>
        <v>0</v>
      </c>
      <c r="AL34" s="414">
        <f>AL$4*'R02固定資本M構成比'!AK33</f>
        <v>0</v>
      </c>
      <c r="AM34" s="414">
        <f>AM$4*'R02固定資本M構成比'!AL33</f>
        <v>0</v>
      </c>
      <c r="AN34" s="414">
        <f>AN$4*'R02固定資本M構成比'!AM33</f>
        <v>0</v>
      </c>
      <c r="AO34" s="414">
        <f>AO$4*'R02固定資本M構成比'!AN33</f>
        <v>0</v>
      </c>
      <c r="AP34" s="414">
        <f>AP$4*'R02固定資本M構成比'!AO33</f>
        <v>0</v>
      </c>
    </row>
    <row r="35" spans="1:42">
      <c r="A35" s="300">
        <v>31</v>
      </c>
      <c r="B35" s="37" t="s">
        <v>95</v>
      </c>
      <c r="C35" s="419">
        <f t="shared" si="0"/>
        <v>220.91809003488171</v>
      </c>
      <c r="D35" s="413">
        <f>D$4*'R02固定資本M構成比'!C34</f>
        <v>0</v>
      </c>
      <c r="E35" s="414">
        <f>E$4*'R02固定資本M構成比'!D34</f>
        <v>0</v>
      </c>
      <c r="F35" s="414">
        <f>F$4*'R02固定資本M構成比'!E34</f>
        <v>0</v>
      </c>
      <c r="G35" s="414">
        <f>G$4*'R02固定資本M構成比'!F34</f>
        <v>0</v>
      </c>
      <c r="H35" s="414">
        <f>H$4*'R02固定資本M構成比'!G34</f>
        <v>0</v>
      </c>
      <c r="I35" s="414">
        <f>I$4*'R02固定資本M構成比'!H34</f>
        <v>0</v>
      </c>
      <c r="J35" s="414">
        <f>J$4*'R02固定資本M構成比'!I34</f>
        <v>0</v>
      </c>
      <c r="K35" s="414">
        <f>K$4*'R02固定資本M構成比'!J34</f>
        <v>0</v>
      </c>
      <c r="L35" s="414">
        <f>L$4*'R02固定資本M構成比'!K34</f>
        <v>0</v>
      </c>
      <c r="M35" s="414">
        <f>M$4*'R02固定資本M構成比'!L34</f>
        <v>0</v>
      </c>
      <c r="N35" s="414">
        <f>N$4*'R02固定資本M構成比'!M34</f>
        <v>0</v>
      </c>
      <c r="O35" s="414">
        <f>O$4*'R02固定資本M構成比'!N34</f>
        <v>0</v>
      </c>
      <c r="P35" s="414">
        <f>P$4*'R02固定資本M構成比'!O34</f>
        <v>0</v>
      </c>
      <c r="Q35" s="414">
        <f>Q$4*'R02固定資本M構成比'!P34</f>
        <v>0</v>
      </c>
      <c r="R35" s="414">
        <f>R$4*'R02固定資本M構成比'!Q34</f>
        <v>0</v>
      </c>
      <c r="S35" s="414">
        <f>S$4*'R02固定資本M構成比'!R34</f>
        <v>0</v>
      </c>
      <c r="T35" s="414">
        <f>T$4*'R02固定資本M構成比'!S34</f>
        <v>0</v>
      </c>
      <c r="U35" s="414">
        <f>U$4*'R02固定資本M構成比'!T34</f>
        <v>0</v>
      </c>
      <c r="V35" s="414">
        <f>V$4*'R02固定資本M構成比'!U34</f>
        <v>220.91809003488171</v>
      </c>
      <c r="W35" s="414">
        <f>W$4*'R02固定資本M構成比'!V34</f>
        <v>0</v>
      </c>
      <c r="X35" s="414">
        <f>X$4*'R02固定資本M構成比'!W34</f>
        <v>0</v>
      </c>
      <c r="Y35" s="414">
        <f>Y$4*'R02固定資本M構成比'!X34</f>
        <v>0</v>
      </c>
      <c r="Z35" s="414">
        <f>Z$4*'R02固定資本M構成比'!Y34</f>
        <v>0</v>
      </c>
      <c r="AA35" s="414">
        <f>AA$4*'R02固定資本M構成比'!Z34</f>
        <v>0</v>
      </c>
      <c r="AB35" s="414">
        <f>AB$4*'R02固定資本M構成比'!AA34</f>
        <v>0</v>
      </c>
      <c r="AC35" s="414">
        <f>AC$4*'R02固定資本M構成比'!AB34</f>
        <v>0</v>
      </c>
      <c r="AD35" s="414">
        <f>AD$4*'R02固定資本M構成比'!AC34</f>
        <v>0</v>
      </c>
      <c r="AE35" s="414">
        <f>AE$4*'R02固定資本M構成比'!AD34</f>
        <v>0</v>
      </c>
      <c r="AF35" s="414">
        <f>AF$4*'R02固定資本M構成比'!AE34</f>
        <v>0</v>
      </c>
      <c r="AG35" s="414">
        <f>AG$4*'R02固定資本M構成比'!AF34</f>
        <v>0</v>
      </c>
      <c r="AH35" s="414">
        <f>AH$4*'R02固定資本M構成比'!AG34</f>
        <v>0</v>
      </c>
      <c r="AI35" s="414">
        <f>AI$4*'R02固定資本M構成比'!AH34</f>
        <v>0</v>
      </c>
      <c r="AJ35" s="414">
        <f>AJ$4*'R02固定資本M構成比'!AI34</f>
        <v>0</v>
      </c>
      <c r="AK35" s="414">
        <f>AK$4*'R02固定資本M構成比'!AJ34</f>
        <v>0</v>
      </c>
      <c r="AL35" s="414">
        <f>AL$4*'R02固定資本M構成比'!AK34</f>
        <v>0</v>
      </c>
      <c r="AM35" s="414">
        <f>AM$4*'R02固定資本M構成比'!AL34</f>
        <v>0</v>
      </c>
      <c r="AN35" s="414">
        <f>AN$4*'R02固定資本M構成比'!AM34</f>
        <v>0</v>
      </c>
      <c r="AO35" s="414">
        <f>AO$4*'R02固定資本M構成比'!AN34</f>
        <v>0</v>
      </c>
      <c r="AP35" s="414">
        <f>AP$4*'R02固定資本M構成比'!AO34</f>
        <v>0</v>
      </c>
    </row>
    <row r="36" spans="1:42">
      <c r="A36" s="300">
        <v>32</v>
      </c>
      <c r="B36" s="37" t="s">
        <v>67</v>
      </c>
      <c r="C36" s="419">
        <f t="shared" si="0"/>
        <v>0</v>
      </c>
      <c r="D36" s="413">
        <f>D$4*'R02固定資本M構成比'!C35</f>
        <v>0</v>
      </c>
      <c r="E36" s="414">
        <f>E$4*'R02固定資本M構成比'!D35</f>
        <v>0</v>
      </c>
      <c r="F36" s="414">
        <f>F$4*'R02固定資本M構成比'!E35</f>
        <v>0</v>
      </c>
      <c r="G36" s="414">
        <f>G$4*'R02固定資本M構成比'!F35</f>
        <v>0</v>
      </c>
      <c r="H36" s="414">
        <f>H$4*'R02固定資本M構成比'!G35</f>
        <v>0</v>
      </c>
      <c r="I36" s="414">
        <f>I$4*'R02固定資本M構成比'!H35</f>
        <v>0</v>
      </c>
      <c r="J36" s="414">
        <f>J$4*'R02固定資本M構成比'!I35</f>
        <v>0</v>
      </c>
      <c r="K36" s="414">
        <f>K$4*'R02固定資本M構成比'!J35</f>
        <v>0</v>
      </c>
      <c r="L36" s="414">
        <f>L$4*'R02固定資本M構成比'!K35</f>
        <v>0</v>
      </c>
      <c r="M36" s="414">
        <f>M$4*'R02固定資本M構成比'!L35</f>
        <v>0</v>
      </c>
      <c r="N36" s="414">
        <f>N$4*'R02固定資本M構成比'!M35</f>
        <v>0</v>
      </c>
      <c r="O36" s="414">
        <f>O$4*'R02固定資本M構成比'!N35</f>
        <v>0</v>
      </c>
      <c r="P36" s="414">
        <f>P$4*'R02固定資本M構成比'!O35</f>
        <v>0</v>
      </c>
      <c r="Q36" s="414">
        <f>Q$4*'R02固定資本M構成比'!P35</f>
        <v>0</v>
      </c>
      <c r="R36" s="414">
        <f>R$4*'R02固定資本M構成比'!Q35</f>
        <v>0</v>
      </c>
      <c r="S36" s="414">
        <f>S$4*'R02固定資本M構成比'!R35</f>
        <v>0</v>
      </c>
      <c r="T36" s="414">
        <f>T$4*'R02固定資本M構成比'!S35</f>
        <v>0</v>
      </c>
      <c r="U36" s="414">
        <f>U$4*'R02固定資本M構成比'!T35</f>
        <v>0</v>
      </c>
      <c r="V36" s="414">
        <f>V$4*'R02固定資本M構成比'!U35</f>
        <v>0</v>
      </c>
      <c r="W36" s="414">
        <f>W$4*'R02固定資本M構成比'!V35</f>
        <v>0</v>
      </c>
      <c r="X36" s="414">
        <f>X$4*'R02固定資本M構成比'!W35</f>
        <v>0</v>
      </c>
      <c r="Y36" s="414">
        <f>Y$4*'R02固定資本M構成比'!X35</f>
        <v>0</v>
      </c>
      <c r="Z36" s="414">
        <f>Z$4*'R02固定資本M構成比'!Y35</f>
        <v>0</v>
      </c>
      <c r="AA36" s="414">
        <f>AA$4*'R02固定資本M構成比'!Z35</f>
        <v>0</v>
      </c>
      <c r="AB36" s="414">
        <f>AB$4*'R02固定資本M構成比'!AA35</f>
        <v>0</v>
      </c>
      <c r="AC36" s="414">
        <f>AC$4*'R02固定資本M構成比'!AB35</f>
        <v>0</v>
      </c>
      <c r="AD36" s="414">
        <f>AD$4*'R02固定資本M構成比'!AC35</f>
        <v>0</v>
      </c>
      <c r="AE36" s="414">
        <f>AE$4*'R02固定資本M構成比'!AD35</f>
        <v>0</v>
      </c>
      <c r="AF36" s="414">
        <f>AF$4*'R02固定資本M構成比'!AE35</f>
        <v>0</v>
      </c>
      <c r="AG36" s="414">
        <f>AG$4*'R02固定資本M構成比'!AF35</f>
        <v>0</v>
      </c>
      <c r="AH36" s="414">
        <f>AH$4*'R02固定資本M構成比'!AG35</f>
        <v>0</v>
      </c>
      <c r="AI36" s="414">
        <f>AI$4*'R02固定資本M構成比'!AH35</f>
        <v>0</v>
      </c>
      <c r="AJ36" s="414">
        <f>AJ$4*'R02固定資本M構成比'!AI35</f>
        <v>0</v>
      </c>
      <c r="AK36" s="414">
        <f>AK$4*'R02固定資本M構成比'!AJ35</f>
        <v>0</v>
      </c>
      <c r="AL36" s="414">
        <f>AL$4*'R02固定資本M構成比'!AK35</f>
        <v>0</v>
      </c>
      <c r="AM36" s="414">
        <f>AM$4*'R02固定資本M構成比'!AL35</f>
        <v>0</v>
      </c>
      <c r="AN36" s="414">
        <f>AN$4*'R02固定資本M構成比'!AM35</f>
        <v>0</v>
      </c>
      <c r="AO36" s="414">
        <f>AO$4*'R02固定資本M構成比'!AN35</f>
        <v>0</v>
      </c>
      <c r="AP36" s="414">
        <f>AP$4*'R02固定資本M構成比'!AO35</f>
        <v>0</v>
      </c>
    </row>
    <row r="37" spans="1:42">
      <c r="A37" s="300">
        <v>33</v>
      </c>
      <c r="B37" s="37" t="s">
        <v>96</v>
      </c>
      <c r="C37" s="419">
        <f t="shared" si="0"/>
        <v>1170.5890753379447</v>
      </c>
      <c r="D37" s="413">
        <f>D$4*'R02固定資本M構成比'!C36</f>
        <v>0</v>
      </c>
      <c r="E37" s="414">
        <f>E$4*'R02固定資本M構成比'!D36</f>
        <v>0</v>
      </c>
      <c r="F37" s="414">
        <f>F$4*'R02固定資本M構成比'!E36</f>
        <v>0</v>
      </c>
      <c r="G37" s="414">
        <f>G$4*'R02固定資本M構成比'!F36</f>
        <v>0</v>
      </c>
      <c r="H37" s="414">
        <f>H$4*'R02固定資本M構成比'!G36</f>
        <v>0</v>
      </c>
      <c r="I37" s="414">
        <f>I$4*'R02固定資本M構成比'!H36</f>
        <v>0</v>
      </c>
      <c r="J37" s="414">
        <f>J$4*'R02固定資本M構成比'!I36</f>
        <v>0</v>
      </c>
      <c r="K37" s="414">
        <f>K$4*'R02固定資本M構成比'!J36</f>
        <v>0</v>
      </c>
      <c r="L37" s="414">
        <f>L$4*'R02固定資本M構成比'!K36</f>
        <v>0</v>
      </c>
      <c r="M37" s="414">
        <f>M$4*'R02固定資本M構成比'!L36</f>
        <v>0</v>
      </c>
      <c r="N37" s="414">
        <f>N$4*'R02固定資本M構成比'!M36</f>
        <v>0</v>
      </c>
      <c r="O37" s="414">
        <f>O$4*'R02固定資本M構成比'!N36</f>
        <v>0</v>
      </c>
      <c r="P37" s="414">
        <f>P$4*'R02固定資本M構成比'!O36</f>
        <v>0</v>
      </c>
      <c r="Q37" s="414">
        <f>Q$4*'R02固定資本M構成比'!P36</f>
        <v>0</v>
      </c>
      <c r="R37" s="414">
        <f>R$4*'R02固定資本M構成比'!Q36</f>
        <v>0</v>
      </c>
      <c r="S37" s="414">
        <f>S$4*'R02固定資本M構成比'!R36</f>
        <v>0</v>
      </c>
      <c r="T37" s="414">
        <f>T$4*'R02固定資本M構成比'!S36</f>
        <v>0</v>
      </c>
      <c r="U37" s="414">
        <f>U$4*'R02固定資本M構成比'!T36</f>
        <v>0</v>
      </c>
      <c r="V37" s="414">
        <f>V$4*'R02固定資本M構成比'!U36</f>
        <v>1170.5890753379447</v>
      </c>
      <c r="W37" s="414">
        <f>W$4*'R02固定資本M構成比'!V36</f>
        <v>0</v>
      </c>
      <c r="X37" s="414">
        <f>X$4*'R02固定資本M構成比'!W36</f>
        <v>0</v>
      </c>
      <c r="Y37" s="414">
        <f>Y$4*'R02固定資本M構成比'!X36</f>
        <v>0</v>
      </c>
      <c r="Z37" s="414">
        <f>Z$4*'R02固定資本M構成比'!Y36</f>
        <v>0</v>
      </c>
      <c r="AA37" s="414">
        <f>AA$4*'R02固定資本M構成比'!Z36</f>
        <v>0</v>
      </c>
      <c r="AB37" s="414">
        <f>AB$4*'R02固定資本M構成比'!AA36</f>
        <v>0</v>
      </c>
      <c r="AC37" s="414">
        <f>AC$4*'R02固定資本M構成比'!AB36</f>
        <v>0</v>
      </c>
      <c r="AD37" s="414">
        <f>AD$4*'R02固定資本M構成比'!AC36</f>
        <v>0</v>
      </c>
      <c r="AE37" s="414">
        <f>AE$4*'R02固定資本M構成比'!AD36</f>
        <v>0</v>
      </c>
      <c r="AF37" s="414">
        <f>AF$4*'R02固定資本M構成比'!AE36</f>
        <v>0</v>
      </c>
      <c r="AG37" s="414">
        <f>AG$4*'R02固定資本M構成比'!AF36</f>
        <v>0</v>
      </c>
      <c r="AH37" s="414">
        <f>AH$4*'R02固定資本M構成比'!AG36</f>
        <v>0</v>
      </c>
      <c r="AI37" s="414">
        <f>AI$4*'R02固定資本M構成比'!AH36</f>
        <v>0</v>
      </c>
      <c r="AJ37" s="414">
        <f>AJ$4*'R02固定資本M構成比'!AI36</f>
        <v>0</v>
      </c>
      <c r="AK37" s="414">
        <f>AK$4*'R02固定資本M構成比'!AJ36</f>
        <v>0</v>
      </c>
      <c r="AL37" s="414">
        <f>AL$4*'R02固定資本M構成比'!AK36</f>
        <v>0</v>
      </c>
      <c r="AM37" s="414">
        <f>AM$4*'R02固定資本M構成比'!AL36</f>
        <v>0</v>
      </c>
      <c r="AN37" s="414">
        <f>AN$4*'R02固定資本M構成比'!AM36</f>
        <v>0</v>
      </c>
      <c r="AO37" s="414">
        <f>AO$4*'R02固定資本M構成比'!AN36</f>
        <v>0</v>
      </c>
      <c r="AP37" s="414">
        <f>AP$4*'R02固定資本M構成比'!AO36</f>
        <v>0</v>
      </c>
    </row>
    <row r="38" spans="1:42">
      <c r="A38" s="300">
        <v>34</v>
      </c>
      <c r="B38" s="37" t="s">
        <v>97</v>
      </c>
      <c r="C38" s="419">
        <f t="shared" si="0"/>
        <v>0</v>
      </c>
      <c r="D38" s="413">
        <f>D$4*'R02固定資本M構成比'!C37</f>
        <v>0</v>
      </c>
      <c r="E38" s="414">
        <f>E$4*'R02固定資本M構成比'!D37</f>
        <v>0</v>
      </c>
      <c r="F38" s="414">
        <f>F$4*'R02固定資本M構成比'!E37</f>
        <v>0</v>
      </c>
      <c r="G38" s="414">
        <f>G$4*'R02固定資本M構成比'!F37</f>
        <v>0</v>
      </c>
      <c r="H38" s="414">
        <f>H$4*'R02固定資本M構成比'!G37</f>
        <v>0</v>
      </c>
      <c r="I38" s="414">
        <f>I$4*'R02固定資本M構成比'!H37</f>
        <v>0</v>
      </c>
      <c r="J38" s="414">
        <f>J$4*'R02固定資本M構成比'!I37</f>
        <v>0</v>
      </c>
      <c r="K38" s="414">
        <f>K$4*'R02固定資本M構成比'!J37</f>
        <v>0</v>
      </c>
      <c r="L38" s="414">
        <f>L$4*'R02固定資本M構成比'!K37</f>
        <v>0</v>
      </c>
      <c r="M38" s="414">
        <f>M$4*'R02固定資本M構成比'!L37</f>
        <v>0</v>
      </c>
      <c r="N38" s="414">
        <f>N$4*'R02固定資本M構成比'!M37</f>
        <v>0</v>
      </c>
      <c r="O38" s="414">
        <f>O$4*'R02固定資本M構成比'!N37</f>
        <v>0</v>
      </c>
      <c r="P38" s="414">
        <f>P$4*'R02固定資本M構成比'!O37</f>
        <v>0</v>
      </c>
      <c r="Q38" s="414">
        <f>Q$4*'R02固定資本M構成比'!P37</f>
        <v>0</v>
      </c>
      <c r="R38" s="414">
        <f>R$4*'R02固定資本M構成比'!Q37</f>
        <v>0</v>
      </c>
      <c r="S38" s="414">
        <f>S$4*'R02固定資本M構成比'!R37</f>
        <v>0</v>
      </c>
      <c r="T38" s="414">
        <f>T$4*'R02固定資本M構成比'!S37</f>
        <v>0</v>
      </c>
      <c r="U38" s="414">
        <f>U$4*'R02固定資本M構成比'!T37</f>
        <v>0</v>
      </c>
      <c r="V38" s="414">
        <f>V$4*'R02固定資本M構成比'!U37</f>
        <v>0</v>
      </c>
      <c r="W38" s="414">
        <f>W$4*'R02固定資本M構成比'!V37</f>
        <v>0</v>
      </c>
      <c r="X38" s="414">
        <f>X$4*'R02固定資本M構成比'!W37</f>
        <v>0</v>
      </c>
      <c r="Y38" s="414">
        <f>Y$4*'R02固定資本M構成比'!X37</f>
        <v>0</v>
      </c>
      <c r="Z38" s="414">
        <f>Z$4*'R02固定資本M構成比'!Y37</f>
        <v>0</v>
      </c>
      <c r="AA38" s="414">
        <f>AA$4*'R02固定資本M構成比'!Z37</f>
        <v>0</v>
      </c>
      <c r="AB38" s="414">
        <f>AB$4*'R02固定資本M構成比'!AA37</f>
        <v>0</v>
      </c>
      <c r="AC38" s="414">
        <f>AC$4*'R02固定資本M構成比'!AB37</f>
        <v>0</v>
      </c>
      <c r="AD38" s="414">
        <f>AD$4*'R02固定資本M構成比'!AC37</f>
        <v>0</v>
      </c>
      <c r="AE38" s="414">
        <f>AE$4*'R02固定資本M構成比'!AD37</f>
        <v>0</v>
      </c>
      <c r="AF38" s="414">
        <f>AF$4*'R02固定資本M構成比'!AE37</f>
        <v>0</v>
      </c>
      <c r="AG38" s="414">
        <f>AG$4*'R02固定資本M構成比'!AF37</f>
        <v>0</v>
      </c>
      <c r="AH38" s="414">
        <f>AH$4*'R02固定資本M構成比'!AG37</f>
        <v>0</v>
      </c>
      <c r="AI38" s="414">
        <f>AI$4*'R02固定資本M構成比'!AH37</f>
        <v>0</v>
      </c>
      <c r="AJ38" s="414">
        <f>AJ$4*'R02固定資本M構成比'!AI37</f>
        <v>0</v>
      </c>
      <c r="AK38" s="414">
        <f>AK$4*'R02固定資本M構成比'!AJ37</f>
        <v>0</v>
      </c>
      <c r="AL38" s="414">
        <f>AL$4*'R02固定資本M構成比'!AK37</f>
        <v>0</v>
      </c>
      <c r="AM38" s="414">
        <f>AM$4*'R02固定資本M構成比'!AL37</f>
        <v>0</v>
      </c>
      <c r="AN38" s="414">
        <f>AN$4*'R02固定資本M構成比'!AM37</f>
        <v>0</v>
      </c>
      <c r="AO38" s="414">
        <f>AO$4*'R02固定資本M構成比'!AN37</f>
        <v>0</v>
      </c>
      <c r="AP38" s="414">
        <f>AP$4*'R02固定資本M構成比'!AO37</f>
        <v>0</v>
      </c>
    </row>
    <row r="39" spans="1:42">
      <c r="A39" s="300">
        <v>35</v>
      </c>
      <c r="B39" s="301" t="s">
        <v>3</v>
      </c>
      <c r="C39" s="419">
        <f t="shared" si="0"/>
        <v>0</v>
      </c>
      <c r="D39" s="413">
        <f>D$4*'R02固定資本M構成比'!C38</f>
        <v>0</v>
      </c>
      <c r="E39" s="414">
        <f>E$4*'R02固定資本M構成比'!D38</f>
        <v>0</v>
      </c>
      <c r="F39" s="414">
        <f>F$4*'R02固定資本M構成比'!E38</f>
        <v>0</v>
      </c>
      <c r="G39" s="414">
        <f>G$4*'R02固定資本M構成比'!F38</f>
        <v>0</v>
      </c>
      <c r="H39" s="414">
        <f>H$4*'R02固定資本M構成比'!G38</f>
        <v>0</v>
      </c>
      <c r="I39" s="414">
        <f>I$4*'R02固定資本M構成比'!H38</f>
        <v>0</v>
      </c>
      <c r="J39" s="414">
        <f>J$4*'R02固定資本M構成比'!I38</f>
        <v>0</v>
      </c>
      <c r="K39" s="414">
        <f>K$4*'R02固定資本M構成比'!J38</f>
        <v>0</v>
      </c>
      <c r="L39" s="414">
        <f>L$4*'R02固定資本M構成比'!K38</f>
        <v>0</v>
      </c>
      <c r="M39" s="414">
        <f>M$4*'R02固定資本M構成比'!L38</f>
        <v>0</v>
      </c>
      <c r="N39" s="414">
        <f>N$4*'R02固定資本M構成比'!M38</f>
        <v>0</v>
      </c>
      <c r="O39" s="414">
        <f>O$4*'R02固定資本M構成比'!N38</f>
        <v>0</v>
      </c>
      <c r="P39" s="414">
        <f>P$4*'R02固定資本M構成比'!O38</f>
        <v>0</v>
      </c>
      <c r="Q39" s="414">
        <f>Q$4*'R02固定資本M構成比'!P38</f>
        <v>0</v>
      </c>
      <c r="R39" s="414">
        <f>R$4*'R02固定資本M構成比'!Q38</f>
        <v>0</v>
      </c>
      <c r="S39" s="414">
        <f>S$4*'R02固定資本M構成比'!R38</f>
        <v>0</v>
      </c>
      <c r="T39" s="414">
        <f>T$4*'R02固定資本M構成比'!S38</f>
        <v>0</v>
      </c>
      <c r="U39" s="414">
        <f>U$4*'R02固定資本M構成比'!T38</f>
        <v>0</v>
      </c>
      <c r="V39" s="414">
        <f>V$4*'R02固定資本M構成比'!U38</f>
        <v>0</v>
      </c>
      <c r="W39" s="414">
        <f>W$4*'R02固定資本M構成比'!V38</f>
        <v>0</v>
      </c>
      <c r="X39" s="414">
        <f>X$4*'R02固定資本M構成比'!W38</f>
        <v>0</v>
      </c>
      <c r="Y39" s="414">
        <f>Y$4*'R02固定資本M構成比'!X38</f>
        <v>0</v>
      </c>
      <c r="Z39" s="414">
        <f>Z$4*'R02固定資本M構成比'!Y38</f>
        <v>0</v>
      </c>
      <c r="AA39" s="414">
        <f>AA$4*'R02固定資本M構成比'!Z38</f>
        <v>0</v>
      </c>
      <c r="AB39" s="414">
        <f>AB$4*'R02固定資本M構成比'!AA38</f>
        <v>0</v>
      </c>
      <c r="AC39" s="414">
        <f>AC$4*'R02固定資本M構成比'!AB38</f>
        <v>0</v>
      </c>
      <c r="AD39" s="414">
        <f>AD$4*'R02固定資本M構成比'!AC38</f>
        <v>0</v>
      </c>
      <c r="AE39" s="414">
        <f>AE$4*'R02固定資本M構成比'!AD38</f>
        <v>0</v>
      </c>
      <c r="AF39" s="414">
        <f>AF$4*'R02固定資本M構成比'!AE38</f>
        <v>0</v>
      </c>
      <c r="AG39" s="414">
        <f>AG$4*'R02固定資本M構成比'!AF38</f>
        <v>0</v>
      </c>
      <c r="AH39" s="414">
        <f>AH$4*'R02固定資本M構成比'!AG38</f>
        <v>0</v>
      </c>
      <c r="AI39" s="414">
        <f>AI$4*'R02固定資本M構成比'!AH38</f>
        <v>0</v>
      </c>
      <c r="AJ39" s="414">
        <f>AJ$4*'R02固定資本M構成比'!AI38</f>
        <v>0</v>
      </c>
      <c r="AK39" s="414">
        <f>AK$4*'R02固定資本M構成比'!AJ38</f>
        <v>0</v>
      </c>
      <c r="AL39" s="414">
        <f>AL$4*'R02固定資本M構成比'!AK38</f>
        <v>0</v>
      </c>
      <c r="AM39" s="414">
        <f>AM$4*'R02固定資本M構成比'!AL38</f>
        <v>0</v>
      </c>
      <c r="AN39" s="414">
        <f>AN$4*'R02固定資本M構成比'!AM38</f>
        <v>0</v>
      </c>
      <c r="AO39" s="414">
        <f>AO$4*'R02固定資本M構成比'!AN38</f>
        <v>0</v>
      </c>
      <c r="AP39" s="414">
        <f>AP$4*'R02固定資本M構成比'!AO38</f>
        <v>0</v>
      </c>
    </row>
    <row r="40" spans="1:42">
      <c r="A40" s="300">
        <v>36</v>
      </c>
      <c r="B40" s="37" t="s">
        <v>98</v>
      </c>
      <c r="C40" s="419">
        <f t="shared" si="0"/>
        <v>45.772126072000134</v>
      </c>
      <c r="D40" s="413">
        <f>D$4*'R02固定資本M構成比'!C39</f>
        <v>0</v>
      </c>
      <c r="E40" s="414">
        <f>E$4*'R02固定資本M構成比'!D39</f>
        <v>0</v>
      </c>
      <c r="F40" s="414">
        <f>F$4*'R02固定資本M構成比'!E39</f>
        <v>0</v>
      </c>
      <c r="G40" s="414">
        <f>G$4*'R02固定資本M構成比'!F39</f>
        <v>0</v>
      </c>
      <c r="H40" s="414">
        <f>H$4*'R02固定資本M構成比'!G39</f>
        <v>0</v>
      </c>
      <c r="I40" s="414">
        <f>I$4*'R02固定資本M構成比'!H39</f>
        <v>0</v>
      </c>
      <c r="J40" s="414">
        <f>J$4*'R02固定資本M構成比'!I39</f>
        <v>0</v>
      </c>
      <c r="K40" s="414">
        <f>K$4*'R02固定資本M構成比'!J39</f>
        <v>0</v>
      </c>
      <c r="L40" s="414">
        <f>L$4*'R02固定資本M構成比'!K39</f>
        <v>0</v>
      </c>
      <c r="M40" s="414">
        <f>M$4*'R02固定資本M構成比'!L39</f>
        <v>0</v>
      </c>
      <c r="N40" s="414">
        <f>N$4*'R02固定資本M構成比'!M39</f>
        <v>0</v>
      </c>
      <c r="O40" s="414">
        <f>O$4*'R02固定資本M構成比'!N39</f>
        <v>0</v>
      </c>
      <c r="P40" s="414">
        <f>P$4*'R02固定資本M構成比'!O39</f>
        <v>0</v>
      </c>
      <c r="Q40" s="414">
        <f>Q$4*'R02固定資本M構成比'!P39</f>
        <v>0</v>
      </c>
      <c r="R40" s="414">
        <f>R$4*'R02固定資本M構成比'!Q39</f>
        <v>0</v>
      </c>
      <c r="S40" s="414">
        <f>S$4*'R02固定資本M構成比'!R39</f>
        <v>0</v>
      </c>
      <c r="T40" s="414">
        <f>T$4*'R02固定資本M構成比'!S39</f>
        <v>0</v>
      </c>
      <c r="U40" s="414">
        <f>U$4*'R02固定資本M構成比'!T39</f>
        <v>0</v>
      </c>
      <c r="V40" s="414">
        <f>V$4*'R02固定資本M構成比'!U39</f>
        <v>45.772126072000134</v>
      </c>
      <c r="W40" s="414">
        <f>W$4*'R02固定資本M構成比'!V39</f>
        <v>0</v>
      </c>
      <c r="X40" s="414">
        <f>X$4*'R02固定資本M構成比'!W39</f>
        <v>0</v>
      </c>
      <c r="Y40" s="414">
        <f>Y$4*'R02固定資本M構成比'!X39</f>
        <v>0</v>
      </c>
      <c r="Z40" s="414">
        <f>Z$4*'R02固定資本M構成比'!Y39</f>
        <v>0</v>
      </c>
      <c r="AA40" s="414">
        <f>AA$4*'R02固定資本M構成比'!Z39</f>
        <v>0</v>
      </c>
      <c r="AB40" s="414">
        <f>AB$4*'R02固定資本M構成比'!AA39</f>
        <v>0</v>
      </c>
      <c r="AC40" s="414">
        <f>AC$4*'R02固定資本M構成比'!AB39</f>
        <v>0</v>
      </c>
      <c r="AD40" s="414">
        <f>AD$4*'R02固定資本M構成比'!AC39</f>
        <v>0</v>
      </c>
      <c r="AE40" s="414">
        <f>AE$4*'R02固定資本M構成比'!AD39</f>
        <v>0</v>
      </c>
      <c r="AF40" s="414">
        <f>AF$4*'R02固定資本M構成比'!AE39</f>
        <v>0</v>
      </c>
      <c r="AG40" s="414">
        <f>AG$4*'R02固定資本M構成比'!AF39</f>
        <v>0</v>
      </c>
      <c r="AH40" s="414">
        <f>AH$4*'R02固定資本M構成比'!AG39</f>
        <v>0</v>
      </c>
      <c r="AI40" s="414">
        <f>AI$4*'R02固定資本M構成比'!AH39</f>
        <v>0</v>
      </c>
      <c r="AJ40" s="414">
        <f>AJ$4*'R02固定資本M構成比'!AI39</f>
        <v>0</v>
      </c>
      <c r="AK40" s="414">
        <f>AK$4*'R02固定資本M構成比'!AJ39</f>
        <v>0</v>
      </c>
      <c r="AL40" s="414">
        <f>AL$4*'R02固定資本M構成比'!AK39</f>
        <v>0</v>
      </c>
      <c r="AM40" s="414">
        <f>AM$4*'R02固定資本M構成比'!AL39</f>
        <v>0</v>
      </c>
      <c r="AN40" s="414">
        <f>AN$4*'R02固定資本M構成比'!AM39</f>
        <v>0</v>
      </c>
      <c r="AO40" s="414">
        <f>AO$4*'R02固定資本M構成比'!AN39</f>
        <v>0</v>
      </c>
      <c r="AP40" s="414">
        <f>AP$4*'R02固定資本M構成比'!AO39</f>
        <v>0</v>
      </c>
    </row>
    <row r="41" spans="1:42">
      <c r="A41" s="300">
        <v>37</v>
      </c>
      <c r="B41" s="37" t="s">
        <v>99</v>
      </c>
      <c r="C41" s="419">
        <f t="shared" si="0"/>
        <v>0</v>
      </c>
      <c r="D41" s="413">
        <f>D$4*'R02固定資本M構成比'!C40</f>
        <v>0</v>
      </c>
      <c r="E41" s="414">
        <f>E$4*'R02固定資本M構成比'!D40</f>
        <v>0</v>
      </c>
      <c r="F41" s="414">
        <f>F$4*'R02固定資本M構成比'!E40</f>
        <v>0</v>
      </c>
      <c r="G41" s="414">
        <f>G$4*'R02固定資本M構成比'!F40</f>
        <v>0</v>
      </c>
      <c r="H41" s="414">
        <f>H$4*'R02固定資本M構成比'!G40</f>
        <v>0</v>
      </c>
      <c r="I41" s="414">
        <f>I$4*'R02固定資本M構成比'!H40</f>
        <v>0</v>
      </c>
      <c r="J41" s="414">
        <f>J$4*'R02固定資本M構成比'!I40</f>
        <v>0</v>
      </c>
      <c r="K41" s="414">
        <f>K$4*'R02固定資本M構成比'!J40</f>
        <v>0</v>
      </c>
      <c r="L41" s="414">
        <f>L$4*'R02固定資本M構成比'!K40</f>
        <v>0</v>
      </c>
      <c r="M41" s="414">
        <f>M$4*'R02固定資本M構成比'!L40</f>
        <v>0</v>
      </c>
      <c r="N41" s="414">
        <f>N$4*'R02固定資本M構成比'!M40</f>
        <v>0</v>
      </c>
      <c r="O41" s="414">
        <f>O$4*'R02固定資本M構成比'!N40</f>
        <v>0</v>
      </c>
      <c r="P41" s="414">
        <f>P$4*'R02固定資本M構成比'!O40</f>
        <v>0</v>
      </c>
      <c r="Q41" s="414">
        <f>Q$4*'R02固定資本M構成比'!P40</f>
        <v>0</v>
      </c>
      <c r="R41" s="414">
        <f>R$4*'R02固定資本M構成比'!Q40</f>
        <v>0</v>
      </c>
      <c r="S41" s="414">
        <f>S$4*'R02固定資本M構成比'!R40</f>
        <v>0</v>
      </c>
      <c r="T41" s="414">
        <f>T$4*'R02固定資本M構成比'!S40</f>
        <v>0</v>
      </c>
      <c r="U41" s="414">
        <f>U$4*'R02固定資本M構成比'!T40</f>
        <v>0</v>
      </c>
      <c r="V41" s="414">
        <f>V$4*'R02固定資本M構成比'!U40</f>
        <v>0</v>
      </c>
      <c r="W41" s="414">
        <f>W$4*'R02固定資本M構成比'!V40</f>
        <v>0</v>
      </c>
      <c r="X41" s="414">
        <f>X$4*'R02固定資本M構成比'!W40</f>
        <v>0</v>
      </c>
      <c r="Y41" s="414">
        <f>Y$4*'R02固定資本M構成比'!X40</f>
        <v>0</v>
      </c>
      <c r="Z41" s="414">
        <f>Z$4*'R02固定資本M構成比'!Y40</f>
        <v>0</v>
      </c>
      <c r="AA41" s="414">
        <f>AA$4*'R02固定資本M構成比'!Z40</f>
        <v>0</v>
      </c>
      <c r="AB41" s="414">
        <f>AB$4*'R02固定資本M構成比'!AA40</f>
        <v>0</v>
      </c>
      <c r="AC41" s="414">
        <f>AC$4*'R02固定資本M構成比'!AB40</f>
        <v>0</v>
      </c>
      <c r="AD41" s="414">
        <f>AD$4*'R02固定資本M構成比'!AC40</f>
        <v>0</v>
      </c>
      <c r="AE41" s="414">
        <f>AE$4*'R02固定資本M構成比'!AD40</f>
        <v>0</v>
      </c>
      <c r="AF41" s="414">
        <f>AF$4*'R02固定資本M構成比'!AE40</f>
        <v>0</v>
      </c>
      <c r="AG41" s="414">
        <f>AG$4*'R02固定資本M構成比'!AF40</f>
        <v>0</v>
      </c>
      <c r="AH41" s="414">
        <f>AH$4*'R02固定資本M構成比'!AG40</f>
        <v>0</v>
      </c>
      <c r="AI41" s="414">
        <f>AI$4*'R02固定資本M構成比'!AH40</f>
        <v>0</v>
      </c>
      <c r="AJ41" s="414">
        <f>AJ$4*'R02固定資本M構成比'!AI40</f>
        <v>0</v>
      </c>
      <c r="AK41" s="414">
        <f>AK$4*'R02固定資本M構成比'!AJ40</f>
        <v>0</v>
      </c>
      <c r="AL41" s="414">
        <f>AL$4*'R02固定資本M構成比'!AK40</f>
        <v>0</v>
      </c>
      <c r="AM41" s="414">
        <f>AM$4*'R02固定資本M構成比'!AL40</f>
        <v>0</v>
      </c>
      <c r="AN41" s="414">
        <f>AN$4*'R02固定資本M構成比'!AM40</f>
        <v>0</v>
      </c>
      <c r="AO41" s="414">
        <f>AO$4*'R02固定資本M構成比'!AN40</f>
        <v>0</v>
      </c>
      <c r="AP41" s="414">
        <f>AP$4*'R02固定資本M構成比'!AO40</f>
        <v>0</v>
      </c>
    </row>
    <row r="42" spans="1:42">
      <c r="A42" s="300">
        <v>38</v>
      </c>
      <c r="B42" s="37" t="s">
        <v>4</v>
      </c>
      <c r="C42" s="419">
        <f t="shared" si="0"/>
        <v>0</v>
      </c>
      <c r="D42" s="413">
        <f>D$4*'R02固定資本M構成比'!C41</f>
        <v>0</v>
      </c>
      <c r="E42" s="414">
        <f>E$4*'R02固定資本M構成比'!D41</f>
        <v>0</v>
      </c>
      <c r="F42" s="414">
        <f>F$4*'R02固定資本M構成比'!E41</f>
        <v>0</v>
      </c>
      <c r="G42" s="414">
        <f>G$4*'R02固定資本M構成比'!F41</f>
        <v>0</v>
      </c>
      <c r="H42" s="414">
        <f>H$4*'R02固定資本M構成比'!G41</f>
        <v>0</v>
      </c>
      <c r="I42" s="414">
        <f>I$4*'R02固定資本M構成比'!H41</f>
        <v>0</v>
      </c>
      <c r="J42" s="414">
        <f>J$4*'R02固定資本M構成比'!I41</f>
        <v>0</v>
      </c>
      <c r="K42" s="414">
        <f>K$4*'R02固定資本M構成比'!J41</f>
        <v>0</v>
      </c>
      <c r="L42" s="414">
        <f>L$4*'R02固定資本M構成比'!K41</f>
        <v>0</v>
      </c>
      <c r="M42" s="414">
        <f>M$4*'R02固定資本M構成比'!L41</f>
        <v>0</v>
      </c>
      <c r="N42" s="414">
        <f>N$4*'R02固定資本M構成比'!M41</f>
        <v>0</v>
      </c>
      <c r="O42" s="414">
        <f>O$4*'R02固定資本M構成比'!N41</f>
        <v>0</v>
      </c>
      <c r="P42" s="414">
        <f>P$4*'R02固定資本M構成比'!O41</f>
        <v>0</v>
      </c>
      <c r="Q42" s="414">
        <f>Q$4*'R02固定資本M構成比'!P41</f>
        <v>0</v>
      </c>
      <c r="R42" s="414">
        <f>R$4*'R02固定資本M構成比'!Q41</f>
        <v>0</v>
      </c>
      <c r="S42" s="414">
        <f>S$4*'R02固定資本M構成比'!R41</f>
        <v>0</v>
      </c>
      <c r="T42" s="414">
        <f>T$4*'R02固定資本M構成比'!S41</f>
        <v>0</v>
      </c>
      <c r="U42" s="414">
        <f>U$4*'R02固定資本M構成比'!T41</f>
        <v>0</v>
      </c>
      <c r="V42" s="414">
        <f>V$4*'R02固定資本M構成比'!U41</f>
        <v>0</v>
      </c>
      <c r="W42" s="414">
        <f>W$4*'R02固定資本M構成比'!V41</f>
        <v>0</v>
      </c>
      <c r="X42" s="414">
        <f>X$4*'R02固定資本M構成比'!W41</f>
        <v>0</v>
      </c>
      <c r="Y42" s="414">
        <f>Y$4*'R02固定資本M構成比'!X41</f>
        <v>0</v>
      </c>
      <c r="Z42" s="414">
        <f>Z$4*'R02固定資本M構成比'!Y41</f>
        <v>0</v>
      </c>
      <c r="AA42" s="414">
        <f>AA$4*'R02固定資本M構成比'!Z41</f>
        <v>0</v>
      </c>
      <c r="AB42" s="414">
        <f>AB$4*'R02固定資本M構成比'!AA41</f>
        <v>0</v>
      </c>
      <c r="AC42" s="414">
        <f>AC$4*'R02固定資本M構成比'!AB41</f>
        <v>0</v>
      </c>
      <c r="AD42" s="414">
        <f>AD$4*'R02固定資本M構成比'!AC41</f>
        <v>0</v>
      </c>
      <c r="AE42" s="414">
        <f>AE$4*'R02固定資本M構成比'!AD41</f>
        <v>0</v>
      </c>
      <c r="AF42" s="414">
        <f>AF$4*'R02固定資本M構成比'!AE41</f>
        <v>0</v>
      </c>
      <c r="AG42" s="414">
        <f>AG$4*'R02固定資本M構成比'!AF41</f>
        <v>0</v>
      </c>
      <c r="AH42" s="414">
        <f>AH$4*'R02固定資本M構成比'!AG41</f>
        <v>0</v>
      </c>
      <c r="AI42" s="414">
        <f>AI$4*'R02固定資本M構成比'!AH41</f>
        <v>0</v>
      </c>
      <c r="AJ42" s="414">
        <f>AJ$4*'R02固定資本M構成比'!AI41</f>
        <v>0</v>
      </c>
      <c r="AK42" s="414">
        <f>AK$4*'R02固定資本M構成比'!AJ41</f>
        <v>0</v>
      </c>
      <c r="AL42" s="414">
        <f>AL$4*'R02固定資本M構成比'!AK41</f>
        <v>0</v>
      </c>
      <c r="AM42" s="414">
        <f>AM$4*'R02固定資本M構成比'!AL41</f>
        <v>0</v>
      </c>
      <c r="AN42" s="414">
        <f>AN$4*'R02固定資本M構成比'!AM41</f>
        <v>0</v>
      </c>
      <c r="AO42" s="414">
        <f>AO$4*'R02固定資本M構成比'!AN41</f>
        <v>0</v>
      </c>
      <c r="AP42" s="414">
        <f>AP$4*'R02固定資本M構成比'!AO41</f>
        <v>0</v>
      </c>
    </row>
    <row r="43" spans="1:42">
      <c r="A43" s="300">
        <v>39</v>
      </c>
      <c r="B43" s="37" t="s">
        <v>5</v>
      </c>
      <c r="C43" s="419">
        <f t="shared" si="0"/>
        <v>0</v>
      </c>
      <c r="D43" s="413">
        <f>D$4*'R02固定資本M構成比'!C42</f>
        <v>0</v>
      </c>
      <c r="E43" s="414">
        <f>E$4*'R02固定資本M構成比'!D42</f>
        <v>0</v>
      </c>
      <c r="F43" s="414">
        <f>F$4*'R02固定資本M構成比'!E42</f>
        <v>0</v>
      </c>
      <c r="G43" s="414">
        <f>G$4*'R02固定資本M構成比'!F42</f>
        <v>0</v>
      </c>
      <c r="H43" s="414">
        <f>H$4*'R02固定資本M構成比'!G42</f>
        <v>0</v>
      </c>
      <c r="I43" s="414">
        <f>I$4*'R02固定資本M構成比'!H42</f>
        <v>0</v>
      </c>
      <c r="J43" s="414">
        <f>J$4*'R02固定資本M構成比'!I42</f>
        <v>0</v>
      </c>
      <c r="K43" s="414">
        <f>K$4*'R02固定資本M構成比'!J42</f>
        <v>0</v>
      </c>
      <c r="L43" s="414">
        <f>L$4*'R02固定資本M構成比'!K42</f>
        <v>0</v>
      </c>
      <c r="M43" s="414">
        <f>M$4*'R02固定資本M構成比'!L42</f>
        <v>0</v>
      </c>
      <c r="N43" s="414">
        <f>N$4*'R02固定資本M構成比'!M42</f>
        <v>0</v>
      </c>
      <c r="O43" s="414">
        <f>O$4*'R02固定資本M構成比'!N42</f>
        <v>0</v>
      </c>
      <c r="P43" s="414">
        <f>P$4*'R02固定資本M構成比'!O42</f>
        <v>0</v>
      </c>
      <c r="Q43" s="414">
        <f>Q$4*'R02固定資本M構成比'!P42</f>
        <v>0</v>
      </c>
      <c r="R43" s="414">
        <f>R$4*'R02固定資本M構成比'!Q42</f>
        <v>0</v>
      </c>
      <c r="S43" s="414">
        <f>S$4*'R02固定資本M構成比'!R42</f>
        <v>0</v>
      </c>
      <c r="T43" s="414">
        <f>T$4*'R02固定資本M構成比'!S42</f>
        <v>0</v>
      </c>
      <c r="U43" s="414">
        <f>U$4*'R02固定資本M構成比'!T42</f>
        <v>0</v>
      </c>
      <c r="V43" s="414">
        <f>V$4*'R02固定資本M構成比'!U42</f>
        <v>0</v>
      </c>
      <c r="W43" s="414">
        <f>W$4*'R02固定資本M構成比'!V42</f>
        <v>0</v>
      </c>
      <c r="X43" s="414">
        <f>X$4*'R02固定資本M構成比'!W42</f>
        <v>0</v>
      </c>
      <c r="Y43" s="414">
        <f>Y$4*'R02固定資本M構成比'!X42</f>
        <v>0</v>
      </c>
      <c r="Z43" s="414">
        <f>Z$4*'R02固定資本M構成比'!Y42</f>
        <v>0</v>
      </c>
      <c r="AA43" s="414">
        <f>AA$4*'R02固定資本M構成比'!Z42</f>
        <v>0</v>
      </c>
      <c r="AB43" s="414">
        <f>AB$4*'R02固定資本M構成比'!AA42</f>
        <v>0</v>
      </c>
      <c r="AC43" s="414">
        <f>AC$4*'R02固定資本M構成比'!AB42</f>
        <v>0</v>
      </c>
      <c r="AD43" s="414">
        <f>AD$4*'R02固定資本M構成比'!AC42</f>
        <v>0</v>
      </c>
      <c r="AE43" s="414">
        <f>AE$4*'R02固定資本M構成比'!AD42</f>
        <v>0</v>
      </c>
      <c r="AF43" s="414">
        <f>AF$4*'R02固定資本M構成比'!AE42</f>
        <v>0</v>
      </c>
      <c r="AG43" s="414">
        <f>AG$4*'R02固定資本M構成比'!AF42</f>
        <v>0</v>
      </c>
      <c r="AH43" s="414">
        <f>AH$4*'R02固定資本M構成比'!AG42</f>
        <v>0</v>
      </c>
      <c r="AI43" s="414">
        <f>AI$4*'R02固定資本M構成比'!AH42</f>
        <v>0</v>
      </c>
      <c r="AJ43" s="414">
        <f>AJ$4*'R02固定資本M構成比'!AI42</f>
        <v>0</v>
      </c>
      <c r="AK43" s="414">
        <f>AK$4*'R02固定資本M構成比'!AJ42</f>
        <v>0</v>
      </c>
      <c r="AL43" s="414">
        <f>AL$4*'R02固定資本M構成比'!AK42</f>
        <v>0</v>
      </c>
      <c r="AM43" s="414">
        <f>AM$4*'R02固定資本M構成比'!AL42</f>
        <v>0</v>
      </c>
      <c r="AN43" s="414">
        <f>AN$4*'R02固定資本M構成比'!AM42</f>
        <v>0</v>
      </c>
      <c r="AO43" s="414">
        <f>AO$4*'R02固定資本M構成比'!AN42</f>
        <v>0</v>
      </c>
      <c r="AP43" s="414">
        <f>AP$4*'R02固定資本M構成比'!AO42</f>
        <v>0</v>
      </c>
    </row>
    <row r="44" spans="1:42">
      <c r="A44" s="302"/>
      <c r="B44" s="143" t="s">
        <v>6</v>
      </c>
      <c r="C44" s="420">
        <f t="shared" si="0"/>
        <v>3000</v>
      </c>
      <c r="D44" s="415">
        <f>SUM(D5:D43)</f>
        <v>0</v>
      </c>
      <c r="E44" s="416">
        <f t="shared" ref="E44:AP44" si="1">SUM(E5:E43)</f>
        <v>0</v>
      </c>
      <c r="F44" s="416">
        <f t="shared" si="1"/>
        <v>0</v>
      </c>
      <c r="G44" s="416">
        <f t="shared" si="1"/>
        <v>0</v>
      </c>
      <c r="H44" s="416">
        <f t="shared" si="1"/>
        <v>0</v>
      </c>
      <c r="I44" s="416">
        <f t="shared" si="1"/>
        <v>0</v>
      </c>
      <c r="J44" s="416">
        <f t="shared" si="1"/>
        <v>0</v>
      </c>
      <c r="K44" s="416">
        <f t="shared" si="1"/>
        <v>0</v>
      </c>
      <c r="L44" s="416">
        <f t="shared" si="1"/>
        <v>0</v>
      </c>
      <c r="M44" s="416">
        <f t="shared" si="1"/>
        <v>0</v>
      </c>
      <c r="N44" s="416">
        <f t="shared" si="1"/>
        <v>0</v>
      </c>
      <c r="O44" s="416">
        <f t="shared" si="1"/>
        <v>0</v>
      </c>
      <c r="P44" s="416">
        <f t="shared" si="1"/>
        <v>0</v>
      </c>
      <c r="Q44" s="416">
        <f t="shared" si="1"/>
        <v>0</v>
      </c>
      <c r="R44" s="416">
        <f t="shared" si="1"/>
        <v>0</v>
      </c>
      <c r="S44" s="416">
        <f t="shared" si="1"/>
        <v>0</v>
      </c>
      <c r="T44" s="416">
        <f t="shared" si="1"/>
        <v>0</v>
      </c>
      <c r="U44" s="416">
        <f t="shared" si="1"/>
        <v>0</v>
      </c>
      <c r="V44" s="416">
        <f t="shared" si="1"/>
        <v>3000</v>
      </c>
      <c r="W44" s="416">
        <f t="shared" si="1"/>
        <v>0</v>
      </c>
      <c r="X44" s="416">
        <f t="shared" si="1"/>
        <v>0</v>
      </c>
      <c r="Y44" s="416">
        <f t="shared" si="1"/>
        <v>0</v>
      </c>
      <c r="Z44" s="416">
        <f t="shared" si="1"/>
        <v>0</v>
      </c>
      <c r="AA44" s="416">
        <f t="shared" si="1"/>
        <v>0</v>
      </c>
      <c r="AB44" s="416">
        <f t="shared" si="1"/>
        <v>0</v>
      </c>
      <c r="AC44" s="416">
        <f t="shared" si="1"/>
        <v>0</v>
      </c>
      <c r="AD44" s="416">
        <f t="shared" si="1"/>
        <v>0</v>
      </c>
      <c r="AE44" s="416">
        <f t="shared" si="1"/>
        <v>0</v>
      </c>
      <c r="AF44" s="416">
        <f t="shared" si="1"/>
        <v>0</v>
      </c>
      <c r="AG44" s="416">
        <f t="shared" si="1"/>
        <v>0</v>
      </c>
      <c r="AH44" s="416">
        <f t="shared" si="1"/>
        <v>0</v>
      </c>
      <c r="AI44" s="416">
        <f t="shared" si="1"/>
        <v>0</v>
      </c>
      <c r="AJ44" s="416">
        <f t="shared" si="1"/>
        <v>0</v>
      </c>
      <c r="AK44" s="416">
        <f t="shared" si="1"/>
        <v>0</v>
      </c>
      <c r="AL44" s="416">
        <f t="shared" si="1"/>
        <v>0</v>
      </c>
      <c r="AM44" s="416">
        <f t="shared" si="1"/>
        <v>0</v>
      </c>
      <c r="AN44" s="416">
        <f t="shared" si="1"/>
        <v>0</v>
      </c>
      <c r="AO44" s="416">
        <f t="shared" si="1"/>
        <v>0</v>
      </c>
      <c r="AP44" s="416">
        <f t="shared" si="1"/>
        <v>0</v>
      </c>
    </row>
  </sheetData>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9C044-03BF-4170-BD3C-AF907FEFB9ED}">
  <dimension ref="A1:AP45"/>
  <sheetViews>
    <sheetView workbookViewId="0">
      <pane xSplit="2" ySplit="5" topLeftCell="C6" activePane="bottomRight" state="frozen"/>
      <selection activeCell="C3" sqref="C3"/>
      <selection pane="topRight" activeCell="C3" sqref="C3"/>
      <selection pane="bottomLeft" activeCell="C3" sqref="C3"/>
      <selection pane="bottomRight" activeCell="C6" sqref="C6"/>
    </sheetView>
  </sheetViews>
  <sheetFormatPr defaultColWidth="8.25" defaultRowHeight="12"/>
  <cols>
    <col min="1" max="1" width="3" style="285" customWidth="1"/>
    <col min="2" max="2" width="15.125" style="285" customWidth="1"/>
    <col min="3" max="16384" width="8.25" style="285"/>
  </cols>
  <sheetData>
    <row r="1" spans="1:42">
      <c r="A1" s="287" t="s">
        <v>430</v>
      </c>
    </row>
    <row r="2" spans="1:42">
      <c r="B2" s="369"/>
    </row>
    <row r="3" spans="1:42">
      <c r="A3" s="288"/>
      <c r="B3" s="289"/>
      <c r="C3" s="370"/>
      <c r="D3" s="289" t="s">
        <v>384</v>
      </c>
      <c r="E3" s="289" t="s">
        <v>385</v>
      </c>
      <c r="F3" s="289" t="s">
        <v>386</v>
      </c>
      <c r="G3" s="289" t="s">
        <v>387</v>
      </c>
      <c r="H3" s="289" t="s">
        <v>388</v>
      </c>
      <c r="I3" s="289" t="s">
        <v>389</v>
      </c>
      <c r="J3" s="289" t="s">
        <v>390</v>
      </c>
      <c r="K3" s="289" t="s">
        <v>391</v>
      </c>
      <c r="L3" s="289" t="s">
        <v>392</v>
      </c>
      <c r="M3" s="289" t="s">
        <v>329</v>
      </c>
      <c r="N3" s="289" t="s">
        <v>330</v>
      </c>
      <c r="O3" s="289" t="s">
        <v>331</v>
      </c>
      <c r="P3" s="289" t="s">
        <v>332</v>
      </c>
      <c r="Q3" s="289" t="s">
        <v>333</v>
      </c>
      <c r="R3" s="289" t="s">
        <v>334</v>
      </c>
      <c r="S3" s="289" t="s">
        <v>335</v>
      </c>
      <c r="T3" s="289" t="s">
        <v>336</v>
      </c>
      <c r="U3" s="289" t="s">
        <v>337</v>
      </c>
      <c r="V3" s="289" t="s">
        <v>338</v>
      </c>
      <c r="W3" s="289" t="s">
        <v>339</v>
      </c>
      <c r="X3" s="289" t="s">
        <v>340</v>
      </c>
      <c r="Y3" s="289" t="s">
        <v>341</v>
      </c>
      <c r="Z3" s="289" t="s">
        <v>342</v>
      </c>
      <c r="AA3" s="289" t="s">
        <v>343</v>
      </c>
      <c r="AB3" s="289" t="s">
        <v>344</v>
      </c>
      <c r="AC3" s="289" t="s">
        <v>345</v>
      </c>
      <c r="AD3" s="289" t="s">
        <v>346</v>
      </c>
      <c r="AE3" s="289" t="s">
        <v>347</v>
      </c>
      <c r="AF3" s="289" t="s">
        <v>348</v>
      </c>
      <c r="AG3" s="289" t="s">
        <v>349</v>
      </c>
      <c r="AH3" s="289" t="s">
        <v>350</v>
      </c>
      <c r="AI3" s="289" t="s">
        <v>351</v>
      </c>
      <c r="AJ3" s="289" t="s">
        <v>352</v>
      </c>
      <c r="AK3" s="289" t="s">
        <v>353</v>
      </c>
      <c r="AL3" s="371">
        <v>35</v>
      </c>
      <c r="AM3" s="371">
        <v>36</v>
      </c>
      <c r="AN3" s="371">
        <v>37</v>
      </c>
      <c r="AO3" s="371">
        <v>38</v>
      </c>
      <c r="AP3" s="372">
        <v>39</v>
      </c>
    </row>
    <row r="4" spans="1:42">
      <c r="A4" s="290"/>
      <c r="B4" s="124"/>
      <c r="C4" s="291" t="s">
        <v>225</v>
      </c>
      <c r="D4" s="285" t="s">
        <v>73</v>
      </c>
      <c r="E4" s="285" t="s">
        <v>393</v>
      </c>
      <c r="F4" s="285" t="s">
        <v>394</v>
      </c>
      <c r="G4" s="285" t="s">
        <v>108</v>
      </c>
      <c r="H4" s="285" t="s">
        <v>357</v>
      </c>
      <c r="I4" s="285" t="s">
        <v>78</v>
      </c>
      <c r="J4" s="285" t="s">
        <v>79</v>
      </c>
      <c r="K4" s="285" t="s">
        <v>80</v>
      </c>
      <c r="L4" s="285" t="s">
        <v>81</v>
      </c>
      <c r="M4" s="285" t="s">
        <v>109</v>
      </c>
      <c r="N4" s="285" t="s">
        <v>83</v>
      </c>
      <c r="O4" s="285" t="s">
        <v>84</v>
      </c>
      <c r="P4" s="285" t="s">
        <v>85</v>
      </c>
      <c r="Q4" s="285" t="s">
        <v>86</v>
      </c>
      <c r="R4" s="285" t="s">
        <v>110</v>
      </c>
      <c r="S4" s="285" t="s">
        <v>111</v>
      </c>
      <c r="T4" s="285" t="s">
        <v>112</v>
      </c>
      <c r="U4" s="285" t="s">
        <v>359</v>
      </c>
      <c r="V4" s="285" t="s">
        <v>88</v>
      </c>
      <c r="W4" s="285" t="s">
        <v>360</v>
      </c>
      <c r="X4" s="285" t="s">
        <v>90</v>
      </c>
      <c r="Y4" s="285" t="s">
        <v>64</v>
      </c>
      <c r="Z4" s="285" t="s">
        <v>91</v>
      </c>
      <c r="AA4" s="285" t="s">
        <v>361</v>
      </c>
      <c r="AB4" s="285" t="s">
        <v>1</v>
      </c>
      <c r="AC4" s="285" t="s">
        <v>2</v>
      </c>
      <c r="AD4" s="285" t="s">
        <v>65</v>
      </c>
      <c r="AE4" s="285" t="s">
        <v>66</v>
      </c>
      <c r="AF4" s="285" t="s">
        <v>93</v>
      </c>
      <c r="AG4" s="285" t="s">
        <v>362</v>
      </c>
      <c r="AH4" s="285" t="s">
        <v>113</v>
      </c>
      <c r="AI4" s="285" t="s">
        <v>67</v>
      </c>
      <c r="AJ4" s="285" t="s">
        <v>96</v>
      </c>
      <c r="AK4" s="285" t="s">
        <v>363</v>
      </c>
      <c r="AL4" s="285" t="s">
        <v>395</v>
      </c>
      <c r="AM4" s="285" t="s">
        <v>98</v>
      </c>
      <c r="AN4" s="285" t="s">
        <v>114</v>
      </c>
      <c r="AO4" s="285" t="s">
        <v>396</v>
      </c>
      <c r="AP4" s="286" t="s">
        <v>366</v>
      </c>
    </row>
    <row r="5" spans="1:42">
      <c r="A5" s="373"/>
      <c r="B5" s="374" t="s">
        <v>439</v>
      </c>
      <c r="C5" s="375">
        <f>SUM(D5:AP5)</f>
        <v>1695.4259929922171</v>
      </c>
      <c r="D5" s="376">
        <f t="array" ref="D5:AP5">TRANSPOSE(データ入力!K6:K44)</f>
        <v>0</v>
      </c>
      <c r="E5" s="376">
        <v>0</v>
      </c>
      <c r="F5" s="376">
        <v>0</v>
      </c>
      <c r="G5" s="376">
        <v>0</v>
      </c>
      <c r="H5" s="376">
        <v>0</v>
      </c>
      <c r="I5" s="376">
        <v>7.050880404314705E-2</v>
      </c>
      <c r="J5" s="376">
        <v>1.0315267847967478</v>
      </c>
      <c r="K5" s="376">
        <v>0</v>
      </c>
      <c r="L5" s="376">
        <v>0</v>
      </c>
      <c r="M5" s="376">
        <v>0</v>
      </c>
      <c r="N5" s="376">
        <v>0</v>
      </c>
      <c r="O5" s="376">
        <v>0</v>
      </c>
      <c r="P5" s="376">
        <v>0</v>
      </c>
      <c r="Q5" s="376">
        <v>1.2083065179057308</v>
      </c>
      <c r="R5" s="376">
        <v>25.210420684093798</v>
      </c>
      <c r="S5" s="376">
        <v>102.35148801092389</v>
      </c>
      <c r="T5" s="376">
        <v>3.2173374237345258</v>
      </c>
      <c r="U5" s="376">
        <v>0</v>
      </c>
      <c r="V5" s="376">
        <v>53.31798911046608</v>
      </c>
      <c r="W5" s="376">
        <v>29.165236692669929</v>
      </c>
      <c r="X5" s="376">
        <v>5.6326495078088632</v>
      </c>
      <c r="Y5" s="376">
        <v>5.907170763249094</v>
      </c>
      <c r="Z5" s="376">
        <v>353.92218684610287</v>
      </c>
      <c r="AA5" s="376">
        <v>0</v>
      </c>
      <c r="AB5" s="376">
        <v>0</v>
      </c>
      <c r="AC5" s="376">
        <v>0</v>
      </c>
      <c r="AD5" s="376">
        <v>44.021171454992889</v>
      </c>
      <c r="AE5" s="376">
        <v>0</v>
      </c>
      <c r="AF5" s="376">
        <v>0</v>
      </c>
      <c r="AG5" s="376">
        <v>10.323608513113379</v>
      </c>
      <c r="AH5" s="376">
        <v>104.84037206707475</v>
      </c>
      <c r="AI5" s="376">
        <v>0</v>
      </c>
      <c r="AJ5" s="376">
        <v>923.91878187040049</v>
      </c>
      <c r="AK5" s="376">
        <v>0</v>
      </c>
      <c r="AL5" s="376">
        <v>0</v>
      </c>
      <c r="AM5" s="376">
        <v>31.287237940840704</v>
      </c>
      <c r="AN5" s="376">
        <v>0</v>
      </c>
      <c r="AO5" s="376">
        <v>0</v>
      </c>
      <c r="AP5" s="377">
        <v>0</v>
      </c>
    </row>
    <row r="6" spans="1:42">
      <c r="A6" s="290">
        <v>1</v>
      </c>
      <c r="B6" s="285" t="s">
        <v>73</v>
      </c>
      <c r="C6" s="378">
        <f>SUM(D6:AP6)</f>
        <v>1.4543653793438853</v>
      </c>
      <c r="D6" s="379">
        <f>D$5*投入係数表!C5</f>
        <v>0</v>
      </c>
      <c r="E6" s="379">
        <f>E$5*投入係数表!D5</f>
        <v>0</v>
      </c>
      <c r="F6" s="379">
        <f>F$5*投入係数表!E5</f>
        <v>0</v>
      </c>
      <c r="G6" s="379">
        <f>G$5*投入係数表!F5</f>
        <v>0</v>
      </c>
      <c r="H6" s="379">
        <f>H$5*投入係数表!G5</f>
        <v>0</v>
      </c>
      <c r="I6" s="379">
        <f>I$5*投入係数表!H5</f>
        <v>7.6884171806747346E-4</v>
      </c>
      <c r="J6" s="379">
        <f>J$5*投入係数表!I5</f>
        <v>1.3283084495991917E-3</v>
      </c>
      <c r="K6" s="379">
        <f>K$5*投入係数表!J5</f>
        <v>0</v>
      </c>
      <c r="L6" s="379">
        <f>L$5*投入係数表!K5</f>
        <v>0</v>
      </c>
      <c r="M6" s="379">
        <f>M$5*投入係数表!L5</f>
        <v>0</v>
      </c>
      <c r="N6" s="379">
        <f>N$5*投入係数表!M5</f>
        <v>0</v>
      </c>
      <c r="O6" s="379">
        <f>O$5*投入係数表!N5</f>
        <v>0</v>
      </c>
      <c r="P6" s="379">
        <f>P$5*投入係数表!O5</f>
        <v>0</v>
      </c>
      <c r="Q6" s="379">
        <f>Q$5*投入係数表!P5</f>
        <v>0</v>
      </c>
      <c r="R6" s="379">
        <f>R$5*投入係数表!Q5</f>
        <v>0</v>
      </c>
      <c r="S6" s="379">
        <f>S$5*投入係数表!R5</f>
        <v>0</v>
      </c>
      <c r="T6" s="379">
        <f>T$5*投入係数表!S5</f>
        <v>0</v>
      </c>
      <c r="U6" s="379">
        <f>U$5*投入係数表!T5</f>
        <v>0</v>
      </c>
      <c r="V6" s="379">
        <f>V$5*投入係数表!U5</f>
        <v>0</v>
      </c>
      <c r="W6" s="379">
        <f>W$5*投入係数表!V5</f>
        <v>0</v>
      </c>
      <c r="X6" s="379">
        <f>X$5*投入係数表!W5</f>
        <v>0</v>
      </c>
      <c r="Y6" s="379">
        <f>Y$5*投入係数表!X5</f>
        <v>2.3676003638902394E-2</v>
      </c>
      <c r="Z6" s="379">
        <f>Z$5*投入係数表!Y5</f>
        <v>0.3210729824076754</v>
      </c>
      <c r="AA6" s="379">
        <f>AA$5*投入係数表!Z5</f>
        <v>0</v>
      </c>
      <c r="AB6" s="379">
        <f>AB$5*投入係数表!AA5</f>
        <v>0</v>
      </c>
      <c r="AC6" s="379">
        <f>AC$5*投入係数表!AB5</f>
        <v>0</v>
      </c>
      <c r="AD6" s="379">
        <f>AD$5*投入係数表!AC5</f>
        <v>6.7225965551072249E-3</v>
      </c>
      <c r="AE6" s="379">
        <f>AE$5*投入係数表!AD5</f>
        <v>0</v>
      </c>
      <c r="AF6" s="379">
        <f>AF$5*投入係数表!AE5</f>
        <v>0</v>
      </c>
      <c r="AG6" s="379">
        <f>AG$5*投入係数表!AF5</f>
        <v>2.6394946049852037E-4</v>
      </c>
      <c r="AH6" s="379">
        <f>AH$5*投入係数表!AG5</f>
        <v>0</v>
      </c>
      <c r="AI6" s="379">
        <f>AI$5*投入係数表!AH5</f>
        <v>0</v>
      </c>
      <c r="AJ6" s="379">
        <f>AJ$5*投入係数表!AI5</f>
        <v>1.1002342765328486</v>
      </c>
      <c r="AK6" s="379">
        <f>AK$5*投入係数表!AJ5</f>
        <v>0</v>
      </c>
      <c r="AL6" s="379">
        <f>AL$5*投入係数表!AK5</f>
        <v>0</v>
      </c>
      <c r="AM6" s="379">
        <f>AM$5*投入係数表!AL5</f>
        <v>2.9842058118672714E-4</v>
      </c>
      <c r="AN6" s="379">
        <f>AN$5*投入係数表!AM5</f>
        <v>0</v>
      </c>
      <c r="AO6" s="379">
        <f>AO$5*投入係数表!AN5</f>
        <v>0</v>
      </c>
      <c r="AP6" s="380">
        <f>AP$5*投入係数表!AO5</f>
        <v>0</v>
      </c>
    </row>
    <row r="7" spans="1:42">
      <c r="A7" s="290">
        <v>2</v>
      </c>
      <c r="B7" s="285" t="s">
        <v>74</v>
      </c>
      <c r="C7" s="378">
        <f t="shared" ref="C7:C44" si="0">SUM(D7:AP7)</f>
        <v>7.2133049496088592E-2</v>
      </c>
      <c r="D7" s="379">
        <f>D$5*投入係数表!C6</f>
        <v>0</v>
      </c>
      <c r="E7" s="379">
        <f>E$5*投入係数表!D6</f>
        <v>0</v>
      </c>
      <c r="F7" s="379">
        <f>F$5*投入係数表!E6</f>
        <v>0</v>
      </c>
      <c r="G7" s="379">
        <f>G$5*投入係数表!F6</f>
        <v>0</v>
      </c>
      <c r="H7" s="379">
        <f>H$5*投入係数表!G6</f>
        <v>0</v>
      </c>
      <c r="I7" s="379">
        <f>I$5*投入係数表!H6</f>
        <v>8.4767554362455727E-7</v>
      </c>
      <c r="J7" s="379">
        <f>J$5*投入係数表!I6</f>
        <v>1.9317084417767871E-2</v>
      </c>
      <c r="K7" s="379">
        <f>K$5*投入係数表!J6</f>
        <v>0</v>
      </c>
      <c r="L7" s="379">
        <f>L$5*投入係数表!K6</f>
        <v>0</v>
      </c>
      <c r="M7" s="379">
        <f>M$5*投入係数表!L6</f>
        <v>0</v>
      </c>
      <c r="N7" s="379">
        <f>N$5*投入係数表!M6</f>
        <v>0</v>
      </c>
      <c r="O7" s="379">
        <f>O$5*投入係数表!N6</f>
        <v>0</v>
      </c>
      <c r="P7" s="379">
        <f>P$5*投入係数表!O6</f>
        <v>0</v>
      </c>
      <c r="Q7" s="379">
        <f>Q$5*投入係数表!P6</f>
        <v>0</v>
      </c>
      <c r="R7" s="379">
        <f>R$5*投入係数表!Q6</f>
        <v>0</v>
      </c>
      <c r="S7" s="379">
        <f>S$5*投入係数表!R6</f>
        <v>0</v>
      </c>
      <c r="T7" s="379">
        <f>T$5*投入係数表!S6</f>
        <v>0</v>
      </c>
      <c r="U7" s="379">
        <f>U$5*投入係数表!T6</f>
        <v>0</v>
      </c>
      <c r="V7" s="379">
        <f>V$5*投入係数表!U6</f>
        <v>0</v>
      </c>
      <c r="W7" s="379">
        <f>W$5*投入係数表!V6</f>
        <v>0</v>
      </c>
      <c r="X7" s="379">
        <f>X$5*投入係数表!W6</f>
        <v>4.7139836584637826E-6</v>
      </c>
      <c r="Y7" s="379">
        <f>Y$5*投入係数表!X6</f>
        <v>2.2309173966318118E-3</v>
      </c>
      <c r="Z7" s="379">
        <f>Z$5*投入係数表!Y6</f>
        <v>8.716913549529649E-3</v>
      </c>
      <c r="AA7" s="379">
        <f>AA$5*投入係数表!Z6</f>
        <v>0</v>
      </c>
      <c r="AB7" s="379">
        <f>AB$5*投入係数表!AA6</f>
        <v>0</v>
      </c>
      <c r="AC7" s="379">
        <f>AC$5*投入係数表!AB6</f>
        <v>0</v>
      </c>
      <c r="AD7" s="379">
        <f>AD$5*投入係数表!AC6</f>
        <v>0</v>
      </c>
      <c r="AE7" s="379">
        <f>AE$5*投入係数表!AD6</f>
        <v>0</v>
      </c>
      <c r="AF7" s="379">
        <f>AF$5*投入係数表!AE6</f>
        <v>0</v>
      </c>
      <c r="AG7" s="379">
        <f>AG$5*投入係数表!AF6</f>
        <v>0</v>
      </c>
      <c r="AH7" s="379">
        <f>AH$5*投入係数表!AG6</f>
        <v>0</v>
      </c>
      <c r="AI7" s="379">
        <f>AI$5*投入係数表!AH6</f>
        <v>0</v>
      </c>
      <c r="AJ7" s="379">
        <f>AJ$5*投入係数表!AI6</f>
        <v>4.186257247295716E-2</v>
      </c>
      <c r="AK7" s="379">
        <f>AK$5*投入係数表!AJ6</f>
        <v>0</v>
      </c>
      <c r="AL7" s="379">
        <f>AL$5*投入係数表!AK6</f>
        <v>0</v>
      </c>
      <c r="AM7" s="379">
        <f>AM$5*投入係数表!AL6</f>
        <v>0</v>
      </c>
      <c r="AN7" s="379">
        <f>AN$5*投入係数表!AM6</f>
        <v>0</v>
      </c>
      <c r="AO7" s="379">
        <f>AO$5*投入係数表!AN6</f>
        <v>0</v>
      </c>
      <c r="AP7" s="380">
        <f>AP$5*投入係数表!AO6</f>
        <v>0</v>
      </c>
    </row>
    <row r="8" spans="1:42">
      <c r="A8" s="290">
        <v>3</v>
      </c>
      <c r="B8" s="285" t="s">
        <v>75</v>
      </c>
      <c r="C8" s="378">
        <f t="shared" si="0"/>
        <v>9.2992211134305239E-2</v>
      </c>
      <c r="D8" s="379">
        <f>D$5*投入係数表!C7</f>
        <v>0</v>
      </c>
      <c r="E8" s="379">
        <f>E$5*投入係数表!D7</f>
        <v>0</v>
      </c>
      <c r="F8" s="379">
        <f>F$5*投入係数表!E7</f>
        <v>0</v>
      </c>
      <c r="G8" s="379">
        <f>G$5*投入係数表!F7</f>
        <v>0</v>
      </c>
      <c r="H8" s="379">
        <f>H$5*投入係数表!G7</f>
        <v>0</v>
      </c>
      <c r="I8" s="379">
        <f>I$5*投入係数表!H7</f>
        <v>0</v>
      </c>
      <c r="J8" s="379">
        <f>J$5*投入係数表!I7</f>
        <v>0</v>
      </c>
      <c r="K8" s="379">
        <f>K$5*投入係数表!J7</f>
        <v>0</v>
      </c>
      <c r="L8" s="379">
        <f>L$5*投入係数表!K7</f>
        <v>0</v>
      </c>
      <c r="M8" s="379">
        <f>M$5*投入係数表!L7</f>
        <v>0</v>
      </c>
      <c r="N8" s="379">
        <f>N$5*投入係数表!M7</f>
        <v>0</v>
      </c>
      <c r="O8" s="379">
        <f>O$5*投入係数表!N7</f>
        <v>0</v>
      </c>
      <c r="P8" s="379">
        <f>P$5*投入係数表!O7</f>
        <v>0</v>
      </c>
      <c r="Q8" s="379">
        <f>Q$5*投入係数表!P7</f>
        <v>0</v>
      </c>
      <c r="R8" s="379">
        <f>R$5*投入係数表!Q7</f>
        <v>0</v>
      </c>
      <c r="S8" s="379">
        <f>S$5*投入係数表!R7</f>
        <v>0</v>
      </c>
      <c r="T8" s="379">
        <f>T$5*投入係数表!S7</f>
        <v>0</v>
      </c>
      <c r="U8" s="379">
        <f>U$5*投入係数表!T7</f>
        <v>0</v>
      </c>
      <c r="V8" s="379">
        <f>V$5*投入係数表!U7</f>
        <v>0</v>
      </c>
      <c r="W8" s="379">
        <f>W$5*投入係数表!V7</f>
        <v>0</v>
      </c>
      <c r="X8" s="379">
        <f>X$5*投入係数表!W7</f>
        <v>0</v>
      </c>
      <c r="Y8" s="379">
        <f>Y$5*投入係数表!X7</f>
        <v>1.2458573912176245E-2</v>
      </c>
      <c r="Z8" s="379">
        <f>Z$5*投入係数表!Y7</f>
        <v>0</v>
      </c>
      <c r="AA8" s="379">
        <f>AA$5*投入係数表!Z7</f>
        <v>0</v>
      </c>
      <c r="AB8" s="379">
        <f>AB$5*投入係数表!AA7</f>
        <v>0</v>
      </c>
      <c r="AC8" s="379">
        <f>AC$5*投入係数表!AB7</f>
        <v>0</v>
      </c>
      <c r="AD8" s="379">
        <f>AD$5*投入係数表!AC7</f>
        <v>0</v>
      </c>
      <c r="AE8" s="379">
        <f>AE$5*投入係数表!AD7</f>
        <v>0</v>
      </c>
      <c r="AF8" s="379">
        <f>AF$5*投入係数表!AE7</f>
        <v>0</v>
      </c>
      <c r="AG8" s="379">
        <f>AG$5*投入係数表!AF7</f>
        <v>2.8690158749839173E-5</v>
      </c>
      <c r="AH8" s="379">
        <f>AH$5*投入係数表!AG7</f>
        <v>0</v>
      </c>
      <c r="AI8" s="379">
        <f>AI$5*投入係数表!AH7</f>
        <v>0</v>
      </c>
      <c r="AJ8" s="379">
        <f>AJ$5*投入係数表!AI7</f>
        <v>8.0504947063379156E-2</v>
      </c>
      <c r="AK8" s="379">
        <f>AK$5*投入係数表!AJ7</f>
        <v>0</v>
      </c>
      <c r="AL8" s="379">
        <f>AL$5*投入係数表!AK7</f>
        <v>0</v>
      </c>
      <c r="AM8" s="379">
        <f>AM$5*投入係数表!AL7</f>
        <v>0</v>
      </c>
      <c r="AN8" s="379">
        <f>AN$5*投入係数表!AM7</f>
        <v>0</v>
      </c>
      <c r="AO8" s="379">
        <f>AO$5*投入係数表!AN7</f>
        <v>0</v>
      </c>
      <c r="AP8" s="380">
        <f>AP$5*投入係数表!AO7</f>
        <v>0</v>
      </c>
    </row>
    <row r="9" spans="1:42">
      <c r="A9" s="290">
        <v>4</v>
      </c>
      <c r="B9" s="285" t="s">
        <v>76</v>
      </c>
      <c r="C9" s="378">
        <f t="shared" si="0"/>
        <v>0.69172752410880356</v>
      </c>
      <c r="D9" s="379">
        <f>D$5*投入係数表!C8</f>
        <v>0</v>
      </c>
      <c r="E9" s="379">
        <f>E$5*投入係数表!D8</f>
        <v>0</v>
      </c>
      <c r="F9" s="379">
        <f>F$5*投入係数表!E8</f>
        <v>0</v>
      </c>
      <c r="G9" s="379">
        <f>G$5*投入係数表!F8</f>
        <v>0</v>
      </c>
      <c r="H9" s="379">
        <f>H$5*投入係数表!G8</f>
        <v>0</v>
      </c>
      <c r="I9" s="379">
        <f>I$5*投入係数表!H8</f>
        <v>1.4410484241617473E-5</v>
      </c>
      <c r="J9" s="379">
        <f>J$5*投入係数表!I8</f>
        <v>2.1181134736851974E-3</v>
      </c>
      <c r="K9" s="379">
        <f>K$5*投入係数表!J8</f>
        <v>0</v>
      </c>
      <c r="L9" s="379">
        <f>L$5*投入係数表!K8</f>
        <v>0</v>
      </c>
      <c r="M9" s="379">
        <f>M$5*投入係数表!L8</f>
        <v>0</v>
      </c>
      <c r="N9" s="379">
        <f>N$5*投入係数表!M8</f>
        <v>0</v>
      </c>
      <c r="O9" s="379">
        <f>O$5*投入係数表!N8</f>
        <v>0</v>
      </c>
      <c r="P9" s="379">
        <f>P$5*投入係数表!O8</f>
        <v>0</v>
      </c>
      <c r="Q9" s="379">
        <f>Q$5*投入係数表!P8</f>
        <v>8.3843669228047331E-5</v>
      </c>
      <c r="R9" s="379">
        <f>R$5*投入係数表!Q8</f>
        <v>9.0112264633190604E-4</v>
      </c>
      <c r="S9" s="379">
        <f>S$5*投入係数表!R8</f>
        <v>1.577781703716233E-3</v>
      </c>
      <c r="T9" s="379">
        <f>T$5*投入係数表!S8</f>
        <v>7.2659914626994174E-5</v>
      </c>
      <c r="U9" s="379">
        <f>U$5*投入係数表!T8</f>
        <v>0</v>
      </c>
      <c r="V9" s="379">
        <f>V$5*投入係数表!U8</f>
        <v>9.2205167060418168E-4</v>
      </c>
      <c r="W9" s="379">
        <f>W$5*投入係数表!V8</f>
        <v>0</v>
      </c>
      <c r="X9" s="379">
        <f>X$5*投入係数表!W8</f>
        <v>2.2627121560626158E-4</v>
      </c>
      <c r="Y9" s="379">
        <f>Y$5*投入係数表!X8</f>
        <v>1.2568548713418658E-3</v>
      </c>
      <c r="Z9" s="379">
        <f>Z$5*投入係数表!Y8</f>
        <v>0.65102430268987166</v>
      </c>
      <c r="AA9" s="379">
        <f>AA$5*投入係数表!Z8</f>
        <v>0</v>
      </c>
      <c r="AB9" s="379">
        <f>AB$5*投入係数表!AA8</f>
        <v>0</v>
      </c>
      <c r="AC9" s="379">
        <f>AC$5*投入係数表!AB8</f>
        <v>0</v>
      </c>
      <c r="AD9" s="379">
        <f>AD$5*投入係数表!AC8</f>
        <v>7.519682947547232E-5</v>
      </c>
      <c r="AE9" s="379">
        <f>AE$5*投入係数表!AD8</f>
        <v>0</v>
      </c>
      <c r="AF9" s="379">
        <f>AF$5*投入係数表!AE8</f>
        <v>0</v>
      </c>
      <c r="AG9" s="379">
        <f>AG$5*投入係数表!AF8</f>
        <v>5.1642285749710512E-5</v>
      </c>
      <c r="AH9" s="379">
        <f>AH$5*投入係数表!AG8</f>
        <v>0</v>
      </c>
      <c r="AI9" s="379">
        <f>AI$5*投入係数表!AH8</f>
        <v>0</v>
      </c>
      <c r="AJ9" s="379">
        <f>AJ$5*投入係数表!AI8</f>
        <v>3.3275378119530054E-2</v>
      </c>
      <c r="AK9" s="379">
        <f>AK$5*投入係数表!AJ8</f>
        <v>0</v>
      </c>
      <c r="AL9" s="379">
        <f>AL$5*投入係数表!AK8</f>
        <v>0</v>
      </c>
      <c r="AM9" s="379">
        <f>AM$5*投入係数表!AL8</f>
        <v>1.2789453479431162E-4</v>
      </c>
      <c r="AN9" s="379">
        <f>AN$5*投入係数表!AM8</f>
        <v>0</v>
      </c>
      <c r="AO9" s="379">
        <f>AO$5*投入係数表!AN8</f>
        <v>0</v>
      </c>
      <c r="AP9" s="380">
        <f>AP$5*投入係数表!AO8</f>
        <v>0</v>
      </c>
    </row>
    <row r="10" spans="1:42">
      <c r="A10" s="290">
        <v>5</v>
      </c>
      <c r="B10" s="285" t="s">
        <v>77</v>
      </c>
      <c r="C10" s="378">
        <f t="shared" si="0"/>
        <v>4.8538498865166586</v>
      </c>
      <c r="D10" s="379">
        <f>D$5*投入係数表!C9</f>
        <v>0</v>
      </c>
      <c r="E10" s="379">
        <f>E$5*投入係数表!D9</f>
        <v>0</v>
      </c>
      <c r="F10" s="379">
        <f>F$5*投入係数表!E9</f>
        <v>0</v>
      </c>
      <c r="G10" s="379">
        <f>G$5*投入係数表!F9</f>
        <v>0</v>
      </c>
      <c r="H10" s="379">
        <f>H$5*投入係数表!G9</f>
        <v>0</v>
      </c>
      <c r="I10" s="379">
        <f>I$5*投入係数表!H9</f>
        <v>2.29720072322255E-4</v>
      </c>
      <c r="J10" s="379">
        <f>J$5*投入係数表!I9</f>
        <v>1.4995249233521022E-3</v>
      </c>
      <c r="K10" s="379">
        <f>K$5*投入係数表!J9</f>
        <v>0</v>
      </c>
      <c r="L10" s="379">
        <f>L$5*投入係数表!K9</f>
        <v>0</v>
      </c>
      <c r="M10" s="379">
        <f>M$5*投入係数表!L9</f>
        <v>0</v>
      </c>
      <c r="N10" s="379">
        <f>N$5*投入係数表!M9</f>
        <v>0</v>
      </c>
      <c r="O10" s="379">
        <f>O$5*投入係数表!N9</f>
        <v>0</v>
      </c>
      <c r="P10" s="379">
        <f>P$5*投入係数表!O9</f>
        <v>0</v>
      </c>
      <c r="Q10" s="379">
        <f>Q$5*投入係数表!P9</f>
        <v>0</v>
      </c>
      <c r="R10" s="379">
        <f>R$5*投入係数表!Q9</f>
        <v>0</v>
      </c>
      <c r="S10" s="379">
        <f>S$5*投入係数表!R9</f>
        <v>0</v>
      </c>
      <c r="T10" s="379">
        <f>T$5*投入係数表!S9</f>
        <v>0</v>
      </c>
      <c r="U10" s="379">
        <f>U$5*投入係数表!T9</f>
        <v>0</v>
      </c>
      <c r="V10" s="379">
        <f>V$5*投入係数表!U9</f>
        <v>0</v>
      </c>
      <c r="W10" s="379">
        <f>W$5*投入係数表!V9</f>
        <v>0</v>
      </c>
      <c r="X10" s="379">
        <f>X$5*投入係数表!W9</f>
        <v>0</v>
      </c>
      <c r="Y10" s="379">
        <f>Y$5*投入係数表!X9</f>
        <v>1.8475766608725429E-2</v>
      </c>
      <c r="Z10" s="379">
        <f>Z$5*投入係数表!Y9</f>
        <v>3.7127594747996648E-3</v>
      </c>
      <c r="AA10" s="379">
        <f>AA$5*投入係数表!Z9</f>
        <v>0</v>
      </c>
      <c r="AB10" s="379">
        <f>AB$5*投入係数表!AA9</f>
        <v>0</v>
      </c>
      <c r="AC10" s="379">
        <f>AC$5*投入係数表!AB9</f>
        <v>0</v>
      </c>
      <c r="AD10" s="379">
        <f>AD$5*投入係数表!AC9</f>
        <v>6.2864549441494864E-3</v>
      </c>
      <c r="AE10" s="379">
        <f>AE$5*投入係数表!AD9</f>
        <v>0</v>
      </c>
      <c r="AF10" s="379">
        <f>AF$5*投入係数表!AE9</f>
        <v>0</v>
      </c>
      <c r="AG10" s="379">
        <f>AG$5*投入係数表!AF9</f>
        <v>7.6315822274572193E-4</v>
      </c>
      <c r="AH10" s="379">
        <f>AH$5*投入係数表!AG9</f>
        <v>0</v>
      </c>
      <c r="AI10" s="379">
        <f>AI$5*投入係数表!AH9</f>
        <v>0</v>
      </c>
      <c r="AJ10" s="379">
        <f>AJ$5*投入係数表!AI9</f>
        <v>4.8227830287435012</v>
      </c>
      <c r="AK10" s="379">
        <f>AK$5*投入係数表!AJ9</f>
        <v>0</v>
      </c>
      <c r="AL10" s="379">
        <f>AL$5*投入係数表!AK9</f>
        <v>0</v>
      </c>
      <c r="AM10" s="379">
        <f>AM$5*投入係数表!AL9</f>
        <v>9.9473527062242376E-5</v>
      </c>
      <c r="AN10" s="379">
        <f>AN$5*投入係数表!AM9</f>
        <v>0</v>
      </c>
      <c r="AO10" s="379">
        <f>AO$5*投入係数表!AN9</f>
        <v>0</v>
      </c>
      <c r="AP10" s="380">
        <f>AP$5*投入係数表!AO9</f>
        <v>0</v>
      </c>
    </row>
    <row r="11" spans="1:42">
      <c r="A11" s="290">
        <v>6</v>
      </c>
      <c r="B11" s="285" t="s">
        <v>78</v>
      </c>
      <c r="C11" s="378">
        <f t="shared" si="0"/>
        <v>2.4603765283574552</v>
      </c>
      <c r="D11" s="379">
        <f>D$5*投入係数表!C10</f>
        <v>0</v>
      </c>
      <c r="E11" s="379">
        <f>E$5*投入係数表!D10</f>
        <v>0</v>
      </c>
      <c r="F11" s="379">
        <f>F$5*投入係数表!E10</f>
        <v>0</v>
      </c>
      <c r="G11" s="379">
        <f>G$5*投入係数表!F10</f>
        <v>0</v>
      </c>
      <c r="H11" s="379">
        <f>H$5*投入係数表!G10</f>
        <v>0</v>
      </c>
      <c r="I11" s="379">
        <f>I$5*投入係数表!H10</f>
        <v>1.4419808672597343E-2</v>
      </c>
      <c r="J11" s="379">
        <f>J$5*投入係数表!I10</f>
        <v>2.9962882906759314E-3</v>
      </c>
      <c r="K11" s="379">
        <f>K$5*投入係数表!J10</f>
        <v>0</v>
      </c>
      <c r="L11" s="379">
        <f>L$5*投入係数表!K10</f>
        <v>0</v>
      </c>
      <c r="M11" s="379">
        <f>M$5*投入係数表!L10</f>
        <v>0</v>
      </c>
      <c r="N11" s="379">
        <f>N$5*投入係数表!M10</f>
        <v>0</v>
      </c>
      <c r="O11" s="379">
        <f>O$5*投入係数表!N10</f>
        <v>0</v>
      </c>
      <c r="P11" s="379">
        <f>P$5*投入係数表!O10</f>
        <v>0</v>
      </c>
      <c r="Q11" s="379">
        <f>Q$5*投入係数表!P10</f>
        <v>1.4886909269602182E-3</v>
      </c>
      <c r="R11" s="379">
        <f>R$5*投入係数表!Q10</f>
        <v>2.0073944908712886E-2</v>
      </c>
      <c r="S11" s="379">
        <f>S$5*投入係数表!R10</f>
        <v>9.2412928360522215E-2</v>
      </c>
      <c r="T11" s="379">
        <f>T$5*投入係数表!S10</f>
        <v>4.2142750483656621E-3</v>
      </c>
      <c r="U11" s="379">
        <f>U$5*投入係数表!T10</f>
        <v>0</v>
      </c>
      <c r="V11" s="379">
        <f>V$5*投入係数表!U10</f>
        <v>7.4861814208577598E-2</v>
      </c>
      <c r="W11" s="379">
        <f>W$5*投入係数表!V10</f>
        <v>3.2135923364947451E-2</v>
      </c>
      <c r="X11" s="379">
        <f>X$5*投入係数表!W10</f>
        <v>7.9053505952437642E-3</v>
      </c>
      <c r="Y11" s="379">
        <f>Y$5*投入係数表!X10</f>
        <v>8.2496811617701726E-2</v>
      </c>
      <c r="Z11" s="379">
        <f>Z$5*投入係数表!Y10</f>
        <v>1.3498302055771652</v>
      </c>
      <c r="AA11" s="379">
        <f>AA$5*投入係数表!Z10</f>
        <v>0</v>
      </c>
      <c r="AB11" s="379">
        <f>AB$5*投入係数表!AA10</f>
        <v>0</v>
      </c>
      <c r="AC11" s="379">
        <f>AC$5*投入係数表!AB10</f>
        <v>0</v>
      </c>
      <c r="AD11" s="379">
        <f>AD$5*投入係数表!AC10</f>
        <v>0.19205270248035633</v>
      </c>
      <c r="AE11" s="379">
        <f>AE$5*投入係数表!AD10</f>
        <v>0</v>
      </c>
      <c r="AF11" s="379">
        <f>AF$5*投入係数表!AE10</f>
        <v>0</v>
      </c>
      <c r="AG11" s="379">
        <f>AG$5*投入係数表!AF10</f>
        <v>2.3411169539868767E-2</v>
      </c>
      <c r="AH11" s="379">
        <f>AH$5*投入係数表!AG10</f>
        <v>7.3368246454789385E-2</v>
      </c>
      <c r="AI11" s="379">
        <f>AI$5*投入係数表!AH10</f>
        <v>0</v>
      </c>
      <c r="AJ11" s="379">
        <f>AJ$5*投入係数表!AI10</f>
        <v>0.42613951978882036</v>
      </c>
      <c r="AK11" s="379">
        <f>AK$5*投入係数表!AJ10</f>
        <v>0</v>
      </c>
      <c r="AL11" s="379">
        <f>AL$5*投入係数表!AK10</f>
        <v>0</v>
      </c>
      <c r="AM11" s="379">
        <f>AM$5*投入係数表!AL10</f>
        <v>6.2568848522150458E-2</v>
      </c>
      <c r="AN11" s="379">
        <f>AN$5*投入係数表!AM10</f>
        <v>0</v>
      </c>
      <c r="AO11" s="379">
        <f>AO$5*投入係数表!AN10</f>
        <v>0</v>
      </c>
      <c r="AP11" s="380">
        <f>AP$5*投入係数表!AO10</f>
        <v>0</v>
      </c>
    </row>
    <row r="12" spans="1:42">
      <c r="A12" s="290">
        <v>7</v>
      </c>
      <c r="B12" s="285" t="s">
        <v>79</v>
      </c>
      <c r="C12" s="378">
        <f t="shared" si="0"/>
        <v>25.331162493890808</v>
      </c>
      <c r="D12" s="379">
        <f>D$5*投入係数表!C11</f>
        <v>0</v>
      </c>
      <c r="E12" s="379">
        <f>E$5*投入係数表!D11</f>
        <v>0</v>
      </c>
      <c r="F12" s="379">
        <f>F$5*投入係数表!E11</f>
        <v>0</v>
      </c>
      <c r="G12" s="379">
        <f>G$5*投入係数表!F11</f>
        <v>0</v>
      </c>
      <c r="H12" s="379">
        <f>H$5*投入係数表!G11</f>
        <v>0</v>
      </c>
      <c r="I12" s="379">
        <f>I$5*投入係数表!H11</f>
        <v>3.7467259028205429E-4</v>
      </c>
      <c r="J12" s="379">
        <f>J$5*投入係数表!I11</f>
        <v>0.3181837240215577</v>
      </c>
      <c r="K12" s="379">
        <f>K$5*投入係数表!J11</f>
        <v>0</v>
      </c>
      <c r="L12" s="379">
        <f>L$5*投入係数表!K11</f>
        <v>0</v>
      </c>
      <c r="M12" s="379">
        <f>M$5*投入係数表!L11</f>
        <v>0</v>
      </c>
      <c r="N12" s="379">
        <f>N$5*投入係数表!M11</f>
        <v>0</v>
      </c>
      <c r="O12" s="379">
        <f>O$5*投入係数表!N11</f>
        <v>0</v>
      </c>
      <c r="P12" s="379">
        <f>P$5*投入係数表!O11</f>
        <v>0</v>
      </c>
      <c r="Q12" s="379">
        <f>Q$5*投入係数表!P11</f>
        <v>6.8807704546484175E-3</v>
      </c>
      <c r="R12" s="379">
        <f>R$5*投入係数表!Q11</f>
        <v>1.6565318434697166E-2</v>
      </c>
      <c r="S12" s="379">
        <f>S$5*投入係数表!R11</f>
        <v>0.10751455323894901</v>
      </c>
      <c r="T12" s="379">
        <f>T$5*投入係数表!S11</f>
        <v>1.3790851796203494E-2</v>
      </c>
      <c r="U12" s="379">
        <f>U$5*投入係数表!T11</f>
        <v>0</v>
      </c>
      <c r="V12" s="379">
        <f>V$5*投入係数表!U11</f>
        <v>0.30194996851166461</v>
      </c>
      <c r="W12" s="379">
        <f>W$5*投入係数表!V11</f>
        <v>0.16850401555707228</v>
      </c>
      <c r="X12" s="379">
        <f>X$5*投入係数表!W11</f>
        <v>1.3632840740277262E-2</v>
      </c>
      <c r="Y12" s="379">
        <f>Y$5*投入係数表!X11</f>
        <v>0.32544685824808439</v>
      </c>
      <c r="Z12" s="379">
        <f>Z$5*投入係数表!Y11</f>
        <v>15.112383881359557</v>
      </c>
      <c r="AA12" s="379">
        <f>AA$5*投入係数表!Z11</f>
        <v>0</v>
      </c>
      <c r="AB12" s="379">
        <f>AB$5*投入係数表!AA11</f>
        <v>0</v>
      </c>
      <c r="AC12" s="379">
        <f>AC$5*投入係数表!AB11</f>
        <v>0</v>
      </c>
      <c r="AD12" s="379">
        <f>AD$5*投入係数表!AC11</f>
        <v>0.32901620768698159</v>
      </c>
      <c r="AE12" s="379">
        <f>AE$5*投入係数表!AD11</f>
        <v>0</v>
      </c>
      <c r="AF12" s="379">
        <f>AF$5*投入係数表!AE11</f>
        <v>0</v>
      </c>
      <c r="AG12" s="379">
        <f>AG$5*投入係数表!AF11</f>
        <v>7.6229751798322684E-2</v>
      </c>
      <c r="AH12" s="379">
        <f>AH$5*投入係数表!AG11</f>
        <v>0.97650578961072909</v>
      </c>
      <c r="AI12" s="379">
        <f>AI$5*投入係数表!AH11</f>
        <v>0</v>
      </c>
      <c r="AJ12" s="379">
        <f>AJ$5*投入係数表!AI11</f>
        <v>7.4563681970101783</v>
      </c>
      <c r="AK12" s="379">
        <f>AK$5*投入係数表!AJ11</f>
        <v>0</v>
      </c>
      <c r="AL12" s="379">
        <f>AL$5*投入係数表!AK11</f>
        <v>0</v>
      </c>
      <c r="AM12" s="379">
        <f>AM$5*投入係数表!AL11</f>
        <v>0.10781509283160472</v>
      </c>
      <c r="AN12" s="379">
        <f>AN$5*投入係数表!AM11</f>
        <v>0</v>
      </c>
      <c r="AO12" s="379">
        <f>AO$5*投入係数表!AN11</f>
        <v>0</v>
      </c>
      <c r="AP12" s="380">
        <f>AP$5*投入係数表!AO11</f>
        <v>0</v>
      </c>
    </row>
    <row r="13" spans="1:42">
      <c r="A13" s="290">
        <v>8</v>
      </c>
      <c r="B13" s="285" t="s">
        <v>80</v>
      </c>
      <c r="C13" s="378">
        <f t="shared" si="0"/>
        <v>11.863798859264575</v>
      </c>
      <c r="D13" s="379">
        <f>D$5*投入係数表!C12</f>
        <v>0</v>
      </c>
      <c r="E13" s="379">
        <f>E$5*投入係数表!D12</f>
        <v>0</v>
      </c>
      <c r="F13" s="379">
        <f>F$5*投入係数表!E12</f>
        <v>0</v>
      </c>
      <c r="G13" s="379">
        <f>G$5*投入係数表!F12</f>
        <v>0</v>
      </c>
      <c r="H13" s="379">
        <f>H$5*投入係数表!G12</f>
        <v>0</v>
      </c>
      <c r="I13" s="379">
        <f>I$5*投入係数表!H12</f>
        <v>9.4956614396822913E-3</v>
      </c>
      <c r="J13" s="379">
        <f>J$5*投入係数表!I12</f>
        <v>3.3066871882537881E-2</v>
      </c>
      <c r="K13" s="379">
        <f>K$5*投入係数表!J12</f>
        <v>0</v>
      </c>
      <c r="L13" s="379">
        <f>L$5*投入係数表!K12</f>
        <v>0</v>
      </c>
      <c r="M13" s="379">
        <f>M$5*投入係数表!L12</f>
        <v>0</v>
      </c>
      <c r="N13" s="379">
        <f>N$5*投入係数表!M12</f>
        <v>0</v>
      </c>
      <c r="O13" s="379">
        <f>O$5*投入係数表!N12</f>
        <v>0</v>
      </c>
      <c r="P13" s="379">
        <f>P$5*投入係数表!O12</f>
        <v>0</v>
      </c>
      <c r="Q13" s="379">
        <f>Q$5*投入係数表!P12</f>
        <v>9.7836246025883675E-3</v>
      </c>
      <c r="R13" s="379">
        <f>R$5*投入係数表!Q12</f>
        <v>5.0865497462096732E-2</v>
      </c>
      <c r="S13" s="379">
        <f>S$5*投入係数表!R12</f>
        <v>0.37787871804003781</v>
      </c>
      <c r="T13" s="379">
        <f>T$5*投入係数表!S12</f>
        <v>4.3988312315182271E-2</v>
      </c>
      <c r="U13" s="379">
        <f>U$5*投入係数表!T12</f>
        <v>0</v>
      </c>
      <c r="V13" s="379">
        <f>V$5*投入係数表!U12</f>
        <v>0.51362668774893894</v>
      </c>
      <c r="W13" s="379">
        <f>W$5*投入係数表!V12</f>
        <v>0.30424336142249164</v>
      </c>
      <c r="X13" s="379">
        <f>X$5*投入係数表!W12</f>
        <v>6.2799690298054517E-2</v>
      </c>
      <c r="Y13" s="379">
        <f>Y$5*投入係数表!X12</f>
        <v>0.23353934578121044</v>
      </c>
      <c r="Z13" s="379">
        <f>Z$5*投入係数表!Y12</f>
        <v>1.7432212855809381</v>
      </c>
      <c r="AA13" s="379">
        <f>AA$5*投入係数表!Z12</f>
        <v>0</v>
      </c>
      <c r="AB13" s="379">
        <f>AB$5*投入係数表!AA12</f>
        <v>0</v>
      </c>
      <c r="AC13" s="379">
        <f>AC$5*投入係数表!AB12</f>
        <v>0</v>
      </c>
      <c r="AD13" s="379">
        <f>AD$5*投入係数表!AC12</f>
        <v>5.4141717222340067E-4</v>
      </c>
      <c r="AE13" s="379">
        <f>AE$5*投入係数表!AD12</f>
        <v>0</v>
      </c>
      <c r="AF13" s="379">
        <f>AF$5*投入係数表!AE12</f>
        <v>0</v>
      </c>
      <c r="AG13" s="379">
        <f>AG$5*投入係数表!AF12</f>
        <v>6.851209909461595E-3</v>
      </c>
      <c r="AH13" s="379">
        <f>AH$5*投入係数表!AG12</f>
        <v>6.6680524257838075E-2</v>
      </c>
      <c r="AI13" s="379">
        <f>AI$5*投入係数表!AH12</f>
        <v>0</v>
      </c>
      <c r="AJ13" s="379">
        <f>AJ$5*投入係数表!AI12</f>
        <v>8.2823489538804473</v>
      </c>
      <c r="AK13" s="379">
        <f>AK$5*投入係数表!AJ12</f>
        <v>0</v>
      </c>
      <c r="AL13" s="379">
        <f>AL$5*投入係数表!AK12</f>
        <v>0</v>
      </c>
      <c r="AM13" s="379">
        <f>AM$5*投入係数表!AL12</f>
        <v>0.12486769747084626</v>
      </c>
      <c r="AN13" s="379">
        <f>AN$5*投入係数表!AM12</f>
        <v>0</v>
      </c>
      <c r="AO13" s="379">
        <f>AO$5*投入係数表!AN12</f>
        <v>0</v>
      </c>
      <c r="AP13" s="380">
        <f>AP$5*投入係数表!AO12</f>
        <v>0</v>
      </c>
    </row>
    <row r="14" spans="1:42">
      <c r="A14" s="290">
        <v>9</v>
      </c>
      <c r="B14" s="285" t="s">
        <v>81</v>
      </c>
      <c r="C14" s="378">
        <f t="shared" si="0"/>
        <v>13.105425996197168</v>
      </c>
      <c r="D14" s="379">
        <f>D$5*投入係数表!C13</f>
        <v>0</v>
      </c>
      <c r="E14" s="379">
        <f>E$5*投入係数表!D13</f>
        <v>0</v>
      </c>
      <c r="F14" s="379">
        <f>F$5*投入係数表!E13</f>
        <v>0</v>
      </c>
      <c r="G14" s="379">
        <f>G$5*投入係数表!F13</f>
        <v>0</v>
      </c>
      <c r="H14" s="379">
        <f>H$5*投入係数表!G13</f>
        <v>0</v>
      </c>
      <c r="I14" s="379">
        <f>I$5*投入係数表!H13</f>
        <v>5.382739702015939E-4</v>
      </c>
      <c r="J14" s="379">
        <f>J$5*投入係数表!I13</f>
        <v>5.1503019927286748E-3</v>
      </c>
      <c r="K14" s="379">
        <f>K$5*投入係数表!J13</f>
        <v>0</v>
      </c>
      <c r="L14" s="379">
        <f>L$5*投入係数表!K13</f>
        <v>0</v>
      </c>
      <c r="M14" s="379">
        <f>M$5*投入係数表!L13</f>
        <v>0</v>
      </c>
      <c r="N14" s="379">
        <f>N$5*投入係数表!M13</f>
        <v>0</v>
      </c>
      <c r="O14" s="379">
        <f>O$5*投入係数表!N13</f>
        <v>0</v>
      </c>
      <c r="P14" s="379">
        <f>P$5*投入係数表!O13</f>
        <v>0</v>
      </c>
      <c r="Q14" s="379">
        <f>Q$5*投入係数表!P13</f>
        <v>6.1149982756989185E-3</v>
      </c>
      <c r="R14" s="379">
        <f>R$5*投入係数表!Q13</f>
        <v>6.1774833329391508E-2</v>
      </c>
      <c r="S14" s="379">
        <f>S$5*投入係数表!R13</f>
        <v>0.21795927249908531</v>
      </c>
      <c r="T14" s="379">
        <f>T$5*投入係数表!S13</f>
        <v>9.7800245087934154E-3</v>
      </c>
      <c r="U14" s="379">
        <f>U$5*投入係数表!T13</f>
        <v>0</v>
      </c>
      <c r="V14" s="379">
        <f>V$5*投入係数表!U13</f>
        <v>7.9735515896056847E-2</v>
      </c>
      <c r="W14" s="379">
        <f>W$5*投入係数表!V13</f>
        <v>1.3972140593455414E-2</v>
      </c>
      <c r="X14" s="379">
        <f>X$5*投入係数表!W13</f>
        <v>2.2122725309170532E-2</v>
      </c>
      <c r="Y14" s="379">
        <f>Y$5*投入係数表!X13</f>
        <v>5.0949754347020877E-2</v>
      </c>
      <c r="Z14" s="379">
        <f>Z$5*投入係数表!Y13</f>
        <v>5.8960234703068597</v>
      </c>
      <c r="AA14" s="379">
        <f>AA$5*投入係数表!Z13</f>
        <v>0</v>
      </c>
      <c r="AB14" s="379">
        <f>AB$5*投入係数表!AA13</f>
        <v>0</v>
      </c>
      <c r="AC14" s="379">
        <f>AC$5*投入係数表!AB13</f>
        <v>0</v>
      </c>
      <c r="AD14" s="379">
        <f>AD$5*投入係数表!AC13</f>
        <v>0.4493160954818422</v>
      </c>
      <c r="AE14" s="379">
        <f>AE$5*投入係数表!AD13</f>
        <v>0</v>
      </c>
      <c r="AF14" s="379">
        <f>AF$5*投入係数表!AE13</f>
        <v>0</v>
      </c>
      <c r="AG14" s="379">
        <f>AG$5*投入係数表!AF13</f>
        <v>0.3248758816196789</v>
      </c>
      <c r="AH14" s="379">
        <f>AH$5*投入係数表!AG13</f>
        <v>0.28540837964048099</v>
      </c>
      <c r="AI14" s="379">
        <f>AI$5*投入係数表!AH13</f>
        <v>0</v>
      </c>
      <c r="AJ14" s="379">
        <f>AJ$5*投入係数表!AI13</f>
        <v>5.574699234315462</v>
      </c>
      <c r="AK14" s="379">
        <f>AK$5*投入係数表!AJ13</f>
        <v>0</v>
      </c>
      <c r="AL14" s="379">
        <f>AL$5*投入係数表!AK13</f>
        <v>0</v>
      </c>
      <c r="AM14" s="379">
        <f>AM$5*投入係数表!AL13</f>
        <v>0.10700509411124073</v>
      </c>
      <c r="AN14" s="379">
        <f>AN$5*投入係数表!AM13</f>
        <v>0</v>
      </c>
      <c r="AO14" s="379">
        <f>AO$5*投入係数表!AN13</f>
        <v>0</v>
      </c>
      <c r="AP14" s="380">
        <f>AP$5*投入係数表!AO13</f>
        <v>0</v>
      </c>
    </row>
    <row r="15" spans="1:42">
      <c r="A15" s="290">
        <v>10</v>
      </c>
      <c r="B15" s="285" t="s">
        <v>82</v>
      </c>
      <c r="C15" s="378">
        <f t="shared" si="0"/>
        <v>16.340794195214372</v>
      </c>
      <c r="D15" s="379">
        <f>D$5*投入係数表!C14</f>
        <v>0</v>
      </c>
      <c r="E15" s="379">
        <f>E$5*投入係数表!D14</f>
        <v>0</v>
      </c>
      <c r="F15" s="379">
        <f>F$5*投入係数表!E14</f>
        <v>0</v>
      </c>
      <c r="G15" s="379">
        <f>G$5*投入係数表!F14</f>
        <v>0</v>
      </c>
      <c r="H15" s="379">
        <f>H$5*投入係数表!G14</f>
        <v>0</v>
      </c>
      <c r="I15" s="379">
        <f>I$5*投入係数表!H14</f>
        <v>6.0524033814793386E-4</v>
      </c>
      <c r="J15" s="379">
        <f>J$5*投入係数表!I14</f>
        <v>2.0142789670221421E-2</v>
      </c>
      <c r="K15" s="379">
        <f>K$5*投入係数表!J14</f>
        <v>0</v>
      </c>
      <c r="L15" s="379">
        <f>L$5*投入係数表!K14</f>
        <v>0</v>
      </c>
      <c r="M15" s="379">
        <f>M$5*投入係数表!L14</f>
        <v>0</v>
      </c>
      <c r="N15" s="379">
        <f>N$5*投入係数表!M14</f>
        <v>0</v>
      </c>
      <c r="O15" s="379">
        <f>O$5*投入係数表!N14</f>
        <v>0</v>
      </c>
      <c r="P15" s="379">
        <f>P$5*投入係数表!O14</f>
        <v>0</v>
      </c>
      <c r="Q15" s="379">
        <f>Q$5*投入係数表!P14</f>
        <v>9.6271164200293462E-3</v>
      </c>
      <c r="R15" s="379">
        <f>R$5*投入係数表!Q14</f>
        <v>0.19562030554307311</v>
      </c>
      <c r="S15" s="379">
        <f>S$5*投入係数表!R14</f>
        <v>2.7117559539157141</v>
      </c>
      <c r="T15" s="379">
        <f>T$5*投入係数表!S14</f>
        <v>0.13163070133826266</v>
      </c>
      <c r="U15" s="379">
        <f>U$5*投入係数表!T14</f>
        <v>0</v>
      </c>
      <c r="V15" s="379">
        <f>V$5*投入係数表!U14</f>
        <v>1.6032722262910328</v>
      </c>
      <c r="W15" s="379">
        <f>W$5*投入係数表!V14</f>
        <v>1.436685356522053</v>
      </c>
      <c r="X15" s="379">
        <f>X$5*投入係数表!W14</f>
        <v>0.17838656960358645</v>
      </c>
      <c r="Y15" s="379">
        <f>Y$5*投入係数表!X14</f>
        <v>0.35832932381956595</v>
      </c>
      <c r="Z15" s="379">
        <f>Z$5*投入係数表!Y14</f>
        <v>5.0207807802040856</v>
      </c>
      <c r="AA15" s="379">
        <f>AA$5*投入係数表!Z14</f>
        <v>0</v>
      </c>
      <c r="AB15" s="379">
        <f>AB$5*投入係数表!AA14</f>
        <v>0</v>
      </c>
      <c r="AC15" s="379">
        <f>AC$5*投入係数表!AB14</f>
        <v>0</v>
      </c>
      <c r="AD15" s="379">
        <f>AD$5*投入係数表!AC14</f>
        <v>0.26467780038776745</v>
      </c>
      <c r="AE15" s="379">
        <f>AE$5*投入係数表!AD14</f>
        <v>0</v>
      </c>
      <c r="AF15" s="379">
        <f>AF$5*投入係数表!AE14</f>
        <v>0</v>
      </c>
      <c r="AG15" s="379">
        <f>AG$5*投入係数表!AF14</f>
        <v>2.6968749224848824E-2</v>
      </c>
      <c r="AH15" s="379">
        <f>AH$5*投入係数表!AG14</f>
        <v>0.29347298581915754</v>
      </c>
      <c r="AI15" s="379">
        <f>AI$5*投入係数表!AH14</f>
        <v>0</v>
      </c>
      <c r="AJ15" s="379">
        <f>AJ$5*投入係数表!AI14</f>
        <v>3.8497465685707914</v>
      </c>
      <c r="AK15" s="379">
        <f>AK$5*投入係数表!AJ14</f>
        <v>0</v>
      </c>
      <c r="AL15" s="379">
        <f>AL$5*投入係数表!AK14</f>
        <v>0</v>
      </c>
      <c r="AM15" s="379">
        <f>AM$5*投入係数表!AL14</f>
        <v>0.23909172754603258</v>
      </c>
      <c r="AN15" s="379">
        <f>AN$5*投入係数表!AM14</f>
        <v>0</v>
      </c>
      <c r="AO15" s="379">
        <f>AO$5*投入係数表!AN14</f>
        <v>0</v>
      </c>
      <c r="AP15" s="380">
        <f>AP$5*投入係数表!AO14</f>
        <v>0</v>
      </c>
    </row>
    <row r="16" spans="1:42">
      <c r="A16" s="290">
        <v>11</v>
      </c>
      <c r="B16" s="285" t="s">
        <v>83</v>
      </c>
      <c r="C16" s="378">
        <f t="shared" si="0"/>
        <v>23.252082877339419</v>
      </c>
      <c r="D16" s="379">
        <f>D$5*投入係数表!C15</f>
        <v>0</v>
      </c>
      <c r="E16" s="379">
        <f>E$5*投入係数表!D15</f>
        <v>0</v>
      </c>
      <c r="F16" s="379">
        <f>F$5*投入係数表!E15</f>
        <v>0</v>
      </c>
      <c r="G16" s="379">
        <f>G$5*投入係数表!F15</f>
        <v>0</v>
      </c>
      <c r="H16" s="379">
        <f>H$5*投入係数表!G15</f>
        <v>0</v>
      </c>
      <c r="I16" s="379">
        <f>I$5*投入係数表!H15</f>
        <v>2.1191888590613929E-5</v>
      </c>
      <c r="J16" s="379">
        <f>J$5*投入係数表!I15</f>
        <v>1.281361997118555E-3</v>
      </c>
      <c r="K16" s="379">
        <f>K$5*投入係数表!J15</f>
        <v>0</v>
      </c>
      <c r="L16" s="379">
        <f>L$5*投入係数表!K15</f>
        <v>0</v>
      </c>
      <c r="M16" s="379">
        <f>M$5*投入係数表!L15</f>
        <v>0</v>
      </c>
      <c r="N16" s="379">
        <f>N$5*投入係数表!M15</f>
        <v>0</v>
      </c>
      <c r="O16" s="379">
        <f>O$5*投入係数表!N15</f>
        <v>0</v>
      </c>
      <c r="P16" s="379">
        <f>P$5*投入係数表!O15</f>
        <v>0</v>
      </c>
      <c r="Q16" s="379">
        <f>Q$5*投入係数表!P15</f>
        <v>8.3433766845154664E-3</v>
      </c>
      <c r="R16" s="379">
        <f>R$5*投入係数表!Q15</f>
        <v>9.6650197024662515E-2</v>
      </c>
      <c r="S16" s="379">
        <f>S$5*投入係数表!R15</f>
        <v>0.42194390705096974</v>
      </c>
      <c r="T16" s="379">
        <f>T$5*投入係数表!S15</f>
        <v>1.7903402964091365E-2</v>
      </c>
      <c r="U16" s="379">
        <f>U$5*投入係数表!T15</f>
        <v>0</v>
      </c>
      <c r="V16" s="379">
        <f>V$5*投入係数表!U15</f>
        <v>0.47696415703682027</v>
      </c>
      <c r="W16" s="379">
        <f>W$5*投入係数表!V15</f>
        <v>6.6856692739684156E-2</v>
      </c>
      <c r="X16" s="379">
        <f>X$5*投入係数表!W15</f>
        <v>3.9833161914018964E-2</v>
      </c>
      <c r="Y16" s="379">
        <f>Y$5*投入係数表!X15</f>
        <v>4.6613605040891445E-2</v>
      </c>
      <c r="Z16" s="379">
        <f>Z$5*投入係数表!Y15</f>
        <v>20.411783046498609</v>
      </c>
      <c r="AA16" s="379">
        <f>AA$5*投入係数表!Z15</f>
        <v>0</v>
      </c>
      <c r="AB16" s="379">
        <f>AB$5*投入係数表!AA15</f>
        <v>0</v>
      </c>
      <c r="AC16" s="379">
        <f>AC$5*投入係数表!AB15</f>
        <v>0</v>
      </c>
      <c r="AD16" s="379">
        <f>AD$5*投入係数表!AC15</f>
        <v>9.1589738301125299E-3</v>
      </c>
      <c r="AE16" s="379">
        <f>AE$5*投入係数表!AD15</f>
        <v>0</v>
      </c>
      <c r="AF16" s="379">
        <f>AF$5*投入係数表!AE15</f>
        <v>0</v>
      </c>
      <c r="AG16" s="379">
        <f>AG$5*投入係数表!AF15</f>
        <v>5.508510479969121E-4</v>
      </c>
      <c r="AH16" s="379">
        <f>AH$5*投入係数表!AG15</f>
        <v>3.9339542335007716E-4</v>
      </c>
      <c r="AI16" s="379">
        <f>AI$5*投入係数表!AH15</f>
        <v>0</v>
      </c>
      <c r="AJ16" s="379">
        <f>AJ$5*投入係数表!AI15</f>
        <v>1.6326403264453293</v>
      </c>
      <c r="AK16" s="379">
        <f>AK$5*投入係数表!AJ15</f>
        <v>0</v>
      </c>
      <c r="AL16" s="379">
        <f>AL$5*投入係数表!AK15</f>
        <v>0</v>
      </c>
      <c r="AM16" s="379">
        <f>AM$5*投入係数表!AL15</f>
        <v>2.1145229752659523E-2</v>
      </c>
      <c r="AN16" s="379">
        <f>AN$5*投入係数表!AM15</f>
        <v>0</v>
      </c>
      <c r="AO16" s="379">
        <f>AO$5*投入係数表!AN15</f>
        <v>0</v>
      </c>
      <c r="AP16" s="380">
        <f>AP$5*投入係数表!AO15</f>
        <v>0</v>
      </c>
    </row>
    <row r="17" spans="1:42">
      <c r="A17" s="290">
        <v>12</v>
      </c>
      <c r="B17" s="285" t="s">
        <v>84</v>
      </c>
      <c r="C17" s="378">
        <f t="shared" si="0"/>
        <v>21.43297670639792</v>
      </c>
      <c r="D17" s="379">
        <f>D$5*投入係数表!C16</f>
        <v>0</v>
      </c>
      <c r="E17" s="379">
        <f>E$5*投入係数表!D16</f>
        <v>0</v>
      </c>
      <c r="F17" s="379">
        <f>F$5*投入係数表!E16</f>
        <v>0</v>
      </c>
      <c r="G17" s="379">
        <f>G$5*投入係数表!F16</f>
        <v>0</v>
      </c>
      <c r="H17" s="379">
        <f>H$5*投入係数表!G16</f>
        <v>0</v>
      </c>
      <c r="I17" s="379">
        <f>I$5*投入係数表!H16</f>
        <v>8.4767554362455731E-6</v>
      </c>
      <c r="J17" s="379">
        <f>J$5*投入係数表!I16</f>
        <v>2.5378699899826552E-3</v>
      </c>
      <c r="K17" s="379">
        <f>K$5*投入係数表!J16</f>
        <v>0</v>
      </c>
      <c r="L17" s="379">
        <f>L$5*投入係数表!K16</f>
        <v>0</v>
      </c>
      <c r="M17" s="379">
        <f>M$5*投入係数表!L16</f>
        <v>0</v>
      </c>
      <c r="N17" s="379">
        <f>N$5*投入係数表!M16</f>
        <v>0</v>
      </c>
      <c r="O17" s="379">
        <f>O$5*投入係数表!N16</f>
        <v>0</v>
      </c>
      <c r="P17" s="379">
        <f>P$5*投入係数表!O16</f>
        <v>0</v>
      </c>
      <c r="Q17" s="379">
        <f>Q$5*投入係数表!P16</f>
        <v>0.2142783338497958</v>
      </c>
      <c r="R17" s="379">
        <f>R$5*投入係数表!Q16</f>
        <v>2.9972681314557561</v>
      </c>
      <c r="S17" s="379">
        <f>S$5*投入係数表!R16</f>
        <v>7.911899051978172</v>
      </c>
      <c r="T17" s="379">
        <f>T$5*投入係数表!S16</f>
        <v>5.7866356008938163E-2</v>
      </c>
      <c r="U17" s="379">
        <f>U$5*投入係数表!T16</f>
        <v>0</v>
      </c>
      <c r="V17" s="379">
        <f>V$5*投入係数表!U16</f>
        <v>2.6876049909215505</v>
      </c>
      <c r="W17" s="379">
        <f>W$5*投入係数表!V16</f>
        <v>0.29732715182873121</v>
      </c>
      <c r="X17" s="379">
        <f>X$5*投入係数表!W16</f>
        <v>0.36816683770967989</v>
      </c>
      <c r="Y17" s="379">
        <f>Y$5*投入係数表!X16</f>
        <v>3.5286200512922881E-2</v>
      </c>
      <c r="Z17" s="379">
        <f>Z$5*投入係数表!Y16</f>
        <v>6.852785444530233</v>
      </c>
      <c r="AA17" s="379">
        <f>AA$5*投入係数表!Z16</f>
        <v>0</v>
      </c>
      <c r="AB17" s="379">
        <f>AB$5*投入係数表!AA16</f>
        <v>0</v>
      </c>
      <c r="AC17" s="379">
        <f>AC$5*投入係数表!AB16</f>
        <v>0</v>
      </c>
      <c r="AD17" s="379">
        <f>AD$5*投入係数表!AC16</f>
        <v>0</v>
      </c>
      <c r="AE17" s="379">
        <f>AE$5*投入係数表!AD16</f>
        <v>0</v>
      </c>
      <c r="AF17" s="379">
        <f>AF$5*投入係数表!AE16</f>
        <v>0</v>
      </c>
      <c r="AG17" s="379">
        <f>AG$5*投入係数表!AF16</f>
        <v>3.1731315577322125E-3</v>
      </c>
      <c r="AH17" s="379">
        <f>AH$5*投入係数表!AG16</f>
        <v>0</v>
      </c>
      <c r="AI17" s="379">
        <f>AI$5*投入係数表!AH16</f>
        <v>0</v>
      </c>
      <c r="AJ17" s="379">
        <f>AJ$5*投入係数表!AI16</f>
        <v>0</v>
      </c>
      <c r="AK17" s="379">
        <f>AK$5*投入係数表!AJ16</f>
        <v>0</v>
      </c>
      <c r="AL17" s="379">
        <f>AL$5*投入係数表!AK16</f>
        <v>0</v>
      </c>
      <c r="AM17" s="379">
        <f>AM$5*投入係数表!AL16</f>
        <v>4.7747292989876343E-3</v>
      </c>
      <c r="AN17" s="379">
        <f>AN$5*投入係数表!AM16</f>
        <v>0</v>
      </c>
      <c r="AO17" s="379">
        <f>AO$5*投入係数表!AN16</f>
        <v>0</v>
      </c>
      <c r="AP17" s="380">
        <f>AP$5*投入係数表!AO16</f>
        <v>0</v>
      </c>
    </row>
    <row r="18" spans="1:42">
      <c r="A18" s="290">
        <v>13</v>
      </c>
      <c r="B18" s="285" t="s">
        <v>85</v>
      </c>
      <c r="C18" s="378">
        <f t="shared" si="0"/>
        <v>11.001344936195466</v>
      </c>
      <c r="D18" s="379">
        <f>D$5*投入係数表!C17</f>
        <v>0</v>
      </c>
      <c r="E18" s="379">
        <f>E$5*投入係数表!D17</f>
        <v>0</v>
      </c>
      <c r="F18" s="379">
        <f>F$5*投入係数表!E17</f>
        <v>0</v>
      </c>
      <c r="G18" s="379">
        <f>G$5*投入係数表!F17</f>
        <v>0</v>
      </c>
      <c r="H18" s="379">
        <f>H$5*投入係数表!G17</f>
        <v>0</v>
      </c>
      <c r="I18" s="379">
        <f>I$5*投入係数表!H17</f>
        <v>8.4767554362455727E-7</v>
      </c>
      <c r="J18" s="379">
        <f>J$5*投入係数表!I17</f>
        <v>8.3398992053836986E-4</v>
      </c>
      <c r="K18" s="379">
        <f>K$5*投入係数表!J17</f>
        <v>0</v>
      </c>
      <c r="L18" s="379">
        <f>L$5*投入係数表!K17</f>
        <v>0</v>
      </c>
      <c r="M18" s="379">
        <f>M$5*投入係数表!L17</f>
        <v>0</v>
      </c>
      <c r="N18" s="379">
        <f>N$5*投入係数表!M17</f>
        <v>0</v>
      </c>
      <c r="O18" s="379">
        <f>O$5*投入係数表!N17</f>
        <v>0</v>
      </c>
      <c r="P18" s="379">
        <f>P$5*投入係数表!O17</f>
        <v>0</v>
      </c>
      <c r="Q18" s="379">
        <f>Q$5*投入係数表!P17</f>
        <v>8.0454521798584713E-2</v>
      </c>
      <c r="R18" s="379">
        <f>R$5*投入係数表!Q17</f>
        <v>0.89372193693862689</v>
      </c>
      <c r="S18" s="379">
        <f>S$5*投入係数表!R17</f>
        <v>1.6085484469386997</v>
      </c>
      <c r="T18" s="379">
        <f>T$5*投入係数表!S17</f>
        <v>6.7123229132417209E-2</v>
      </c>
      <c r="U18" s="379">
        <f>U$5*投入係数表!T17</f>
        <v>0</v>
      </c>
      <c r="V18" s="379">
        <f>V$5*投入係数表!U17</f>
        <v>3.7289964920353587</v>
      </c>
      <c r="W18" s="379">
        <f>W$5*投入係数表!V17</f>
        <v>1.3920443673259628</v>
      </c>
      <c r="X18" s="379">
        <f>X$5*投入係数表!W17</f>
        <v>0.1178590194289115</v>
      </c>
      <c r="Y18" s="379">
        <f>Y$5*投入係数表!X17</f>
        <v>0.10896931734533977</v>
      </c>
      <c r="Z18" s="379">
        <f>Z$5*投入係数表!Y17</f>
        <v>2.9088663363430416</v>
      </c>
      <c r="AA18" s="379">
        <f>AA$5*投入係数表!Z17</f>
        <v>0</v>
      </c>
      <c r="AB18" s="379">
        <f>AB$5*投入係数表!AA17</f>
        <v>0</v>
      </c>
      <c r="AC18" s="379">
        <f>AC$5*投入係数表!AB17</f>
        <v>0</v>
      </c>
      <c r="AD18" s="379">
        <f>AD$5*投入係数表!AC17</f>
        <v>5.7149590401358967E-4</v>
      </c>
      <c r="AE18" s="379">
        <f>AE$5*投入係数表!AD17</f>
        <v>0</v>
      </c>
      <c r="AF18" s="379">
        <f>AF$5*投入係数表!AE17</f>
        <v>0</v>
      </c>
      <c r="AG18" s="379">
        <f>AG$5*投入係数表!AF17</f>
        <v>1.8935504774893853E-4</v>
      </c>
      <c r="AH18" s="379">
        <f>AH$5*投入係数表!AG17</f>
        <v>6.9827687644638693E-3</v>
      </c>
      <c r="AI18" s="379">
        <f>AI$5*投入係数表!AH17</f>
        <v>0</v>
      </c>
      <c r="AJ18" s="379">
        <f>AJ$5*投入係数表!AI17</f>
        <v>7.4601250945398018E-2</v>
      </c>
      <c r="AK18" s="379">
        <f>AK$5*投入係数表!AJ17</f>
        <v>0</v>
      </c>
      <c r="AL18" s="379">
        <f>AL$5*投入係数表!AK17</f>
        <v>0</v>
      </c>
      <c r="AM18" s="379">
        <f>AM$5*投入係数表!AL17</f>
        <v>1.1581560650818222E-2</v>
      </c>
      <c r="AN18" s="379">
        <f>AN$5*投入係数表!AM17</f>
        <v>0</v>
      </c>
      <c r="AO18" s="379">
        <f>AO$5*投入係数表!AN17</f>
        <v>0</v>
      </c>
      <c r="AP18" s="380">
        <f>AP$5*投入係数表!AO17</f>
        <v>0</v>
      </c>
    </row>
    <row r="19" spans="1:42">
      <c r="A19" s="290">
        <v>14</v>
      </c>
      <c r="B19" s="285" t="s">
        <v>86</v>
      </c>
      <c r="C19" s="378">
        <f t="shared" si="0"/>
        <v>40.026634740773588</v>
      </c>
      <c r="D19" s="379">
        <f>D$5*投入係数表!C18</f>
        <v>0</v>
      </c>
      <c r="E19" s="379">
        <f>E$5*投入係数表!D18</f>
        <v>0</v>
      </c>
      <c r="F19" s="379">
        <f>F$5*投入係数表!E18</f>
        <v>0</v>
      </c>
      <c r="G19" s="379">
        <f>G$5*投入係数表!F18</f>
        <v>0</v>
      </c>
      <c r="H19" s="379">
        <f>H$5*投入係数表!G18</f>
        <v>0</v>
      </c>
      <c r="I19" s="379">
        <f>I$5*投入係数表!H18</f>
        <v>6.6118692402715465E-5</v>
      </c>
      <c r="J19" s="379">
        <f>J$5*投入係数表!I18</f>
        <v>5.9124914565319526E-3</v>
      </c>
      <c r="K19" s="379">
        <f>K$5*投入係数表!J18</f>
        <v>0</v>
      </c>
      <c r="L19" s="379">
        <f>L$5*投入係数表!K18</f>
        <v>0</v>
      </c>
      <c r="M19" s="379">
        <f>M$5*投入係数表!L18</f>
        <v>0</v>
      </c>
      <c r="N19" s="379">
        <f>N$5*投入係数表!M18</f>
        <v>0</v>
      </c>
      <c r="O19" s="379">
        <f>O$5*投入係数表!N18</f>
        <v>0</v>
      </c>
      <c r="P19" s="379">
        <f>P$5*投入係数表!O18</f>
        <v>0</v>
      </c>
      <c r="Q19" s="379">
        <f>Q$5*投入係数表!P18</f>
        <v>0.11741094800165847</v>
      </c>
      <c r="R19" s="379">
        <f>R$5*投入係数表!Q18</f>
        <v>0.85342066454310217</v>
      </c>
      <c r="S19" s="379">
        <f>S$5*投入係数表!R18</f>
        <v>3.2270143788721866</v>
      </c>
      <c r="T19" s="379">
        <f>T$5*投入係数表!S18</f>
        <v>0.11263739965476637</v>
      </c>
      <c r="U19" s="379">
        <f>U$5*投入係数表!T18</f>
        <v>0</v>
      </c>
      <c r="V19" s="379">
        <f>V$5*投入係数表!U18</f>
        <v>1.7076396939589444</v>
      </c>
      <c r="W19" s="379">
        <f>W$5*投入係数表!V18</f>
        <v>0.6826787893962315</v>
      </c>
      <c r="X19" s="379">
        <f>X$5*投入係数表!W18</f>
        <v>0.11122644442145295</v>
      </c>
      <c r="Y19" s="379">
        <f>Y$5*投入係数表!X18</f>
        <v>0.10197806212350065</v>
      </c>
      <c r="Z19" s="379">
        <f>Z$5*投入係数表!Y18</f>
        <v>32.686165870186301</v>
      </c>
      <c r="AA19" s="379">
        <f>AA$5*投入係数表!Z18</f>
        <v>0</v>
      </c>
      <c r="AB19" s="379">
        <f>AB$5*投入係数表!AA18</f>
        <v>0</v>
      </c>
      <c r="AC19" s="379">
        <f>AC$5*投入係数表!AB18</f>
        <v>0</v>
      </c>
      <c r="AD19" s="379">
        <f>AD$5*投入係数表!AC18</f>
        <v>0.1187357937417708</v>
      </c>
      <c r="AE19" s="379">
        <f>AE$5*投入係数表!AD18</f>
        <v>0</v>
      </c>
      <c r="AF19" s="379">
        <f>AF$5*投入係数表!AE18</f>
        <v>0</v>
      </c>
      <c r="AG19" s="379">
        <f>AG$5*投入係数表!AF18</f>
        <v>2.0966768014382468E-2</v>
      </c>
      <c r="AH19" s="379">
        <f>AH$5*投入係数表!AG18</f>
        <v>4.7797543937034379E-2</v>
      </c>
      <c r="AI19" s="379">
        <f>AI$5*投入係数表!AH18</f>
        <v>0</v>
      </c>
      <c r="AJ19" s="379">
        <f>AJ$5*投入係数表!AI18</f>
        <v>0.19374857259919917</v>
      </c>
      <c r="AK19" s="379">
        <f>AK$5*投入係数表!AJ18</f>
        <v>0</v>
      </c>
      <c r="AL19" s="379">
        <f>AL$5*投入係数表!AK18</f>
        <v>0</v>
      </c>
      <c r="AM19" s="379">
        <f>AM$5*投入係数表!AL18</f>
        <v>3.9235201174121603E-2</v>
      </c>
      <c r="AN19" s="379">
        <f>AN$5*投入係数表!AM18</f>
        <v>0</v>
      </c>
      <c r="AO19" s="379">
        <f>AO$5*投入係数表!AN18</f>
        <v>0</v>
      </c>
      <c r="AP19" s="380">
        <f>AP$5*投入係数表!AO18</f>
        <v>0</v>
      </c>
    </row>
    <row r="20" spans="1:42">
      <c r="A20" s="290">
        <v>15</v>
      </c>
      <c r="B20" s="285" t="s">
        <v>70</v>
      </c>
      <c r="C20" s="378">
        <f t="shared" si="0"/>
        <v>12.014881814286012</v>
      </c>
      <c r="D20" s="379">
        <f>D$5*投入係数表!C19</f>
        <v>0</v>
      </c>
      <c r="E20" s="379">
        <f>E$5*投入係数表!D19</f>
        <v>0</v>
      </c>
      <c r="F20" s="379">
        <f>F$5*投入係数表!E19</f>
        <v>0</v>
      </c>
      <c r="G20" s="379">
        <f>G$5*投入係数表!F19</f>
        <v>0</v>
      </c>
      <c r="H20" s="379">
        <f>H$5*投入係数表!G19</f>
        <v>0</v>
      </c>
      <c r="I20" s="379">
        <f>I$5*投入係数表!H19</f>
        <v>0</v>
      </c>
      <c r="J20" s="379">
        <f>J$5*投入係数表!I19</f>
        <v>5.2469564537182208E-5</v>
      </c>
      <c r="K20" s="379">
        <f>K$5*投入係数表!J19</f>
        <v>0</v>
      </c>
      <c r="L20" s="379">
        <f>L$5*投入係数表!K19</f>
        <v>0</v>
      </c>
      <c r="M20" s="379">
        <f>M$5*投入係数表!L19</f>
        <v>0</v>
      </c>
      <c r="N20" s="379">
        <f>N$5*投入係数表!M19</f>
        <v>0</v>
      </c>
      <c r="O20" s="379">
        <f>O$5*投入係数表!N19</f>
        <v>0</v>
      </c>
      <c r="P20" s="379">
        <f>P$5*投入係数表!O19</f>
        <v>0</v>
      </c>
      <c r="Q20" s="379">
        <f>Q$5*投入係数表!P19</f>
        <v>1.4309319548253411E-3</v>
      </c>
      <c r="R20" s="379">
        <f>R$5*投入係数表!Q19</f>
        <v>4.3383687030647806</v>
      </c>
      <c r="S20" s="379">
        <f>S$5*投入係数表!R19</f>
        <v>3.6069216733884311</v>
      </c>
      <c r="T20" s="379">
        <f>T$5*投入係数表!S19</f>
        <v>4.7040028729516029E-2</v>
      </c>
      <c r="U20" s="379">
        <f>U$5*投入係数表!T19</f>
        <v>0</v>
      </c>
      <c r="V20" s="379">
        <f>V$5*投入係数表!U19</f>
        <v>0.89114098602773673</v>
      </c>
      <c r="W20" s="379">
        <f>W$5*投入係数表!V19</f>
        <v>4.1217814750693471E-2</v>
      </c>
      <c r="X20" s="379">
        <f>X$5*投入係数表!W19</f>
        <v>8.3762775627242964E-2</v>
      </c>
      <c r="Y20" s="379">
        <f>Y$5*投入係数表!X19</f>
        <v>6.284274356709329E-4</v>
      </c>
      <c r="Z20" s="379">
        <f>Z$5*投入係数表!Y19</f>
        <v>2.6978847435794262</v>
      </c>
      <c r="AA20" s="379">
        <f>AA$5*投入係数表!Z19</f>
        <v>0</v>
      </c>
      <c r="AB20" s="379">
        <f>AB$5*投入係数表!AA19</f>
        <v>0</v>
      </c>
      <c r="AC20" s="379">
        <f>AC$5*投入係数表!AB19</f>
        <v>0</v>
      </c>
      <c r="AD20" s="379">
        <f>AD$5*投入係数表!AC19</f>
        <v>1.6543302484603911E-4</v>
      </c>
      <c r="AE20" s="379">
        <f>AE$5*投入係数表!AD19</f>
        <v>0</v>
      </c>
      <c r="AF20" s="379">
        <f>AF$5*投入係数表!AE19</f>
        <v>0</v>
      </c>
      <c r="AG20" s="379">
        <f>AG$5*投入係数表!AF19</f>
        <v>1.1705584769934382E-3</v>
      </c>
      <c r="AH20" s="379">
        <f>AH$5*投入係数表!AG19</f>
        <v>1.9669771167503858E-4</v>
      </c>
      <c r="AI20" s="379">
        <f>AI$5*投入係数表!AH19</f>
        <v>0</v>
      </c>
      <c r="AJ20" s="379">
        <f>AJ$5*投入係数表!AI19</f>
        <v>0</v>
      </c>
      <c r="AK20" s="379">
        <f>AK$5*投入係数表!AJ19</f>
        <v>0</v>
      </c>
      <c r="AL20" s="379">
        <f>AL$5*投入係数表!AK19</f>
        <v>0</v>
      </c>
      <c r="AM20" s="379">
        <f>AM$5*投入係数表!AL19</f>
        <v>0.30490057094963896</v>
      </c>
      <c r="AN20" s="379">
        <f>AN$5*投入係数表!AM19</f>
        <v>0</v>
      </c>
      <c r="AO20" s="379">
        <f>AO$5*投入係数表!AN19</f>
        <v>0</v>
      </c>
      <c r="AP20" s="380">
        <f>AP$5*投入係数表!AO19</f>
        <v>0</v>
      </c>
    </row>
    <row r="21" spans="1:42">
      <c r="A21" s="290">
        <v>16</v>
      </c>
      <c r="B21" s="285" t="s">
        <v>71</v>
      </c>
      <c r="C21" s="378">
        <f t="shared" si="0"/>
        <v>19.865781844539384</v>
      </c>
      <c r="D21" s="379">
        <f>D$5*投入係数表!C20</f>
        <v>0</v>
      </c>
      <c r="E21" s="379">
        <f>E$5*投入係数表!D20</f>
        <v>0</v>
      </c>
      <c r="F21" s="379">
        <f>F$5*投入係数表!E20</f>
        <v>0</v>
      </c>
      <c r="G21" s="379">
        <f>G$5*投入係数表!F20</f>
        <v>0</v>
      </c>
      <c r="H21" s="379">
        <f>H$5*投入係数表!G20</f>
        <v>0</v>
      </c>
      <c r="I21" s="379">
        <f>I$5*投入係数表!H20</f>
        <v>0</v>
      </c>
      <c r="J21" s="379">
        <f>J$5*投入係数表!I20</f>
        <v>6.0754232622000453E-5</v>
      </c>
      <c r="K21" s="379">
        <f>K$5*投入係数表!J20</f>
        <v>0</v>
      </c>
      <c r="L21" s="379">
        <f>L$5*投入係数表!K20</f>
        <v>0</v>
      </c>
      <c r="M21" s="379">
        <f>M$5*投入係数表!L20</f>
        <v>0</v>
      </c>
      <c r="N21" s="379">
        <f>N$5*投入係数表!M20</f>
        <v>0</v>
      </c>
      <c r="O21" s="379">
        <f>O$5*投入係数表!N20</f>
        <v>0</v>
      </c>
      <c r="P21" s="379">
        <f>P$5*投入係数表!O20</f>
        <v>0</v>
      </c>
      <c r="Q21" s="379">
        <f>Q$5*投入係数表!P20</f>
        <v>6.055376110914529E-4</v>
      </c>
      <c r="R21" s="379">
        <f>R$5*投入係数表!Q20</f>
        <v>8.19446423494163E-2</v>
      </c>
      <c r="S21" s="379">
        <f>S$5*投入係数表!R20</f>
        <v>19.19878586689849</v>
      </c>
      <c r="T21" s="379">
        <f>T$5*投入係数表!S20</f>
        <v>5.7110692896817422E-3</v>
      </c>
      <c r="U21" s="379">
        <f>U$5*投入係数表!T20</f>
        <v>0</v>
      </c>
      <c r="V21" s="379">
        <f>V$5*投入係数表!U20</f>
        <v>0.11205123158961292</v>
      </c>
      <c r="W21" s="379">
        <f>W$5*投入係数表!V20</f>
        <v>1.4880329732030016E-2</v>
      </c>
      <c r="X21" s="379">
        <f>X$5*投入係数表!W20</f>
        <v>8.1693336801177355E-3</v>
      </c>
      <c r="Y21" s="379">
        <f>Y$5*投入係数表!X20</f>
        <v>2.8279234605191984E-4</v>
      </c>
      <c r="Z21" s="379">
        <f>Z$5*投入係数表!Y20</f>
        <v>1.8402373049007034E-2</v>
      </c>
      <c r="AA21" s="379">
        <f>AA$5*投入係数表!Z20</f>
        <v>0</v>
      </c>
      <c r="AB21" s="379">
        <f>AB$5*投入係数表!AA20</f>
        <v>0</v>
      </c>
      <c r="AC21" s="379">
        <f>AC$5*投入係数表!AB20</f>
        <v>0</v>
      </c>
      <c r="AD21" s="379">
        <f>AD$5*投入係数表!AC20</f>
        <v>1.2031492716075572E-4</v>
      </c>
      <c r="AE21" s="379">
        <f>AE$5*投入係数表!AD20</f>
        <v>0</v>
      </c>
      <c r="AF21" s="379">
        <f>AF$5*投入係数表!AE20</f>
        <v>0</v>
      </c>
      <c r="AG21" s="379">
        <f>AG$5*投入係数表!AF20</f>
        <v>8.1480050849543257E-4</v>
      </c>
      <c r="AH21" s="379">
        <f>AH$5*投入係数表!AG20</f>
        <v>2.9504656751255792E-4</v>
      </c>
      <c r="AI21" s="379">
        <f>AI$5*投入係数表!AH20</f>
        <v>0</v>
      </c>
      <c r="AJ21" s="379">
        <f>AJ$5*投入係数表!AI20</f>
        <v>0</v>
      </c>
      <c r="AK21" s="379">
        <f>AK$5*投入係数表!AJ20</f>
        <v>0</v>
      </c>
      <c r="AL21" s="379">
        <f>AL$5*投入係数表!AK20</f>
        <v>0</v>
      </c>
      <c r="AM21" s="379">
        <f>AM$5*投入係数表!AL20</f>
        <v>0.42365775175809034</v>
      </c>
      <c r="AN21" s="379">
        <f>AN$5*投入係数表!AM20</f>
        <v>0</v>
      </c>
      <c r="AO21" s="379">
        <f>AO$5*投入係数表!AN20</f>
        <v>0</v>
      </c>
      <c r="AP21" s="380">
        <f>AP$5*投入係数表!AO20</f>
        <v>0</v>
      </c>
    </row>
    <row r="22" spans="1:42">
      <c r="A22" s="290">
        <v>17</v>
      </c>
      <c r="B22" s="285" t="s">
        <v>72</v>
      </c>
      <c r="C22" s="378">
        <f t="shared" si="0"/>
        <v>1.3510743266501215</v>
      </c>
      <c r="D22" s="379">
        <f>D$5*投入係数表!C21</f>
        <v>0</v>
      </c>
      <c r="E22" s="379">
        <f>E$5*投入係数表!D21</f>
        <v>0</v>
      </c>
      <c r="F22" s="379">
        <f>F$5*投入係数表!E21</f>
        <v>0</v>
      </c>
      <c r="G22" s="379">
        <f>G$5*投入係数表!F21</f>
        <v>0</v>
      </c>
      <c r="H22" s="379">
        <f>H$5*投入係数表!G21</f>
        <v>0</v>
      </c>
      <c r="I22" s="379">
        <f>I$5*投入係数表!H21</f>
        <v>0</v>
      </c>
      <c r="J22" s="379">
        <f>J$5*投入係数表!I21</f>
        <v>0</v>
      </c>
      <c r="K22" s="379">
        <f>K$5*投入係数表!J21</f>
        <v>0</v>
      </c>
      <c r="L22" s="379">
        <f>L$5*投入係数表!K21</f>
        <v>0</v>
      </c>
      <c r="M22" s="379">
        <f>M$5*投入係数表!L21</f>
        <v>0</v>
      </c>
      <c r="N22" s="379">
        <f>N$5*投入係数表!M21</f>
        <v>0</v>
      </c>
      <c r="O22" s="379">
        <f>O$5*投入係数表!N21</f>
        <v>0</v>
      </c>
      <c r="P22" s="379">
        <f>P$5*投入係数表!O21</f>
        <v>0</v>
      </c>
      <c r="Q22" s="379">
        <f>Q$5*投入係数表!P21</f>
        <v>2.9811082392194609E-5</v>
      </c>
      <c r="R22" s="379">
        <f>R$5*投入係数表!Q21</f>
        <v>4.7510253566180063E-2</v>
      </c>
      <c r="S22" s="379">
        <f>S$5*投入係数表!R21</f>
        <v>0.55267439107317184</v>
      </c>
      <c r="T22" s="379">
        <f>T$5*投入係数表!S21</f>
        <v>0.4558683043697615</v>
      </c>
      <c r="U22" s="379">
        <f>U$5*投入係数表!T21</f>
        <v>0</v>
      </c>
      <c r="V22" s="379">
        <f>V$5*投入係数表!U21</f>
        <v>3.2140086803917188E-2</v>
      </c>
      <c r="W22" s="379">
        <f>W$5*投入係数表!V21</f>
        <v>7.1257917026622611E-3</v>
      </c>
      <c r="X22" s="379">
        <f>X$5*投入係数表!W21</f>
        <v>2.47955540435195E-3</v>
      </c>
      <c r="Y22" s="379">
        <f>Y$5*投入係数表!X21</f>
        <v>8.640877240475328E-4</v>
      </c>
      <c r="Z22" s="379">
        <f>Z$5*投入係数表!Y21</f>
        <v>7.3125219221054277E-2</v>
      </c>
      <c r="AA22" s="379">
        <f>AA$5*投入係数表!Z21</f>
        <v>0</v>
      </c>
      <c r="AB22" s="379">
        <f>AB$5*投入係数表!AA21</f>
        <v>0</v>
      </c>
      <c r="AC22" s="379">
        <f>AC$5*投入係数表!AB21</f>
        <v>0</v>
      </c>
      <c r="AD22" s="379">
        <f>AD$5*投入係数表!AC21</f>
        <v>3.9342981181567122E-2</v>
      </c>
      <c r="AE22" s="379">
        <f>AE$5*投入係数表!AD21</f>
        <v>0</v>
      </c>
      <c r="AF22" s="379">
        <f>AF$5*投入係数表!AE21</f>
        <v>0</v>
      </c>
      <c r="AG22" s="379">
        <f>AG$5*投入係数表!AF21</f>
        <v>5.8527923849671908E-4</v>
      </c>
      <c r="AH22" s="379">
        <f>AH$5*投入係数表!AG21</f>
        <v>6.6877221969513121E-3</v>
      </c>
      <c r="AI22" s="379">
        <f>AI$5*投入係数表!AH21</f>
        <v>0</v>
      </c>
      <c r="AJ22" s="379">
        <f>AJ$5*投入係数表!AI21</f>
        <v>0</v>
      </c>
      <c r="AK22" s="379">
        <f>AK$5*投入係数表!AJ21</f>
        <v>0</v>
      </c>
      <c r="AL22" s="379">
        <f>AL$5*投入係数表!AK21</f>
        <v>0</v>
      </c>
      <c r="AM22" s="379">
        <f>AM$5*投入係数表!AL21</f>
        <v>0.1326408430855672</v>
      </c>
      <c r="AN22" s="379">
        <f>AN$5*投入係数表!AM21</f>
        <v>0</v>
      </c>
      <c r="AO22" s="379">
        <f>AO$5*投入係数表!AN21</f>
        <v>0</v>
      </c>
      <c r="AP22" s="380">
        <f>AP$5*投入係数表!AO21</f>
        <v>0</v>
      </c>
    </row>
    <row r="23" spans="1:42">
      <c r="A23" s="290">
        <v>18</v>
      </c>
      <c r="B23" s="285" t="s">
        <v>87</v>
      </c>
      <c r="C23" s="378">
        <f t="shared" si="0"/>
        <v>17.397953598156839</v>
      </c>
      <c r="D23" s="379">
        <f>D$5*投入係数表!C22</f>
        <v>0</v>
      </c>
      <c r="E23" s="379">
        <f>E$5*投入係数表!D22</f>
        <v>0</v>
      </c>
      <c r="F23" s="379">
        <f>F$5*投入係数表!E22</f>
        <v>0</v>
      </c>
      <c r="G23" s="379">
        <f>G$5*投入係数表!F22</f>
        <v>0</v>
      </c>
      <c r="H23" s="379">
        <f>H$5*投入係数表!G22</f>
        <v>0</v>
      </c>
      <c r="I23" s="379">
        <f>I$5*投入係数表!H22</f>
        <v>0</v>
      </c>
      <c r="J23" s="379">
        <f>J$5*投入係数表!I22</f>
        <v>8.2846680848182435E-6</v>
      </c>
      <c r="K23" s="379">
        <f>K$5*投入係数表!J22</f>
        <v>0</v>
      </c>
      <c r="L23" s="379">
        <f>L$5*投入係数表!K22</f>
        <v>0</v>
      </c>
      <c r="M23" s="379">
        <f>M$5*投入係数表!L22</f>
        <v>0</v>
      </c>
      <c r="N23" s="379">
        <f>N$5*投入係数表!M22</f>
        <v>0</v>
      </c>
      <c r="O23" s="379">
        <f>O$5*投入係数表!N22</f>
        <v>0</v>
      </c>
      <c r="P23" s="379">
        <f>P$5*投入係数表!O22</f>
        <v>0</v>
      </c>
      <c r="Q23" s="379">
        <f>Q$5*投入係数表!P22</f>
        <v>1.0400341369576894E-2</v>
      </c>
      <c r="R23" s="379">
        <f>R$5*投入係数表!Q22</f>
        <v>9.7666356604568696E-2</v>
      </c>
      <c r="S23" s="379">
        <f>S$5*投入係数表!R22</f>
        <v>0.98261990533584531</v>
      </c>
      <c r="T23" s="379">
        <f>T$5*投入係数表!S22</f>
        <v>0.40900265943535019</v>
      </c>
      <c r="U23" s="379">
        <f>U$5*投入係数表!T22</f>
        <v>0</v>
      </c>
      <c r="V23" s="379">
        <f>V$5*投入係数表!U22</f>
        <v>4.9066760115089476</v>
      </c>
      <c r="W23" s="379">
        <f>W$5*投入係数表!V22</f>
        <v>9.4843588955405025</v>
      </c>
      <c r="X23" s="379">
        <f>X$5*投入係数表!W22</f>
        <v>4.5065683774913767E-2</v>
      </c>
      <c r="Y23" s="379">
        <f>Y$5*投入係数表!X22</f>
        <v>8.499481067449367E-3</v>
      </c>
      <c r="Z23" s="379">
        <f>Z$5*投入係数表!Y22</f>
        <v>0.13785637354256147</v>
      </c>
      <c r="AA23" s="379">
        <f>AA$5*投入係数表!Z22</f>
        <v>0</v>
      </c>
      <c r="AB23" s="379">
        <f>AB$5*投入係数表!AA22</f>
        <v>0</v>
      </c>
      <c r="AC23" s="379">
        <f>AC$5*投入係数表!AB22</f>
        <v>0</v>
      </c>
      <c r="AD23" s="379">
        <f>AD$5*投入係数表!AC22</f>
        <v>1.2031492716075571E-3</v>
      </c>
      <c r="AE23" s="379">
        <f>AE$5*投入係数表!AD22</f>
        <v>0</v>
      </c>
      <c r="AF23" s="379">
        <f>AF$5*投入係数表!AE22</f>
        <v>0</v>
      </c>
      <c r="AG23" s="379">
        <f>AG$5*投入係数表!AF22</f>
        <v>8.6070476249517505E-5</v>
      </c>
      <c r="AH23" s="379">
        <f>AH$5*投入係数表!AG22</f>
        <v>5.8812615790836541E-2</v>
      </c>
      <c r="AI23" s="379">
        <f>AI$5*投入係数表!AH22</f>
        <v>0</v>
      </c>
      <c r="AJ23" s="379">
        <f>AJ$5*投入係数表!AI22</f>
        <v>0.82276055898773492</v>
      </c>
      <c r="AK23" s="379">
        <f>AK$5*投入係数表!AJ22</f>
        <v>0</v>
      </c>
      <c r="AL23" s="379">
        <f>AL$5*投入係数表!AK22</f>
        <v>0</v>
      </c>
      <c r="AM23" s="379">
        <f>AM$5*投入係数表!AL22</f>
        <v>0.43293721078261088</v>
      </c>
      <c r="AN23" s="379">
        <f>AN$5*投入係数表!AM22</f>
        <v>0</v>
      </c>
      <c r="AO23" s="379">
        <f>AO$5*投入係数表!AN22</f>
        <v>0</v>
      </c>
      <c r="AP23" s="380">
        <f>AP$5*投入係数表!AO22</f>
        <v>0</v>
      </c>
    </row>
    <row r="24" spans="1:42">
      <c r="A24" s="290">
        <v>19</v>
      </c>
      <c r="B24" s="285" t="s">
        <v>88</v>
      </c>
      <c r="C24" s="378">
        <f t="shared" si="0"/>
        <v>16.787541694612027</v>
      </c>
      <c r="D24" s="379">
        <f>D$5*投入係数表!C23</f>
        <v>0</v>
      </c>
      <c r="E24" s="379">
        <f>E$5*投入係数表!D23</f>
        <v>0</v>
      </c>
      <c r="F24" s="379">
        <f>F$5*投入係数表!E23</f>
        <v>0</v>
      </c>
      <c r="G24" s="379">
        <f>G$5*投入係数表!F23</f>
        <v>0</v>
      </c>
      <c r="H24" s="379">
        <f>H$5*投入係数表!G23</f>
        <v>0</v>
      </c>
      <c r="I24" s="379">
        <f>I$5*投入係数表!H23</f>
        <v>0</v>
      </c>
      <c r="J24" s="379">
        <f>J$5*投入係数表!I23</f>
        <v>6.6277344678545948E-5</v>
      </c>
      <c r="K24" s="379">
        <f>K$5*投入係数表!J23</f>
        <v>0</v>
      </c>
      <c r="L24" s="379">
        <f>L$5*投入係数表!K23</f>
        <v>0</v>
      </c>
      <c r="M24" s="379">
        <f>M$5*投入係数表!L23</f>
        <v>0</v>
      </c>
      <c r="N24" s="379">
        <f>N$5*投入係数表!M23</f>
        <v>0</v>
      </c>
      <c r="O24" s="379">
        <f>O$5*投入係数表!N23</f>
        <v>0</v>
      </c>
      <c r="P24" s="379">
        <f>P$5*投入係数表!O23</f>
        <v>0</v>
      </c>
      <c r="Q24" s="379">
        <f>Q$5*投入係数表!P23</f>
        <v>1.0676093881704695E-3</v>
      </c>
      <c r="R24" s="379">
        <f>R$5*投入係数表!Q23</f>
        <v>0.7004407157115643</v>
      </c>
      <c r="S24" s="379">
        <f>S$5*投入係数表!R23</f>
        <v>1.965127111978568</v>
      </c>
      <c r="T24" s="379">
        <f>T$5*投入係数表!S23</f>
        <v>7.2674446609919563E-2</v>
      </c>
      <c r="U24" s="379">
        <f>U$5*投入係数表!T23</f>
        <v>0</v>
      </c>
      <c r="V24" s="379">
        <f>V$5*投入係数表!U23</f>
        <v>9.2703074962544427</v>
      </c>
      <c r="W24" s="379">
        <f>W$5*投入係数表!V23</f>
        <v>0.86340842797257733</v>
      </c>
      <c r="X24" s="379">
        <f>X$5*投入係数表!W23</f>
        <v>0.14861776280038766</v>
      </c>
      <c r="Y24" s="379">
        <f>Y$5*投入係数表!X23</f>
        <v>7.4154437409170082E-3</v>
      </c>
      <c r="Z24" s="379">
        <f>Z$5*投入係数表!Y23</f>
        <v>2.926623012092084</v>
      </c>
      <c r="AA24" s="379">
        <f>AA$5*投入係数表!Z23</f>
        <v>0</v>
      </c>
      <c r="AB24" s="379">
        <f>AB$5*投入係数表!AA23</f>
        <v>0</v>
      </c>
      <c r="AC24" s="379">
        <f>AC$5*投入係数表!AB23</f>
        <v>0</v>
      </c>
      <c r="AD24" s="379">
        <f>AD$5*投入係数表!AC23</f>
        <v>8.7980290486302619E-3</v>
      </c>
      <c r="AE24" s="379">
        <f>AE$5*投入係数表!AD23</f>
        <v>0</v>
      </c>
      <c r="AF24" s="379">
        <f>AF$5*投入係数表!AE23</f>
        <v>0</v>
      </c>
      <c r="AG24" s="379">
        <f>AG$5*投入係数表!AF23</f>
        <v>2.2779986047372306E-3</v>
      </c>
      <c r="AH24" s="379">
        <f>AH$5*投入係数表!AG23</f>
        <v>1.0621676430452084E-2</v>
      </c>
      <c r="AI24" s="379">
        <f>AI$5*投入係数表!AH23</f>
        <v>0</v>
      </c>
      <c r="AJ24" s="379">
        <f>AJ$5*投入係数表!AI23</f>
        <v>0.61988809238801945</v>
      </c>
      <c r="AK24" s="379">
        <f>AK$5*投入係数表!AJ23</f>
        <v>0</v>
      </c>
      <c r="AL24" s="379">
        <f>AL$5*投入係数表!AK23</f>
        <v>0</v>
      </c>
      <c r="AM24" s="379">
        <f>AM$5*投入係数表!AL23</f>
        <v>0.19020759424687347</v>
      </c>
      <c r="AN24" s="379">
        <f>AN$5*投入係数表!AM23</f>
        <v>0</v>
      </c>
      <c r="AO24" s="379">
        <f>AO$5*投入係数表!AN23</f>
        <v>0</v>
      </c>
      <c r="AP24" s="380">
        <f>AP$5*投入係数表!AO23</f>
        <v>0</v>
      </c>
    </row>
    <row r="25" spans="1:42">
      <c r="A25" s="290">
        <v>20</v>
      </c>
      <c r="B25" s="285" t="s">
        <v>89</v>
      </c>
      <c r="C25" s="378">
        <f t="shared" si="0"/>
        <v>1.2341212053472408</v>
      </c>
      <c r="D25" s="379">
        <f>D$5*投入係数表!C24</f>
        <v>0</v>
      </c>
      <c r="E25" s="379">
        <f>E$5*投入係数表!D24</f>
        <v>0</v>
      </c>
      <c r="F25" s="379">
        <f>F$5*投入係数表!E24</f>
        <v>0</v>
      </c>
      <c r="G25" s="379">
        <f>G$5*投入係数表!F24</f>
        <v>0</v>
      </c>
      <c r="H25" s="379">
        <f>H$5*投入係数表!G24</f>
        <v>0</v>
      </c>
      <c r="I25" s="379">
        <f>I$5*投入係数表!H24</f>
        <v>0</v>
      </c>
      <c r="J25" s="379">
        <f>J$5*投入係数表!I24</f>
        <v>0</v>
      </c>
      <c r="K25" s="379">
        <f>K$5*投入係数表!J24</f>
        <v>0</v>
      </c>
      <c r="L25" s="379">
        <f>L$5*投入係数表!K24</f>
        <v>0</v>
      </c>
      <c r="M25" s="379">
        <f>M$5*投入係数表!L24</f>
        <v>0</v>
      </c>
      <c r="N25" s="379">
        <f>N$5*投入係数表!M24</f>
        <v>0</v>
      </c>
      <c r="O25" s="379">
        <f>O$5*投入係数表!N24</f>
        <v>0</v>
      </c>
      <c r="P25" s="379">
        <f>P$5*投入係数表!O24</f>
        <v>0</v>
      </c>
      <c r="Q25" s="379">
        <f>Q$5*投入係数表!P24</f>
        <v>3.3537467691218931E-5</v>
      </c>
      <c r="R25" s="379">
        <f>R$5*投入係数表!Q24</f>
        <v>1.5664195788365257E-2</v>
      </c>
      <c r="S25" s="379">
        <f>S$5*投入係数表!R24</f>
        <v>1.7468297434001148E-2</v>
      </c>
      <c r="T25" s="379">
        <f>T$5*投入係数表!S24</f>
        <v>1.1625586340319066E-4</v>
      </c>
      <c r="U25" s="379">
        <f>U$5*投入係数表!T24</f>
        <v>0</v>
      </c>
      <c r="V25" s="379">
        <f>V$5*投入係数表!U24</f>
        <v>1.7562888963889172E-3</v>
      </c>
      <c r="W25" s="379">
        <f>W$5*投入係数表!V24</f>
        <v>0.3950622752799518</v>
      </c>
      <c r="X25" s="379">
        <f>X$5*投入係数表!W24</f>
        <v>1.0917586153002121E-2</v>
      </c>
      <c r="Y25" s="379">
        <f>Y$5*投入係数表!X24</f>
        <v>2.042389165930532E-4</v>
      </c>
      <c r="Z25" s="379">
        <f>Z$5*投入係数表!Y24</f>
        <v>0.63714181074062082</v>
      </c>
      <c r="AA25" s="379">
        <f>AA$5*投入係数表!Z24</f>
        <v>0</v>
      </c>
      <c r="AB25" s="379">
        <f>AB$5*投入係数表!AA24</f>
        <v>0</v>
      </c>
      <c r="AC25" s="379">
        <f>AC$5*投入係数表!AB24</f>
        <v>0</v>
      </c>
      <c r="AD25" s="379">
        <f>AD$5*投入係数表!AC24</f>
        <v>9.625194172860457E-3</v>
      </c>
      <c r="AE25" s="379">
        <f>AE$5*投入係数表!AD24</f>
        <v>0</v>
      </c>
      <c r="AF25" s="379">
        <f>AF$5*投入係数表!AE24</f>
        <v>0</v>
      </c>
      <c r="AG25" s="379">
        <f>AG$5*投入係数表!AF24</f>
        <v>1.1648204452434704E-3</v>
      </c>
      <c r="AH25" s="379">
        <f>AH$5*投入係数表!AG24</f>
        <v>1.3768839817252703E-2</v>
      </c>
      <c r="AI25" s="379">
        <f>AI$5*投入係数表!AH24</f>
        <v>0</v>
      </c>
      <c r="AJ25" s="379">
        <f>AJ$5*投入係数表!AI24</f>
        <v>8.909214141680627E-2</v>
      </c>
      <c r="AK25" s="379">
        <f>AK$5*投入係数表!AJ24</f>
        <v>0</v>
      </c>
      <c r="AL25" s="379">
        <f>AL$5*投入係数表!AK24</f>
        <v>0</v>
      </c>
      <c r="AM25" s="379">
        <f>AM$5*投入係数表!AL24</f>
        <v>4.2105722955060598E-2</v>
      </c>
      <c r="AN25" s="379">
        <f>AN$5*投入係数表!AM24</f>
        <v>0</v>
      </c>
      <c r="AO25" s="379">
        <f>AO$5*投入係数表!AN24</f>
        <v>0</v>
      </c>
      <c r="AP25" s="380">
        <f>AP$5*投入係数表!AO24</f>
        <v>0</v>
      </c>
    </row>
    <row r="26" spans="1:42">
      <c r="A26" s="290">
        <v>21</v>
      </c>
      <c r="B26" s="285" t="s">
        <v>90</v>
      </c>
      <c r="C26" s="378">
        <f t="shared" si="0"/>
        <v>2.9304318523305666</v>
      </c>
      <c r="D26" s="379">
        <f>D$5*投入係数表!C25</f>
        <v>0</v>
      </c>
      <c r="E26" s="379">
        <f>E$5*投入係数表!D25</f>
        <v>0</v>
      </c>
      <c r="F26" s="379">
        <f>F$5*投入係数表!E25</f>
        <v>0</v>
      </c>
      <c r="G26" s="379">
        <f>G$5*投入係数表!F25</f>
        <v>0</v>
      </c>
      <c r="H26" s="379">
        <f>H$5*投入係数表!G25</f>
        <v>0</v>
      </c>
      <c r="I26" s="379">
        <f>I$5*投入係数表!H25</f>
        <v>0</v>
      </c>
      <c r="J26" s="379">
        <f>J$5*投入係数表!I25</f>
        <v>0</v>
      </c>
      <c r="K26" s="379">
        <f>K$5*投入係数表!J25</f>
        <v>0</v>
      </c>
      <c r="L26" s="379">
        <f>L$5*投入係数表!K25</f>
        <v>0</v>
      </c>
      <c r="M26" s="379">
        <f>M$5*投入係数表!L25</f>
        <v>0</v>
      </c>
      <c r="N26" s="379">
        <f>N$5*投入係数表!M25</f>
        <v>0</v>
      </c>
      <c r="O26" s="379">
        <f>O$5*投入係数表!N25</f>
        <v>0</v>
      </c>
      <c r="P26" s="379">
        <f>P$5*投入係数表!O25</f>
        <v>0</v>
      </c>
      <c r="Q26" s="379">
        <f>Q$5*投入係数表!P25</f>
        <v>0</v>
      </c>
      <c r="R26" s="379">
        <f>R$5*投入係数表!Q25</f>
        <v>0</v>
      </c>
      <c r="S26" s="379">
        <f>S$5*投入係数表!R25</f>
        <v>0.11303678920195583</v>
      </c>
      <c r="T26" s="379">
        <f>T$5*投入係数表!S25</f>
        <v>0</v>
      </c>
      <c r="U26" s="379">
        <f>U$5*投入係数表!T25</f>
        <v>0</v>
      </c>
      <c r="V26" s="379">
        <f>V$5*投入係数表!U25</f>
        <v>0</v>
      </c>
      <c r="W26" s="379">
        <f>W$5*投入係数表!V25</f>
        <v>0</v>
      </c>
      <c r="X26" s="379">
        <f>X$5*投入係数表!W25</f>
        <v>1.9526923067800865</v>
      </c>
      <c r="Y26" s="379">
        <f>Y$5*投入係数表!X25</f>
        <v>1.5710685891773323E-5</v>
      </c>
      <c r="Z26" s="379">
        <f>Z$5*投入係数表!Y25</f>
        <v>8.0712162495644884E-4</v>
      </c>
      <c r="AA26" s="379">
        <f>AA$5*投入係数表!Z25</f>
        <v>0</v>
      </c>
      <c r="AB26" s="379">
        <f>AB$5*投入係数表!AA25</f>
        <v>0</v>
      </c>
      <c r="AC26" s="379">
        <f>AC$5*投入係数表!AB25</f>
        <v>0</v>
      </c>
      <c r="AD26" s="379">
        <f>AD$5*投入係数表!AC25</f>
        <v>2.105511225313225E-4</v>
      </c>
      <c r="AE26" s="379">
        <f>AE$5*投入係数表!AD25</f>
        <v>0</v>
      </c>
      <c r="AF26" s="379">
        <f>AF$5*投入係数表!AE25</f>
        <v>0</v>
      </c>
      <c r="AG26" s="379">
        <f>AG$5*投入係数表!AF25</f>
        <v>0.18308911707797368</v>
      </c>
      <c r="AH26" s="379">
        <f>AH$5*投入係数表!AG25</f>
        <v>0</v>
      </c>
      <c r="AI26" s="379">
        <f>AI$5*投入係数表!AH25</f>
        <v>0</v>
      </c>
      <c r="AJ26" s="379">
        <f>AJ$5*投入係数表!AI25</f>
        <v>9.0702240358073852E-2</v>
      </c>
      <c r="AK26" s="379">
        <f>AK$5*投入係数表!AJ25</f>
        <v>0</v>
      </c>
      <c r="AL26" s="379">
        <f>AL$5*投入係数表!AK25</f>
        <v>0</v>
      </c>
      <c r="AM26" s="379">
        <f>AM$5*投入係数表!AL25</f>
        <v>0.58987801547909735</v>
      </c>
      <c r="AN26" s="379">
        <f>AN$5*投入係数表!AM25</f>
        <v>0</v>
      </c>
      <c r="AO26" s="379">
        <f>AO$5*投入係数表!AN25</f>
        <v>0</v>
      </c>
      <c r="AP26" s="380">
        <f>AP$5*投入係数表!AO25</f>
        <v>0</v>
      </c>
    </row>
    <row r="27" spans="1:42">
      <c r="A27" s="290">
        <v>22</v>
      </c>
      <c r="B27" s="285" t="s">
        <v>64</v>
      </c>
      <c r="C27" s="378">
        <f t="shared" si="0"/>
        <v>18.061735504696411</v>
      </c>
      <c r="D27" s="379">
        <f>D$5*投入係数表!C26</f>
        <v>0</v>
      </c>
      <c r="E27" s="379">
        <f>E$5*投入係数表!D26</f>
        <v>0</v>
      </c>
      <c r="F27" s="379">
        <f>F$5*投入係数表!E26</f>
        <v>0</v>
      </c>
      <c r="G27" s="379">
        <f>G$5*投入係数表!F26</f>
        <v>0</v>
      </c>
      <c r="H27" s="379">
        <f>H$5*投入係数表!G26</f>
        <v>0</v>
      </c>
      <c r="I27" s="379">
        <f>I$5*投入係数表!H26</f>
        <v>9.5533033766487599E-4</v>
      </c>
      <c r="J27" s="379">
        <f>J$5*投入係数表!I26</f>
        <v>1.3302415388189827E-2</v>
      </c>
      <c r="K27" s="379">
        <f>K$5*投入係数表!J26</f>
        <v>0</v>
      </c>
      <c r="L27" s="379">
        <f>L$5*投入係数表!K26</f>
        <v>0</v>
      </c>
      <c r="M27" s="379">
        <f>M$5*投入係数表!L26</f>
        <v>0</v>
      </c>
      <c r="N27" s="379">
        <f>N$5*投入係数表!M26</f>
        <v>0</v>
      </c>
      <c r="O27" s="379">
        <f>O$5*投入係数表!N26</f>
        <v>0</v>
      </c>
      <c r="P27" s="379">
        <f>P$5*投入係数表!O26</f>
        <v>0</v>
      </c>
      <c r="Q27" s="379">
        <f>Q$5*投入係数表!P26</f>
        <v>5.8616040753652647E-3</v>
      </c>
      <c r="R27" s="379">
        <f>R$5*投入係数表!Q26</f>
        <v>1.9364550485004788E-2</v>
      </c>
      <c r="S27" s="379">
        <f>S$5*投入係数表!R26</f>
        <v>0.26371494190685607</v>
      </c>
      <c r="T27" s="379">
        <f>T$5*投入係数表!S26</f>
        <v>2.7276531950973612E-2</v>
      </c>
      <c r="U27" s="379">
        <f>U$5*投入係数表!T26</f>
        <v>0</v>
      </c>
      <c r="V27" s="379">
        <f>V$5*投入係数表!U26</f>
        <v>0.14752826729666907</v>
      </c>
      <c r="W27" s="379">
        <f>W$5*投入係数表!V26</f>
        <v>0.15746602448824251</v>
      </c>
      <c r="X27" s="379">
        <f>X$5*投入係数表!W26</f>
        <v>1.1907522721279516E-2</v>
      </c>
      <c r="Y27" s="379">
        <f>Y$5*投入係数表!X26</f>
        <v>0.26893552109537572</v>
      </c>
      <c r="Z27" s="379">
        <f>Z$5*投入係数表!Y26</f>
        <v>1.0227845231448121</v>
      </c>
      <c r="AA27" s="379">
        <f>AA$5*投入係数表!Z26</f>
        <v>0</v>
      </c>
      <c r="AB27" s="379">
        <f>AB$5*投入係数表!AA26</f>
        <v>0</v>
      </c>
      <c r="AC27" s="379">
        <f>AC$5*投入係数表!AB26</f>
        <v>0</v>
      </c>
      <c r="AD27" s="379">
        <f>AD$5*投入係数表!AC26</f>
        <v>0.24035914573539974</v>
      </c>
      <c r="AE27" s="379">
        <f>AE$5*投入係数表!AD26</f>
        <v>0</v>
      </c>
      <c r="AF27" s="379">
        <f>AF$5*投入係数表!AE26</f>
        <v>0</v>
      </c>
      <c r="AG27" s="379">
        <f>AG$5*投入係数表!AF26</f>
        <v>2.2607845094873267E-2</v>
      </c>
      <c r="AH27" s="379">
        <f>AH$5*投入係数表!AG26</f>
        <v>1.6775364340205667</v>
      </c>
      <c r="AI27" s="379">
        <f>AI$5*投入係数表!AH26</f>
        <v>0</v>
      </c>
      <c r="AJ27" s="379">
        <f>AJ$5*投入係数表!AI26</f>
        <v>14.015374584087221</v>
      </c>
      <c r="AK27" s="379">
        <f>AK$5*投入係数表!AJ26</f>
        <v>0</v>
      </c>
      <c r="AL27" s="379">
        <f>AL$5*投入係数表!AK26</f>
        <v>0</v>
      </c>
      <c r="AM27" s="379">
        <f>AM$5*投入係数表!AL26</f>
        <v>0.16676026286791634</v>
      </c>
      <c r="AN27" s="379">
        <f>AN$5*投入係数表!AM26</f>
        <v>0</v>
      </c>
      <c r="AO27" s="379">
        <f>AO$5*投入係数表!AN26</f>
        <v>0</v>
      </c>
      <c r="AP27" s="380">
        <f>AP$5*投入係数表!AO26</f>
        <v>0</v>
      </c>
    </row>
    <row r="28" spans="1:42">
      <c r="A28" s="290">
        <v>23</v>
      </c>
      <c r="B28" s="285" t="s">
        <v>91</v>
      </c>
      <c r="C28" s="378">
        <f t="shared" si="0"/>
        <v>9.9325794492054573</v>
      </c>
      <c r="D28" s="379">
        <f>D$5*投入係数表!C27</f>
        <v>0</v>
      </c>
      <c r="E28" s="379">
        <f>E$5*投入係数表!D27</f>
        <v>0</v>
      </c>
      <c r="F28" s="379">
        <f>F$5*投入係数表!E27</f>
        <v>0</v>
      </c>
      <c r="G28" s="379">
        <f>G$5*投入係数表!F27</f>
        <v>0</v>
      </c>
      <c r="H28" s="379">
        <f>H$5*投入係数表!G27</f>
        <v>0</v>
      </c>
      <c r="I28" s="379">
        <f>I$5*投入係数表!H27</f>
        <v>2.4328288102024796E-4</v>
      </c>
      <c r="J28" s="379">
        <f>J$5*投入係数表!I27</f>
        <v>6.2825399643205012E-3</v>
      </c>
      <c r="K28" s="379">
        <f>K$5*投入係数表!J27</f>
        <v>0</v>
      </c>
      <c r="L28" s="379">
        <f>L$5*投入係数表!K27</f>
        <v>0</v>
      </c>
      <c r="M28" s="379">
        <f>M$5*投入係数表!L27</f>
        <v>0</v>
      </c>
      <c r="N28" s="379">
        <f>N$5*投入係数表!M27</f>
        <v>0</v>
      </c>
      <c r="O28" s="379">
        <f>O$5*投入係数表!N27</f>
        <v>0</v>
      </c>
      <c r="P28" s="379">
        <f>P$5*投入係数表!O27</f>
        <v>0</v>
      </c>
      <c r="Q28" s="379">
        <f>Q$5*投入係数表!P27</f>
        <v>4.8387113107830875E-3</v>
      </c>
      <c r="R28" s="379">
        <f>R$5*投入係数表!Q27</f>
        <v>5.5045172715295791E-2</v>
      </c>
      <c r="S28" s="379">
        <f>S$5*投入係数表!R27</f>
        <v>0.21762117641971757</v>
      </c>
      <c r="T28" s="379">
        <f>T$5*投入係数表!S27</f>
        <v>4.2869349629926562E-3</v>
      </c>
      <c r="U28" s="379">
        <f>U$5*投入係数表!T27</f>
        <v>0</v>
      </c>
      <c r="V28" s="379">
        <f>V$5*投入係数表!U27</f>
        <v>0.1411178128248495</v>
      </c>
      <c r="W28" s="379">
        <f>W$5*投入係数表!V27</f>
        <v>7.2515409680033588E-2</v>
      </c>
      <c r="X28" s="379">
        <f>X$5*投入係数表!W27</f>
        <v>9.8805097481400889E-3</v>
      </c>
      <c r="Y28" s="379">
        <f>Y$5*投入係数表!X27</f>
        <v>1.3259818892656686E-2</v>
      </c>
      <c r="Z28" s="379">
        <f>Z$5*投入係数表!Y27</f>
        <v>0.41647475847752757</v>
      </c>
      <c r="AA28" s="379">
        <f>AA$5*投入係数表!Z27</f>
        <v>0</v>
      </c>
      <c r="AB28" s="379">
        <f>AB$5*投入係数表!AA27</f>
        <v>0</v>
      </c>
      <c r="AC28" s="379">
        <f>AC$5*投入係数表!AB27</f>
        <v>0</v>
      </c>
      <c r="AD28" s="379">
        <f>AD$5*投入係数表!AC27</f>
        <v>0.19585766205181521</v>
      </c>
      <c r="AE28" s="379">
        <f>AE$5*投入係数表!AD27</f>
        <v>0</v>
      </c>
      <c r="AF28" s="379">
        <f>AF$5*投入係数表!AE27</f>
        <v>0</v>
      </c>
      <c r="AG28" s="379">
        <f>AG$5*投入係数表!AF27</f>
        <v>8.4733514851775008E-2</v>
      </c>
      <c r="AH28" s="379">
        <f>AH$5*投入係数表!AG27</f>
        <v>0.58202852884643919</v>
      </c>
      <c r="AI28" s="379">
        <f>AI$5*投入係数表!AH27</f>
        <v>0</v>
      </c>
      <c r="AJ28" s="379">
        <f>AJ$5*投入係数表!AI27</f>
        <v>8.074109490809839</v>
      </c>
      <c r="AK28" s="379">
        <f>AK$5*投入係数表!AJ27</f>
        <v>0</v>
      </c>
      <c r="AL28" s="379">
        <f>AL$5*投入係数表!AK27</f>
        <v>0</v>
      </c>
      <c r="AM28" s="379">
        <f>AM$5*投入係数表!AL27</f>
        <v>5.428412476825227E-2</v>
      </c>
      <c r="AN28" s="379">
        <f>AN$5*投入係数表!AM27</f>
        <v>0</v>
      </c>
      <c r="AO28" s="379">
        <f>AO$5*投入係数表!AN27</f>
        <v>0</v>
      </c>
      <c r="AP28" s="380">
        <f>AP$5*投入係数表!AO27</f>
        <v>0</v>
      </c>
    </row>
    <row r="29" spans="1:42">
      <c r="A29" s="290">
        <v>24</v>
      </c>
      <c r="B29" s="285" t="s">
        <v>92</v>
      </c>
      <c r="C29" s="378">
        <f t="shared" si="0"/>
        <v>19.063061512970123</v>
      </c>
      <c r="D29" s="379">
        <f>D$5*投入係数表!C28</f>
        <v>0</v>
      </c>
      <c r="E29" s="379">
        <f>E$5*投入係数表!D28</f>
        <v>0</v>
      </c>
      <c r="F29" s="379">
        <f>F$5*投入係数表!E28</f>
        <v>0</v>
      </c>
      <c r="G29" s="379">
        <f>G$5*投入係数表!F28</f>
        <v>0</v>
      </c>
      <c r="H29" s="379">
        <f>H$5*投入係数表!G28</f>
        <v>0</v>
      </c>
      <c r="I29" s="379">
        <f>I$5*投入係数表!H28</f>
        <v>1.9386339682693624E-3</v>
      </c>
      <c r="J29" s="379">
        <f>J$5*投入係数表!I28</f>
        <v>4.2417500594269408E-2</v>
      </c>
      <c r="K29" s="379">
        <f>K$5*投入係数表!J28</f>
        <v>0</v>
      </c>
      <c r="L29" s="379">
        <f>L$5*投入係数表!K28</f>
        <v>0</v>
      </c>
      <c r="M29" s="379">
        <f>M$5*投入係数表!L28</f>
        <v>0</v>
      </c>
      <c r="N29" s="379">
        <f>N$5*投入係数表!M28</f>
        <v>0</v>
      </c>
      <c r="O29" s="379">
        <f>O$5*投入係数表!N28</f>
        <v>0</v>
      </c>
      <c r="P29" s="379">
        <f>P$5*投入係数表!O28</f>
        <v>0</v>
      </c>
      <c r="Q29" s="379">
        <f>Q$5*投入係数表!P28</f>
        <v>2.1503106368019873E-2</v>
      </c>
      <c r="R29" s="379">
        <f>R$5*投入係数表!Q28</f>
        <v>0.26684734024781848</v>
      </c>
      <c r="S29" s="379">
        <f>S$5*投入係数表!R28</f>
        <v>0.96639129352619269</v>
      </c>
      <c r="T29" s="379">
        <f>T$5*投入係数表!S28</f>
        <v>3.7841283537738565E-2</v>
      </c>
      <c r="U29" s="379">
        <f>U$5*投入係数表!T28</f>
        <v>0</v>
      </c>
      <c r="V29" s="379">
        <f>V$5*投入係数表!U28</f>
        <v>0.53224335005066137</v>
      </c>
      <c r="W29" s="379">
        <f>W$5*投入係数表!V28</f>
        <v>0.13671739570696123</v>
      </c>
      <c r="X29" s="379">
        <f>X$5*投入係数表!W28</f>
        <v>8.39136231043138E-2</v>
      </c>
      <c r="Y29" s="379">
        <f>Y$5*投入係数表!X28</f>
        <v>0.1098962478129544</v>
      </c>
      <c r="Z29" s="379">
        <f>Z$5*投入係数表!Y28</f>
        <v>1.0277886772195419</v>
      </c>
      <c r="AA29" s="379">
        <f>AA$5*投入係数表!Z28</f>
        <v>0</v>
      </c>
      <c r="AB29" s="379">
        <f>AB$5*投入係数表!AA28</f>
        <v>0</v>
      </c>
      <c r="AC29" s="379">
        <f>AC$5*投入係数表!AB28</f>
        <v>0</v>
      </c>
      <c r="AD29" s="379">
        <f>AD$5*投入係数表!AC28</f>
        <v>1.131817559167124</v>
      </c>
      <c r="AE29" s="379">
        <f>AE$5*投入係数表!AD28</f>
        <v>0</v>
      </c>
      <c r="AF29" s="379">
        <f>AF$5*投入係数表!AE28</f>
        <v>0</v>
      </c>
      <c r="AG29" s="379">
        <f>AG$5*投入係数表!AF28</f>
        <v>0.14629685749717991</v>
      </c>
      <c r="AH29" s="379">
        <f>AH$5*投入係数表!AG28</f>
        <v>0.76623593583011285</v>
      </c>
      <c r="AI29" s="379">
        <f>AI$5*投入係数表!AH28</f>
        <v>0</v>
      </c>
      <c r="AJ29" s="379">
        <f>AJ$5*投入係数表!AI28</f>
        <v>13.634854534300983</v>
      </c>
      <c r="AK29" s="379">
        <f>AK$5*投入係数表!AJ28</f>
        <v>0</v>
      </c>
      <c r="AL29" s="379">
        <f>AL$5*投入係数表!AK28</f>
        <v>0</v>
      </c>
      <c r="AM29" s="379">
        <f>AM$5*投入係数表!AL28</f>
        <v>0.156358174037979</v>
      </c>
      <c r="AN29" s="379">
        <f>AN$5*投入係数表!AM28</f>
        <v>0</v>
      </c>
      <c r="AO29" s="379">
        <f>AO$5*投入係数表!AN28</f>
        <v>0</v>
      </c>
      <c r="AP29" s="380">
        <f>AP$5*投入係数表!AO28</f>
        <v>0</v>
      </c>
    </row>
    <row r="30" spans="1:42">
      <c r="A30" s="290">
        <v>25</v>
      </c>
      <c r="B30" s="285" t="s">
        <v>1</v>
      </c>
      <c r="C30" s="378">
        <f t="shared" si="0"/>
        <v>8.098048585795091</v>
      </c>
      <c r="D30" s="379">
        <f>D$5*投入係数表!C29</f>
        <v>0</v>
      </c>
      <c r="E30" s="379">
        <f>E$5*投入係数表!D29</f>
        <v>0</v>
      </c>
      <c r="F30" s="379">
        <f>F$5*投入係数表!E29</f>
        <v>0</v>
      </c>
      <c r="G30" s="379">
        <f>G$5*投入係数表!F29</f>
        <v>0</v>
      </c>
      <c r="H30" s="379">
        <f>H$5*投入係数表!G29</f>
        <v>0</v>
      </c>
      <c r="I30" s="379">
        <f>I$5*投入係数表!H29</f>
        <v>1.2969435817455726E-4</v>
      </c>
      <c r="J30" s="379">
        <f>J$5*投入係数表!I29</f>
        <v>2.5931011105481106E-3</v>
      </c>
      <c r="K30" s="379">
        <f>K$5*投入係数表!J29</f>
        <v>0</v>
      </c>
      <c r="L30" s="379">
        <f>L$5*投入係数表!K29</f>
        <v>0</v>
      </c>
      <c r="M30" s="379">
        <f>M$5*投入係数表!L29</f>
        <v>0</v>
      </c>
      <c r="N30" s="379">
        <f>N$5*投入係数表!M29</f>
        <v>0</v>
      </c>
      <c r="O30" s="379">
        <f>O$5*投入係数表!N29</f>
        <v>0</v>
      </c>
      <c r="P30" s="379">
        <f>P$5*投入係数表!O29</f>
        <v>0</v>
      </c>
      <c r="Q30" s="379">
        <f>Q$5*投入係数表!P29</f>
        <v>6.7633893177291519E-4</v>
      </c>
      <c r="R30" s="379">
        <f>R$5*投入係数表!Q29</f>
        <v>9.3563372640419178E-3</v>
      </c>
      <c r="S30" s="379">
        <f>S$5*投入係数表!R29</f>
        <v>4.3050900772828644E-2</v>
      </c>
      <c r="T30" s="379">
        <f>T$5*投入係数表!S29</f>
        <v>1.148026651106508E-3</v>
      </c>
      <c r="U30" s="379">
        <f>U$5*投入係数表!T29</f>
        <v>0</v>
      </c>
      <c r="V30" s="379">
        <f>V$5*投入係数表!U29</f>
        <v>1.9758250084375317E-2</v>
      </c>
      <c r="W30" s="379">
        <f>W$5*投入係数表!V29</f>
        <v>6.8463488907931523E-3</v>
      </c>
      <c r="X30" s="379">
        <f>X$5*投入係数表!W29</f>
        <v>2.9980936067829657E-3</v>
      </c>
      <c r="Y30" s="379">
        <f>Y$5*投入係数表!X29</f>
        <v>4.2575958766705706E-3</v>
      </c>
      <c r="Z30" s="379">
        <f>Z$5*投入係数表!Y29</f>
        <v>0.36740176368017552</v>
      </c>
      <c r="AA30" s="379">
        <f>AA$5*投入係数表!Z29</f>
        <v>0</v>
      </c>
      <c r="AB30" s="379">
        <f>AB$5*投入係数表!AA29</f>
        <v>0</v>
      </c>
      <c r="AC30" s="379">
        <f>AC$5*投入係数表!AB29</f>
        <v>0</v>
      </c>
      <c r="AD30" s="379">
        <f>AD$5*投入係数表!AC29</f>
        <v>0.13930964628626002</v>
      </c>
      <c r="AE30" s="379">
        <f>AE$5*投入係数表!AD29</f>
        <v>0</v>
      </c>
      <c r="AF30" s="379">
        <f>AF$5*投入係数表!AE29</f>
        <v>0</v>
      </c>
      <c r="AG30" s="379">
        <f>AG$5*投入係数表!AF29</f>
        <v>2.7863882177843805E-2</v>
      </c>
      <c r="AH30" s="379">
        <f>AH$5*投入係数表!AG29</f>
        <v>0.26859072529226519</v>
      </c>
      <c r="AI30" s="379">
        <f>AI$5*投入係数表!AH29</f>
        <v>0</v>
      </c>
      <c r="AJ30" s="379">
        <f>AJ$5*投入係数表!AI29</f>
        <v>7.1778210801708857</v>
      </c>
      <c r="AK30" s="379">
        <f>AK$5*投入係数表!AJ29</f>
        <v>0</v>
      </c>
      <c r="AL30" s="379">
        <f>AL$5*投入係数表!AK29</f>
        <v>0</v>
      </c>
      <c r="AM30" s="379">
        <f>AM$5*投入係数表!AL29</f>
        <v>2.6246800640565955E-2</v>
      </c>
      <c r="AN30" s="379">
        <f>AN$5*投入係数表!AM29</f>
        <v>0</v>
      </c>
      <c r="AO30" s="379">
        <f>AO$5*投入係数表!AN29</f>
        <v>0</v>
      </c>
      <c r="AP30" s="380">
        <f>AP$5*投入係数表!AO29</f>
        <v>0</v>
      </c>
    </row>
    <row r="31" spans="1:42">
      <c r="A31" s="290">
        <v>26</v>
      </c>
      <c r="B31" s="285" t="s">
        <v>2</v>
      </c>
      <c r="C31" s="378">
        <f t="shared" si="0"/>
        <v>9.0462546292658566</v>
      </c>
      <c r="D31" s="379">
        <f>D$5*投入係数表!C30</f>
        <v>0</v>
      </c>
      <c r="E31" s="379">
        <f>E$5*投入係数表!D30</f>
        <v>0</v>
      </c>
      <c r="F31" s="379">
        <f>F$5*投入係数表!E30</f>
        <v>0</v>
      </c>
      <c r="G31" s="379">
        <f>G$5*投入係数表!F30</f>
        <v>0</v>
      </c>
      <c r="H31" s="379">
        <f>H$5*投入係数表!G30</f>
        <v>0</v>
      </c>
      <c r="I31" s="379">
        <f>I$5*投入係数表!H30</f>
        <v>2.0344213046989373E-5</v>
      </c>
      <c r="J31" s="379">
        <f>J$5*投入係数表!I30</f>
        <v>1.2758388850620096E-3</v>
      </c>
      <c r="K31" s="379">
        <f>K$5*投入係数表!J30</f>
        <v>0</v>
      </c>
      <c r="L31" s="379">
        <f>L$5*投入係数表!K30</f>
        <v>0</v>
      </c>
      <c r="M31" s="379">
        <f>M$5*投入係数表!L30</f>
        <v>0</v>
      </c>
      <c r="N31" s="379">
        <f>N$5*投入係数表!M30</f>
        <v>0</v>
      </c>
      <c r="O31" s="379">
        <f>O$5*投入係数表!N30</f>
        <v>0</v>
      </c>
      <c r="P31" s="379">
        <f>P$5*投入係数表!O30</f>
        <v>0</v>
      </c>
      <c r="Q31" s="379">
        <f>Q$5*投入係数表!P30</f>
        <v>1.3787625606390006E-4</v>
      </c>
      <c r="R31" s="379">
        <f>R$5*投入係数表!Q30</f>
        <v>7.0747714148185811E-3</v>
      </c>
      <c r="S31" s="379">
        <f>S$5*投入係数表!R30</f>
        <v>2.9301660211872899E-3</v>
      </c>
      <c r="T31" s="379">
        <f>T$5*投入係数表!S30</f>
        <v>4.9408741946356039E-4</v>
      </c>
      <c r="U31" s="379">
        <f>U$5*投入係数表!T30</f>
        <v>0</v>
      </c>
      <c r="V31" s="379">
        <f>V$5*投入係数表!U30</f>
        <v>1.0493826155923782E-2</v>
      </c>
      <c r="W31" s="379">
        <f>W$5*投入係数表!V30</f>
        <v>7.2655131085968151E-3</v>
      </c>
      <c r="X31" s="379">
        <f>X$5*投入係数表!W30</f>
        <v>1.539115664488425E-2</v>
      </c>
      <c r="Y31" s="379">
        <f>Y$5*投入係数表!X30</f>
        <v>1.6182006468526521E-3</v>
      </c>
      <c r="Z31" s="379">
        <f>Z$5*投入係数表!Y30</f>
        <v>0.78516791675763353</v>
      </c>
      <c r="AA31" s="379">
        <f>AA$5*投入係数表!Z30</f>
        <v>0</v>
      </c>
      <c r="AB31" s="379">
        <f>AB$5*投入係数表!AA30</f>
        <v>0</v>
      </c>
      <c r="AC31" s="379">
        <f>AC$5*投入係数表!AB30</f>
        <v>0</v>
      </c>
      <c r="AD31" s="379">
        <f>AD$5*投入係数表!AC30</f>
        <v>6.8910374531322829E-2</v>
      </c>
      <c r="AE31" s="379">
        <f>AE$5*投入係数表!AD30</f>
        <v>0</v>
      </c>
      <c r="AF31" s="379">
        <f>AF$5*投入係数表!AE30</f>
        <v>0</v>
      </c>
      <c r="AG31" s="379">
        <f>AG$5*投入係数表!AF30</f>
        <v>0.11029644629788173</v>
      </c>
      <c r="AH31" s="379">
        <f>AH$5*投入係数表!AG30</f>
        <v>0.79121654521284268</v>
      </c>
      <c r="AI31" s="379">
        <f>AI$5*投入係数表!AH30</f>
        <v>0</v>
      </c>
      <c r="AJ31" s="379">
        <f>AJ$5*投入係数表!AI30</f>
        <v>7.1955321685248288</v>
      </c>
      <c r="AK31" s="379">
        <f>AK$5*投入係数表!AJ30</f>
        <v>0</v>
      </c>
      <c r="AL31" s="379">
        <f>AL$5*投入係数表!AK30</f>
        <v>0</v>
      </c>
      <c r="AM31" s="379">
        <f>AM$5*投入係数表!AL30</f>
        <v>4.8429397175446004E-2</v>
      </c>
      <c r="AN31" s="379">
        <f>AN$5*投入係数表!AM30</f>
        <v>0</v>
      </c>
      <c r="AO31" s="379">
        <f>AO$5*投入係数表!AN30</f>
        <v>0</v>
      </c>
      <c r="AP31" s="380">
        <f>AP$5*投入係数表!AO30</f>
        <v>0</v>
      </c>
    </row>
    <row r="32" spans="1:42">
      <c r="A32" s="290">
        <v>27</v>
      </c>
      <c r="B32" s="285" t="s">
        <v>65</v>
      </c>
      <c r="C32" s="378">
        <f t="shared" si="0"/>
        <v>46.950907859376919</v>
      </c>
      <c r="D32" s="379">
        <f>D$5*投入係数表!C31</f>
        <v>0</v>
      </c>
      <c r="E32" s="379">
        <f>E$5*投入係数表!D31</f>
        <v>0</v>
      </c>
      <c r="F32" s="379">
        <f>F$5*投入係数表!E31</f>
        <v>0</v>
      </c>
      <c r="G32" s="379">
        <f>G$5*投入係数表!F31</f>
        <v>0</v>
      </c>
      <c r="H32" s="379">
        <f>H$5*投入係数表!G31</f>
        <v>0</v>
      </c>
      <c r="I32" s="379">
        <f>I$5*投入係数表!H31</f>
        <v>6.1202174249693035E-3</v>
      </c>
      <c r="J32" s="379">
        <f>J$5*投入係数表!I31</f>
        <v>8.0278433741888783E-2</v>
      </c>
      <c r="K32" s="379">
        <f>K$5*投入係数表!J31</f>
        <v>0</v>
      </c>
      <c r="L32" s="379">
        <f>L$5*投入係数表!K31</f>
        <v>0</v>
      </c>
      <c r="M32" s="379">
        <f>M$5*投入係数表!L31</f>
        <v>0</v>
      </c>
      <c r="N32" s="379">
        <f>N$5*投入係数表!M31</f>
        <v>0</v>
      </c>
      <c r="O32" s="379">
        <f>O$5*投入係数表!N31</f>
        <v>0</v>
      </c>
      <c r="P32" s="379">
        <f>P$5*投入係数表!O31</f>
        <v>0</v>
      </c>
      <c r="Q32" s="379">
        <f>Q$5*投入係数表!P31</f>
        <v>3.7265716182892775E-2</v>
      </c>
      <c r="R32" s="379">
        <f>R$5*投入係数表!Q31</f>
        <v>1.0975290375877367</v>
      </c>
      <c r="S32" s="379">
        <f>S$5*投入係数表!R31</f>
        <v>3.6518884519443433</v>
      </c>
      <c r="T32" s="379">
        <f>T$5*投入係数表!S31</f>
        <v>0.20379652854579328</v>
      </c>
      <c r="U32" s="379">
        <f>U$5*投入係数表!T31</f>
        <v>0</v>
      </c>
      <c r="V32" s="379">
        <f>V$5*投入係数表!U31</f>
        <v>2.7510070200811905</v>
      </c>
      <c r="W32" s="379">
        <f>W$5*投入係数表!V31</f>
        <v>1.5980635803764629</v>
      </c>
      <c r="X32" s="379">
        <f>X$5*投入係数表!W31</f>
        <v>0.22599780455407065</v>
      </c>
      <c r="Y32" s="379">
        <f>Y$5*投入係数表!X31</f>
        <v>0.40076388641324567</v>
      </c>
      <c r="Z32" s="379">
        <f>Z$5*投入係数表!Y31</f>
        <v>18.041105409676529</v>
      </c>
      <c r="AA32" s="379">
        <f>AA$5*投入係数表!Z31</f>
        <v>0</v>
      </c>
      <c r="AB32" s="379">
        <f>AB$5*投入係数表!AA31</f>
        <v>0</v>
      </c>
      <c r="AC32" s="379">
        <f>AC$5*投入係数表!AB31</f>
        <v>0</v>
      </c>
      <c r="AD32" s="379">
        <f>AD$5*投入係数表!AC31</f>
        <v>0.53923646416861204</v>
      </c>
      <c r="AE32" s="379">
        <f>AE$5*投入係数表!AD31</f>
        <v>0</v>
      </c>
      <c r="AF32" s="379">
        <f>AF$5*投入係数表!AE31</f>
        <v>0</v>
      </c>
      <c r="AG32" s="379">
        <f>AG$5*投入係数表!AF31</f>
        <v>9.6651406796458214E-2</v>
      </c>
      <c r="AH32" s="379">
        <f>AH$5*投入係数表!AG31</f>
        <v>0.92772475711531954</v>
      </c>
      <c r="AI32" s="379">
        <f>AI$5*投入係数表!AH31</f>
        <v>0</v>
      </c>
      <c r="AJ32" s="379">
        <f>AJ$5*投入係数表!AI31</f>
        <v>16.683308529767604</v>
      </c>
      <c r="AK32" s="379">
        <f>AK$5*投入係数表!AJ31</f>
        <v>0</v>
      </c>
      <c r="AL32" s="379">
        <f>AL$5*投入係数表!AK31</f>
        <v>0</v>
      </c>
      <c r="AM32" s="379">
        <f>AM$5*投入係数表!AL31</f>
        <v>0.61017061499979475</v>
      </c>
      <c r="AN32" s="379">
        <f>AN$5*投入係数表!AM31</f>
        <v>0</v>
      </c>
      <c r="AO32" s="379">
        <f>AO$5*投入係数表!AN31</f>
        <v>0</v>
      </c>
      <c r="AP32" s="380">
        <f>AP$5*投入係数表!AO31</f>
        <v>0</v>
      </c>
    </row>
    <row r="33" spans="1:42">
      <c r="A33" s="290">
        <v>28</v>
      </c>
      <c r="B33" s="285" t="s">
        <v>66</v>
      </c>
      <c r="C33" s="378">
        <f t="shared" si="0"/>
        <v>17.155339972665917</v>
      </c>
      <c r="D33" s="379">
        <f>D$5*投入係数表!C32</f>
        <v>0</v>
      </c>
      <c r="E33" s="379">
        <f>E$5*投入係数表!D32</f>
        <v>0</v>
      </c>
      <c r="F33" s="379">
        <f>F$5*投入係数表!E32</f>
        <v>0</v>
      </c>
      <c r="G33" s="379">
        <f>G$5*投入係数表!F32</f>
        <v>0</v>
      </c>
      <c r="H33" s="379">
        <f>H$5*投入係数表!G32</f>
        <v>0</v>
      </c>
      <c r="I33" s="379">
        <f>I$5*投入係数表!H32</f>
        <v>1.4461344774234948E-3</v>
      </c>
      <c r="J33" s="379">
        <f>J$5*投入係数表!I32</f>
        <v>1.0891576975507718E-2</v>
      </c>
      <c r="K33" s="379">
        <f>K$5*投入係数表!J32</f>
        <v>0</v>
      </c>
      <c r="L33" s="379">
        <f>L$5*投入係数表!K32</f>
        <v>0</v>
      </c>
      <c r="M33" s="379">
        <f>M$5*投入係数表!L32</f>
        <v>0</v>
      </c>
      <c r="N33" s="379">
        <f>N$5*投入係数表!M32</f>
        <v>0</v>
      </c>
      <c r="O33" s="379">
        <f>O$5*投入係数表!N32</f>
        <v>0</v>
      </c>
      <c r="P33" s="379">
        <f>P$5*投入係数表!O32</f>
        <v>0</v>
      </c>
      <c r="Q33" s="379">
        <f>Q$5*投入係数表!P32</f>
        <v>1.5881854144441678E-2</v>
      </c>
      <c r="R33" s="379">
        <f>R$5*投入係数表!Q32</f>
        <v>0.20284845953599076</v>
      </c>
      <c r="S33" s="379">
        <f>S$5*投入係数表!R32</f>
        <v>0.72882244842377697</v>
      </c>
      <c r="T33" s="379">
        <f>T$5*投入係数表!S32</f>
        <v>2.8119386960646742E-2</v>
      </c>
      <c r="U33" s="379">
        <f>U$5*投入係数表!T32</f>
        <v>0</v>
      </c>
      <c r="V33" s="379">
        <f>V$5*投入係数表!U32</f>
        <v>0.37158682325348519</v>
      </c>
      <c r="W33" s="379">
        <f>W$5*投入係数表!V32</f>
        <v>0.1733244040618144</v>
      </c>
      <c r="X33" s="379">
        <f>X$5*投入係数表!W32</f>
        <v>6.8456470688211049E-2</v>
      </c>
      <c r="Y33" s="379">
        <f>Y$5*投入係数表!X32</f>
        <v>0.15198517531701514</v>
      </c>
      <c r="Z33" s="379">
        <f>Z$5*投入係数表!Y32</f>
        <v>4.0954965493540127</v>
      </c>
      <c r="AA33" s="379">
        <f>AA$5*投入係数表!Z32</f>
        <v>0</v>
      </c>
      <c r="AB33" s="379">
        <f>AB$5*投入係数表!AA32</f>
        <v>0</v>
      </c>
      <c r="AC33" s="379">
        <f>AC$5*投入係数表!AB32</f>
        <v>0</v>
      </c>
      <c r="AD33" s="379">
        <f>AD$5*投入係数表!AC32</f>
        <v>0.87897573973879595</v>
      </c>
      <c r="AE33" s="379">
        <f>AE$5*投入係数表!AD32</f>
        <v>0</v>
      </c>
      <c r="AF33" s="379">
        <f>AF$5*投入係数表!AE32</f>
        <v>0</v>
      </c>
      <c r="AG33" s="379">
        <f>AG$5*投入係数表!AF32</f>
        <v>0.23080085107895623</v>
      </c>
      <c r="AH33" s="379">
        <f>AH$5*投入係数表!AG32</f>
        <v>0.73230558056616868</v>
      </c>
      <c r="AI33" s="379">
        <f>AI$5*投入係数表!AH32</f>
        <v>0</v>
      </c>
      <c r="AJ33" s="379">
        <f>AJ$5*投入係数表!AI32</f>
        <v>9.0927654209851312</v>
      </c>
      <c r="AK33" s="379">
        <f>AK$5*投入係数表!AJ32</f>
        <v>0</v>
      </c>
      <c r="AL33" s="379">
        <f>AL$5*投入係数表!AK32</f>
        <v>0</v>
      </c>
      <c r="AM33" s="379">
        <f>AM$5*投入係数表!AL32</f>
        <v>0.37163309710453757</v>
      </c>
      <c r="AN33" s="379">
        <f>AN$5*投入係数表!AM32</f>
        <v>0</v>
      </c>
      <c r="AO33" s="379">
        <f>AO$5*投入係数表!AN32</f>
        <v>0</v>
      </c>
      <c r="AP33" s="380">
        <f>AP$5*投入係数表!AO32</f>
        <v>0</v>
      </c>
    </row>
    <row r="34" spans="1:42">
      <c r="A34" s="290">
        <v>29</v>
      </c>
      <c r="B34" s="285" t="s">
        <v>93</v>
      </c>
      <c r="C34" s="378">
        <f t="shared" si="0"/>
        <v>15.209889176988009</v>
      </c>
      <c r="D34" s="379">
        <f>D$5*投入係数表!C33</f>
        <v>0</v>
      </c>
      <c r="E34" s="379">
        <f>E$5*投入係数表!D33</f>
        <v>0</v>
      </c>
      <c r="F34" s="379">
        <f>F$5*投入係数表!E33</f>
        <v>0</v>
      </c>
      <c r="G34" s="379">
        <f>G$5*投入係数表!F33</f>
        <v>0</v>
      </c>
      <c r="H34" s="379">
        <f>H$5*投入係数表!G33</f>
        <v>0</v>
      </c>
      <c r="I34" s="379">
        <f>I$5*投入係数表!H33</f>
        <v>3.6958653702030695E-4</v>
      </c>
      <c r="J34" s="379">
        <f>J$5*投入係数表!I33</f>
        <v>2.8361180410361119E-3</v>
      </c>
      <c r="K34" s="379">
        <f>K$5*投入係数表!J33</f>
        <v>0</v>
      </c>
      <c r="L34" s="379">
        <f>L$5*投入係数表!K33</f>
        <v>0</v>
      </c>
      <c r="M34" s="379">
        <f>M$5*投入係数表!L33</f>
        <v>0</v>
      </c>
      <c r="N34" s="379">
        <f>N$5*投入係数表!M33</f>
        <v>0</v>
      </c>
      <c r="O34" s="379">
        <f>O$5*投入係数表!N33</f>
        <v>0</v>
      </c>
      <c r="P34" s="379">
        <f>P$5*投入係数表!O33</f>
        <v>0</v>
      </c>
      <c r="Q34" s="379">
        <f>Q$5*投入係数表!P33</f>
        <v>5.2057602627369835E-3</v>
      </c>
      <c r="R34" s="379">
        <f>R$5*投入係数表!Q33</f>
        <v>8.2385617261451063E-2</v>
      </c>
      <c r="S34" s="379">
        <f>S$5*投入係数表!R33</f>
        <v>0.26337684582748833</v>
      </c>
      <c r="T34" s="379">
        <f>T$5*投入係数表!S33</f>
        <v>1.2119673759782628E-2</v>
      </c>
      <c r="U34" s="379">
        <f>U$5*投入係数表!T33</f>
        <v>0</v>
      </c>
      <c r="V34" s="379">
        <f>V$5*投入係数表!U33</f>
        <v>0.11020712824840456</v>
      </c>
      <c r="W34" s="379">
        <f>W$5*投入係数表!V33</f>
        <v>7.048944929398257E-2</v>
      </c>
      <c r="X34" s="379">
        <f>X$5*投入係数表!W33</f>
        <v>5.5766426679626545E-3</v>
      </c>
      <c r="Y34" s="379">
        <f>Y$5*投入係数表!X33</f>
        <v>2.1476507614054133E-2</v>
      </c>
      <c r="Z34" s="379">
        <f>Z$5*投入係数表!Y33</f>
        <v>2.1375809115346591</v>
      </c>
      <c r="AA34" s="379">
        <f>AA$5*投入係数表!Z33</f>
        <v>0</v>
      </c>
      <c r="AB34" s="379">
        <f>AB$5*投入係数表!AA33</f>
        <v>0</v>
      </c>
      <c r="AC34" s="379">
        <f>AC$5*投入係数表!AB33</f>
        <v>0</v>
      </c>
      <c r="AD34" s="379">
        <f>AD$5*投入係数表!AC33</f>
        <v>1.5989553032346531</v>
      </c>
      <c r="AE34" s="379">
        <f>AE$5*投入係数表!AD33</f>
        <v>0</v>
      </c>
      <c r="AF34" s="379">
        <f>AF$5*投入係数表!AE33</f>
        <v>0</v>
      </c>
      <c r="AG34" s="379">
        <f>AG$5*投入係数表!AF33</f>
        <v>0.35253319465452376</v>
      </c>
      <c r="AH34" s="379">
        <f>AH$5*投入係数表!AG33</f>
        <v>2.3959748259136449</v>
      </c>
      <c r="AI34" s="379">
        <f>AI$5*投入係数表!AH33</f>
        <v>0</v>
      </c>
      <c r="AJ34" s="379">
        <f>AJ$5*投入係数表!AI33</f>
        <v>7.8062963669123313</v>
      </c>
      <c r="AK34" s="379">
        <f>AK$5*投入係数表!AJ33</f>
        <v>0</v>
      </c>
      <c r="AL34" s="379">
        <f>AL$5*投入係数表!AK33</f>
        <v>0</v>
      </c>
      <c r="AM34" s="379">
        <f>AM$5*投入係数表!AL33</f>
        <v>0.34450524522427745</v>
      </c>
      <c r="AN34" s="379">
        <f>AN$5*投入係数表!AM33</f>
        <v>0</v>
      </c>
      <c r="AO34" s="379">
        <f>AO$5*投入係数表!AN33</f>
        <v>0</v>
      </c>
      <c r="AP34" s="380">
        <f>AP$5*投入係数表!AO33</f>
        <v>0</v>
      </c>
    </row>
    <row r="35" spans="1:42">
      <c r="A35" s="290">
        <v>30</v>
      </c>
      <c r="B35" s="285" t="s">
        <v>94</v>
      </c>
      <c r="C35" s="378">
        <f t="shared" si="0"/>
        <v>36.114435190670591</v>
      </c>
      <c r="D35" s="379">
        <f>D$5*投入係数表!C34</f>
        <v>0</v>
      </c>
      <c r="E35" s="379">
        <f>E$5*投入係数表!D34</f>
        <v>0</v>
      </c>
      <c r="F35" s="379">
        <f>F$5*投入係数表!E34</f>
        <v>0</v>
      </c>
      <c r="G35" s="379">
        <f>G$5*投入係数表!F34</f>
        <v>0</v>
      </c>
      <c r="H35" s="379">
        <f>H$5*投入係数表!G34</f>
        <v>0</v>
      </c>
      <c r="I35" s="379">
        <f>I$5*投入係数表!H34</f>
        <v>1.5537892714638133E-3</v>
      </c>
      <c r="J35" s="379">
        <f>J$5*投入係数表!I34</f>
        <v>4.2975334911980502E-2</v>
      </c>
      <c r="K35" s="379">
        <f>K$5*投入係数表!J34</f>
        <v>0</v>
      </c>
      <c r="L35" s="379">
        <f>L$5*投入係数表!K34</f>
        <v>0</v>
      </c>
      <c r="M35" s="379">
        <f>M$5*投入係数表!L34</f>
        <v>0</v>
      </c>
      <c r="N35" s="379">
        <f>N$5*投入係数表!M34</f>
        <v>0</v>
      </c>
      <c r="O35" s="379">
        <f>O$5*投入係数表!N34</f>
        <v>0</v>
      </c>
      <c r="P35" s="379">
        <f>P$5*投入係数表!O34</f>
        <v>0</v>
      </c>
      <c r="Q35" s="379">
        <f>Q$5*投入係数表!P34</f>
        <v>2.5874156323775408E-2</v>
      </c>
      <c r="R35" s="379">
        <f>R$5*投入係数表!Q34</f>
        <v>0.47408637608189447</v>
      </c>
      <c r="S35" s="379">
        <f>S$5*投入係数表!R34</f>
        <v>1.3999431659687891</v>
      </c>
      <c r="T35" s="379">
        <f>T$5*投入係数表!S34</f>
        <v>6.3751809093724687E-2</v>
      </c>
      <c r="U35" s="379">
        <f>U$5*投入係数表!T34</f>
        <v>0</v>
      </c>
      <c r="V35" s="379">
        <f>V$5*投入係数表!U34</f>
        <v>1.069843381235309</v>
      </c>
      <c r="W35" s="379">
        <f>W$5*投入係数表!V34</f>
        <v>0.54603125439223754</v>
      </c>
      <c r="X35" s="379">
        <f>X$5*投入係数表!W34</f>
        <v>8.9513835690568769E-2</v>
      </c>
      <c r="Y35" s="379">
        <f>Y$5*投入係数表!X34</f>
        <v>0.70236192347761817</v>
      </c>
      <c r="Z35" s="379">
        <f>Z$5*投入係数表!Y34</f>
        <v>10.074653547031387</v>
      </c>
      <c r="AA35" s="379">
        <f>AA$5*投入係数表!Z34</f>
        <v>0</v>
      </c>
      <c r="AB35" s="379">
        <f>AB$5*投入係数表!AA34</f>
        <v>0</v>
      </c>
      <c r="AC35" s="379">
        <f>AC$5*投入係数表!AB34</f>
        <v>0</v>
      </c>
      <c r="AD35" s="379">
        <f>AD$5*投入係数表!AC34</f>
        <v>0.94797635046548934</v>
      </c>
      <c r="AE35" s="379">
        <f>AE$5*投入係数表!AD34</f>
        <v>0</v>
      </c>
      <c r="AF35" s="379">
        <f>AF$5*投入係数表!AE34</f>
        <v>0</v>
      </c>
      <c r="AG35" s="379">
        <f>AG$5*投入係数表!AF34</f>
        <v>0.84578014191350881</v>
      </c>
      <c r="AH35" s="379">
        <f>AH$5*投入係数表!AG34</f>
        <v>1.6413440550723593</v>
      </c>
      <c r="AI35" s="379">
        <f>AI$5*投入係数表!AH34</f>
        <v>0</v>
      </c>
      <c r="AJ35" s="379">
        <f>AJ$5*投入係数表!AI34</f>
        <v>17.884442339953225</v>
      </c>
      <c r="AK35" s="379">
        <f>AK$5*投入係数表!AJ34</f>
        <v>0</v>
      </c>
      <c r="AL35" s="379">
        <f>AL$5*投入係数表!AK34</f>
        <v>0</v>
      </c>
      <c r="AM35" s="379">
        <f>AM$5*投入係数表!AL34</f>
        <v>0.30430372978726544</v>
      </c>
      <c r="AN35" s="379">
        <f>AN$5*投入係数表!AM34</f>
        <v>0</v>
      </c>
      <c r="AO35" s="379">
        <f>AO$5*投入係数表!AN34</f>
        <v>0</v>
      </c>
      <c r="AP35" s="380">
        <f>AP$5*投入係数表!AO34</f>
        <v>0</v>
      </c>
    </row>
    <row r="36" spans="1:42">
      <c r="A36" s="290">
        <v>31</v>
      </c>
      <c r="B36" s="285" t="s">
        <v>95</v>
      </c>
      <c r="C36" s="378">
        <f t="shared" si="0"/>
        <v>55.598010910075544</v>
      </c>
      <c r="D36" s="379">
        <f>D$5*投入係数表!C35</f>
        <v>0</v>
      </c>
      <c r="E36" s="379">
        <f>E$5*投入係数表!D35</f>
        <v>0</v>
      </c>
      <c r="F36" s="379">
        <f>F$5*投入係数表!E35</f>
        <v>0</v>
      </c>
      <c r="G36" s="379">
        <f>G$5*投入係数表!F35</f>
        <v>0</v>
      </c>
      <c r="H36" s="379">
        <f>H$5*投入係数表!G35</f>
        <v>0</v>
      </c>
      <c r="I36" s="379">
        <f>I$5*投入係数表!H35</f>
        <v>3.1533530222833532E-4</v>
      </c>
      <c r="J36" s="379">
        <f>J$5*投入係数表!I35</f>
        <v>4.3991587530384868E-3</v>
      </c>
      <c r="K36" s="379">
        <f>K$5*投入係数表!J35</f>
        <v>0</v>
      </c>
      <c r="L36" s="379">
        <f>L$5*投入係数表!K35</f>
        <v>0</v>
      </c>
      <c r="M36" s="379">
        <f>M$5*投入係数表!L35</f>
        <v>0</v>
      </c>
      <c r="N36" s="379">
        <f>N$5*投入係数表!M35</f>
        <v>0</v>
      </c>
      <c r="O36" s="379">
        <f>O$5*投入係数表!N35</f>
        <v>0</v>
      </c>
      <c r="P36" s="379">
        <f>P$5*投入係数表!O35</f>
        <v>0</v>
      </c>
      <c r="Q36" s="379">
        <f>Q$5*投入係数表!P35</f>
        <v>8.529695949466681E-3</v>
      </c>
      <c r="R36" s="379">
        <f>R$5*投入係数表!Q35</f>
        <v>0.16680355368271452</v>
      </c>
      <c r="S36" s="379">
        <f>S$5*投入係数表!R35</f>
        <v>0.98261990533584531</v>
      </c>
      <c r="T36" s="379">
        <f>T$5*投入係数表!S35</f>
        <v>1.8353894434778729E-2</v>
      </c>
      <c r="U36" s="379">
        <f>U$5*投入係数表!T35</f>
        <v>0</v>
      </c>
      <c r="V36" s="379">
        <f>V$5*投入係数表!U35</f>
        <v>0.56662270519747449</v>
      </c>
      <c r="W36" s="379">
        <f>W$5*投入係数表!V35</f>
        <v>0.58564227297468363</v>
      </c>
      <c r="X36" s="379">
        <f>X$5*投入係数表!W35</f>
        <v>2.2396136361361431E-2</v>
      </c>
      <c r="Y36" s="379">
        <f>Y$5*投入係数表!X35</f>
        <v>3.7737067512039521E-2</v>
      </c>
      <c r="Z36" s="379">
        <f>Z$5*投入係数表!Y35</f>
        <v>2.9965197448133121</v>
      </c>
      <c r="AA36" s="379">
        <f>AA$5*投入係数表!Z35</f>
        <v>0</v>
      </c>
      <c r="AB36" s="379">
        <f>AB$5*投入係数表!AA35</f>
        <v>0</v>
      </c>
      <c r="AC36" s="379">
        <f>AC$5*投入係数表!AB35</f>
        <v>0</v>
      </c>
      <c r="AD36" s="379">
        <f>AD$5*投入係数表!AC35</f>
        <v>1.8187857145232489</v>
      </c>
      <c r="AE36" s="379">
        <f>AE$5*投入係数表!AD35</f>
        <v>0</v>
      </c>
      <c r="AF36" s="379">
        <f>AF$5*投入係数表!AE35</f>
        <v>0</v>
      </c>
      <c r="AG36" s="379">
        <f>AG$5*投入係数表!AF35</f>
        <v>0.12944999627927434</v>
      </c>
      <c r="AH36" s="379">
        <f>AH$5*投入係数表!AG35</f>
        <v>20.712170690525724</v>
      </c>
      <c r="AI36" s="379">
        <f>AI$5*投入係数表!AH35</f>
        <v>0</v>
      </c>
      <c r="AJ36" s="379">
        <f>AJ$5*投入係数表!AI35</f>
        <v>26.377714255139725</v>
      </c>
      <c r="AK36" s="379">
        <f>AK$5*投入係数表!AJ35</f>
        <v>0</v>
      </c>
      <c r="AL36" s="379">
        <f>AL$5*投入係数表!AK35</f>
        <v>0</v>
      </c>
      <c r="AM36" s="379">
        <f>AM$5*投入係数表!AL35</f>
        <v>1.1699507832906308</v>
      </c>
      <c r="AN36" s="379">
        <f>AN$5*投入係数表!AM35</f>
        <v>0</v>
      </c>
      <c r="AO36" s="379">
        <f>AO$5*投入係数表!AN35</f>
        <v>0</v>
      </c>
      <c r="AP36" s="380">
        <f>AP$5*投入係数表!AO35</f>
        <v>0</v>
      </c>
    </row>
    <row r="37" spans="1:42">
      <c r="A37" s="290">
        <v>32</v>
      </c>
      <c r="B37" s="285" t="s">
        <v>67</v>
      </c>
      <c r="C37" s="378">
        <f t="shared" si="0"/>
        <v>0</v>
      </c>
      <c r="D37" s="379">
        <f>D$5*投入係数表!C36</f>
        <v>0</v>
      </c>
      <c r="E37" s="379">
        <f>E$5*投入係数表!D36</f>
        <v>0</v>
      </c>
      <c r="F37" s="379">
        <f>F$5*投入係数表!E36</f>
        <v>0</v>
      </c>
      <c r="G37" s="379">
        <f>G$5*投入係数表!F36</f>
        <v>0</v>
      </c>
      <c r="H37" s="379">
        <f>H$5*投入係数表!G36</f>
        <v>0</v>
      </c>
      <c r="I37" s="379">
        <f>I$5*投入係数表!H36</f>
        <v>0</v>
      </c>
      <c r="J37" s="379">
        <f>J$5*投入係数表!I36</f>
        <v>0</v>
      </c>
      <c r="K37" s="379">
        <f>K$5*投入係数表!J36</f>
        <v>0</v>
      </c>
      <c r="L37" s="379">
        <f>L$5*投入係数表!K36</f>
        <v>0</v>
      </c>
      <c r="M37" s="379">
        <f>M$5*投入係数表!L36</f>
        <v>0</v>
      </c>
      <c r="N37" s="379">
        <f>N$5*投入係数表!M36</f>
        <v>0</v>
      </c>
      <c r="O37" s="379">
        <f>O$5*投入係数表!N36</f>
        <v>0</v>
      </c>
      <c r="P37" s="379">
        <f>P$5*投入係数表!O36</f>
        <v>0</v>
      </c>
      <c r="Q37" s="379">
        <f>Q$5*投入係数表!P36</f>
        <v>0</v>
      </c>
      <c r="R37" s="379">
        <f>R$5*投入係数表!Q36</f>
        <v>0</v>
      </c>
      <c r="S37" s="379">
        <f>S$5*投入係数表!R36</f>
        <v>0</v>
      </c>
      <c r="T37" s="379">
        <f>T$5*投入係数表!S36</f>
        <v>0</v>
      </c>
      <c r="U37" s="379">
        <f>U$5*投入係数表!T36</f>
        <v>0</v>
      </c>
      <c r="V37" s="379">
        <f>V$5*投入係数表!U36</f>
        <v>0</v>
      </c>
      <c r="W37" s="379">
        <f>W$5*投入係数表!V36</f>
        <v>0</v>
      </c>
      <c r="X37" s="379">
        <f>X$5*投入係数表!W36</f>
        <v>0</v>
      </c>
      <c r="Y37" s="379">
        <f>Y$5*投入係数表!X36</f>
        <v>0</v>
      </c>
      <c r="Z37" s="379">
        <f>Z$5*投入係数表!Y36</f>
        <v>0</v>
      </c>
      <c r="AA37" s="379">
        <f>AA$5*投入係数表!Z36</f>
        <v>0</v>
      </c>
      <c r="AB37" s="379">
        <f>AB$5*投入係数表!AA36</f>
        <v>0</v>
      </c>
      <c r="AC37" s="379">
        <f>AC$5*投入係数表!AB36</f>
        <v>0</v>
      </c>
      <c r="AD37" s="379">
        <f>AD$5*投入係数表!AC36</f>
        <v>0</v>
      </c>
      <c r="AE37" s="379">
        <f>AE$5*投入係数表!AD36</f>
        <v>0</v>
      </c>
      <c r="AF37" s="379">
        <f>AF$5*投入係数表!AE36</f>
        <v>0</v>
      </c>
      <c r="AG37" s="379">
        <f>AG$5*投入係数表!AF36</f>
        <v>0</v>
      </c>
      <c r="AH37" s="379">
        <f>AH$5*投入係数表!AG36</f>
        <v>0</v>
      </c>
      <c r="AI37" s="379">
        <f>AI$5*投入係数表!AH36</f>
        <v>0</v>
      </c>
      <c r="AJ37" s="379">
        <f>AJ$5*投入係数表!AI36</f>
        <v>0</v>
      </c>
      <c r="AK37" s="379">
        <f>AK$5*投入係数表!AJ36</f>
        <v>0</v>
      </c>
      <c r="AL37" s="379">
        <f>AL$5*投入係数表!AK36</f>
        <v>0</v>
      </c>
      <c r="AM37" s="379">
        <f>AM$5*投入係数表!AL36</f>
        <v>0</v>
      </c>
      <c r="AN37" s="379">
        <f>AN$5*投入係数表!AM36</f>
        <v>0</v>
      </c>
      <c r="AO37" s="379">
        <f>AO$5*投入係数表!AN36</f>
        <v>0</v>
      </c>
      <c r="AP37" s="380">
        <f>AP$5*投入係数表!AO36</f>
        <v>0</v>
      </c>
    </row>
    <row r="38" spans="1:42">
      <c r="A38" s="290">
        <v>33</v>
      </c>
      <c r="B38" s="285" t="s">
        <v>96</v>
      </c>
      <c r="C38" s="378">
        <f t="shared" si="0"/>
        <v>1.6822790597929274</v>
      </c>
      <c r="D38" s="379">
        <f>D$5*投入係数表!C37</f>
        <v>0</v>
      </c>
      <c r="E38" s="379">
        <f>E$5*投入係数表!D37</f>
        <v>0</v>
      </c>
      <c r="F38" s="379">
        <f>F$5*投入係数表!E37</f>
        <v>0</v>
      </c>
      <c r="G38" s="379">
        <f>G$5*投入係数表!F37</f>
        <v>0</v>
      </c>
      <c r="H38" s="379">
        <f>H$5*投入係数表!G37</f>
        <v>0</v>
      </c>
      <c r="I38" s="379">
        <f>I$5*投入係数表!H37</f>
        <v>3.3907021744982291E-6</v>
      </c>
      <c r="J38" s="379">
        <f>J$5*投入係数表!I37</f>
        <v>2.5406315460109279E-4</v>
      </c>
      <c r="K38" s="379">
        <f>K$5*投入係数表!J37</f>
        <v>0</v>
      </c>
      <c r="L38" s="379">
        <f>L$5*投入係数表!K37</f>
        <v>0</v>
      </c>
      <c r="M38" s="379">
        <f>M$5*投入係数表!L37</f>
        <v>0</v>
      </c>
      <c r="N38" s="379">
        <f>N$5*投入係数表!M37</f>
        <v>0</v>
      </c>
      <c r="O38" s="379">
        <f>O$5*投入係数表!N37</f>
        <v>0</v>
      </c>
      <c r="P38" s="379">
        <f>P$5*投入係数表!O37</f>
        <v>0</v>
      </c>
      <c r="Q38" s="379">
        <f>Q$5*投入係数表!P37</f>
        <v>9.7072337039583688E-4</v>
      </c>
      <c r="R38" s="379">
        <f>R$5*投入係数表!Q37</f>
        <v>1.9824698219301932E-2</v>
      </c>
      <c r="S38" s="379">
        <f>S$5*投入係数表!R37</f>
        <v>0.10943043102203301</v>
      </c>
      <c r="T38" s="379">
        <f>T$5*投入係数表!S37</f>
        <v>1.7729019168986578E-3</v>
      </c>
      <c r="U38" s="379">
        <f>U$5*投入係数表!T37</f>
        <v>0</v>
      </c>
      <c r="V38" s="379">
        <f>V$5*投入係数表!U37</f>
        <v>0.10537733378333505</v>
      </c>
      <c r="W38" s="379">
        <f>W$5*投入係数表!V37</f>
        <v>0.16717666220069402</v>
      </c>
      <c r="X38" s="379">
        <f>X$5*投入係数表!W37</f>
        <v>3.0970872636107054E-3</v>
      </c>
      <c r="Y38" s="379">
        <f>Y$5*投入係数表!X37</f>
        <v>7.5411292280511946E-4</v>
      </c>
      <c r="Z38" s="379">
        <f>Z$5*投入係数表!Y37</f>
        <v>0.124781003218267</v>
      </c>
      <c r="AA38" s="379">
        <f>AA$5*投入係数表!Z37</f>
        <v>0</v>
      </c>
      <c r="AB38" s="379">
        <f>AB$5*投入係数表!AA37</f>
        <v>0</v>
      </c>
      <c r="AC38" s="379">
        <f>AC$5*投入係数表!AB37</f>
        <v>0</v>
      </c>
      <c r="AD38" s="379">
        <f>AD$5*投入係数表!AC37</f>
        <v>2.0273065226587339E-2</v>
      </c>
      <c r="AE38" s="379">
        <f>AE$5*投入係数表!AD37</f>
        <v>0</v>
      </c>
      <c r="AF38" s="379">
        <f>AF$5*投入係数表!AE37</f>
        <v>0</v>
      </c>
      <c r="AG38" s="379">
        <f>AG$5*投入係数表!AF37</f>
        <v>1.84994143618963E-2</v>
      </c>
      <c r="AH38" s="379">
        <f>AH$5*投入係数表!AG37</f>
        <v>1.0660032484228716</v>
      </c>
      <c r="AI38" s="379">
        <f>AI$5*投入係数表!AH37</f>
        <v>0</v>
      </c>
      <c r="AJ38" s="379">
        <f>AJ$5*投入係数表!AI37</f>
        <v>1.0197293294694694E-2</v>
      </c>
      <c r="AK38" s="379">
        <f>AK$5*投入係数表!AJ37</f>
        <v>0</v>
      </c>
      <c r="AL38" s="379">
        <f>AL$5*投入係数表!AK37</f>
        <v>0</v>
      </c>
      <c r="AM38" s="379">
        <f>AM$5*投入係数表!AL37</f>
        <v>3.3863630712760509E-2</v>
      </c>
      <c r="AN38" s="379">
        <f>AN$5*投入係数表!AM37</f>
        <v>0</v>
      </c>
      <c r="AO38" s="379">
        <f>AO$5*投入係数表!AN37</f>
        <v>0</v>
      </c>
      <c r="AP38" s="380">
        <f>AP$5*投入係数表!AO37</f>
        <v>0</v>
      </c>
    </row>
    <row r="39" spans="1:42">
      <c r="A39" s="290">
        <v>34</v>
      </c>
      <c r="B39" s="285" t="s">
        <v>97</v>
      </c>
      <c r="C39" s="378">
        <f t="shared" si="0"/>
        <v>6.6913636116445963E-2</v>
      </c>
      <c r="D39" s="379">
        <f>D$5*投入係数表!C38</f>
        <v>0</v>
      </c>
      <c r="E39" s="379">
        <f>E$5*投入係数表!D38</f>
        <v>0</v>
      </c>
      <c r="F39" s="379">
        <f>F$5*投入係数表!E38</f>
        <v>0</v>
      </c>
      <c r="G39" s="379">
        <f>G$5*投入係数表!F38</f>
        <v>0</v>
      </c>
      <c r="H39" s="379">
        <f>H$5*投入係数表!G38</f>
        <v>0</v>
      </c>
      <c r="I39" s="379">
        <f>I$5*投入係数表!H38</f>
        <v>0</v>
      </c>
      <c r="J39" s="379">
        <f>J$5*投入係数表!I38</f>
        <v>0</v>
      </c>
      <c r="K39" s="379">
        <f>K$5*投入係数表!J38</f>
        <v>0</v>
      </c>
      <c r="L39" s="379">
        <f>L$5*投入係数表!K38</f>
        <v>0</v>
      </c>
      <c r="M39" s="379">
        <f>M$5*投入係数表!L38</f>
        <v>0</v>
      </c>
      <c r="N39" s="379">
        <f>N$5*投入係数表!M38</f>
        <v>0</v>
      </c>
      <c r="O39" s="379">
        <f>O$5*投入係数表!N38</f>
        <v>0</v>
      </c>
      <c r="P39" s="379">
        <f>P$5*投入係数表!O38</f>
        <v>0</v>
      </c>
      <c r="Q39" s="379">
        <f>Q$5*投入係数表!P38</f>
        <v>0</v>
      </c>
      <c r="R39" s="379">
        <f>R$5*投入係数表!Q38</f>
        <v>0</v>
      </c>
      <c r="S39" s="379">
        <f>S$5*投入係数表!R38</f>
        <v>0</v>
      </c>
      <c r="T39" s="379">
        <f>T$5*投入係数表!S38</f>
        <v>0</v>
      </c>
      <c r="U39" s="379">
        <f>U$5*投入係数表!T38</f>
        <v>0</v>
      </c>
      <c r="V39" s="379">
        <f>V$5*投入係数表!U38</f>
        <v>0</v>
      </c>
      <c r="W39" s="379">
        <f>W$5*投入係数表!V38</f>
        <v>0</v>
      </c>
      <c r="X39" s="379">
        <f>X$5*投入係数表!W38</f>
        <v>0</v>
      </c>
      <c r="Y39" s="379">
        <f>Y$5*投入係数表!X38</f>
        <v>1.5710685891773323E-5</v>
      </c>
      <c r="Z39" s="379">
        <f>Z$5*投入係数表!Y38</f>
        <v>1.6142432499128978E-4</v>
      </c>
      <c r="AA39" s="379">
        <f>AA$5*投入係数表!Z38</f>
        <v>0</v>
      </c>
      <c r="AB39" s="379">
        <f>AB$5*投入係数表!AA38</f>
        <v>0</v>
      </c>
      <c r="AC39" s="379">
        <f>AC$5*投入係数表!AB38</f>
        <v>0</v>
      </c>
      <c r="AD39" s="379">
        <f>AD$5*投入係数表!AC38</f>
        <v>8.873225878105734E-4</v>
      </c>
      <c r="AE39" s="379">
        <f>AE$5*投入係数表!AD38</f>
        <v>0</v>
      </c>
      <c r="AF39" s="379">
        <f>AF$5*投入係数表!AE38</f>
        <v>0</v>
      </c>
      <c r="AG39" s="379">
        <f>AG$5*投入係数表!AF38</f>
        <v>1.3157306802676245E-2</v>
      </c>
      <c r="AH39" s="379">
        <f>AH$5*投入係数表!AG38</f>
        <v>4.1798263730945695E-2</v>
      </c>
      <c r="AI39" s="379">
        <f>AI$5*投入係数表!AH38</f>
        <v>0</v>
      </c>
      <c r="AJ39" s="379">
        <f>AJ$5*投入係数表!AI38</f>
        <v>1.0197293294694694E-2</v>
      </c>
      <c r="AK39" s="379">
        <f>AK$5*投入係数表!AJ38</f>
        <v>0</v>
      </c>
      <c r="AL39" s="379">
        <f>AL$5*投入係数表!AK38</f>
        <v>0</v>
      </c>
      <c r="AM39" s="379">
        <f>AM$5*投入係数表!AL38</f>
        <v>6.9631468943569664E-4</v>
      </c>
      <c r="AN39" s="379">
        <f>AN$5*投入係数表!AM38</f>
        <v>0</v>
      </c>
      <c r="AO39" s="379">
        <f>AO$5*投入係数表!AN38</f>
        <v>0</v>
      </c>
      <c r="AP39" s="380">
        <f>AP$5*投入係数表!AO38</f>
        <v>0</v>
      </c>
    </row>
    <row r="40" spans="1:42">
      <c r="A40" s="290">
        <v>35</v>
      </c>
      <c r="B40" s="285" t="s">
        <v>3</v>
      </c>
      <c r="C40" s="378">
        <f t="shared" si="0"/>
        <v>2.6241569996405025</v>
      </c>
      <c r="D40" s="379">
        <f>D$5*投入係数表!C39</f>
        <v>0</v>
      </c>
      <c r="E40" s="379">
        <f>E$5*投入係数表!D39</f>
        <v>0</v>
      </c>
      <c r="F40" s="379">
        <f>F$5*投入係数表!E39</f>
        <v>0</v>
      </c>
      <c r="G40" s="379">
        <f>G$5*投入係数表!F39</f>
        <v>0</v>
      </c>
      <c r="H40" s="379">
        <f>H$5*投入係数表!G39</f>
        <v>0</v>
      </c>
      <c r="I40" s="379">
        <f>I$5*投入係数表!H39</f>
        <v>5.3403559248347112E-5</v>
      </c>
      <c r="J40" s="379">
        <f>J$5*投入係数表!I39</f>
        <v>5.5507276168282238E-4</v>
      </c>
      <c r="K40" s="379">
        <f>K$5*投入係数表!J39</f>
        <v>0</v>
      </c>
      <c r="L40" s="379">
        <f>L$5*投入係数表!K39</f>
        <v>0</v>
      </c>
      <c r="M40" s="379">
        <f>M$5*投入係数表!L39</f>
        <v>0</v>
      </c>
      <c r="N40" s="379">
        <f>N$5*投入係数表!M39</f>
        <v>0</v>
      </c>
      <c r="O40" s="379">
        <f>O$5*投入係数表!N39</f>
        <v>0</v>
      </c>
      <c r="P40" s="379">
        <f>P$5*投入係数表!O39</f>
        <v>0</v>
      </c>
      <c r="Q40" s="379">
        <f>Q$5*投入係数表!P39</f>
        <v>3.4282744751023799E-4</v>
      </c>
      <c r="R40" s="379">
        <f>R$5*投入係数表!Q39</f>
        <v>3.3514093314641946E-2</v>
      </c>
      <c r="S40" s="379">
        <f>S$5*投入係数表!R39</f>
        <v>4.6431861566506284E-2</v>
      </c>
      <c r="T40" s="379">
        <f>T$5*投入係数表!S39</f>
        <v>2.7901407216765766E-3</v>
      </c>
      <c r="U40" s="379">
        <f>U$5*投入係数表!T39</f>
        <v>0</v>
      </c>
      <c r="V40" s="379">
        <f>V$5*投入係数表!U39</f>
        <v>1.4665012284847461E-2</v>
      </c>
      <c r="W40" s="379">
        <f>W$5*投入係数表!V39</f>
        <v>9.7106377124515121E-3</v>
      </c>
      <c r="X40" s="379">
        <f>X$5*投入係数表!W39</f>
        <v>1.385911195588352E-3</v>
      </c>
      <c r="Y40" s="379">
        <f>Y$5*投入係数表!X39</f>
        <v>5.5772934915795293E-3</v>
      </c>
      <c r="Z40" s="379">
        <f>Z$5*投入係数表!Y39</f>
        <v>0.31526170670798892</v>
      </c>
      <c r="AA40" s="379">
        <f>AA$5*投入係数表!Z39</f>
        <v>0</v>
      </c>
      <c r="AB40" s="379">
        <f>AB$5*投入係数表!AA39</f>
        <v>0</v>
      </c>
      <c r="AC40" s="379">
        <f>AC$5*投入係数表!AB39</f>
        <v>0</v>
      </c>
      <c r="AD40" s="379">
        <f>AD$5*投入係数表!AC39</f>
        <v>2.7146055440645508E-2</v>
      </c>
      <c r="AE40" s="379">
        <f>AE$5*投入係数表!AD39</f>
        <v>0</v>
      </c>
      <c r="AF40" s="379">
        <f>AF$5*投入係数表!AE39</f>
        <v>0</v>
      </c>
      <c r="AG40" s="379">
        <f>AG$5*投入係数表!AF39</f>
        <v>1.813218032989836E-2</v>
      </c>
      <c r="AH40" s="379">
        <f>AH$5*投入係数表!AG39</f>
        <v>0.11703513844664797</v>
      </c>
      <c r="AI40" s="379">
        <f>AI$5*投入係数表!AH39</f>
        <v>0</v>
      </c>
      <c r="AJ40" s="379">
        <f>AJ$5*投入係数表!AI39</f>
        <v>1.9750547012882351</v>
      </c>
      <c r="AK40" s="379">
        <f>AK$5*投入係数表!AJ39</f>
        <v>0</v>
      </c>
      <c r="AL40" s="379">
        <f>AL$5*投入係数表!AK39</f>
        <v>0</v>
      </c>
      <c r="AM40" s="379">
        <f>AM$5*投入係数表!AL39</f>
        <v>5.6500963371353671E-2</v>
      </c>
      <c r="AN40" s="379">
        <f>AN$5*投入係数表!AM39</f>
        <v>0</v>
      </c>
      <c r="AO40" s="379">
        <f>AO$5*投入係数表!AN39</f>
        <v>0</v>
      </c>
      <c r="AP40" s="380">
        <f>AP$5*投入係数表!AO39</f>
        <v>0</v>
      </c>
    </row>
    <row r="41" spans="1:42">
      <c r="A41" s="290">
        <v>36</v>
      </c>
      <c r="B41" s="285" t="s">
        <v>98</v>
      </c>
      <c r="C41" s="378">
        <f t="shared" si="0"/>
        <v>160.22660401796401</v>
      </c>
      <c r="D41" s="379">
        <f>D$5*投入係数表!C40</f>
        <v>0</v>
      </c>
      <c r="E41" s="379">
        <f>E$5*投入係数表!D40</f>
        <v>0</v>
      </c>
      <c r="F41" s="379">
        <f>F$5*投入係数表!E40</f>
        <v>0</v>
      </c>
      <c r="G41" s="379">
        <f>G$5*投入係数表!F40</f>
        <v>0</v>
      </c>
      <c r="H41" s="379">
        <f>H$5*投入係数表!G40</f>
        <v>0</v>
      </c>
      <c r="I41" s="379">
        <f>I$5*投入係数表!H40</f>
        <v>2.4023124906319953E-3</v>
      </c>
      <c r="J41" s="379">
        <f>J$5*投入係数表!I40</f>
        <v>2.6397714074259199E-2</v>
      </c>
      <c r="K41" s="379">
        <f>K$5*投入係数表!J40</f>
        <v>0</v>
      </c>
      <c r="L41" s="379">
        <f>L$5*投入係数表!K40</f>
        <v>0</v>
      </c>
      <c r="M41" s="379">
        <f>M$5*投入係数表!L40</f>
        <v>0</v>
      </c>
      <c r="N41" s="379">
        <f>N$5*投入係数表!M40</f>
        <v>0</v>
      </c>
      <c r="O41" s="379">
        <f>O$5*投入係数表!N40</f>
        <v>0</v>
      </c>
      <c r="P41" s="379">
        <f>P$5*投入係数表!O40</f>
        <v>0</v>
      </c>
      <c r="Q41" s="379">
        <f>Q$5*投入係数表!P40</f>
        <v>4.0123853707244424E-2</v>
      </c>
      <c r="R41" s="379">
        <f>R$5*投入係数表!Q40</f>
        <v>1.0070141436870361</v>
      </c>
      <c r="S41" s="379">
        <f>S$5*投入係数表!R40</f>
        <v>4.2397248352717627</v>
      </c>
      <c r="T41" s="379">
        <f>T$5*投入係数表!S40</f>
        <v>0.13875137297170809</v>
      </c>
      <c r="U41" s="379">
        <f>U$5*投入係数表!T40</f>
        <v>0</v>
      </c>
      <c r="V41" s="379">
        <f>V$5*投入係数表!U40</f>
        <v>2.2619683768816965</v>
      </c>
      <c r="W41" s="379">
        <f>W$5*投入係数表!V40</f>
        <v>1.3851281577322023</v>
      </c>
      <c r="X41" s="379">
        <f>X$5*投入係数表!W40</f>
        <v>0.18272343456937315</v>
      </c>
      <c r="Y41" s="379">
        <f>Y$5*投入係数表!X40</f>
        <v>0.298235950283533</v>
      </c>
      <c r="Z41" s="379">
        <f>Z$5*投入係数表!Y40</f>
        <v>39.024007717994323</v>
      </c>
      <c r="AA41" s="379">
        <f>AA$5*投入係数表!Z40</f>
        <v>0</v>
      </c>
      <c r="AB41" s="379">
        <f>AB$5*投入係数表!AA40</f>
        <v>0</v>
      </c>
      <c r="AC41" s="379">
        <f>AC$5*投入係数表!AB40</f>
        <v>0</v>
      </c>
      <c r="AD41" s="379">
        <f>AD$5*投入係数表!AC40</f>
        <v>4.11619924865788</v>
      </c>
      <c r="AE41" s="379">
        <f>AE$5*投入係数表!AD40</f>
        <v>0</v>
      </c>
      <c r="AF41" s="379">
        <f>AF$5*投入係数表!AE40</f>
        <v>0</v>
      </c>
      <c r="AG41" s="379">
        <f>AG$5*投入係数表!AF40</f>
        <v>0.82165171840489415</v>
      </c>
      <c r="AH41" s="379">
        <f>AH$5*投入係数表!AG40</f>
        <v>16.945606209660411</v>
      </c>
      <c r="AI41" s="379">
        <f>AI$5*投入係数表!AH40</f>
        <v>0</v>
      </c>
      <c r="AJ41" s="379">
        <f>AJ$5*投入係数表!AI40</f>
        <v>84.571520289373979</v>
      </c>
      <c r="AK41" s="379">
        <f>AK$5*投入係数表!AJ40</f>
        <v>0</v>
      </c>
      <c r="AL41" s="379">
        <f>AL$5*投入係数表!AK40</f>
        <v>0</v>
      </c>
      <c r="AM41" s="379">
        <f>AM$5*投入係数表!AL40</f>
        <v>5.1651486822030703</v>
      </c>
      <c r="AN41" s="379">
        <f>AN$5*投入係数表!AM40</f>
        <v>0</v>
      </c>
      <c r="AO41" s="379">
        <f>AO$5*投入係数表!AN40</f>
        <v>0</v>
      </c>
      <c r="AP41" s="380">
        <f>AP$5*投入係数表!AO40</f>
        <v>0</v>
      </c>
    </row>
    <row r="42" spans="1:42">
      <c r="A42" s="290">
        <v>37</v>
      </c>
      <c r="B42" s="285" t="s">
        <v>99</v>
      </c>
      <c r="C42" s="378">
        <f t="shared" si="0"/>
        <v>10.228535246902878</v>
      </c>
      <c r="D42" s="379">
        <f>D$5*投入係数表!C41</f>
        <v>0</v>
      </c>
      <c r="E42" s="379">
        <f>E$5*投入係数表!D41</f>
        <v>0</v>
      </c>
      <c r="F42" s="379">
        <f>F$5*投入係数表!E41</f>
        <v>0</v>
      </c>
      <c r="G42" s="379">
        <f>G$5*投入係数表!F41</f>
        <v>0</v>
      </c>
      <c r="H42" s="379">
        <f>H$5*投入係数表!G41</f>
        <v>0</v>
      </c>
      <c r="I42" s="379">
        <f>I$5*投入係数表!H41</f>
        <v>8.4767554362455731E-6</v>
      </c>
      <c r="J42" s="379">
        <f>J$5*投入係数表!I41</f>
        <v>8.2846680848182438E-5</v>
      </c>
      <c r="K42" s="379">
        <f>K$5*投入係数表!J41</f>
        <v>0</v>
      </c>
      <c r="L42" s="379">
        <f>L$5*投入係数表!K41</f>
        <v>0</v>
      </c>
      <c r="M42" s="379">
        <f>M$5*投入係数表!L41</f>
        <v>0</v>
      </c>
      <c r="N42" s="379">
        <f>N$5*投入係数表!M41</f>
        <v>0</v>
      </c>
      <c r="O42" s="379">
        <f>O$5*投入係数表!N41</f>
        <v>0</v>
      </c>
      <c r="P42" s="379">
        <f>P$5*投入係数表!O41</f>
        <v>0</v>
      </c>
      <c r="Q42" s="379">
        <f>Q$5*投入係数表!P41</f>
        <v>1.3973944871341224E-4</v>
      </c>
      <c r="R42" s="379">
        <f>R$5*投入係数表!Q41</f>
        <v>3.0676515619809564E-3</v>
      </c>
      <c r="S42" s="379">
        <f>S$5*投入係数表!R41</f>
        <v>2.1074655613923968E-2</v>
      </c>
      <c r="T42" s="379">
        <f>T$5*投入係数表!S41</f>
        <v>7.120671633445429E-4</v>
      </c>
      <c r="U42" s="379">
        <f>U$5*投入係数表!T41</f>
        <v>0</v>
      </c>
      <c r="V42" s="379">
        <f>V$5*投入係数表!U41</f>
        <v>7.2446916976042835E-3</v>
      </c>
      <c r="W42" s="379">
        <f>W$5*投入係数表!V41</f>
        <v>6.3573239700222134E-3</v>
      </c>
      <c r="X42" s="379">
        <f>X$5*投入係数表!W41</f>
        <v>1.2727755877852212E-3</v>
      </c>
      <c r="Y42" s="379">
        <f>Y$5*投入係数表!X41</f>
        <v>1.3511189866925058E-3</v>
      </c>
      <c r="Z42" s="379">
        <f>Z$5*投入係数表!Y41</f>
        <v>0.11235133019393768</v>
      </c>
      <c r="AA42" s="379">
        <f>AA$5*投入係数表!Z41</f>
        <v>0</v>
      </c>
      <c r="AB42" s="379">
        <f>AB$5*投入係数表!AA41</f>
        <v>0</v>
      </c>
      <c r="AC42" s="379">
        <f>AC$5*投入係数表!AB41</f>
        <v>0</v>
      </c>
      <c r="AD42" s="379">
        <f>AD$5*投入係数表!AC41</f>
        <v>2.8845503786791182E-2</v>
      </c>
      <c r="AE42" s="379">
        <f>AE$5*投入係数表!AD41</f>
        <v>0</v>
      </c>
      <c r="AF42" s="379">
        <f>AF$5*投入係数表!AE41</f>
        <v>0</v>
      </c>
      <c r="AG42" s="379">
        <f>AG$5*投入係数表!AF41</f>
        <v>7.5455117512077024E-3</v>
      </c>
      <c r="AH42" s="379">
        <f>AH$5*投入係数表!AG41</f>
        <v>0.60110820687891797</v>
      </c>
      <c r="AI42" s="379">
        <f>AI$5*投入係数表!AH41</f>
        <v>0</v>
      </c>
      <c r="AJ42" s="379">
        <f>AJ$5*投入係数表!AI41</f>
        <v>9.3858034282958318</v>
      </c>
      <c r="AK42" s="379">
        <f>AK$5*投入係数表!AJ41</f>
        <v>0</v>
      </c>
      <c r="AL42" s="379">
        <f>AL$5*投入係数表!AK41</f>
        <v>0</v>
      </c>
      <c r="AM42" s="379">
        <f>AM$5*投入係数表!AL41</f>
        <v>5.1569918529839658E-2</v>
      </c>
      <c r="AN42" s="379">
        <f>AN$5*投入係数表!AM41</f>
        <v>0</v>
      </c>
      <c r="AO42" s="379">
        <f>AO$5*投入係数表!AN41</f>
        <v>0</v>
      </c>
      <c r="AP42" s="380">
        <f>AP$5*投入係数表!AO41</f>
        <v>0</v>
      </c>
    </row>
    <row r="43" spans="1:42">
      <c r="A43" s="290">
        <v>38</v>
      </c>
      <c r="B43" s="285" t="s">
        <v>4</v>
      </c>
      <c r="C43" s="378">
        <f t="shared" si="0"/>
        <v>4.1243468886025543</v>
      </c>
      <c r="D43" s="379">
        <f>D$5*投入係数表!C42</f>
        <v>0</v>
      </c>
      <c r="E43" s="379">
        <f>E$5*投入係数表!D42</f>
        <v>0</v>
      </c>
      <c r="F43" s="379">
        <f>F$5*投入係数表!E42</f>
        <v>0</v>
      </c>
      <c r="G43" s="379">
        <f>G$5*投入係数表!F42</f>
        <v>0</v>
      </c>
      <c r="H43" s="379">
        <f>H$5*投入係数表!G42</f>
        <v>0</v>
      </c>
      <c r="I43" s="379">
        <f>I$5*投入係数表!H42</f>
        <v>7.6290798926210158E-5</v>
      </c>
      <c r="J43" s="379">
        <f>J$5*投入係数表!I42</f>
        <v>6.5725033472891392E-4</v>
      </c>
      <c r="K43" s="379">
        <f>K$5*投入係数表!J42</f>
        <v>0</v>
      </c>
      <c r="L43" s="379">
        <f>L$5*投入係数表!K42</f>
        <v>0</v>
      </c>
      <c r="M43" s="379">
        <f>M$5*投入係数表!L42</f>
        <v>0</v>
      </c>
      <c r="N43" s="379">
        <f>N$5*投入係数表!M42</f>
        <v>0</v>
      </c>
      <c r="O43" s="379">
        <f>O$5*投入係数表!N42</f>
        <v>0</v>
      </c>
      <c r="P43" s="379">
        <f>P$5*投入係数表!O42</f>
        <v>0</v>
      </c>
      <c r="Q43" s="379">
        <f>Q$5*投入係数表!P42</f>
        <v>6.4652784938072053E-4</v>
      </c>
      <c r="R43" s="379">
        <f>R$5*投入係数表!Q42</f>
        <v>1.487811007560764E-2</v>
      </c>
      <c r="S43" s="379">
        <f>S$5*投入係数表!R42</f>
        <v>9.804786301665161E-2</v>
      </c>
      <c r="T43" s="379">
        <f>T$5*投入係数表!S42</f>
        <v>4.1125511678878702E-3</v>
      </c>
      <c r="U43" s="379">
        <f>U$5*投入係数表!T42</f>
        <v>0</v>
      </c>
      <c r="V43" s="379">
        <f>V$5*投入係数表!U42</f>
        <v>4.5312253526834066E-2</v>
      </c>
      <c r="W43" s="379">
        <f>W$5*投入係数表!V42</f>
        <v>2.2984171276234155E-2</v>
      </c>
      <c r="X43" s="379">
        <f>X$5*投入係数表!W42</f>
        <v>4.3934327696882455E-3</v>
      </c>
      <c r="Y43" s="379">
        <f>Y$5*投入係数表!X42</f>
        <v>6.9127017923802624E-3</v>
      </c>
      <c r="Z43" s="379">
        <f>Z$5*投入係数表!Y42</f>
        <v>0.26134598216089816</v>
      </c>
      <c r="AA43" s="379">
        <f>AA$5*投入係数表!Z42</f>
        <v>0</v>
      </c>
      <c r="AB43" s="379">
        <f>AB$5*投入係数表!AA42</f>
        <v>0</v>
      </c>
      <c r="AC43" s="379">
        <f>AC$5*投入係数表!AB42</f>
        <v>0</v>
      </c>
      <c r="AD43" s="379">
        <f>AD$5*投入係数表!AC42</f>
        <v>8.894280990358866E-2</v>
      </c>
      <c r="AE43" s="379">
        <f>AE$5*投入係数表!AD42</f>
        <v>0</v>
      </c>
      <c r="AF43" s="379">
        <f>AF$5*投入係数表!AE42</f>
        <v>0</v>
      </c>
      <c r="AG43" s="379">
        <f>AG$5*投入係数表!AF42</f>
        <v>2.6475278494351589E-2</v>
      </c>
      <c r="AH43" s="379">
        <f>AH$5*投入係数表!AG42</f>
        <v>0.21223683089736664</v>
      </c>
      <c r="AI43" s="379">
        <f>AI$5*投入係数表!AH42</f>
        <v>0</v>
      </c>
      <c r="AJ43" s="379">
        <f>AJ$5*投入係数表!AI42</f>
        <v>3.2888954373625832</v>
      </c>
      <c r="AK43" s="379">
        <f>AK$5*投入係数表!AJ42</f>
        <v>0</v>
      </c>
      <c r="AL43" s="379">
        <f>AL$5*投入係数表!AK42</f>
        <v>0</v>
      </c>
      <c r="AM43" s="379">
        <f>AM$5*投入係数表!AL42</f>
        <v>4.8429397175446004E-2</v>
      </c>
      <c r="AN43" s="379">
        <f>AN$5*投入係数表!AM42</f>
        <v>0</v>
      </c>
      <c r="AO43" s="379">
        <f>AO$5*投入係数表!AN42</f>
        <v>0</v>
      </c>
      <c r="AP43" s="380">
        <f>AP$5*投入係数表!AO42</f>
        <v>0</v>
      </c>
    </row>
    <row r="44" spans="1:42">
      <c r="A44" s="290">
        <v>39</v>
      </c>
      <c r="B44" s="285" t="s">
        <v>5</v>
      </c>
      <c r="C44" s="378">
        <f t="shared" si="0"/>
        <v>13.060724941999366</v>
      </c>
      <c r="D44" s="379">
        <f>D$5*投入係数表!C43</f>
        <v>0</v>
      </c>
      <c r="E44" s="379">
        <f>E$5*投入係数表!D43</f>
        <v>0</v>
      </c>
      <c r="F44" s="379">
        <f>F$5*投入係数表!E43</f>
        <v>0</v>
      </c>
      <c r="G44" s="379">
        <f>G$5*投入係数表!F43</f>
        <v>0</v>
      </c>
      <c r="H44" s="379">
        <f>H$5*投入係数表!G43</f>
        <v>0</v>
      </c>
      <c r="I44" s="379">
        <f>I$5*投入係数表!H43</f>
        <v>1.9581305057727273E-4</v>
      </c>
      <c r="J44" s="379">
        <f>J$5*投入係数表!I43</f>
        <v>3.0874196396089319E-3</v>
      </c>
      <c r="K44" s="379">
        <f>K$5*投入係数表!J43</f>
        <v>0</v>
      </c>
      <c r="L44" s="379">
        <f>L$5*投入係数表!K43</f>
        <v>0</v>
      </c>
      <c r="M44" s="379">
        <f>M$5*投入係数表!L43</f>
        <v>0</v>
      </c>
      <c r="N44" s="379">
        <f>N$5*投入係数表!M43</f>
        <v>0</v>
      </c>
      <c r="O44" s="379">
        <f>O$5*投入係数表!N43</f>
        <v>0</v>
      </c>
      <c r="P44" s="379">
        <f>P$5*投入係数表!O43</f>
        <v>0</v>
      </c>
      <c r="Q44" s="379">
        <f>Q$5*投入係数表!P43</f>
        <v>7.4006012038623113E-3</v>
      </c>
      <c r="R44" s="379">
        <f>R$5*投入係数表!Q43</f>
        <v>0.17525876830042453</v>
      </c>
      <c r="S44" s="379">
        <f>S$5*投入係数表!R43</f>
        <v>0.64226985210562937</v>
      </c>
      <c r="T44" s="379">
        <f>T$5*投入係数表!S43</f>
        <v>1.0608347535541148E-2</v>
      </c>
      <c r="U44" s="379">
        <f>U$5*投入係数表!T43</f>
        <v>0</v>
      </c>
      <c r="V44" s="379">
        <f>V$5*投入係数表!U43</f>
        <v>0.19226972693217673</v>
      </c>
      <c r="W44" s="379">
        <f>W$5*投入係数表!V43</f>
        <v>6.315407548241847E-2</v>
      </c>
      <c r="X44" s="379">
        <f>X$5*投入係数表!W43</f>
        <v>2.6233319059350953E-2</v>
      </c>
      <c r="Y44" s="379">
        <f>Y$5*投入係数表!X43</f>
        <v>1.0196235143760887E-2</v>
      </c>
      <c r="Z44" s="379">
        <f>Z$5*投入係数表!Y43</f>
        <v>5.2516175649416299</v>
      </c>
      <c r="AA44" s="379">
        <f>AA$5*投入係数表!Z43</f>
        <v>0</v>
      </c>
      <c r="AB44" s="379">
        <f>AB$5*投入係数表!AA43</f>
        <v>0</v>
      </c>
      <c r="AC44" s="379">
        <f>AC$5*投入係数表!AB43</f>
        <v>0</v>
      </c>
      <c r="AD44" s="379">
        <f>AD$5*投入係数表!AC43</f>
        <v>0.18781160129793967</v>
      </c>
      <c r="AE44" s="379">
        <f>AE$5*投入係数表!AD43</f>
        <v>0</v>
      </c>
      <c r="AF44" s="379">
        <f>AF$5*投入係数表!AE43</f>
        <v>0</v>
      </c>
      <c r="AG44" s="379">
        <f>AG$5*投入係数表!AF43</f>
        <v>4.5060763332497408E-2</v>
      </c>
      <c r="AH44" s="379">
        <f>AH$5*投入係数表!AG43</f>
        <v>0.52233077335306499</v>
      </c>
      <c r="AI44" s="379">
        <f>AI$5*投入係数表!AH43</f>
        <v>0</v>
      </c>
      <c r="AJ44" s="379">
        <f>AJ$5*投入係数表!AI43</f>
        <v>5.8167507751526886</v>
      </c>
      <c r="AK44" s="379">
        <f>AK$5*投入係数表!AJ43</f>
        <v>0</v>
      </c>
      <c r="AL44" s="379">
        <f>AL$5*投入係数表!AK43</f>
        <v>0</v>
      </c>
      <c r="AM44" s="379">
        <f>AM$5*投入係数表!AL43</f>
        <v>0.10647930546819745</v>
      </c>
      <c r="AN44" s="379">
        <f>AN$5*投入係数表!AM43</f>
        <v>0</v>
      </c>
      <c r="AO44" s="379">
        <f>AO$5*投入係数表!AN43</f>
        <v>0</v>
      </c>
      <c r="AP44" s="380">
        <f>AP$5*投入係数表!AO43</f>
        <v>0</v>
      </c>
    </row>
    <row r="45" spans="1:42">
      <c r="A45" s="292">
        <v>40</v>
      </c>
      <c r="B45" s="293" t="s">
        <v>278</v>
      </c>
      <c r="C45" s="381">
        <f>SUM(C6:C44)</f>
        <v>670.80527530288123</v>
      </c>
      <c r="D45" s="382">
        <f t="shared" ref="D45:AP45" si="1">SUM(D6:D44)</f>
        <v>0</v>
      </c>
      <c r="E45" s="383">
        <f t="shared" si="1"/>
        <v>0</v>
      </c>
      <c r="F45" s="383">
        <f t="shared" si="1"/>
        <v>0</v>
      </c>
      <c r="G45" s="383">
        <f t="shared" si="1"/>
        <v>0</v>
      </c>
      <c r="H45" s="383">
        <f t="shared" si="1"/>
        <v>0</v>
      </c>
      <c r="I45" s="383">
        <f t="shared" si="1"/>
        <v>4.2376148101335248E-2</v>
      </c>
      <c r="J45" s="383">
        <f t="shared" si="1"/>
        <v>0.65284289130779072</v>
      </c>
      <c r="K45" s="383">
        <f t="shared" si="1"/>
        <v>0</v>
      </c>
      <c r="L45" s="383">
        <f t="shared" si="1"/>
        <v>0</v>
      </c>
      <c r="M45" s="383">
        <f t="shared" si="1"/>
        <v>0</v>
      </c>
      <c r="N45" s="383">
        <f t="shared" si="1"/>
        <v>0</v>
      </c>
      <c r="O45" s="383">
        <f t="shared" si="1"/>
        <v>0</v>
      </c>
      <c r="P45" s="383">
        <f t="shared" si="1"/>
        <v>0</v>
      </c>
      <c r="Q45" s="383">
        <f t="shared" si="1"/>
        <v>0.64343308638988073</v>
      </c>
      <c r="R45" s="383">
        <f t="shared" si="1"/>
        <v>14.103355500807087</v>
      </c>
      <c r="S45" s="383">
        <f t="shared" si="1"/>
        <v>56.792477822652046</v>
      </c>
      <c r="T45" s="383">
        <f t="shared" si="1"/>
        <v>2.0053555157733376</v>
      </c>
      <c r="U45" s="383">
        <f t="shared" si="1"/>
        <v>0</v>
      </c>
      <c r="V45" s="383">
        <f t="shared" si="1"/>
        <v>34.736891658895424</v>
      </c>
      <c r="W45" s="383">
        <f t="shared" si="1"/>
        <v>20.209374015076879</v>
      </c>
      <c r="X45" s="383">
        <f t="shared" si="1"/>
        <v>3.9290063856727353</v>
      </c>
      <c r="Y45" s="383">
        <f t="shared" si="1"/>
        <v>3.4549526451457635</v>
      </c>
      <c r="Z45" s="383">
        <f t="shared" si="1"/>
        <v>185.51270846378998</v>
      </c>
      <c r="AA45" s="383">
        <f t="shared" si="1"/>
        <v>0</v>
      </c>
      <c r="AB45" s="383">
        <f t="shared" si="1"/>
        <v>0</v>
      </c>
      <c r="AC45" s="383">
        <f t="shared" si="1"/>
        <v>0</v>
      </c>
      <c r="AD45" s="383">
        <f t="shared" si="1"/>
        <v>13.466909954566969</v>
      </c>
      <c r="AE45" s="383">
        <f t="shared" si="1"/>
        <v>0</v>
      </c>
      <c r="AF45" s="383">
        <f t="shared" si="1"/>
        <v>0</v>
      </c>
      <c r="AG45" s="383">
        <f t="shared" si="1"/>
        <v>3.6710492628356715</v>
      </c>
      <c r="AH45" s="383">
        <f t="shared" si="1"/>
        <v>51.842238982208194</v>
      </c>
      <c r="AI45" s="383">
        <f t="shared" si="1"/>
        <v>0</v>
      </c>
      <c r="AJ45" s="383">
        <f t="shared" si="1"/>
        <v>268.19203384835288</v>
      </c>
      <c r="AK45" s="383">
        <f t="shared" si="1"/>
        <v>0</v>
      </c>
      <c r="AL45" s="383">
        <f t="shared" si="1"/>
        <v>0</v>
      </c>
      <c r="AM45" s="383">
        <f t="shared" si="1"/>
        <v>11.550269121305211</v>
      </c>
      <c r="AN45" s="383">
        <f t="shared" si="1"/>
        <v>0</v>
      </c>
      <c r="AO45" s="383">
        <f t="shared" si="1"/>
        <v>0</v>
      </c>
      <c r="AP45" s="384">
        <f t="shared" si="1"/>
        <v>0</v>
      </c>
    </row>
  </sheetData>
  <phoneticPr fontId="3"/>
  <pageMargins left="0.75" right="0.75" top="1" bottom="1" header="0.51200000000000001" footer="0.5120000000000000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9C34B-511C-4A69-B14A-0579017492D4}">
  <dimension ref="A1:AQ110"/>
  <sheetViews>
    <sheetView workbookViewId="0">
      <pane xSplit="2" ySplit="3" topLeftCell="C4" activePane="bottomRight" state="frozen"/>
      <selection activeCell="C3" sqref="C3"/>
      <selection pane="topRight" activeCell="C3" sqref="C3"/>
      <selection pane="bottomLeft" activeCell="C3" sqref="C3"/>
      <selection pane="bottomRight" activeCell="C4" sqref="C4"/>
    </sheetView>
  </sheetViews>
  <sheetFormatPr defaultColWidth="8.25" defaultRowHeight="12"/>
  <cols>
    <col min="1" max="1" width="3.375" style="110" customWidth="1"/>
    <col min="2" max="2" width="20.375" style="67" customWidth="1"/>
    <col min="3" max="43" width="10" style="67" customWidth="1"/>
    <col min="44" max="16384" width="8.25" style="67"/>
  </cols>
  <sheetData>
    <row r="1" spans="1:43">
      <c r="A1" s="102" t="s">
        <v>369</v>
      </c>
    </row>
    <row r="2" spans="1:43">
      <c r="A2" s="112" t="s">
        <v>164</v>
      </c>
      <c r="B2" s="294"/>
      <c r="C2" s="115">
        <v>1</v>
      </c>
      <c r="D2" s="115">
        <v>2</v>
      </c>
      <c r="E2" s="115">
        <v>3</v>
      </c>
      <c r="F2" s="115">
        <v>4</v>
      </c>
      <c r="G2" s="115">
        <v>5</v>
      </c>
      <c r="H2" s="115">
        <v>6</v>
      </c>
      <c r="I2" s="115">
        <v>7</v>
      </c>
      <c r="J2" s="115">
        <v>8</v>
      </c>
      <c r="K2" s="115">
        <v>9</v>
      </c>
      <c r="L2" s="115">
        <v>10</v>
      </c>
      <c r="M2" s="115">
        <v>11</v>
      </c>
      <c r="N2" s="115">
        <v>12</v>
      </c>
      <c r="O2" s="115">
        <v>13</v>
      </c>
      <c r="P2" s="115">
        <v>14</v>
      </c>
      <c r="Q2" s="115">
        <v>15</v>
      </c>
      <c r="R2" s="115">
        <v>16</v>
      </c>
      <c r="S2" s="115">
        <v>17</v>
      </c>
      <c r="T2" s="115">
        <v>18</v>
      </c>
      <c r="U2" s="115">
        <v>19</v>
      </c>
      <c r="V2" s="115">
        <v>20</v>
      </c>
      <c r="W2" s="115">
        <v>21</v>
      </c>
      <c r="X2" s="115">
        <v>22</v>
      </c>
      <c r="Y2" s="115">
        <v>23</v>
      </c>
      <c r="Z2" s="115">
        <v>24</v>
      </c>
      <c r="AA2" s="115">
        <v>25</v>
      </c>
      <c r="AB2" s="115">
        <v>26</v>
      </c>
      <c r="AC2" s="115">
        <v>27</v>
      </c>
      <c r="AD2" s="115">
        <v>28</v>
      </c>
      <c r="AE2" s="115">
        <v>29</v>
      </c>
      <c r="AF2" s="115">
        <v>30</v>
      </c>
      <c r="AG2" s="115">
        <v>31</v>
      </c>
      <c r="AH2" s="115">
        <v>32</v>
      </c>
      <c r="AI2" s="115">
        <v>33</v>
      </c>
      <c r="AJ2" s="115">
        <v>34</v>
      </c>
      <c r="AK2" s="115">
        <v>35</v>
      </c>
      <c r="AL2" s="115">
        <v>36</v>
      </c>
      <c r="AM2" s="115">
        <v>37</v>
      </c>
      <c r="AN2" s="115">
        <v>38</v>
      </c>
      <c r="AO2" s="115">
        <v>39</v>
      </c>
      <c r="AP2" s="114"/>
      <c r="AQ2" s="114"/>
    </row>
    <row r="3" spans="1:43" ht="35.1" customHeight="1">
      <c r="A3" s="99"/>
      <c r="B3" s="295" t="s">
        <v>354</v>
      </c>
      <c r="C3" s="296" t="s">
        <v>73</v>
      </c>
      <c r="D3" s="296" t="s">
        <v>74</v>
      </c>
      <c r="E3" s="296" t="s">
        <v>75</v>
      </c>
      <c r="F3" s="296" t="s">
        <v>76</v>
      </c>
      <c r="G3" s="296" t="s">
        <v>77</v>
      </c>
      <c r="H3" s="296" t="s">
        <v>78</v>
      </c>
      <c r="I3" s="296" t="s">
        <v>79</v>
      </c>
      <c r="J3" s="296" t="s">
        <v>80</v>
      </c>
      <c r="K3" s="296" t="s">
        <v>81</v>
      </c>
      <c r="L3" s="296" t="s">
        <v>82</v>
      </c>
      <c r="M3" s="296" t="s">
        <v>83</v>
      </c>
      <c r="N3" s="296" t="s">
        <v>84</v>
      </c>
      <c r="O3" s="296" t="s">
        <v>85</v>
      </c>
      <c r="P3" s="296" t="s">
        <v>86</v>
      </c>
      <c r="Q3" s="296" t="s">
        <v>70</v>
      </c>
      <c r="R3" s="296" t="s">
        <v>71</v>
      </c>
      <c r="S3" s="296" t="s">
        <v>72</v>
      </c>
      <c r="T3" s="296" t="s">
        <v>87</v>
      </c>
      <c r="U3" s="296" t="s">
        <v>88</v>
      </c>
      <c r="V3" s="296" t="s">
        <v>89</v>
      </c>
      <c r="W3" s="296" t="s">
        <v>90</v>
      </c>
      <c r="X3" s="296" t="s">
        <v>64</v>
      </c>
      <c r="Y3" s="296" t="s">
        <v>91</v>
      </c>
      <c r="Z3" s="296" t="s">
        <v>92</v>
      </c>
      <c r="AA3" s="296" t="s">
        <v>1</v>
      </c>
      <c r="AB3" s="296" t="s">
        <v>2</v>
      </c>
      <c r="AC3" s="296" t="s">
        <v>65</v>
      </c>
      <c r="AD3" s="296" t="s">
        <v>66</v>
      </c>
      <c r="AE3" s="296" t="s">
        <v>93</v>
      </c>
      <c r="AF3" s="296" t="s">
        <v>94</v>
      </c>
      <c r="AG3" s="296" t="s">
        <v>95</v>
      </c>
      <c r="AH3" s="296" t="s">
        <v>67</v>
      </c>
      <c r="AI3" s="296" t="s">
        <v>96</v>
      </c>
      <c r="AJ3" s="296" t="s">
        <v>97</v>
      </c>
      <c r="AK3" s="297" t="s">
        <v>3</v>
      </c>
      <c r="AL3" s="296" t="s">
        <v>98</v>
      </c>
      <c r="AM3" s="296" t="s">
        <v>99</v>
      </c>
      <c r="AN3" s="296" t="s">
        <v>4</v>
      </c>
      <c r="AO3" s="296" t="s">
        <v>5</v>
      </c>
      <c r="AP3" s="298" t="s">
        <v>6</v>
      </c>
      <c r="AQ3" s="125" t="s">
        <v>367</v>
      </c>
    </row>
    <row r="4" spans="1:43">
      <c r="A4" s="299">
        <v>1</v>
      </c>
      <c r="B4" s="37" t="s">
        <v>73</v>
      </c>
      <c r="C4" s="129">
        <v>247570</v>
      </c>
      <c r="D4" s="129">
        <v>0</v>
      </c>
      <c r="E4" s="129">
        <v>0</v>
      </c>
      <c r="F4" s="129">
        <v>0</v>
      </c>
      <c r="G4" s="129">
        <v>0</v>
      </c>
      <c r="H4" s="129">
        <v>0</v>
      </c>
      <c r="I4" s="129">
        <v>0</v>
      </c>
      <c r="J4" s="129">
        <v>0</v>
      </c>
      <c r="K4" s="129">
        <v>0</v>
      </c>
      <c r="L4" s="129">
        <v>0</v>
      </c>
      <c r="M4" s="129">
        <v>0</v>
      </c>
      <c r="N4" s="129">
        <v>0</v>
      </c>
      <c r="O4" s="129">
        <v>0</v>
      </c>
      <c r="P4" s="129">
        <v>0</v>
      </c>
      <c r="Q4" s="129">
        <v>0</v>
      </c>
      <c r="R4" s="129">
        <v>0</v>
      </c>
      <c r="S4" s="129">
        <v>0</v>
      </c>
      <c r="T4" s="129">
        <v>0</v>
      </c>
      <c r="U4" s="129">
        <v>0</v>
      </c>
      <c r="V4" s="129">
        <v>0</v>
      </c>
      <c r="W4" s="129">
        <v>0</v>
      </c>
      <c r="X4" s="129">
        <v>0</v>
      </c>
      <c r="Y4" s="129">
        <v>0</v>
      </c>
      <c r="Z4" s="129">
        <v>0</v>
      </c>
      <c r="AA4" s="129">
        <v>0</v>
      </c>
      <c r="AB4" s="129">
        <v>0</v>
      </c>
      <c r="AC4" s="129">
        <v>0</v>
      </c>
      <c r="AD4" s="129">
        <v>0</v>
      </c>
      <c r="AE4" s="129">
        <v>0</v>
      </c>
      <c r="AF4" s="129">
        <v>0</v>
      </c>
      <c r="AG4" s="129">
        <v>0</v>
      </c>
      <c r="AH4" s="129">
        <v>0</v>
      </c>
      <c r="AI4" s="129">
        <v>0</v>
      </c>
      <c r="AJ4" s="129">
        <v>0</v>
      </c>
      <c r="AK4" s="129">
        <v>0</v>
      </c>
      <c r="AL4" s="129">
        <v>0</v>
      </c>
      <c r="AM4" s="129">
        <v>55190</v>
      </c>
      <c r="AN4" s="129">
        <v>0</v>
      </c>
      <c r="AO4" s="129">
        <v>0</v>
      </c>
      <c r="AP4" s="128">
        <v>302760</v>
      </c>
      <c r="AQ4" s="137">
        <v>0</v>
      </c>
    </row>
    <row r="5" spans="1:43">
      <c r="A5" s="300">
        <v>2</v>
      </c>
      <c r="B5" s="37" t="s">
        <v>74</v>
      </c>
      <c r="C5" s="129">
        <v>0</v>
      </c>
      <c r="D5" s="129">
        <v>0</v>
      </c>
      <c r="E5" s="129">
        <v>0</v>
      </c>
      <c r="F5" s="129">
        <v>0</v>
      </c>
      <c r="G5" s="129">
        <v>0</v>
      </c>
      <c r="H5" s="129">
        <v>0</v>
      </c>
      <c r="I5" s="129">
        <v>0</v>
      </c>
      <c r="J5" s="129">
        <v>0</v>
      </c>
      <c r="K5" s="129">
        <v>0</v>
      </c>
      <c r="L5" s="129">
        <v>0</v>
      </c>
      <c r="M5" s="129">
        <v>0</v>
      </c>
      <c r="N5" s="129">
        <v>0</v>
      </c>
      <c r="O5" s="129">
        <v>0</v>
      </c>
      <c r="P5" s="129">
        <v>0</v>
      </c>
      <c r="Q5" s="129">
        <v>0</v>
      </c>
      <c r="R5" s="129">
        <v>0</v>
      </c>
      <c r="S5" s="129">
        <v>0</v>
      </c>
      <c r="T5" s="129">
        <v>0</v>
      </c>
      <c r="U5" s="129">
        <v>0</v>
      </c>
      <c r="V5" s="129">
        <v>0</v>
      </c>
      <c r="W5" s="129">
        <v>0</v>
      </c>
      <c r="X5" s="129">
        <v>0</v>
      </c>
      <c r="Y5" s="129">
        <v>0</v>
      </c>
      <c r="Z5" s="129">
        <v>0</v>
      </c>
      <c r="AA5" s="129">
        <v>0</v>
      </c>
      <c r="AB5" s="129">
        <v>0</v>
      </c>
      <c r="AC5" s="129">
        <v>0</v>
      </c>
      <c r="AD5" s="129">
        <v>0</v>
      </c>
      <c r="AE5" s="129">
        <v>0</v>
      </c>
      <c r="AF5" s="129">
        <v>0</v>
      </c>
      <c r="AG5" s="129">
        <v>0</v>
      </c>
      <c r="AH5" s="129">
        <v>0</v>
      </c>
      <c r="AI5" s="129">
        <v>0</v>
      </c>
      <c r="AJ5" s="129">
        <v>0</v>
      </c>
      <c r="AK5" s="129">
        <v>0</v>
      </c>
      <c r="AL5" s="129">
        <v>0</v>
      </c>
      <c r="AM5" s="129">
        <v>0</v>
      </c>
      <c r="AN5" s="129">
        <v>0</v>
      </c>
      <c r="AO5" s="129">
        <v>0</v>
      </c>
      <c r="AP5" s="128">
        <v>0</v>
      </c>
      <c r="AQ5" s="128">
        <v>0</v>
      </c>
    </row>
    <row r="6" spans="1:43">
      <c r="A6" s="300">
        <v>3</v>
      </c>
      <c r="B6" s="37" t="s">
        <v>75</v>
      </c>
      <c r="C6" s="129">
        <v>0</v>
      </c>
      <c r="D6" s="129">
        <v>0</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0</v>
      </c>
      <c r="AA6" s="129">
        <v>0</v>
      </c>
      <c r="AB6" s="129">
        <v>0</v>
      </c>
      <c r="AC6" s="129">
        <v>0</v>
      </c>
      <c r="AD6" s="129">
        <v>0</v>
      </c>
      <c r="AE6" s="129">
        <v>0</v>
      </c>
      <c r="AF6" s="129">
        <v>0</v>
      </c>
      <c r="AG6" s="129">
        <v>0</v>
      </c>
      <c r="AH6" s="129">
        <v>0</v>
      </c>
      <c r="AI6" s="129">
        <v>0</v>
      </c>
      <c r="AJ6" s="129">
        <v>0</v>
      </c>
      <c r="AK6" s="129">
        <v>0</v>
      </c>
      <c r="AL6" s="129">
        <v>0</v>
      </c>
      <c r="AM6" s="129">
        <v>0</v>
      </c>
      <c r="AN6" s="129">
        <v>0</v>
      </c>
      <c r="AO6" s="129">
        <v>0</v>
      </c>
      <c r="AP6" s="128">
        <v>0</v>
      </c>
      <c r="AQ6" s="128">
        <v>0</v>
      </c>
    </row>
    <row r="7" spans="1:43">
      <c r="A7" s="300">
        <v>4</v>
      </c>
      <c r="B7" s="37" t="s">
        <v>76</v>
      </c>
      <c r="C7" s="129">
        <v>0</v>
      </c>
      <c r="D7" s="129">
        <v>0</v>
      </c>
      <c r="E7" s="129">
        <v>0</v>
      </c>
      <c r="F7" s="129">
        <v>0</v>
      </c>
      <c r="G7" s="129">
        <v>0</v>
      </c>
      <c r="H7" s="129">
        <v>0</v>
      </c>
      <c r="I7" s="129">
        <v>0</v>
      </c>
      <c r="J7" s="129">
        <v>0</v>
      </c>
      <c r="K7" s="129">
        <v>0</v>
      </c>
      <c r="L7" s="129">
        <v>0</v>
      </c>
      <c r="M7" s="129">
        <v>0</v>
      </c>
      <c r="N7" s="129">
        <v>0</v>
      </c>
      <c r="O7" s="129">
        <v>0</v>
      </c>
      <c r="P7" s="129">
        <v>0</v>
      </c>
      <c r="Q7" s="129">
        <v>0</v>
      </c>
      <c r="R7" s="129">
        <v>0</v>
      </c>
      <c r="S7" s="129">
        <v>0</v>
      </c>
      <c r="T7" s="129">
        <v>0</v>
      </c>
      <c r="U7" s="129">
        <v>0</v>
      </c>
      <c r="V7" s="129">
        <v>0</v>
      </c>
      <c r="W7" s="129">
        <v>0</v>
      </c>
      <c r="X7" s="129">
        <v>0</v>
      </c>
      <c r="Y7" s="129">
        <v>0</v>
      </c>
      <c r="Z7" s="129">
        <v>0</v>
      </c>
      <c r="AA7" s="129">
        <v>0</v>
      </c>
      <c r="AB7" s="129">
        <v>0</v>
      </c>
      <c r="AC7" s="129">
        <v>0</v>
      </c>
      <c r="AD7" s="129">
        <v>0</v>
      </c>
      <c r="AE7" s="129">
        <v>0</v>
      </c>
      <c r="AF7" s="129">
        <v>0</v>
      </c>
      <c r="AG7" s="129">
        <v>0</v>
      </c>
      <c r="AH7" s="129">
        <v>0</v>
      </c>
      <c r="AI7" s="129">
        <v>0</v>
      </c>
      <c r="AJ7" s="129">
        <v>0</v>
      </c>
      <c r="AK7" s="129">
        <v>0</v>
      </c>
      <c r="AL7" s="129">
        <v>0</v>
      </c>
      <c r="AM7" s="129">
        <v>0</v>
      </c>
      <c r="AN7" s="129">
        <v>0</v>
      </c>
      <c r="AO7" s="129">
        <v>0</v>
      </c>
      <c r="AP7" s="128">
        <v>0</v>
      </c>
      <c r="AQ7" s="128">
        <v>0</v>
      </c>
    </row>
    <row r="8" spans="1:43">
      <c r="A8" s="300">
        <v>5</v>
      </c>
      <c r="B8" s="37" t="s">
        <v>77</v>
      </c>
      <c r="C8" s="129">
        <v>0</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0</v>
      </c>
      <c r="AB8" s="129">
        <v>0</v>
      </c>
      <c r="AC8" s="129">
        <v>0</v>
      </c>
      <c r="AD8" s="129">
        <v>0</v>
      </c>
      <c r="AE8" s="129">
        <v>0</v>
      </c>
      <c r="AF8" s="129">
        <v>0</v>
      </c>
      <c r="AG8" s="129">
        <v>0</v>
      </c>
      <c r="AH8" s="129">
        <v>0</v>
      </c>
      <c r="AI8" s="129">
        <v>0</v>
      </c>
      <c r="AJ8" s="129">
        <v>0</v>
      </c>
      <c r="AK8" s="129">
        <v>0</v>
      </c>
      <c r="AL8" s="129">
        <v>0</v>
      </c>
      <c r="AM8" s="129">
        <v>0</v>
      </c>
      <c r="AN8" s="129">
        <v>0</v>
      </c>
      <c r="AO8" s="129">
        <v>0</v>
      </c>
      <c r="AP8" s="128">
        <v>0</v>
      </c>
      <c r="AQ8" s="128">
        <v>0</v>
      </c>
    </row>
    <row r="9" spans="1:43">
      <c r="A9" s="300">
        <v>6</v>
      </c>
      <c r="B9" s="37" t="s">
        <v>78</v>
      </c>
      <c r="C9" s="129">
        <v>84</v>
      </c>
      <c r="D9" s="129">
        <v>3</v>
      </c>
      <c r="E9" s="129">
        <v>10058</v>
      </c>
      <c r="F9" s="129">
        <v>127</v>
      </c>
      <c r="G9" s="129">
        <v>2274</v>
      </c>
      <c r="H9" s="129">
        <v>2931</v>
      </c>
      <c r="I9" s="129">
        <v>2181</v>
      </c>
      <c r="J9" s="129">
        <v>225</v>
      </c>
      <c r="K9" s="129">
        <v>31</v>
      </c>
      <c r="L9" s="129">
        <v>1234</v>
      </c>
      <c r="M9" s="129">
        <v>930</v>
      </c>
      <c r="N9" s="129">
        <v>320</v>
      </c>
      <c r="O9" s="129">
        <v>237</v>
      </c>
      <c r="P9" s="129">
        <v>2594</v>
      </c>
      <c r="Q9" s="129">
        <v>1238</v>
      </c>
      <c r="R9" s="129">
        <v>1114</v>
      </c>
      <c r="S9" s="129">
        <v>760</v>
      </c>
      <c r="T9" s="129">
        <v>582</v>
      </c>
      <c r="U9" s="129">
        <v>789</v>
      </c>
      <c r="V9" s="129">
        <v>477</v>
      </c>
      <c r="W9" s="129">
        <v>921</v>
      </c>
      <c r="X9" s="129">
        <v>2635</v>
      </c>
      <c r="Y9" s="129">
        <v>4167</v>
      </c>
      <c r="Z9" s="129">
        <v>105</v>
      </c>
      <c r="AA9" s="129">
        <v>0</v>
      </c>
      <c r="AB9" s="129">
        <v>272</v>
      </c>
      <c r="AC9" s="129">
        <v>3065</v>
      </c>
      <c r="AD9" s="129">
        <v>3015</v>
      </c>
      <c r="AE9" s="129">
        <v>8534</v>
      </c>
      <c r="AF9" s="129">
        <v>4037</v>
      </c>
      <c r="AG9" s="129">
        <v>2202</v>
      </c>
      <c r="AH9" s="129">
        <v>0</v>
      </c>
      <c r="AI9" s="129">
        <v>882</v>
      </c>
      <c r="AJ9" s="129">
        <v>12064</v>
      </c>
      <c r="AK9" s="129">
        <v>92</v>
      </c>
      <c r="AL9" s="129">
        <v>167106</v>
      </c>
      <c r="AM9" s="129">
        <v>24686</v>
      </c>
      <c r="AN9" s="129">
        <v>0</v>
      </c>
      <c r="AO9" s="129">
        <v>394</v>
      </c>
      <c r="AP9" s="128">
        <v>262366</v>
      </c>
      <c r="AQ9" s="128">
        <v>0</v>
      </c>
    </row>
    <row r="10" spans="1:43">
      <c r="A10" s="300">
        <v>7</v>
      </c>
      <c r="B10" s="37" t="s">
        <v>79</v>
      </c>
      <c r="C10" s="129">
        <v>556</v>
      </c>
      <c r="D10" s="129">
        <v>19</v>
      </c>
      <c r="E10" s="129">
        <v>234</v>
      </c>
      <c r="F10" s="129">
        <v>358</v>
      </c>
      <c r="G10" s="129">
        <v>8199</v>
      </c>
      <c r="H10" s="129">
        <v>7790</v>
      </c>
      <c r="I10" s="129">
        <v>6381</v>
      </c>
      <c r="J10" s="129">
        <v>4952</v>
      </c>
      <c r="K10" s="129">
        <v>431</v>
      </c>
      <c r="L10" s="129">
        <v>4367</v>
      </c>
      <c r="M10" s="129">
        <v>2660</v>
      </c>
      <c r="N10" s="129">
        <v>1836</v>
      </c>
      <c r="O10" s="129">
        <v>874</v>
      </c>
      <c r="P10" s="129">
        <v>7072</v>
      </c>
      <c r="Q10" s="129">
        <v>3512</v>
      </c>
      <c r="R10" s="129">
        <v>3338</v>
      </c>
      <c r="S10" s="129">
        <v>3594</v>
      </c>
      <c r="T10" s="129">
        <v>2188</v>
      </c>
      <c r="U10" s="129">
        <v>3212</v>
      </c>
      <c r="V10" s="129">
        <v>2468</v>
      </c>
      <c r="W10" s="129">
        <v>4732</v>
      </c>
      <c r="X10" s="129">
        <v>16196</v>
      </c>
      <c r="Y10" s="129">
        <v>4498</v>
      </c>
      <c r="Z10" s="129">
        <v>648</v>
      </c>
      <c r="AA10" s="129">
        <v>0</v>
      </c>
      <c r="AB10" s="129">
        <v>840</v>
      </c>
      <c r="AC10" s="129">
        <v>50407</v>
      </c>
      <c r="AD10" s="129">
        <v>15940</v>
      </c>
      <c r="AE10" s="129">
        <v>25003</v>
      </c>
      <c r="AF10" s="129">
        <v>13396</v>
      </c>
      <c r="AG10" s="129">
        <v>9915</v>
      </c>
      <c r="AH10" s="129">
        <v>0</v>
      </c>
      <c r="AI10" s="129">
        <v>9563</v>
      </c>
      <c r="AJ10" s="129">
        <v>27239</v>
      </c>
      <c r="AK10" s="129">
        <v>466</v>
      </c>
      <c r="AL10" s="129">
        <v>38482</v>
      </c>
      <c r="AM10" s="129">
        <v>27770</v>
      </c>
      <c r="AN10" s="129">
        <v>0</v>
      </c>
      <c r="AO10" s="129">
        <v>1037</v>
      </c>
      <c r="AP10" s="128">
        <v>310173</v>
      </c>
      <c r="AQ10" s="128">
        <v>0</v>
      </c>
    </row>
    <row r="11" spans="1:43">
      <c r="A11" s="300">
        <v>8</v>
      </c>
      <c r="B11" s="37" t="s">
        <v>80</v>
      </c>
      <c r="C11" s="129">
        <v>0</v>
      </c>
      <c r="D11" s="129">
        <v>0</v>
      </c>
      <c r="E11" s="129">
        <v>0</v>
      </c>
      <c r="F11" s="129">
        <v>0</v>
      </c>
      <c r="G11" s="129">
        <v>0</v>
      </c>
      <c r="H11" s="129">
        <v>0</v>
      </c>
      <c r="I11" s="129">
        <v>0</v>
      </c>
      <c r="J11" s="129">
        <v>0</v>
      </c>
      <c r="K11" s="129">
        <v>0</v>
      </c>
      <c r="L11" s="129">
        <v>0</v>
      </c>
      <c r="M11" s="129">
        <v>0</v>
      </c>
      <c r="N11" s="129">
        <v>0</v>
      </c>
      <c r="O11" s="129">
        <v>0</v>
      </c>
      <c r="P11" s="129">
        <v>0</v>
      </c>
      <c r="Q11" s="129">
        <v>0</v>
      </c>
      <c r="R11" s="129">
        <v>0</v>
      </c>
      <c r="S11" s="129">
        <v>0</v>
      </c>
      <c r="T11" s="129">
        <v>0</v>
      </c>
      <c r="U11" s="129">
        <v>0</v>
      </c>
      <c r="V11" s="129">
        <v>0</v>
      </c>
      <c r="W11" s="129">
        <v>0</v>
      </c>
      <c r="X11" s="129">
        <v>0</v>
      </c>
      <c r="Y11" s="129">
        <v>0</v>
      </c>
      <c r="Z11" s="129">
        <v>0</v>
      </c>
      <c r="AA11" s="129">
        <v>0</v>
      </c>
      <c r="AB11" s="129">
        <v>0</v>
      </c>
      <c r="AC11" s="129">
        <v>0</v>
      </c>
      <c r="AD11" s="129">
        <v>0</v>
      </c>
      <c r="AE11" s="129">
        <v>0</v>
      </c>
      <c r="AF11" s="129">
        <v>0</v>
      </c>
      <c r="AG11" s="129">
        <v>0</v>
      </c>
      <c r="AH11" s="129">
        <v>0</v>
      </c>
      <c r="AI11" s="129">
        <v>0</v>
      </c>
      <c r="AJ11" s="129">
        <v>0</v>
      </c>
      <c r="AK11" s="129">
        <v>0</v>
      </c>
      <c r="AL11" s="129">
        <v>0</v>
      </c>
      <c r="AM11" s="129">
        <v>0</v>
      </c>
      <c r="AN11" s="129">
        <v>0</v>
      </c>
      <c r="AO11" s="129">
        <v>0</v>
      </c>
      <c r="AP11" s="128">
        <v>0</v>
      </c>
      <c r="AQ11" s="128">
        <v>0</v>
      </c>
    </row>
    <row r="12" spans="1:43">
      <c r="A12" s="300">
        <v>9</v>
      </c>
      <c r="B12" s="37" t="s">
        <v>81</v>
      </c>
      <c r="C12" s="129">
        <v>0</v>
      </c>
      <c r="D12" s="129">
        <v>0</v>
      </c>
      <c r="E12" s="129">
        <v>0</v>
      </c>
      <c r="F12" s="129">
        <v>0</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29">
        <v>0</v>
      </c>
      <c r="AD12" s="129">
        <v>0</v>
      </c>
      <c r="AE12" s="129">
        <v>0</v>
      </c>
      <c r="AF12" s="129">
        <v>0</v>
      </c>
      <c r="AG12" s="129">
        <v>0</v>
      </c>
      <c r="AH12" s="129">
        <v>0</v>
      </c>
      <c r="AI12" s="129">
        <v>0</v>
      </c>
      <c r="AJ12" s="129">
        <v>0</v>
      </c>
      <c r="AK12" s="129">
        <v>0</v>
      </c>
      <c r="AL12" s="129">
        <v>0</v>
      </c>
      <c r="AM12" s="129">
        <v>0</v>
      </c>
      <c r="AN12" s="129">
        <v>0</v>
      </c>
      <c r="AO12" s="129">
        <v>0</v>
      </c>
      <c r="AP12" s="128">
        <v>0</v>
      </c>
      <c r="AQ12" s="128">
        <v>0</v>
      </c>
    </row>
    <row r="13" spans="1:43">
      <c r="A13" s="300">
        <v>10</v>
      </c>
      <c r="B13" s="37" t="s">
        <v>82</v>
      </c>
      <c r="C13" s="129">
        <v>0</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129">
        <v>0</v>
      </c>
      <c r="T13" s="129">
        <v>0</v>
      </c>
      <c r="U13" s="129">
        <v>0</v>
      </c>
      <c r="V13" s="129">
        <v>0</v>
      </c>
      <c r="W13" s="129">
        <v>0</v>
      </c>
      <c r="X13" s="129">
        <v>0</v>
      </c>
      <c r="Y13" s="129">
        <v>0</v>
      </c>
      <c r="Z13" s="129">
        <v>0</v>
      </c>
      <c r="AA13" s="129">
        <v>0</v>
      </c>
      <c r="AB13" s="129">
        <v>0</v>
      </c>
      <c r="AC13" s="129">
        <v>0</v>
      </c>
      <c r="AD13" s="129">
        <v>0</v>
      </c>
      <c r="AE13" s="129">
        <v>0</v>
      </c>
      <c r="AF13" s="129">
        <v>0</v>
      </c>
      <c r="AG13" s="129">
        <v>0</v>
      </c>
      <c r="AH13" s="129">
        <v>0</v>
      </c>
      <c r="AI13" s="129">
        <v>0</v>
      </c>
      <c r="AJ13" s="129">
        <v>0</v>
      </c>
      <c r="AK13" s="129">
        <v>0</v>
      </c>
      <c r="AL13" s="129">
        <v>0</v>
      </c>
      <c r="AM13" s="129">
        <v>0</v>
      </c>
      <c r="AN13" s="129">
        <v>0</v>
      </c>
      <c r="AO13" s="129">
        <v>0</v>
      </c>
      <c r="AP13" s="128">
        <v>0</v>
      </c>
      <c r="AQ13" s="128">
        <v>0</v>
      </c>
    </row>
    <row r="14" spans="1:43">
      <c r="A14" s="300">
        <v>11</v>
      </c>
      <c r="B14" s="37" t="s">
        <v>83</v>
      </c>
      <c r="C14" s="129">
        <v>0</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0</v>
      </c>
      <c r="AA14" s="129">
        <v>0</v>
      </c>
      <c r="AB14" s="129">
        <v>0</v>
      </c>
      <c r="AC14" s="129">
        <v>0</v>
      </c>
      <c r="AD14" s="129">
        <v>0</v>
      </c>
      <c r="AE14" s="129">
        <v>0</v>
      </c>
      <c r="AF14" s="129">
        <v>0</v>
      </c>
      <c r="AG14" s="129">
        <v>0</v>
      </c>
      <c r="AH14" s="129">
        <v>0</v>
      </c>
      <c r="AI14" s="129">
        <v>0</v>
      </c>
      <c r="AJ14" s="129">
        <v>0</v>
      </c>
      <c r="AK14" s="129">
        <v>0</v>
      </c>
      <c r="AL14" s="129">
        <v>0</v>
      </c>
      <c r="AM14" s="129">
        <v>0</v>
      </c>
      <c r="AN14" s="129">
        <v>0</v>
      </c>
      <c r="AO14" s="129">
        <v>0</v>
      </c>
      <c r="AP14" s="128">
        <v>0</v>
      </c>
      <c r="AQ14" s="128">
        <v>0</v>
      </c>
    </row>
    <row r="15" spans="1:43">
      <c r="A15" s="300">
        <v>12</v>
      </c>
      <c r="B15" s="37" t="s">
        <v>84</v>
      </c>
      <c r="C15" s="129">
        <v>0</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129">
        <v>0</v>
      </c>
      <c r="AI15" s="129">
        <v>0</v>
      </c>
      <c r="AJ15" s="129">
        <v>0</v>
      </c>
      <c r="AK15" s="129">
        <v>0</v>
      </c>
      <c r="AL15" s="129">
        <v>0</v>
      </c>
      <c r="AM15" s="129">
        <v>0</v>
      </c>
      <c r="AN15" s="129">
        <v>0</v>
      </c>
      <c r="AO15" s="129">
        <v>0</v>
      </c>
      <c r="AP15" s="128">
        <v>0</v>
      </c>
      <c r="AQ15" s="128">
        <v>0</v>
      </c>
    </row>
    <row r="16" spans="1:43">
      <c r="A16" s="300">
        <v>13</v>
      </c>
      <c r="B16" s="37" t="s">
        <v>85</v>
      </c>
      <c r="C16" s="129">
        <v>0</v>
      </c>
      <c r="D16" s="129">
        <v>0</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193382</v>
      </c>
      <c r="AA16" s="129">
        <v>0</v>
      </c>
      <c r="AB16" s="129">
        <v>0</v>
      </c>
      <c r="AC16" s="129">
        <v>0</v>
      </c>
      <c r="AD16" s="129">
        <v>0</v>
      </c>
      <c r="AE16" s="129">
        <v>0</v>
      </c>
      <c r="AF16" s="129">
        <v>0</v>
      </c>
      <c r="AG16" s="129">
        <v>0</v>
      </c>
      <c r="AH16" s="129">
        <v>0</v>
      </c>
      <c r="AI16" s="129">
        <v>0</v>
      </c>
      <c r="AJ16" s="129">
        <v>0</v>
      </c>
      <c r="AK16" s="129">
        <v>0</v>
      </c>
      <c r="AL16" s="129">
        <v>0</v>
      </c>
      <c r="AM16" s="129">
        <v>0</v>
      </c>
      <c r="AN16" s="129">
        <v>0</v>
      </c>
      <c r="AO16" s="129">
        <v>0</v>
      </c>
      <c r="AP16" s="128">
        <v>193382</v>
      </c>
      <c r="AQ16" s="128">
        <v>0</v>
      </c>
    </row>
    <row r="17" spans="1:43">
      <c r="A17" s="300">
        <v>14</v>
      </c>
      <c r="B17" s="37" t="s">
        <v>86</v>
      </c>
      <c r="C17" s="129">
        <v>323</v>
      </c>
      <c r="D17" s="129">
        <v>256</v>
      </c>
      <c r="E17" s="129">
        <v>442</v>
      </c>
      <c r="F17" s="129">
        <v>627</v>
      </c>
      <c r="G17" s="129">
        <v>28544</v>
      </c>
      <c r="H17" s="129">
        <v>12764</v>
      </c>
      <c r="I17" s="129">
        <v>10875</v>
      </c>
      <c r="J17" s="129">
        <v>1173</v>
      </c>
      <c r="K17" s="129">
        <v>162</v>
      </c>
      <c r="L17" s="129">
        <v>6025</v>
      </c>
      <c r="M17" s="129">
        <v>4379</v>
      </c>
      <c r="N17" s="129">
        <v>1697</v>
      </c>
      <c r="O17" s="129">
        <v>1087</v>
      </c>
      <c r="P17" s="129">
        <v>23267</v>
      </c>
      <c r="Q17" s="129">
        <v>6041</v>
      </c>
      <c r="R17" s="129">
        <v>5448</v>
      </c>
      <c r="S17" s="129">
        <v>3794</v>
      </c>
      <c r="T17" s="129">
        <v>2870</v>
      </c>
      <c r="U17" s="129">
        <v>3941</v>
      </c>
      <c r="V17" s="129">
        <v>2375</v>
      </c>
      <c r="W17" s="129">
        <v>5012</v>
      </c>
      <c r="X17" s="129">
        <v>13196</v>
      </c>
      <c r="Y17" s="129">
        <v>7960</v>
      </c>
      <c r="Z17" s="129">
        <v>576</v>
      </c>
      <c r="AA17" s="129">
        <v>0</v>
      </c>
      <c r="AB17" s="129">
        <v>878</v>
      </c>
      <c r="AC17" s="129">
        <v>38489</v>
      </c>
      <c r="AD17" s="129">
        <v>12758</v>
      </c>
      <c r="AE17" s="129">
        <v>28747</v>
      </c>
      <c r="AF17" s="129">
        <v>19966</v>
      </c>
      <c r="AG17" s="129">
        <v>9935</v>
      </c>
      <c r="AH17" s="129">
        <v>0</v>
      </c>
      <c r="AI17" s="129">
        <v>7971</v>
      </c>
      <c r="AJ17" s="129">
        <v>22814</v>
      </c>
      <c r="AK17" s="129">
        <v>483</v>
      </c>
      <c r="AL17" s="129">
        <v>48378</v>
      </c>
      <c r="AM17" s="129">
        <v>82030</v>
      </c>
      <c r="AN17" s="129">
        <v>0</v>
      </c>
      <c r="AO17" s="129">
        <v>1963</v>
      </c>
      <c r="AP17" s="128">
        <v>417246</v>
      </c>
      <c r="AQ17" s="128">
        <v>0</v>
      </c>
    </row>
    <row r="18" spans="1:43">
      <c r="A18" s="300">
        <v>15</v>
      </c>
      <c r="B18" s="37" t="s">
        <v>70</v>
      </c>
      <c r="C18" s="129">
        <v>3334</v>
      </c>
      <c r="D18" s="129">
        <v>3470</v>
      </c>
      <c r="E18" s="129">
        <v>52332</v>
      </c>
      <c r="F18" s="129">
        <v>10934</v>
      </c>
      <c r="G18" s="129">
        <v>201654</v>
      </c>
      <c r="H18" s="129">
        <v>19868</v>
      </c>
      <c r="I18" s="129">
        <v>52860</v>
      </c>
      <c r="J18" s="129">
        <v>188300</v>
      </c>
      <c r="K18" s="129">
        <v>43250</v>
      </c>
      <c r="L18" s="129">
        <v>28645</v>
      </c>
      <c r="M18" s="129">
        <v>31894</v>
      </c>
      <c r="N18" s="129">
        <v>127656</v>
      </c>
      <c r="O18" s="129">
        <v>49551</v>
      </c>
      <c r="P18" s="129">
        <v>18942</v>
      </c>
      <c r="Q18" s="129">
        <v>288644</v>
      </c>
      <c r="R18" s="129">
        <v>252441</v>
      </c>
      <c r="S18" s="129">
        <v>46774</v>
      </c>
      <c r="T18" s="129">
        <v>58092</v>
      </c>
      <c r="U18" s="129">
        <v>82607</v>
      </c>
      <c r="V18" s="129">
        <v>57246</v>
      </c>
      <c r="W18" s="129">
        <v>455907</v>
      </c>
      <c r="X18" s="129">
        <v>51569</v>
      </c>
      <c r="Y18" s="129">
        <v>82642</v>
      </c>
      <c r="Z18" s="129">
        <v>816872</v>
      </c>
      <c r="AA18" s="129">
        <v>1611</v>
      </c>
      <c r="AB18" s="129">
        <v>26951</v>
      </c>
      <c r="AC18" s="129">
        <v>609140</v>
      </c>
      <c r="AD18" s="129">
        <v>61236</v>
      </c>
      <c r="AE18" s="129">
        <v>33498</v>
      </c>
      <c r="AF18" s="129">
        <v>167472</v>
      </c>
      <c r="AG18" s="129">
        <v>34164</v>
      </c>
      <c r="AH18" s="129">
        <v>0</v>
      </c>
      <c r="AI18" s="129">
        <v>57905</v>
      </c>
      <c r="AJ18" s="129">
        <v>48339</v>
      </c>
      <c r="AK18" s="129">
        <v>14535</v>
      </c>
      <c r="AL18" s="129">
        <v>192981</v>
      </c>
      <c r="AM18" s="129">
        <v>334611</v>
      </c>
      <c r="AN18" s="129">
        <v>0</v>
      </c>
      <c r="AO18" s="129">
        <v>9943</v>
      </c>
      <c r="AP18" s="128">
        <v>4617870</v>
      </c>
      <c r="AQ18" s="128">
        <v>0</v>
      </c>
    </row>
    <row r="19" spans="1:43">
      <c r="A19" s="300">
        <v>16</v>
      </c>
      <c r="B19" s="37" t="s">
        <v>71</v>
      </c>
      <c r="C19" s="129">
        <v>510592</v>
      </c>
      <c r="D19" s="129">
        <v>15618</v>
      </c>
      <c r="E19" s="129">
        <v>1344</v>
      </c>
      <c r="F19" s="129">
        <v>25818</v>
      </c>
      <c r="G19" s="129">
        <v>314759</v>
      </c>
      <c r="H19" s="129">
        <v>84511</v>
      </c>
      <c r="I19" s="129">
        <v>99047</v>
      </c>
      <c r="J19" s="129">
        <v>759528</v>
      </c>
      <c r="K19" s="129">
        <v>154510</v>
      </c>
      <c r="L19" s="129">
        <v>485488</v>
      </c>
      <c r="M19" s="129">
        <v>174406</v>
      </c>
      <c r="N19" s="129">
        <v>231902</v>
      </c>
      <c r="O19" s="129">
        <v>52419</v>
      </c>
      <c r="P19" s="129">
        <v>175908</v>
      </c>
      <c r="Q19" s="129">
        <v>288177</v>
      </c>
      <c r="R19" s="129">
        <v>227795</v>
      </c>
      <c r="S19" s="129">
        <v>205954</v>
      </c>
      <c r="T19" s="129">
        <v>1418580</v>
      </c>
      <c r="U19" s="129">
        <v>297849</v>
      </c>
      <c r="V19" s="129">
        <v>150091</v>
      </c>
      <c r="W19" s="129">
        <v>1379693</v>
      </c>
      <c r="X19" s="129">
        <v>203986</v>
      </c>
      <c r="Y19" s="129">
        <v>343188</v>
      </c>
      <c r="Z19" s="129">
        <v>51298</v>
      </c>
      <c r="AA19" s="129">
        <v>0</v>
      </c>
      <c r="AB19" s="129">
        <v>139399</v>
      </c>
      <c r="AC19" s="129">
        <v>43380</v>
      </c>
      <c r="AD19" s="129">
        <v>4018</v>
      </c>
      <c r="AE19" s="129">
        <v>4033</v>
      </c>
      <c r="AF19" s="129">
        <v>10191</v>
      </c>
      <c r="AG19" s="129">
        <v>47235</v>
      </c>
      <c r="AH19" s="129">
        <v>0</v>
      </c>
      <c r="AI19" s="129">
        <v>43234</v>
      </c>
      <c r="AJ19" s="129">
        <v>3179</v>
      </c>
      <c r="AK19" s="129">
        <v>154</v>
      </c>
      <c r="AL19" s="129">
        <v>681387</v>
      </c>
      <c r="AM19" s="129">
        <v>7539</v>
      </c>
      <c r="AN19" s="129">
        <v>0</v>
      </c>
      <c r="AO19" s="129">
        <v>1180</v>
      </c>
      <c r="AP19" s="128">
        <v>8637390</v>
      </c>
      <c r="AQ19" s="128">
        <v>0</v>
      </c>
    </row>
    <row r="20" spans="1:43">
      <c r="A20" s="300">
        <v>17</v>
      </c>
      <c r="B20" s="37" t="s">
        <v>72</v>
      </c>
      <c r="C20" s="129">
        <v>1383</v>
      </c>
      <c r="D20" s="129">
        <v>25</v>
      </c>
      <c r="E20" s="129">
        <v>5561</v>
      </c>
      <c r="F20" s="129">
        <v>541</v>
      </c>
      <c r="G20" s="129">
        <v>56365</v>
      </c>
      <c r="H20" s="129">
        <v>7147</v>
      </c>
      <c r="I20" s="129">
        <v>4166</v>
      </c>
      <c r="J20" s="129">
        <v>63694</v>
      </c>
      <c r="K20" s="129">
        <v>6705</v>
      </c>
      <c r="L20" s="129">
        <v>16253</v>
      </c>
      <c r="M20" s="129">
        <v>13498</v>
      </c>
      <c r="N20" s="129">
        <v>18334</v>
      </c>
      <c r="O20" s="129">
        <v>15448</v>
      </c>
      <c r="P20" s="129">
        <v>9494</v>
      </c>
      <c r="Q20" s="129">
        <v>19319</v>
      </c>
      <c r="R20" s="129">
        <v>18101</v>
      </c>
      <c r="S20" s="129">
        <v>34209</v>
      </c>
      <c r="T20" s="129">
        <v>58866</v>
      </c>
      <c r="U20" s="129">
        <v>45372</v>
      </c>
      <c r="V20" s="129">
        <v>44270</v>
      </c>
      <c r="W20" s="129">
        <v>50800</v>
      </c>
      <c r="X20" s="129">
        <v>38664</v>
      </c>
      <c r="Y20" s="129">
        <v>52286</v>
      </c>
      <c r="Z20" s="129">
        <v>122026</v>
      </c>
      <c r="AA20" s="129">
        <v>0</v>
      </c>
      <c r="AB20" s="129">
        <v>10090</v>
      </c>
      <c r="AC20" s="129">
        <v>202470</v>
      </c>
      <c r="AD20" s="129">
        <v>13491</v>
      </c>
      <c r="AE20" s="129">
        <v>5301</v>
      </c>
      <c r="AF20" s="129">
        <v>212237</v>
      </c>
      <c r="AG20" s="129">
        <v>31761</v>
      </c>
      <c r="AH20" s="129">
        <v>0</v>
      </c>
      <c r="AI20" s="129">
        <v>120236</v>
      </c>
      <c r="AJ20" s="129">
        <v>1131743</v>
      </c>
      <c r="AK20" s="129">
        <v>10211</v>
      </c>
      <c r="AL20" s="129">
        <v>152163</v>
      </c>
      <c r="AM20" s="129">
        <v>525680</v>
      </c>
      <c r="AN20" s="129">
        <v>0</v>
      </c>
      <c r="AO20" s="129">
        <v>826</v>
      </c>
      <c r="AP20" s="128">
        <v>3118736</v>
      </c>
      <c r="AQ20" s="128">
        <v>0</v>
      </c>
    </row>
    <row r="21" spans="1:43">
      <c r="A21" s="300">
        <v>18</v>
      </c>
      <c r="B21" s="37" t="s">
        <v>87</v>
      </c>
      <c r="C21" s="129">
        <v>0</v>
      </c>
      <c r="D21" s="129">
        <v>0</v>
      </c>
      <c r="E21" s="129">
        <v>0</v>
      </c>
      <c r="F21" s="129">
        <v>0</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0</v>
      </c>
      <c r="AB21" s="129">
        <v>0</v>
      </c>
      <c r="AC21" s="129">
        <v>0</v>
      </c>
      <c r="AD21" s="129">
        <v>0</v>
      </c>
      <c r="AE21" s="129">
        <v>0</v>
      </c>
      <c r="AF21" s="129">
        <v>0</v>
      </c>
      <c r="AG21" s="129">
        <v>0</v>
      </c>
      <c r="AH21" s="129">
        <v>0</v>
      </c>
      <c r="AI21" s="129">
        <v>0</v>
      </c>
      <c r="AJ21" s="129">
        <v>0</v>
      </c>
      <c r="AK21" s="129">
        <v>0</v>
      </c>
      <c r="AL21" s="129">
        <v>0</v>
      </c>
      <c r="AM21" s="129">
        <v>0</v>
      </c>
      <c r="AN21" s="129">
        <v>0</v>
      </c>
      <c r="AO21" s="129">
        <v>0</v>
      </c>
      <c r="AP21" s="128">
        <v>0</v>
      </c>
      <c r="AQ21" s="128">
        <v>0</v>
      </c>
    </row>
    <row r="22" spans="1:43">
      <c r="A22" s="300">
        <v>19</v>
      </c>
      <c r="B22" s="37" t="s">
        <v>88</v>
      </c>
      <c r="C22" s="129">
        <v>4249</v>
      </c>
      <c r="D22" s="129">
        <v>283</v>
      </c>
      <c r="E22" s="129">
        <v>1006</v>
      </c>
      <c r="F22" s="129">
        <v>3062</v>
      </c>
      <c r="G22" s="129">
        <v>119423</v>
      </c>
      <c r="H22" s="129">
        <v>43495</v>
      </c>
      <c r="I22" s="129">
        <v>78590</v>
      </c>
      <c r="J22" s="129">
        <v>258319</v>
      </c>
      <c r="K22" s="129">
        <v>40907</v>
      </c>
      <c r="L22" s="129">
        <v>55745</v>
      </c>
      <c r="M22" s="129">
        <v>35726</v>
      </c>
      <c r="N22" s="129">
        <v>201605</v>
      </c>
      <c r="O22" s="129">
        <v>27186</v>
      </c>
      <c r="P22" s="129">
        <v>34089</v>
      </c>
      <c r="Q22" s="129">
        <v>118664</v>
      </c>
      <c r="R22" s="129">
        <v>132549</v>
      </c>
      <c r="S22" s="129">
        <v>74376</v>
      </c>
      <c r="T22" s="129">
        <v>99559</v>
      </c>
      <c r="U22" s="129">
        <v>322740</v>
      </c>
      <c r="V22" s="129">
        <v>104739</v>
      </c>
      <c r="W22" s="129">
        <v>287587</v>
      </c>
      <c r="X22" s="129">
        <v>110285</v>
      </c>
      <c r="Y22" s="129">
        <v>72150</v>
      </c>
      <c r="Z22" s="129">
        <v>960538</v>
      </c>
      <c r="AA22" s="129">
        <v>7012</v>
      </c>
      <c r="AB22" s="129">
        <v>19905</v>
      </c>
      <c r="AC22" s="129">
        <v>252425</v>
      </c>
      <c r="AD22" s="129">
        <v>51891</v>
      </c>
      <c r="AE22" s="129">
        <v>95390</v>
      </c>
      <c r="AF22" s="129">
        <v>273192</v>
      </c>
      <c r="AG22" s="129">
        <v>135368</v>
      </c>
      <c r="AH22" s="129">
        <v>0</v>
      </c>
      <c r="AI22" s="129">
        <v>109525</v>
      </c>
      <c r="AJ22" s="129">
        <v>298294</v>
      </c>
      <c r="AK22" s="129">
        <v>1885</v>
      </c>
      <c r="AL22" s="129">
        <v>218427</v>
      </c>
      <c r="AM22" s="129">
        <v>113214</v>
      </c>
      <c r="AN22" s="129">
        <v>0</v>
      </c>
      <c r="AO22" s="129">
        <v>8259</v>
      </c>
      <c r="AP22" s="128">
        <v>4771659</v>
      </c>
      <c r="AQ22" s="128">
        <v>0</v>
      </c>
    </row>
    <row r="23" spans="1:43">
      <c r="A23" s="300">
        <v>20</v>
      </c>
      <c r="B23" s="37" t="s">
        <v>89</v>
      </c>
      <c r="C23" s="129">
        <v>9869</v>
      </c>
      <c r="D23" s="129">
        <v>330</v>
      </c>
      <c r="E23" s="129">
        <v>594</v>
      </c>
      <c r="F23" s="129">
        <v>2059</v>
      </c>
      <c r="G23" s="129">
        <v>87622</v>
      </c>
      <c r="H23" s="129">
        <v>20270</v>
      </c>
      <c r="I23" s="129">
        <v>24363</v>
      </c>
      <c r="J23" s="129">
        <v>93331</v>
      </c>
      <c r="K23" s="129">
        <v>8554</v>
      </c>
      <c r="L23" s="129">
        <v>10495</v>
      </c>
      <c r="M23" s="129">
        <v>19162</v>
      </c>
      <c r="N23" s="129">
        <v>33291</v>
      </c>
      <c r="O23" s="129">
        <v>24189</v>
      </c>
      <c r="P23" s="129">
        <v>21724</v>
      </c>
      <c r="Q23" s="129">
        <v>30449</v>
      </c>
      <c r="R23" s="129">
        <v>35013</v>
      </c>
      <c r="S23" s="129">
        <v>54683</v>
      </c>
      <c r="T23" s="129">
        <v>87070</v>
      </c>
      <c r="U23" s="129">
        <v>143109</v>
      </c>
      <c r="V23" s="129">
        <v>179521</v>
      </c>
      <c r="W23" s="129">
        <v>143350</v>
      </c>
      <c r="X23" s="129">
        <v>88096</v>
      </c>
      <c r="Y23" s="129">
        <v>86911</v>
      </c>
      <c r="Z23" s="129">
        <v>76648</v>
      </c>
      <c r="AA23" s="129">
        <v>0</v>
      </c>
      <c r="AB23" s="129">
        <v>1600</v>
      </c>
      <c r="AC23" s="129">
        <v>450446</v>
      </c>
      <c r="AD23" s="129">
        <v>455495</v>
      </c>
      <c r="AE23" s="129">
        <v>34294</v>
      </c>
      <c r="AF23" s="129">
        <v>258071</v>
      </c>
      <c r="AG23" s="129">
        <v>1699395</v>
      </c>
      <c r="AH23" s="129">
        <v>0</v>
      </c>
      <c r="AI23" s="129">
        <v>138158</v>
      </c>
      <c r="AJ23" s="129">
        <v>100730</v>
      </c>
      <c r="AK23" s="129">
        <v>11092</v>
      </c>
      <c r="AL23" s="129">
        <v>364318</v>
      </c>
      <c r="AM23" s="129">
        <v>155227</v>
      </c>
      <c r="AN23" s="129">
        <v>0</v>
      </c>
      <c r="AO23" s="129">
        <v>7325</v>
      </c>
      <c r="AP23" s="128">
        <v>4956854</v>
      </c>
      <c r="AQ23" s="128">
        <v>0</v>
      </c>
    </row>
    <row r="24" spans="1:43">
      <c r="A24" s="300">
        <v>21</v>
      </c>
      <c r="B24" s="37" t="s">
        <v>90</v>
      </c>
      <c r="C24" s="129">
        <v>48889</v>
      </c>
      <c r="D24" s="129">
        <v>7075</v>
      </c>
      <c r="E24" s="129">
        <v>38556</v>
      </c>
      <c r="F24" s="129">
        <v>3244</v>
      </c>
      <c r="G24" s="129">
        <v>72354</v>
      </c>
      <c r="H24" s="129">
        <v>14086</v>
      </c>
      <c r="I24" s="129">
        <v>37841</v>
      </c>
      <c r="J24" s="129">
        <v>28392</v>
      </c>
      <c r="K24" s="129">
        <v>3622</v>
      </c>
      <c r="L24" s="129">
        <v>26580</v>
      </c>
      <c r="M24" s="129">
        <v>36225</v>
      </c>
      <c r="N24" s="129">
        <v>22317</v>
      </c>
      <c r="O24" s="129">
        <v>11313</v>
      </c>
      <c r="P24" s="129">
        <v>55339</v>
      </c>
      <c r="Q24" s="129">
        <v>24408</v>
      </c>
      <c r="R24" s="129">
        <v>47677</v>
      </c>
      <c r="S24" s="129">
        <v>13604</v>
      </c>
      <c r="T24" s="129">
        <v>6595</v>
      </c>
      <c r="U24" s="129">
        <v>24672</v>
      </c>
      <c r="V24" s="129">
        <v>4246</v>
      </c>
      <c r="W24" s="129">
        <v>43658</v>
      </c>
      <c r="X24" s="129">
        <v>57536</v>
      </c>
      <c r="Y24" s="129">
        <v>892465</v>
      </c>
      <c r="Z24" s="129">
        <v>18416</v>
      </c>
      <c r="AA24" s="129">
        <v>423</v>
      </c>
      <c r="AB24" s="129">
        <v>75780</v>
      </c>
      <c r="AC24" s="129">
        <v>851573</v>
      </c>
      <c r="AD24" s="129">
        <v>92670</v>
      </c>
      <c r="AE24" s="129">
        <v>108833</v>
      </c>
      <c r="AF24" s="129">
        <v>1936299</v>
      </c>
      <c r="AG24" s="129">
        <v>90130</v>
      </c>
      <c r="AH24" s="129">
        <v>0</v>
      </c>
      <c r="AI24" s="129">
        <v>83531</v>
      </c>
      <c r="AJ24" s="129">
        <v>287289</v>
      </c>
      <c r="AK24" s="129">
        <v>6195</v>
      </c>
      <c r="AL24" s="129">
        <v>1355286</v>
      </c>
      <c r="AM24" s="129">
        <v>463128</v>
      </c>
      <c r="AN24" s="129">
        <v>0</v>
      </c>
      <c r="AO24" s="129">
        <v>2262</v>
      </c>
      <c r="AP24" s="128">
        <v>6892509</v>
      </c>
      <c r="AQ24" s="128">
        <v>0</v>
      </c>
    </row>
    <row r="25" spans="1:43">
      <c r="A25" s="300">
        <v>22</v>
      </c>
      <c r="B25" s="37" t="s">
        <v>64</v>
      </c>
      <c r="C25" s="129">
        <v>704</v>
      </c>
      <c r="D25" s="129">
        <v>713</v>
      </c>
      <c r="E25" s="129">
        <v>1222</v>
      </c>
      <c r="F25" s="129">
        <v>1779</v>
      </c>
      <c r="G25" s="129">
        <v>31398</v>
      </c>
      <c r="H25" s="129">
        <v>39947</v>
      </c>
      <c r="I25" s="129">
        <v>30914</v>
      </c>
      <c r="J25" s="129">
        <v>3229</v>
      </c>
      <c r="K25" s="129">
        <v>465</v>
      </c>
      <c r="L25" s="129">
        <v>17083</v>
      </c>
      <c r="M25" s="129">
        <v>12205</v>
      </c>
      <c r="N25" s="129">
        <v>5098</v>
      </c>
      <c r="O25" s="129">
        <v>2957</v>
      </c>
      <c r="P25" s="129">
        <v>36421</v>
      </c>
      <c r="Q25" s="129">
        <v>17128</v>
      </c>
      <c r="R25" s="129">
        <v>15445</v>
      </c>
      <c r="S25" s="129">
        <v>10618</v>
      </c>
      <c r="T25" s="129">
        <v>8154</v>
      </c>
      <c r="U25" s="129">
        <v>13603</v>
      </c>
      <c r="V25" s="129">
        <v>9144</v>
      </c>
      <c r="W25" s="129">
        <v>12440</v>
      </c>
      <c r="X25" s="129">
        <v>37598</v>
      </c>
      <c r="Y25" s="129">
        <v>37665</v>
      </c>
      <c r="Z25" s="129">
        <v>1494</v>
      </c>
      <c r="AA25" s="129">
        <v>0</v>
      </c>
      <c r="AB25" s="129">
        <v>3996</v>
      </c>
      <c r="AC25" s="129">
        <v>71148</v>
      </c>
      <c r="AD25" s="129">
        <v>36962</v>
      </c>
      <c r="AE25" s="129">
        <v>111842</v>
      </c>
      <c r="AF25" s="129">
        <v>57113</v>
      </c>
      <c r="AG25" s="129">
        <v>29877</v>
      </c>
      <c r="AH25" s="129">
        <v>0</v>
      </c>
      <c r="AI25" s="129">
        <v>64466</v>
      </c>
      <c r="AJ25" s="129">
        <v>61316</v>
      </c>
      <c r="AK25" s="129">
        <v>974</v>
      </c>
      <c r="AL25" s="129">
        <v>200263</v>
      </c>
      <c r="AM25" s="129">
        <v>126236</v>
      </c>
      <c r="AN25" s="129">
        <v>0</v>
      </c>
      <c r="AO25" s="129">
        <v>4346</v>
      </c>
      <c r="AP25" s="128">
        <v>1115963</v>
      </c>
      <c r="AQ25" s="128">
        <v>0</v>
      </c>
    </row>
    <row r="26" spans="1:43">
      <c r="A26" s="300">
        <v>23</v>
      </c>
      <c r="B26" s="37" t="s">
        <v>91</v>
      </c>
      <c r="C26" s="129">
        <v>345118</v>
      </c>
      <c r="D26" s="129">
        <v>11960</v>
      </c>
      <c r="E26" s="129">
        <v>24895</v>
      </c>
      <c r="F26" s="129">
        <v>41284</v>
      </c>
      <c r="G26" s="129">
        <v>425055</v>
      </c>
      <c r="H26" s="129">
        <v>92539</v>
      </c>
      <c r="I26" s="129">
        <v>201586</v>
      </c>
      <c r="J26" s="129">
        <v>385846</v>
      </c>
      <c r="K26" s="129">
        <v>53637</v>
      </c>
      <c r="L26" s="129">
        <v>125000</v>
      </c>
      <c r="M26" s="129">
        <v>64811</v>
      </c>
      <c r="N26" s="129">
        <v>130105</v>
      </c>
      <c r="O26" s="129">
        <v>121081</v>
      </c>
      <c r="P26" s="129">
        <v>291636</v>
      </c>
      <c r="Q26" s="129">
        <v>107010</v>
      </c>
      <c r="R26" s="129">
        <v>82992</v>
      </c>
      <c r="S26" s="129">
        <v>84795</v>
      </c>
      <c r="T26" s="129">
        <v>105254</v>
      </c>
      <c r="U26" s="129">
        <v>327964</v>
      </c>
      <c r="V26" s="129">
        <v>52951</v>
      </c>
      <c r="W26" s="129">
        <v>308259</v>
      </c>
      <c r="X26" s="129">
        <v>252977</v>
      </c>
      <c r="Y26" s="129">
        <v>327782</v>
      </c>
      <c r="Z26" s="129">
        <v>2748272</v>
      </c>
      <c r="AA26" s="129">
        <v>0</v>
      </c>
      <c r="AB26" s="129">
        <v>181108</v>
      </c>
      <c r="AC26" s="129">
        <v>1498106</v>
      </c>
      <c r="AD26" s="129">
        <v>201342</v>
      </c>
      <c r="AE26" s="129">
        <v>6940513</v>
      </c>
      <c r="AF26" s="129">
        <v>2612994</v>
      </c>
      <c r="AG26" s="129">
        <v>1316895</v>
      </c>
      <c r="AH26" s="129">
        <v>0</v>
      </c>
      <c r="AI26" s="129">
        <v>757724</v>
      </c>
      <c r="AJ26" s="129">
        <v>2572109</v>
      </c>
      <c r="AK26" s="129">
        <v>132792</v>
      </c>
      <c r="AL26" s="129">
        <v>709935</v>
      </c>
      <c r="AM26" s="129">
        <v>2191741</v>
      </c>
      <c r="AN26" s="129">
        <v>0</v>
      </c>
      <c r="AO26" s="129">
        <v>0</v>
      </c>
      <c r="AP26" s="128">
        <v>25828068</v>
      </c>
      <c r="AQ26" s="128">
        <v>14967330</v>
      </c>
    </row>
    <row r="27" spans="1:43">
      <c r="A27" s="300">
        <v>24</v>
      </c>
      <c r="B27" s="37" t="s">
        <v>92</v>
      </c>
      <c r="C27" s="129">
        <v>0</v>
      </c>
      <c r="D27" s="129">
        <v>0</v>
      </c>
      <c r="E27" s="129">
        <v>0</v>
      </c>
      <c r="F27" s="129">
        <v>0</v>
      </c>
      <c r="G27" s="129">
        <v>0</v>
      </c>
      <c r="H27" s="129">
        <v>0</v>
      </c>
      <c r="I27" s="129">
        <v>0</v>
      </c>
      <c r="J27" s="129">
        <v>0</v>
      </c>
      <c r="K27" s="129">
        <v>0</v>
      </c>
      <c r="L27" s="129">
        <v>0</v>
      </c>
      <c r="M27" s="129">
        <v>0</v>
      </c>
      <c r="N27" s="129">
        <v>0</v>
      </c>
      <c r="O27" s="129">
        <v>0</v>
      </c>
      <c r="P27" s="129">
        <v>0</v>
      </c>
      <c r="Q27" s="129">
        <v>0</v>
      </c>
      <c r="R27" s="129">
        <v>0</v>
      </c>
      <c r="S27" s="129">
        <v>0</v>
      </c>
      <c r="T27" s="129">
        <v>0</v>
      </c>
      <c r="U27" s="129">
        <v>0</v>
      </c>
      <c r="V27" s="129">
        <v>0</v>
      </c>
      <c r="W27" s="129">
        <v>0</v>
      </c>
      <c r="X27" s="129">
        <v>0</v>
      </c>
      <c r="Y27" s="129">
        <v>0</v>
      </c>
      <c r="Z27" s="129">
        <v>0</v>
      </c>
      <c r="AA27" s="129">
        <v>0</v>
      </c>
      <c r="AB27" s="129">
        <v>0</v>
      </c>
      <c r="AC27" s="129">
        <v>0</v>
      </c>
      <c r="AD27" s="129">
        <v>0</v>
      </c>
      <c r="AE27" s="129">
        <v>0</v>
      </c>
      <c r="AF27" s="129">
        <v>0</v>
      </c>
      <c r="AG27" s="129">
        <v>0</v>
      </c>
      <c r="AH27" s="129">
        <v>0</v>
      </c>
      <c r="AI27" s="129">
        <v>0</v>
      </c>
      <c r="AJ27" s="129">
        <v>0</v>
      </c>
      <c r="AK27" s="129">
        <v>0</v>
      </c>
      <c r="AL27" s="129">
        <v>0</v>
      </c>
      <c r="AM27" s="129">
        <v>0</v>
      </c>
      <c r="AN27" s="129">
        <v>0</v>
      </c>
      <c r="AO27" s="129">
        <v>0</v>
      </c>
      <c r="AP27" s="128">
        <v>0</v>
      </c>
      <c r="AQ27" s="128">
        <v>0</v>
      </c>
    </row>
    <row r="28" spans="1:43">
      <c r="A28" s="300">
        <v>25</v>
      </c>
      <c r="B28" s="37" t="s">
        <v>1</v>
      </c>
      <c r="C28" s="129">
        <v>0</v>
      </c>
      <c r="D28" s="129">
        <v>0</v>
      </c>
      <c r="E28" s="129">
        <v>0</v>
      </c>
      <c r="F28" s="129">
        <v>0</v>
      </c>
      <c r="G28" s="129">
        <v>0</v>
      </c>
      <c r="H28" s="129">
        <v>0</v>
      </c>
      <c r="I28" s="129">
        <v>0</v>
      </c>
      <c r="J28" s="129">
        <v>0</v>
      </c>
      <c r="K28" s="129">
        <v>0</v>
      </c>
      <c r="L28" s="129">
        <v>0</v>
      </c>
      <c r="M28" s="129">
        <v>0</v>
      </c>
      <c r="N28" s="129">
        <v>0</v>
      </c>
      <c r="O28" s="129">
        <v>0</v>
      </c>
      <c r="P28" s="129">
        <v>0</v>
      </c>
      <c r="Q28" s="129">
        <v>0</v>
      </c>
      <c r="R28" s="129">
        <v>0</v>
      </c>
      <c r="S28" s="129">
        <v>0</v>
      </c>
      <c r="T28" s="129">
        <v>0</v>
      </c>
      <c r="U28" s="129">
        <v>0</v>
      </c>
      <c r="V28" s="129">
        <v>0</v>
      </c>
      <c r="W28" s="129">
        <v>0</v>
      </c>
      <c r="X28" s="129">
        <v>0</v>
      </c>
      <c r="Y28" s="129">
        <v>0</v>
      </c>
      <c r="Z28" s="129">
        <v>0</v>
      </c>
      <c r="AA28" s="129">
        <v>0</v>
      </c>
      <c r="AB28" s="129">
        <v>0</v>
      </c>
      <c r="AC28" s="129">
        <v>0</v>
      </c>
      <c r="AD28" s="129">
        <v>0</v>
      </c>
      <c r="AE28" s="129">
        <v>0</v>
      </c>
      <c r="AF28" s="129">
        <v>0</v>
      </c>
      <c r="AG28" s="129">
        <v>0</v>
      </c>
      <c r="AH28" s="129">
        <v>0</v>
      </c>
      <c r="AI28" s="129">
        <v>0</v>
      </c>
      <c r="AJ28" s="129">
        <v>0</v>
      </c>
      <c r="AK28" s="129">
        <v>0</v>
      </c>
      <c r="AL28" s="129">
        <v>0</v>
      </c>
      <c r="AM28" s="129">
        <v>0</v>
      </c>
      <c r="AN28" s="129">
        <v>0</v>
      </c>
      <c r="AO28" s="129">
        <v>0</v>
      </c>
      <c r="AP28" s="128">
        <v>0</v>
      </c>
      <c r="AQ28" s="128">
        <v>0</v>
      </c>
    </row>
    <row r="29" spans="1:43">
      <c r="A29" s="300">
        <v>26</v>
      </c>
      <c r="B29" s="37" t="s">
        <v>2</v>
      </c>
      <c r="C29" s="129">
        <v>0</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129">
        <v>0</v>
      </c>
      <c r="AI29" s="129">
        <v>0</v>
      </c>
      <c r="AJ29" s="129">
        <v>0</v>
      </c>
      <c r="AK29" s="129">
        <v>0</v>
      </c>
      <c r="AL29" s="129">
        <v>0</v>
      </c>
      <c r="AM29" s="129">
        <v>0</v>
      </c>
      <c r="AN29" s="129">
        <v>0</v>
      </c>
      <c r="AO29" s="129">
        <v>0</v>
      </c>
      <c r="AP29" s="128">
        <v>0</v>
      </c>
      <c r="AQ29" s="128">
        <v>0</v>
      </c>
    </row>
    <row r="30" spans="1:43">
      <c r="A30" s="300">
        <v>27</v>
      </c>
      <c r="B30" s="37" t="s">
        <v>65</v>
      </c>
      <c r="C30" s="129">
        <v>393156</v>
      </c>
      <c r="D30" s="129">
        <v>5595</v>
      </c>
      <c r="E30" s="129">
        <v>22922</v>
      </c>
      <c r="F30" s="129">
        <v>9828</v>
      </c>
      <c r="G30" s="129">
        <v>167234</v>
      </c>
      <c r="H30" s="129">
        <v>88402</v>
      </c>
      <c r="I30" s="129">
        <v>77438</v>
      </c>
      <c r="J30" s="129">
        <v>262016</v>
      </c>
      <c r="K30" s="129">
        <v>39555</v>
      </c>
      <c r="L30" s="129">
        <v>112843</v>
      </c>
      <c r="M30" s="129">
        <v>69197</v>
      </c>
      <c r="N30" s="129">
        <v>107909</v>
      </c>
      <c r="O30" s="129">
        <v>33423</v>
      </c>
      <c r="P30" s="129">
        <v>95137</v>
      </c>
      <c r="Q30" s="129">
        <v>159974</v>
      </c>
      <c r="R30" s="129">
        <v>153437</v>
      </c>
      <c r="S30" s="129">
        <v>81857</v>
      </c>
      <c r="T30" s="129">
        <v>377339</v>
      </c>
      <c r="U30" s="129">
        <v>165782</v>
      </c>
      <c r="V30" s="129">
        <v>102845</v>
      </c>
      <c r="W30" s="129">
        <v>390064</v>
      </c>
      <c r="X30" s="129">
        <v>136653</v>
      </c>
      <c r="Y30" s="129">
        <v>316144</v>
      </c>
      <c r="Z30" s="129">
        <v>287328</v>
      </c>
      <c r="AA30" s="129">
        <v>1320</v>
      </c>
      <c r="AB30" s="129">
        <v>52986</v>
      </c>
      <c r="AC30" s="129">
        <v>513016</v>
      </c>
      <c r="AD30" s="129">
        <v>159913</v>
      </c>
      <c r="AE30" s="129">
        <v>160166</v>
      </c>
      <c r="AF30" s="129">
        <v>444178</v>
      </c>
      <c r="AG30" s="129">
        <v>522250</v>
      </c>
      <c r="AH30" s="129">
        <v>0</v>
      </c>
      <c r="AI30" s="129">
        <v>142153</v>
      </c>
      <c r="AJ30" s="129">
        <v>649389</v>
      </c>
      <c r="AK30" s="129">
        <v>8696</v>
      </c>
      <c r="AL30" s="129">
        <v>809640</v>
      </c>
      <c r="AM30" s="129">
        <v>417602</v>
      </c>
      <c r="AN30" s="129">
        <v>0</v>
      </c>
      <c r="AO30" s="129">
        <v>9787</v>
      </c>
      <c r="AP30" s="128">
        <v>7547174</v>
      </c>
      <c r="AQ30" s="128">
        <v>0</v>
      </c>
    </row>
    <row r="31" spans="1:43">
      <c r="A31" s="300">
        <v>28</v>
      </c>
      <c r="B31" s="37" t="s">
        <v>66</v>
      </c>
      <c r="C31" s="129">
        <v>0</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129">
        <v>0</v>
      </c>
      <c r="T31" s="129">
        <v>0</v>
      </c>
      <c r="U31" s="129">
        <v>0</v>
      </c>
      <c r="V31" s="129">
        <v>0</v>
      </c>
      <c r="W31" s="129">
        <v>0</v>
      </c>
      <c r="X31" s="129">
        <v>0</v>
      </c>
      <c r="Y31" s="129">
        <v>0</v>
      </c>
      <c r="Z31" s="129">
        <v>0</v>
      </c>
      <c r="AA31" s="129">
        <v>0</v>
      </c>
      <c r="AB31" s="129">
        <v>0</v>
      </c>
      <c r="AC31" s="129">
        <v>0</v>
      </c>
      <c r="AD31" s="129">
        <v>0</v>
      </c>
      <c r="AE31" s="129">
        <v>0</v>
      </c>
      <c r="AF31" s="129">
        <v>0</v>
      </c>
      <c r="AG31" s="129">
        <v>0</v>
      </c>
      <c r="AH31" s="129">
        <v>0</v>
      </c>
      <c r="AI31" s="129">
        <v>0</v>
      </c>
      <c r="AJ31" s="129">
        <v>0</v>
      </c>
      <c r="AK31" s="129">
        <v>0</v>
      </c>
      <c r="AL31" s="129">
        <v>0</v>
      </c>
      <c r="AM31" s="129">
        <v>0</v>
      </c>
      <c r="AN31" s="129">
        <v>0</v>
      </c>
      <c r="AO31" s="129">
        <v>0</v>
      </c>
      <c r="AP31" s="128">
        <v>0</v>
      </c>
      <c r="AQ31" s="128">
        <v>0</v>
      </c>
    </row>
    <row r="32" spans="1:43">
      <c r="A32" s="300">
        <v>29</v>
      </c>
      <c r="B32" s="37" t="s">
        <v>93</v>
      </c>
      <c r="C32" s="129">
        <v>0</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0</v>
      </c>
      <c r="AC32" s="129">
        <v>0</v>
      </c>
      <c r="AD32" s="129">
        <v>0</v>
      </c>
      <c r="AE32" s="129">
        <v>2554761</v>
      </c>
      <c r="AF32" s="129">
        <v>0</v>
      </c>
      <c r="AG32" s="129">
        <v>0</v>
      </c>
      <c r="AH32" s="129">
        <v>0</v>
      </c>
      <c r="AI32" s="129">
        <v>0</v>
      </c>
      <c r="AJ32" s="129">
        <v>0</v>
      </c>
      <c r="AK32" s="129">
        <v>0</v>
      </c>
      <c r="AL32" s="129">
        <v>0</v>
      </c>
      <c r="AM32" s="129">
        <v>0</v>
      </c>
      <c r="AN32" s="129">
        <v>0</v>
      </c>
      <c r="AO32" s="129">
        <v>0</v>
      </c>
      <c r="AP32" s="128">
        <v>2554761</v>
      </c>
      <c r="AQ32" s="128">
        <v>2779809</v>
      </c>
    </row>
    <row r="33" spans="1:43">
      <c r="A33" s="300">
        <v>30</v>
      </c>
      <c r="B33" s="37" t="s">
        <v>94</v>
      </c>
      <c r="C33" s="129">
        <v>11415</v>
      </c>
      <c r="D33" s="129">
        <v>629</v>
      </c>
      <c r="E33" s="129">
        <v>1988</v>
      </c>
      <c r="F33" s="129">
        <v>1291</v>
      </c>
      <c r="G33" s="129">
        <v>21604</v>
      </c>
      <c r="H33" s="129">
        <v>10894</v>
      </c>
      <c r="I33" s="129">
        <v>11238</v>
      </c>
      <c r="J33" s="129">
        <v>22741</v>
      </c>
      <c r="K33" s="129">
        <v>4429</v>
      </c>
      <c r="L33" s="129">
        <v>13151</v>
      </c>
      <c r="M33" s="129">
        <v>7523</v>
      </c>
      <c r="N33" s="129">
        <v>13041</v>
      </c>
      <c r="O33" s="129">
        <v>3625</v>
      </c>
      <c r="P33" s="129">
        <v>13157</v>
      </c>
      <c r="Q33" s="129">
        <v>18026</v>
      </c>
      <c r="R33" s="129">
        <v>16130</v>
      </c>
      <c r="S33" s="129">
        <v>9149</v>
      </c>
      <c r="T33" s="129">
        <v>32924</v>
      </c>
      <c r="U33" s="129">
        <v>16464</v>
      </c>
      <c r="V33" s="129">
        <v>9449</v>
      </c>
      <c r="W33" s="129">
        <v>43961</v>
      </c>
      <c r="X33" s="129">
        <v>16668</v>
      </c>
      <c r="Y33" s="129">
        <v>39258</v>
      </c>
      <c r="Z33" s="129">
        <v>65384</v>
      </c>
      <c r="AA33" s="129">
        <v>137</v>
      </c>
      <c r="AB33" s="129">
        <v>6606</v>
      </c>
      <c r="AC33" s="129">
        <v>60310</v>
      </c>
      <c r="AD33" s="129">
        <v>16987</v>
      </c>
      <c r="AE33" s="129">
        <v>26250</v>
      </c>
      <c r="AF33" s="129">
        <v>64176</v>
      </c>
      <c r="AG33" s="129">
        <v>28975</v>
      </c>
      <c r="AH33" s="129">
        <v>0</v>
      </c>
      <c r="AI33" s="129">
        <v>14807</v>
      </c>
      <c r="AJ33" s="129">
        <v>48257</v>
      </c>
      <c r="AK33" s="129">
        <v>963</v>
      </c>
      <c r="AL33" s="129">
        <v>102302</v>
      </c>
      <c r="AM33" s="129">
        <v>59278</v>
      </c>
      <c r="AN33" s="129">
        <v>0</v>
      </c>
      <c r="AO33" s="129">
        <v>1308</v>
      </c>
      <c r="AP33" s="128">
        <v>834495</v>
      </c>
      <c r="AQ33" s="128">
        <v>0</v>
      </c>
    </row>
    <row r="34" spans="1:43">
      <c r="A34" s="300">
        <v>31</v>
      </c>
      <c r="B34" s="37" t="s">
        <v>95</v>
      </c>
      <c r="C34" s="129">
        <v>5151</v>
      </c>
      <c r="D34" s="129">
        <v>547</v>
      </c>
      <c r="E34" s="129">
        <v>7125</v>
      </c>
      <c r="F34" s="129">
        <v>1306</v>
      </c>
      <c r="G34" s="129">
        <v>119839</v>
      </c>
      <c r="H34" s="129">
        <v>8175</v>
      </c>
      <c r="I34" s="129">
        <v>34382</v>
      </c>
      <c r="J34" s="129">
        <v>199494</v>
      </c>
      <c r="K34" s="129">
        <v>60504</v>
      </c>
      <c r="L34" s="129">
        <v>84205</v>
      </c>
      <c r="M34" s="129">
        <v>37954</v>
      </c>
      <c r="N34" s="129">
        <v>88761</v>
      </c>
      <c r="O34" s="129">
        <v>40498</v>
      </c>
      <c r="P34" s="129">
        <v>64170</v>
      </c>
      <c r="Q34" s="129">
        <v>126254</v>
      </c>
      <c r="R34" s="129">
        <v>196946</v>
      </c>
      <c r="S34" s="129">
        <v>104537</v>
      </c>
      <c r="T34" s="129">
        <v>140237</v>
      </c>
      <c r="U34" s="129">
        <v>204715</v>
      </c>
      <c r="V34" s="129">
        <v>52901</v>
      </c>
      <c r="W34" s="129">
        <v>383968</v>
      </c>
      <c r="X34" s="129">
        <v>77690</v>
      </c>
      <c r="Y34" s="129">
        <v>390644</v>
      </c>
      <c r="Z34" s="129">
        <v>1091823</v>
      </c>
      <c r="AA34" s="129">
        <v>0</v>
      </c>
      <c r="AB34" s="129">
        <v>73083</v>
      </c>
      <c r="AC34" s="129">
        <v>1899347</v>
      </c>
      <c r="AD34" s="129">
        <v>3548575</v>
      </c>
      <c r="AE34" s="129">
        <v>313233</v>
      </c>
      <c r="AF34" s="129">
        <v>547930</v>
      </c>
      <c r="AG34" s="129">
        <v>4261233</v>
      </c>
      <c r="AH34" s="129">
        <v>0</v>
      </c>
      <c r="AI34" s="129">
        <v>271391</v>
      </c>
      <c r="AJ34" s="129">
        <v>256053</v>
      </c>
      <c r="AK34" s="129">
        <v>27774</v>
      </c>
      <c r="AL34" s="129">
        <v>1253514</v>
      </c>
      <c r="AM34" s="129">
        <v>245705</v>
      </c>
      <c r="AN34" s="129">
        <v>0</v>
      </c>
      <c r="AO34" s="129">
        <v>948</v>
      </c>
      <c r="AP34" s="128">
        <v>16220612</v>
      </c>
      <c r="AQ34" s="128">
        <v>0</v>
      </c>
    </row>
    <row r="35" spans="1:43">
      <c r="A35" s="300">
        <v>32</v>
      </c>
      <c r="B35" s="37" t="s">
        <v>67</v>
      </c>
      <c r="C35" s="129">
        <v>0</v>
      </c>
      <c r="D35" s="129">
        <v>0</v>
      </c>
      <c r="E35" s="129">
        <v>0</v>
      </c>
      <c r="F35" s="129">
        <v>0</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129">
        <v>0</v>
      </c>
      <c r="AI35" s="129">
        <v>0</v>
      </c>
      <c r="AJ35" s="129">
        <v>0</v>
      </c>
      <c r="AK35" s="129">
        <v>0</v>
      </c>
      <c r="AL35" s="129">
        <v>0</v>
      </c>
      <c r="AM35" s="129">
        <v>0</v>
      </c>
      <c r="AN35" s="129">
        <v>0</v>
      </c>
      <c r="AO35" s="129">
        <v>0</v>
      </c>
      <c r="AP35" s="128">
        <v>0</v>
      </c>
      <c r="AQ35" s="128">
        <v>0</v>
      </c>
    </row>
    <row r="36" spans="1:43">
      <c r="A36" s="300">
        <v>33</v>
      </c>
      <c r="B36" s="37" t="s">
        <v>96</v>
      </c>
      <c r="C36" s="129">
        <v>4699</v>
      </c>
      <c r="D36" s="129">
        <v>0</v>
      </c>
      <c r="E36" s="129">
        <v>132</v>
      </c>
      <c r="F36" s="129">
        <v>3582</v>
      </c>
      <c r="G36" s="129">
        <v>249109</v>
      </c>
      <c r="H36" s="129">
        <v>149991</v>
      </c>
      <c r="I36" s="129">
        <v>65077</v>
      </c>
      <c r="J36" s="129">
        <v>2496705</v>
      </c>
      <c r="K36" s="129">
        <v>50905</v>
      </c>
      <c r="L36" s="129">
        <v>378875</v>
      </c>
      <c r="M36" s="129">
        <v>185719</v>
      </c>
      <c r="N36" s="129">
        <v>160767</v>
      </c>
      <c r="O36" s="129">
        <v>153163</v>
      </c>
      <c r="P36" s="129">
        <v>91985</v>
      </c>
      <c r="Q36" s="129">
        <v>304632</v>
      </c>
      <c r="R36" s="129">
        <v>588652</v>
      </c>
      <c r="S36" s="129">
        <v>1036693</v>
      </c>
      <c r="T36" s="129">
        <v>1149572</v>
      </c>
      <c r="U36" s="129">
        <v>1084733</v>
      </c>
      <c r="V36" s="129">
        <v>1337374</v>
      </c>
      <c r="W36" s="129">
        <v>3939078</v>
      </c>
      <c r="X36" s="129">
        <v>181403</v>
      </c>
      <c r="Y36" s="129">
        <v>173555</v>
      </c>
      <c r="Z36" s="129">
        <v>60802</v>
      </c>
      <c r="AA36" s="129">
        <v>0</v>
      </c>
      <c r="AB36" s="129">
        <v>0</v>
      </c>
      <c r="AC36" s="129">
        <v>151322</v>
      </c>
      <c r="AD36" s="129">
        <v>5676</v>
      </c>
      <c r="AE36" s="129">
        <v>0</v>
      </c>
      <c r="AF36" s="129">
        <v>59392</v>
      </c>
      <c r="AG36" s="129">
        <v>423127</v>
      </c>
      <c r="AH36" s="129">
        <v>0</v>
      </c>
      <c r="AI36" s="129">
        <v>1182283</v>
      </c>
      <c r="AJ36" s="129">
        <v>266444</v>
      </c>
      <c r="AK36" s="129">
        <v>0</v>
      </c>
      <c r="AL36" s="129">
        <v>115791</v>
      </c>
      <c r="AM36" s="129">
        <v>202</v>
      </c>
      <c r="AN36" s="129">
        <v>0</v>
      </c>
      <c r="AO36" s="129">
        <v>0</v>
      </c>
      <c r="AP36" s="128">
        <v>16051440</v>
      </c>
      <c r="AQ36" s="128">
        <v>0</v>
      </c>
    </row>
    <row r="37" spans="1:43">
      <c r="A37" s="300">
        <v>34</v>
      </c>
      <c r="B37" s="37" t="s">
        <v>97</v>
      </c>
      <c r="C37" s="129">
        <v>0</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129">
        <v>0</v>
      </c>
      <c r="T37" s="129">
        <v>0</v>
      </c>
      <c r="U37" s="129">
        <v>0</v>
      </c>
      <c r="V37" s="129">
        <v>0</v>
      </c>
      <c r="W37" s="129">
        <v>0</v>
      </c>
      <c r="X37" s="129">
        <v>0</v>
      </c>
      <c r="Y37" s="129">
        <v>0</v>
      </c>
      <c r="Z37" s="129">
        <v>0</v>
      </c>
      <c r="AA37" s="129">
        <v>0</v>
      </c>
      <c r="AB37" s="129">
        <v>0</v>
      </c>
      <c r="AC37" s="129">
        <v>0</v>
      </c>
      <c r="AD37" s="129">
        <v>0</v>
      </c>
      <c r="AE37" s="129">
        <v>0</v>
      </c>
      <c r="AF37" s="129">
        <v>0</v>
      </c>
      <c r="AG37" s="129">
        <v>0</v>
      </c>
      <c r="AH37" s="129">
        <v>0</v>
      </c>
      <c r="AI37" s="129">
        <v>0</v>
      </c>
      <c r="AJ37" s="129">
        <v>0</v>
      </c>
      <c r="AK37" s="129">
        <v>0</v>
      </c>
      <c r="AL37" s="129">
        <v>0</v>
      </c>
      <c r="AM37" s="129">
        <v>0</v>
      </c>
      <c r="AN37" s="129">
        <v>0</v>
      </c>
      <c r="AO37" s="129">
        <v>0</v>
      </c>
      <c r="AP37" s="128">
        <v>0</v>
      </c>
      <c r="AQ37" s="128">
        <v>0</v>
      </c>
    </row>
    <row r="38" spans="1:43">
      <c r="A38" s="300">
        <v>35</v>
      </c>
      <c r="B38" s="301" t="s">
        <v>3</v>
      </c>
      <c r="C38" s="129">
        <v>0</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29">
        <v>0</v>
      </c>
      <c r="AD38" s="129">
        <v>0</v>
      </c>
      <c r="AE38" s="129">
        <v>0</v>
      </c>
      <c r="AF38" s="129">
        <v>0</v>
      </c>
      <c r="AG38" s="129">
        <v>0</v>
      </c>
      <c r="AH38" s="129">
        <v>0</v>
      </c>
      <c r="AI38" s="129">
        <v>0</v>
      </c>
      <c r="AJ38" s="129">
        <v>0</v>
      </c>
      <c r="AK38" s="129">
        <v>0</v>
      </c>
      <c r="AL38" s="129">
        <v>0</v>
      </c>
      <c r="AM38" s="129">
        <v>0</v>
      </c>
      <c r="AN38" s="129">
        <v>0</v>
      </c>
      <c r="AO38" s="129">
        <v>0</v>
      </c>
      <c r="AP38" s="128">
        <v>0</v>
      </c>
      <c r="AQ38" s="128">
        <v>0</v>
      </c>
    </row>
    <row r="39" spans="1:43">
      <c r="A39" s="300">
        <v>36</v>
      </c>
      <c r="B39" s="37" t="s">
        <v>98</v>
      </c>
      <c r="C39" s="129">
        <v>0</v>
      </c>
      <c r="D39" s="129">
        <v>0</v>
      </c>
      <c r="E39" s="129">
        <v>0</v>
      </c>
      <c r="F39" s="129">
        <v>645</v>
      </c>
      <c r="G39" s="129">
        <v>226259</v>
      </c>
      <c r="H39" s="129">
        <v>0</v>
      </c>
      <c r="I39" s="129">
        <v>83544</v>
      </c>
      <c r="J39" s="129">
        <v>303209</v>
      </c>
      <c r="K39" s="129">
        <v>22168</v>
      </c>
      <c r="L39" s="129">
        <v>25142</v>
      </c>
      <c r="M39" s="129">
        <v>33353</v>
      </c>
      <c r="N39" s="129">
        <v>157446</v>
      </c>
      <c r="O39" s="129">
        <v>9107</v>
      </c>
      <c r="P39" s="129">
        <v>21030</v>
      </c>
      <c r="Q39" s="129">
        <v>32924</v>
      </c>
      <c r="R39" s="129">
        <v>30632</v>
      </c>
      <c r="S39" s="129">
        <v>18515</v>
      </c>
      <c r="T39" s="129">
        <v>38014</v>
      </c>
      <c r="U39" s="129">
        <v>42415</v>
      </c>
      <c r="V39" s="129">
        <v>42445</v>
      </c>
      <c r="W39" s="129">
        <v>107750</v>
      </c>
      <c r="X39" s="129">
        <v>23466</v>
      </c>
      <c r="Y39" s="129">
        <v>0</v>
      </c>
      <c r="Z39" s="129">
        <v>642241</v>
      </c>
      <c r="AA39" s="129">
        <v>3661</v>
      </c>
      <c r="AB39" s="129">
        <v>19776</v>
      </c>
      <c r="AC39" s="129">
        <v>44057</v>
      </c>
      <c r="AD39" s="129">
        <v>0</v>
      </c>
      <c r="AE39" s="129">
        <v>0</v>
      </c>
      <c r="AF39" s="129">
        <v>98355</v>
      </c>
      <c r="AG39" s="129">
        <v>64927</v>
      </c>
      <c r="AH39" s="129">
        <v>0</v>
      </c>
      <c r="AI39" s="129">
        <v>0</v>
      </c>
      <c r="AJ39" s="129">
        <v>0</v>
      </c>
      <c r="AK39" s="129">
        <v>0</v>
      </c>
      <c r="AL39" s="129">
        <v>110</v>
      </c>
      <c r="AM39" s="129">
        <v>0</v>
      </c>
      <c r="AN39" s="129">
        <v>0</v>
      </c>
      <c r="AO39" s="129">
        <v>0</v>
      </c>
      <c r="AP39" s="128">
        <v>2091191</v>
      </c>
      <c r="AQ39" s="128">
        <v>0</v>
      </c>
    </row>
    <row r="40" spans="1:43">
      <c r="A40" s="300">
        <v>37</v>
      </c>
      <c r="B40" s="37" t="s">
        <v>99</v>
      </c>
      <c r="C40" s="129">
        <v>0</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0</v>
      </c>
      <c r="AA40" s="129">
        <v>0</v>
      </c>
      <c r="AB40" s="129">
        <v>0</v>
      </c>
      <c r="AC40" s="129">
        <v>0</v>
      </c>
      <c r="AD40" s="129">
        <v>0</v>
      </c>
      <c r="AE40" s="129">
        <v>0</v>
      </c>
      <c r="AF40" s="129">
        <v>0</v>
      </c>
      <c r="AG40" s="129">
        <v>0</v>
      </c>
      <c r="AH40" s="129">
        <v>0</v>
      </c>
      <c r="AI40" s="129">
        <v>0</v>
      </c>
      <c r="AJ40" s="129">
        <v>0</v>
      </c>
      <c r="AK40" s="129">
        <v>0</v>
      </c>
      <c r="AL40" s="129">
        <v>0</v>
      </c>
      <c r="AM40" s="129">
        <v>216745</v>
      </c>
      <c r="AN40" s="129">
        <v>0</v>
      </c>
      <c r="AO40" s="129">
        <v>0</v>
      </c>
      <c r="AP40" s="128">
        <v>216745</v>
      </c>
      <c r="AQ40" s="128">
        <v>0</v>
      </c>
    </row>
    <row r="41" spans="1:43">
      <c r="A41" s="300">
        <v>38</v>
      </c>
      <c r="B41" s="37" t="s">
        <v>4</v>
      </c>
      <c r="C41" s="129">
        <v>0</v>
      </c>
      <c r="D41" s="129">
        <v>0</v>
      </c>
      <c r="E41" s="129">
        <v>0</v>
      </c>
      <c r="F41" s="129">
        <v>0</v>
      </c>
      <c r="G41" s="129">
        <v>0</v>
      </c>
      <c r="H41" s="129">
        <v>0</v>
      </c>
      <c r="I41" s="129">
        <v>0</v>
      </c>
      <c r="J41" s="129">
        <v>0</v>
      </c>
      <c r="K41" s="129">
        <v>0</v>
      </c>
      <c r="L41" s="129">
        <v>0</v>
      </c>
      <c r="M41" s="129">
        <v>0</v>
      </c>
      <c r="N41" s="129">
        <v>0</v>
      </c>
      <c r="O41" s="129">
        <v>0</v>
      </c>
      <c r="P41" s="129">
        <v>0</v>
      </c>
      <c r="Q41" s="129">
        <v>0</v>
      </c>
      <c r="R41" s="129">
        <v>0</v>
      </c>
      <c r="S41" s="129">
        <v>0</v>
      </c>
      <c r="T41" s="129">
        <v>0</v>
      </c>
      <c r="U41" s="129">
        <v>0</v>
      </c>
      <c r="V41" s="129">
        <v>0</v>
      </c>
      <c r="W41" s="129">
        <v>0</v>
      </c>
      <c r="X41" s="129">
        <v>0</v>
      </c>
      <c r="Y41" s="129">
        <v>0</v>
      </c>
      <c r="Z41" s="129">
        <v>0</v>
      </c>
      <c r="AA41" s="129">
        <v>0</v>
      </c>
      <c r="AB41" s="129">
        <v>0</v>
      </c>
      <c r="AC41" s="129">
        <v>0</v>
      </c>
      <c r="AD41" s="129">
        <v>0</v>
      </c>
      <c r="AE41" s="129">
        <v>0</v>
      </c>
      <c r="AF41" s="129">
        <v>0</v>
      </c>
      <c r="AG41" s="129">
        <v>0</v>
      </c>
      <c r="AH41" s="129">
        <v>0</v>
      </c>
      <c r="AI41" s="129">
        <v>0</v>
      </c>
      <c r="AJ41" s="129">
        <v>0</v>
      </c>
      <c r="AK41" s="129">
        <v>0</v>
      </c>
      <c r="AL41" s="129">
        <v>0</v>
      </c>
      <c r="AM41" s="129">
        <v>0</v>
      </c>
      <c r="AN41" s="129">
        <v>0</v>
      </c>
      <c r="AO41" s="129">
        <v>0</v>
      </c>
      <c r="AP41" s="128">
        <v>0</v>
      </c>
      <c r="AQ41" s="128">
        <v>0</v>
      </c>
    </row>
    <row r="42" spans="1:43">
      <c r="A42" s="300">
        <v>39</v>
      </c>
      <c r="B42" s="37" t="s">
        <v>5</v>
      </c>
      <c r="C42" s="129">
        <v>0</v>
      </c>
      <c r="D42" s="129">
        <v>0</v>
      </c>
      <c r="E42" s="129">
        <v>0</v>
      </c>
      <c r="F42" s="129">
        <v>0</v>
      </c>
      <c r="G42" s="129">
        <v>0</v>
      </c>
      <c r="H42" s="129">
        <v>0</v>
      </c>
      <c r="I42" s="129">
        <v>0</v>
      </c>
      <c r="J42" s="129">
        <v>0</v>
      </c>
      <c r="K42" s="129">
        <v>0</v>
      </c>
      <c r="L42" s="129">
        <v>0</v>
      </c>
      <c r="M42" s="129">
        <v>0</v>
      </c>
      <c r="N42" s="129">
        <v>0</v>
      </c>
      <c r="O42" s="129">
        <v>0</v>
      </c>
      <c r="P42" s="129">
        <v>0</v>
      </c>
      <c r="Q42" s="129">
        <v>0</v>
      </c>
      <c r="R42" s="129">
        <v>0</v>
      </c>
      <c r="S42" s="129">
        <v>0</v>
      </c>
      <c r="T42" s="129">
        <v>0</v>
      </c>
      <c r="U42" s="129">
        <v>0</v>
      </c>
      <c r="V42" s="129">
        <v>0</v>
      </c>
      <c r="W42" s="129">
        <v>0</v>
      </c>
      <c r="X42" s="129">
        <v>0</v>
      </c>
      <c r="Y42" s="129">
        <v>0</v>
      </c>
      <c r="Z42" s="129">
        <v>0</v>
      </c>
      <c r="AA42" s="129">
        <v>0</v>
      </c>
      <c r="AB42" s="129">
        <v>0</v>
      </c>
      <c r="AC42" s="129">
        <v>0</v>
      </c>
      <c r="AD42" s="129">
        <v>0</v>
      </c>
      <c r="AE42" s="129">
        <v>0</v>
      </c>
      <c r="AF42" s="129">
        <v>0</v>
      </c>
      <c r="AG42" s="129">
        <v>0</v>
      </c>
      <c r="AH42" s="129">
        <v>0</v>
      </c>
      <c r="AI42" s="129">
        <v>0</v>
      </c>
      <c r="AJ42" s="129">
        <v>0</v>
      </c>
      <c r="AK42" s="129">
        <v>0</v>
      </c>
      <c r="AL42" s="129">
        <v>0</v>
      </c>
      <c r="AM42" s="129">
        <v>0</v>
      </c>
      <c r="AN42" s="129">
        <v>0</v>
      </c>
      <c r="AO42" s="129">
        <v>0</v>
      </c>
      <c r="AP42" s="128">
        <v>0</v>
      </c>
      <c r="AQ42" s="128">
        <v>0</v>
      </c>
    </row>
    <row r="43" spans="1:43">
      <c r="A43" s="302"/>
      <c r="B43" s="143" t="s">
        <v>6</v>
      </c>
      <c r="C43" s="147">
        <v>1587092</v>
      </c>
      <c r="D43" s="147">
        <v>46523</v>
      </c>
      <c r="E43" s="147">
        <v>168411</v>
      </c>
      <c r="F43" s="147">
        <v>106485</v>
      </c>
      <c r="G43" s="147">
        <v>2131692</v>
      </c>
      <c r="H43" s="147">
        <v>602810</v>
      </c>
      <c r="I43" s="147">
        <v>820483</v>
      </c>
      <c r="J43" s="147">
        <v>5071154</v>
      </c>
      <c r="K43" s="147">
        <v>489835</v>
      </c>
      <c r="L43" s="147">
        <v>1391131</v>
      </c>
      <c r="M43" s="147">
        <v>729642</v>
      </c>
      <c r="N43" s="147">
        <v>1302085</v>
      </c>
      <c r="O43" s="147">
        <v>546158</v>
      </c>
      <c r="P43" s="147">
        <v>961965</v>
      </c>
      <c r="Q43" s="147">
        <v>1546400</v>
      </c>
      <c r="R43" s="147">
        <v>1807710</v>
      </c>
      <c r="S43" s="147">
        <v>1783912</v>
      </c>
      <c r="T43" s="147">
        <v>3585896</v>
      </c>
      <c r="U43" s="147">
        <v>2779967</v>
      </c>
      <c r="V43" s="147">
        <v>2152542</v>
      </c>
      <c r="W43" s="147">
        <v>7557180</v>
      </c>
      <c r="X43" s="147">
        <v>1308618</v>
      </c>
      <c r="Y43" s="147">
        <v>2831315</v>
      </c>
      <c r="Z43" s="147">
        <v>7137853</v>
      </c>
      <c r="AA43" s="147">
        <v>14164</v>
      </c>
      <c r="AB43" s="147">
        <v>613270</v>
      </c>
      <c r="AC43" s="147">
        <v>6738701</v>
      </c>
      <c r="AD43" s="147">
        <v>4679969</v>
      </c>
      <c r="AE43" s="147">
        <v>10450398</v>
      </c>
      <c r="AF43" s="147">
        <v>6778999</v>
      </c>
      <c r="AG43" s="147">
        <v>8707389</v>
      </c>
      <c r="AH43" s="147">
        <v>0</v>
      </c>
      <c r="AI43" s="147">
        <v>3003829</v>
      </c>
      <c r="AJ43" s="147">
        <v>5785259</v>
      </c>
      <c r="AK43" s="147">
        <v>216312</v>
      </c>
      <c r="AL43" s="147">
        <v>6410083</v>
      </c>
      <c r="AM43" s="147">
        <v>5046584</v>
      </c>
      <c r="AN43" s="147">
        <v>0</v>
      </c>
      <c r="AO43" s="147">
        <v>49578</v>
      </c>
      <c r="AP43" s="146">
        <v>106941394</v>
      </c>
      <c r="AQ43" s="146">
        <v>17747139</v>
      </c>
    </row>
    <row r="44" spans="1:43">
      <c r="A44" s="110" t="s">
        <v>379</v>
      </c>
    </row>
    <row r="46" spans="1:4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row>
    <row r="47" spans="1:4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c r="AA47" s="303"/>
      <c r="AB47" s="303"/>
      <c r="AC47" s="303"/>
      <c r="AD47" s="303"/>
      <c r="AE47" s="303"/>
      <c r="AF47" s="303"/>
      <c r="AG47" s="303"/>
      <c r="AH47" s="303"/>
      <c r="AI47" s="303"/>
      <c r="AJ47" s="303"/>
      <c r="AK47" s="303"/>
      <c r="AL47" s="303"/>
      <c r="AM47" s="303"/>
      <c r="AN47" s="303"/>
      <c r="AO47" s="303"/>
      <c r="AP47" s="303"/>
    </row>
    <row r="48" spans="1:4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row>
    <row r="49" spans="3:42" s="67" customFormat="1">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3"/>
      <c r="AJ49" s="303"/>
      <c r="AK49" s="303"/>
      <c r="AL49" s="303"/>
      <c r="AM49" s="303"/>
      <c r="AN49" s="303"/>
      <c r="AO49" s="303"/>
      <c r="AP49" s="303"/>
    </row>
    <row r="50" spans="3:42" s="67" customFormat="1">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row>
    <row r="51" spans="3:42" s="67" customFormat="1">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c r="AO51" s="303"/>
      <c r="AP51" s="303"/>
    </row>
    <row r="52" spans="3:42" s="67" customFormat="1">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c r="AO52" s="303"/>
      <c r="AP52" s="303"/>
    </row>
    <row r="53" spans="3:42" s="67" customFormat="1">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c r="AO53" s="303"/>
      <c r="AP53" s="303"/>
    </row>
    <row r="54" spans="3:42" s="67" customFormat="1">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row>
    <row r="55" spans="3:42" s="67" customFormat="1">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row>
    <row r="56" spans="3:42" s="67" customFormat="1">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row>
    <row r="57" spans="3:42" s="67" customFormat="1">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row>
    <row r="58" spans="3:42" s="67" customFormat="1">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3"/>
      <c r="AK58" s="303"/>
      <c r="AL58" s="303"/>
      <c r="AM58" s="303"/>
      <c r="AN58" s="303"/>
      <c r="AO58" s="303"/>
      <c r="AP58" s="303"/>
    </row>
    <row r="59" spans="3:42" s="67" customFormat="1">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c r="AN59" s="303"/>
      <c r="AO59" s="303"/>
      <c r="AP59" s="303"/>
    </row>
    <row r="60" spans="3:42" s="67" customFormat="1">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c r="AA60" s="303"/>
      <c r="AB60" s="303"/>
      <c r="AC60" s="303"/>
      <c r="AD60" s="303"/>
      <c r="AE60" s="303"/>
      <c r="AF60" s="303"/>
      <c r="AG60" s="303"/>
      <c r="AH60" s="303"/>
      <c r="AI60" s="303"/>
      <c r="AJ60" s="303"/>
      <c r="AK60" s="303"/>
      <c r="AL60" s="303"/>
      <c r="AM60" s="303"/>
      <c r="AN60" s="303"/>
      <c r="AO60" s="303"/>
      <c r="AP60" s="303"/>
    </row>
    <row r="61" spans="3:42" s="67" customFormat="1">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3"/>
      <c r="AL61" s="303"/>
      <c r="AM61" s="303"/>
      <c r="AN61" s="303"/>
      <c r="AO61" s="303"/>
      <c r="AP61" s="303"/>
    </row>
    <row r="62" spans="3:42" s="67" customFormat="1">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row>
    <row r="63" spans="3:42" s="67" customFormat="1">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c r="AA63" s="303"/>
      <c r="AB63" s="303"/>
      <c r="AC63" s="303"/>
      <c r="AD63" s="303"/>
      <c r="AE63" s="303"/>
      <c r="AF63" s="303"/>
      <c r="AG63" s="303"/>
      <c r="AH63" s="303"/>
      <c r="AI63" s="303"/>
      <c r="AJ63" s="303"/>
      <c r="AK63" s="303"/>
      <c r="AL63" s="303"/>
      <c r="AM63" s="303"/>
      <c r="AN63" s="303"/>
      <c r="AO63" s="303"/>
      <c r="AP63" s="303"/>
    </row>
    <row r="64" spans="3:42" s="67" customFormat="1">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3"/>
      <c r="AL64" s="303"/>
      <c r="AM64" s="303"/>
      <c r="AN64" s="303"/>
      <c r="AO64" s="303"/>
      <c r="AP64" s="303"/>
    </row>
    <row r="65" spans="3:42" s="67" customFormat="1">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3"/>
      <c r="AM65" s="303"/>
      <c r="AN65" s="303"/>
      <c r="AO65" s="303"/>
      <c r="AP65" s="303"/>
    </row>
    <row r="66" spans="3:42" s="67" customFormat="1">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row>
    <row r="67" spans="3:42" s="67" customFormat="1">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row>
    <row r="68" spans="3:42" s="67" customFormat="1">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c r="AA68" s="303"/>
      <c r="AB68" s="303"/>
      <c r="AC68" s="303"/>
      <c r="AD68" s="303"/>
      <c r="AE68" s="303"/>
      <c r="AF68" s="303"/>
      <c r="AG68" s="303"/>
      <c r="AH68" s="303"/>
      <c r="AI68" s="303"/>
      <c r="AJ68" s="303"/>
      <c r="AK68" s="303"/>
      <c r="AL68" s="303"/>
      <c r="AM68" s="303"/>
      <c r="AN68" s="303"/>
      <c r="AO68" s="303"/>
      <c r="AP68" s="303"/>
    </row>
    <row r="69" spans="3:42" s="67" customFormat="1">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c r="AA69" s="303"/>
      <c r="AB69" s="303"/>
      <c r="AC69" s="303"/>
      <c r="AD69" s="303"/>
      <c r="AE69" s="303"/>
      <c r="AF69" s="303"/>
      <c r="AG69" s="303"/>
      <c r="AH69" s="303"/>
      <c r="AI69" s="303"/>
      <c r="AJ69" s="303"/>
      <c r="AK69" s="303"/>
      <c r="AL69" s="303"/>
      <c r="AM69" s="303"/>
      <c r="AN69" s="303"/>
      <c r="AO69" s="303"/>
      <c r="AP69" s="303"/>
    </row>
    <row r="70" spans="3:42" s="67" customFormat="1">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c r="AA70" s="303"/>
      <c r="AB70" s="303"/>
      <c r="AC70" s="303"/>
      <c r="AD70" s="303"/>
      <c r="AE70" s="303"/>
      <c r="AF70" s="303"/>
      <c r="AG70" s="303"/>
      <c r="AH70" s="303"/>
      <c r="AI70" s="303"/>
      <c r="AJ70" s="303"/>
      <c r="AK70" s="303"/>
      <c r="AL70" s="303"/>
      <c r="AM70" s="303"/>
      <c r="AN70" s="303"/>
      <c r="AO70" s="303"/>
      <c r="AP70" s="303"/>
    </row>
    <row r="71" spans="3:42" s="67" customFormat="1">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c r="AA71" s="303"/>
      <c r="AB71" s="303"/>
      <c r="AC71" s="303"/>
      <c r="AD71" s="303"/>
      <c r="AE71" s="303"/>
      <c r="AF71" s="303"/>
      <c r="AG71" s="303"/>
      <c r="AH71" s="303"/>
      <c r="AI71" s="303"/>
      <c r="AJ71" s="303"/>
      <c r="AK71" s="303"/>
      <c r="AL71" s="303"/>
      <c r="AM71" s="303"/>
      <c r="AN71" s="303"/>
      <c r="AO71" s="303"/>
      <c r="AP71" s="303"/>
    </row>
    <row r="72" spans="3:42" s="67" customFormat="1">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c r="AA72" s="303"/>
      <c r="AB72" s="303"/>
      <c r="AC72" s="303"/>
      <c r="AD72" s="303"/>
      <c r="AE72" s="303"/>
      <c r="AF72" s="303"/>
      <c r="AG72" s="303"/>
      <c r="AH72" s="303"/>
      <c r="AI72" s="303"/>
      <c r="AJ72" s="303"/>
      <c r="AK72" s="303"/>
      <c r="AL72" s="303"/>
      <c r="AM72" s="303"/>
      <c r="AN72" s="303"/>
      <c r="AO72" s="303"/>
      <c r="AP72" s="303"/>
    </row>
    <row r="73" spans="3:42" s="67" customFormat="1">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3"/>
      <c r="AF73" s="303"/>
      <c r="AG73" s="303"/>
      <c r="AH73" s="303"/>
      <c r="AI73" s="303"/>
      <c r="AJ73" s="303"/>
      <c r="AK73" s="303"/>
      <c r="AL73" s="303"/>
      <c r="AM73" s="303"/>
      <c r="AN73" s="303"/>
      <c r="AO73" s="303"/>
      <c r="AP73" s="303"/>
    </row>
    <row r="74" spans="3:42" s="67" customFormat="1">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c r="AA74" s="303"/>
      <c r="AB74" s="303"/>
      <c r="AC74" s="303"/>
      <c r="AD74" s="303"/>
      <c r="AE74" s="303"/>
      <c r="AF74" s="303"/>
      <c r="AG74" s="303"/>
      <c r="AH74" s="303"/>
      <c r="AI74" s="303"/>
      <c r="AJ74" s="303"/>
      <c r="AK74" s="303"/>
      <c r="AL74" s="303"/>
      <c r="AM74" s="303"/>
      <c r="AN74" s="303"/>
      <c r="AO74" s="303"/>
      <c r="AP74" s="303"/>
    </row>
    <row r="75" spans="3:42" s="67" customFormat="1">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row>
    <row r="76" spans="3:42" s="67" customFormat="1">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c r="AA76" s="303"/>
      <c r="AB76" s="303"/>
      <c r="AC76" s="303"/>
      <c r="AD76" s="303"/>
      <c r="AE76" s="303"/>
      <c r="AF76" s="303"/>
      <c r="AG76" s="303"/>
      <c r="AH76" s="303"/>
      <c r="AI76" s="303"/>
      <c r="AJ76" s="303"/>
      <c r="AK76" s="303"/>
      <c r="AL76" s="303"/>
      <c r="AM76" s="303"/>
      <c r="AN76" s="303"/>
      <c r="AO76" s="303"/>
      <c r="AP76" s="303"/>
    </row>
    <row r="77" spans="3:42" s="67" customFormat="1">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row>
    <row r="78" spans="3:42" s="67" customFormat="1">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c r="AA78" s="303"/>
      <c r="AB78" s="303"/>
      <c r="AC78" s="303"/>
      <c r="AD78" s="303"/>
      <c r="AE78" s="303"/>
      <c r="AF78" s="303"/>
      <c r="AG78" s="303"/>
      <c r="AH78" s="303"/>
      <c r="AI78" s="303"/>
      <c r="AJ78" s="303"/>
      <c r="AK78" s="303"/>
      <c r="AL78" s="303"/>
      <c r="AM78" s="303"/>
      <c r="AN78" s="303"/>
      <c r="AO78" s="303"/>
      <c r="AP78" s="303"/>
    </row>
    <row r="79" spans="3:42" s="67" customFormat="1">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row>
    <row r="80" spans="3:42" s="67" customFormat="1">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c r="AA80" s="303"/>
      <c r="AB80" s="303"/>
      <c r="AC80" s="303"/>
      <c r="AD80" s="303"/>
      <c r="AE80" s="303"/>
      <c r="AF80" s="303"/>
      <c r="AG80" s="303"/>
      <c r="AH80" s="303"/>
      <c r="AI80" s="303"/>
      <c r="AJ80" s="303"/>
      <c r="AK80" s="303"/>
      <c r="AL80" s="303"/>
      <c r="AM80" s="303"/>
      <c r="AN80" s="303"/>
      <c r="AO80" s="303"/>
      <c r="AP80" s="303"/>
    </row>
    <row r="81" spans="3:42" s="67" customFormat="1">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row>
    <row r="82" spans="3:42" s="67" customFormat="1">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c r="AA82" s="303"/>
      <c r="AB82" s="303"/>
      <c r="AC82" s="303"/>
      <c r="AD82" s="303"/>
      <c r="AE82" s="303"/>
      <c r="AF82" s="303"/>
      <c r="AG82" s="303"/>
      <c r="AH82" s="303"/>
      <c r="AI82" s="303"/>
      <c r="AJ82" s="303"/>
      <c r="AK82" s="303"/>
      <c r="AL82" s="303"/>
      <c r="AM82" s="303"/>
      <c r="AN82" s="303"/>
      <c r="AO82" s="303"/>
      <c r="AP82" s="303"/>
    </row>
    <row r="83" spans="3:42" s="67" customFormat="1">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row>
    <row r="84" spans="3:42" s="67" customFormat="1">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c r="AA84" s="303"/>
      <c r="AB84" s="303"/>
      <c r="AC84" s="303"/>
      <c r="AD84" s="303"/>
      <c r="AE84" s="303"/>
      <c r="AF84" s="303"/>
      <c r="AG84" s="303"/>
      <c r="AH84" s="303"/>
      <c r="AI84" s="303"/>
      <c r="AJ84" s="303"/>
      <c r="AK84" s="303"/>
      <c r="AL84" s="303"/>
      <c r="AM84" s="303"/>
      <c r="AN84" s="303"/>
      <c r="AO84" s="303"/>
      <c r="AP84" s="303"/>
    </row>
    <row r="85" spans="3:42" s="67" customFormat="1">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c r="AA85" s="303"/>
      <c r="AB85" s="303"/>
      <c r="AC85" s="303"/>
      <c r="AD85" s="303"/>
      <c r="AE85" s="303"/>
      <c r="AF85" s="303"/>
      <c r="AG85" s="303"/>
      <c r="AH85" s="303"/>
      <c r="AI85" s="303"/>
      <c r="AJ85" s="303"/>
      <c r="AK85" s="303"/>
      <c r="AL85" s="303"/>
      <c r="AM85" s="303"/>
      <c r="AN85" s="303"/>
      <c r="AO85" s="303"/>
      <c r="AP85" s="303"/>
    </row>
    <row r="86" spans="3:42" s="67" customFormat="1">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c r="AA86" s="303"/>
      <c r="AB86" s="303"/>
      <c r="AC86" s="303"/>
      <c r="AD86" s="303"/>
      <c r="AE86" s="303"/>
      <c r="AF86" s="303"/>
      <c r="AG86" s="303"/>
      <c r="AH86" s="303"/>
      <c r="AI86" s="303"/>
      <c r="AJ86" s="303"/>
      <c r="AK86" s="303"/>
      <c r="AL86" s="303"/>
      <c r="AM86" s="303"/>
      <c r="AN86" s="303"/>
      <c r="AO86" s="303"/>
      <c r="AP86" s="303"/>
    </row>
    <row r="87" spans="3:42" s="67" customFormat="1">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row>
    <row r="88" spans="3:42" s="67" customFormat="1">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c r="AA88" s="303"/>
      <c r="AB88" s="303"/>
      <c r="AC88" s="303"/>
      <c r="AD88" s="303"/>
      <c r="AE88" s="303"/>
      <c r="AF88" s="303"/>
      <c r="AG88" s="303"/>
      <c r="AH88" s="303"/>
      <c r="AI88" s="303"/>
      <c r="AJ88" s="303"/>
      <c r="AK88" s="303"/>
      <c r="AL88" s="303"/>
      <c r="AM88" s="303"/>
      <c r="AN88" s="303"/>
      <c r="AO88" s="303"/>
      <c r="AP88" s="303"/>
    </row>
    <row r="89" spans="3:42" s="67" customFormat="1">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row>
    <row r="90" spans="3:42" s="67" customFormat="1">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c r="AA90" s="303"/>
      <c r="AB90" s="303"/>
      <c r="AC90" s="303"/>
      <c r="AD90" s="303"/>
      <c r="AE90" s="303"/>
      <c r="AF90" s="303"/>
      <c r="AG90" s="303"/>
      <c r="AH90" s="303"/>
      <c r="AI90" s="303"/>
      <c r="AJ90" s="303"/>
      <c r="AK90" s="303"/>
      <c r="AL90" s="303"/>
      <c r="AM90" s="303"/>
      <c r="AN90" s="303"/>
      <c r="AO90" s="303"/>
      <c r="AP90" s="303"/>
    </row>
    <row r="91" spans="3:42" s="67" customFormat="1">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c r="AA91" s="303"/>
      <c r="AB91" s="303"/>
      <c r="AC91" s="303"/>
      <c r="AD91" s="303"/>
      <c r="AE91" s="303"/>
      <c r="AF91" s="303"/>
      <c r="AG91" s="303"/>
      <c r="AH91" s="303"/>
      <c r="AI91" s="303"/>
      <c r="AJ91" s="303"/>
      <c r="AK91" s="303"/>
      <c r="AL91" s="303"/>
      <c r="AM91" s="303"/>
      <c r="AN91" s="303"/>
      <c r="AO91" s="303"/>
      <c r="AP91" s="303"/>
    </row>
    <row r="92" spans="3:42" s="67" customFormat="1">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c r="AA92" s="303"/>
      <c r="AB92" s="303"/>
      <c r="AC92" s="303"/>
      <c r="AD92" s="303"/>
      <c r="AE92" s="303"/>
      <c r="AF92" s="303"/>
      <c r="AG92" s="303"/>
      <c r="AH92" s="303"/>
      <c r="AI92" s="303"/>
      <c r="AJ92" s="303"/>
      <c r="AK92" s="303"/>
      <c r="AL92" s="303"/>
      <c r="AM92" s="303"/>
      <c r="AN92" s="303"/>
      <c r="AO92" s="303"/>
      <c r="AP92" s="303"/>
    </row>
    <row r="93" spans="3:42" s="67" customFormat="1">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c r="AA93" s="303"/>
      <c r="AB93" s="303"/>
      <c r="AC93" s="303"/>
      <c r="AD93" s="303"/>
      <c r="AE93" s="303"/>
      <c r="AF93" s="303"/>
      <c r="AG93" s="303"/>
      <c r="AH93" s="303"/>
      <c r="AI93" s="303"/>
      <c r="AJ93" s="303"/>
      <c r="AK93" s="303"/>
      <c r="AL93" s="303"/>
      <c r="AM93" s="303"/>
      <c r="AN93" s="303"/>
      <c r="AO93" s="303"/>
      <c r="AP93" s="303"/>
    </row>
    <row r="94" spans="3:42" s="67" customFormat="1">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c r="AA94" s="303"/>
      <c r="AB94" s="303"/>
      <c r="AC94" s="303"/>
      <c r="AD94" s="303"/>
      <c r="AE94" s="303"/>
      <c r="AF94" s="303"/>
      <c r="AG94" s="303"/>
      <c r="AH94" s="303"/>
      <c r="AI94" s="303"/>
      <c r="AJ94" s="303"/>
      <c r="AK94" s="303"/>
      <c r="AL94" s="303"/>
      <c r="AM94" s="303"/>
      <c r="AN94" s="303"/>
      <c r="AO94" s="303"/>
      <c r="AP94" s="303"/>
    </row>
    <row r="95" spans="3:42" s="67" customFormat="1">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row>
    <row r="96" spans="3:42" s="67" customFormat="1">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c r="AA96" s="303"/>
      <c r="AB96" s="303"/>
      <c r="AC96" s="303"/>
      <c r="AD96" s="303"/>
      <c r="AE96" s="303"/>
      <c r="AF96" s="303"/>
      <c r="AG96" s="303"/>
      <c r="AH96" s="303"/>
      <c r="AI96" s="303"/>
      <c r="AJ96" s="303"/>
      <c r="AK96" s="303"/>
      <c r="AL96" s="303"/>
      <c r="AM96" s="303"/>
      <c r="AN96" s="303"/>
      <c r="AO96" s="303"/>
      <c r="AP96" s="303"/>
    </row>
    <row r="97" spans="3:42" s="67" customFormat="1">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303"/>
      <c r="AL97" s="303"/>
      <c r="AM97" s="303"/>
      <c r="AN97" s="303"/>
      <c r="AO97" s="303"/>
      <c r="AP97" s="303"/>
    </row>
    <row r="98" spans="3:42" s="67" customFormat="1">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c r="AA98" s="303"/>
      <c r="AB98" s="303"/>
      <c r="AC98" s="303"/>
      <c r="AD98" s="303"/>
      <c r="AE98" s="303"/>
      <c r="AF98" s="303"/>
      <c r="AG98" s="303"/>
      <c r="AH98" s="303"/>
      <c r="AI98" s="303"/>
      <c r="AJ98" s="303"/>
      <c r="AK98" s="303"/>
      <c r="AL98" s="303"/>
      <c r="AM98" s="303"/>
      <c r="AN98" s="303"/>
      <c r="AO98" s="303"/>
      <c r="AP98" s="303"/>
    </row>
    <row r="99" spans="3:42" s="67" customFormat="1">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c r="AA99" s="303"/>
      <c r="AB99" s="303"/>
      <c r="AC99" s="303"/>
      <c r="AD99" s="303"/>
      <c r="AE99" s="303"/>
      <c r="AF99" s="303"/>
      <c r="AG99" s="303"/>
      <c r="AH99" s="303"/>
      <c r="AI99" s="303"/>
      <c r="AJ99" s="303"/>
      <c r="AK99" s="303"/>
      <c r="AL99" s="303"/>
      <c r="AM99" s="303"/>
      <c r="AN99" s="303"/>
      <c r="AO99" s="303"/>
      <c r="AP99" s="303"/>
    </row>
    <row r="100" spans="3:42" s="67" customFormat="1">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c r="AA100" s="303"/>
      <c r="AB100" s="303"/>
      <c r="AC100" s="303"/>
      <c r="AD100" s="303"/>
      <c r="AE100" s="303"/>
      <c r="AF100" s="303"/>
      <c r="AG100" s="303"/>
      <c r="AH100" s="303"/>
      <c r="AI100" s="303"/>
      <c r="AJ100" s="303"/>
      <c r="AK100" s="303"/>
      <c r="AL100" s="303"/>
      <c r="AM100" s="303"/>
      <c r="AN100" s="303"/>
      <c r="AO100" s="303"/>
      <c r="AP100" s="303"/>
    </row>
    <row r="101" spans="3:42" s="67" customFormat="1">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c r="AA101" s="303"/>
      <c r="AB101" s="303"/>
      <c r="AC101" s="303"/>
      <c r="AD101" s="303"/>
      <c r="AE101" s="303"/>
      <c r="AF101" s="303"/>
      <c r="AG101" s="303"/>
      <c r="AH101" s="303"/>
      <c r="AI101" s="303"/>
      <c r="AJ101" s="303"/>
      <c r="AK101" s="303"/>
      <c r="AL101" s="303"/>
      <c r="AM101" s="303"/>
      <c r="AN101" s="303"/>
      <c r="AO101" s="303"/>
      <c r="AP101" s="303"/>
    </row>
    <row r="102" spans="3:42" s="67" customFormat="1">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c r="AA102" s="303"/>
      <c r="AB102" s="303"/>
      <c r="AC102" s="303"/>
      <c r="AD102" s="303"/>
      <c r="AE102" s="303"/>
      <c r="AF102" s="303"/>
      <c r="AG102" s="303"/>
      <c r="AH102" s="303"/>
      <c r="AI102" s="303"/>
      <c r="AJ102" s="303"/>
      <c r="AK102" s="303"/>
      <c r="AL102" s="303"/>
      <c r="AM102" s="303"/>
      <c r="AN102" s="303"/>
      <c r="AO102" s="303"/>
      <c r="AP102" s="303"/>
    </row>
    <row r="103" spans="3:42" s="67" customFormat="1">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c r="AA103" s="303"/>
      <c r="AB103" s="303"/>
      <c r="AC103" s="303"/>
      <c r="AD103" s="303"/>
      <c r="AE103" s="303"/>
      <c r="AF103" s="303"/>
      <c r="AG103" s="303"/>
      <c r="AH103" s="303"/>
      <c r="AI103" s="303"/>
      <c r="AJ103" s="303"/>
      <c r="AK103" s="303"/>
      <c r="AL103" s="303"/>
      <c r="AM103" s="303"/>
      <c r="AN103" s="303"/>
      <c r="AO103" s="303"/>
      <c r="AP103" s="303"/>
    </row>
    <row r="104" spans="3:42" s="67" customFormat="1">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c r="AA104" s="303"/>
      <c r="AB104" s="303"/>
      <c r="AC104" s="303"/>
      <c r="AD104" s="303"/>
      <c r="AE104" s="303"/>
      <c r="AF104" s="303"/>
      <c r="AG104" s="303"/>
      <c r="AH104" s="303"/>
      <c r="AI104" s="303"/>
      <c r="AJ104" s="303"/>
      <c r="AK104" s="303"/>
      <c r="AL104" s="303"/>
      <c r="AM104" s="303"/>
      <c r="AN104" s="303"/>
      <c r="AO104" s="303"/>
      <c r="AP104" s="303"/>
    </row>
    <row r="105" spans="3:42" s="67" customFormat="1">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c r="AA105" s="303"/>
      <c r="AB105" s="303"/>
      <c r="AC105" s="303"/>
      <c r="AD105" s="303"/>
      <c r="AE105" s="303"/>
      <c r="AF105" s="303"/>
      <c r="AG105" s="303"/>
      <c r="AH105" s="303"/>
      <c r="AI105" s="303"/>
      <c r="AJ105" s="303"/>
      <c r="AK105" s="303"/>
      <c r="AL105" s="303"/>
      <c r="AM105" s="303"/>
      <c r="AN105" s="303"/>
      <c r="AO105" s="303"/>
      <c r="AP105" s="303"/>
    </row>
    <row r="106" spans="3:42" s="67" customFormat="1">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c r="AA106" s="303"/>
      <c r="AB106" s="303"/>
      <c r="AC106" s="303"/>
      <c r="AD106" s="303"/>
      <c r="AE106" s="303"/>
      <c r="AF106" s="303"/>
      <c r="AG106" s="303"/>
      <c r="AH106" s="303"/>
      <c r="AI106" s="303"/>
      <c r="AJ106" s="303"/>
      <c r="AK106" s="303"/>
      <c r="AL106" s="303"/>
      <c r="AM106" s="303"/>
      <c r="AN106" s="303"/>
      <c r="AO106" s="303"/>
      <c r="AP106" s="303"/>
    </row>
    <row r="107" spans="3:42" s="67" customFormat="1">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c r="AA107" s="303"/>
      <c r="AB107" s="303"/>
      <c r="AC107" s="303"/>
      <c r="AD107" s="303"/>
      <c r="AE107" s="303"/>
      <c r="AF107" s="303"/>
      <c r="AG107" s="303"/>
      <c r="AH107" s="303"/>
      <c r="AI107" s="303"/>
      <c r="AJ107" s="303"/>
      <c r="AK107" s="303"/>
      <c r="AL107" s="303"/>
      <c r="AM107" s="303"/>
      <c r="AN107" s="303"/>
      <c r="AO107" s="303"/>
      <c r="AP107" s="303"/>
    </row>
    <row r="108" spans="3:42" s="67" customFormat="1">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c r="AA108" s="303"/>
      <c r="AB108" s="303"/>
      <c r="AC108" s="303"/>
      <c r="AD108" s="303"/>
      <c r="AE108" s="303"/>
      <c r="AF108" s="303"/>
      <c r="AG108" s="303"/>
      <c r="AH108" s="303"/>
      <c r="AI108" s="303"/>
      <c r="AJ108" s="303"/>
      <c r="AK108" s="303"/>
      <c r="AL108" s="303"/>
      <c r="AM108" s="303"/>
      <c r="AN108" s="303"/>
      <c r="AO108" s="303"/>
      <c r="AP108" s="303"/>
    </row>
    <row r="109" spans="3:42" s="67" customFormat="1">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c r="AA109" s="303"/>
      <c r="AB109" s="303"/>
      <c r="AC109" s="303"/>
      <c r="AD109" s="303"/>
      <c r="AE109" s="303"/>
      <c r="AF109" s="303"/>
      <c r="AG109" s="303"/>
      <c r="AH109" s="303"/>
      <c r="AI109" s="303"/>
      <c r="AJ109" s="303"/>
      <c r="AK109" s="303"/>
      <c r="AL109" s="303"/>
      <c r="AM109" s="303"/>
      <c r="AN109" s="303"/>
      <c r="AO109" s="303"/>
      <c r="AP109" s="303"/>
    </row>
    <row r="110" spans="3:42" s="67" customFormat="1">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c r="AA110" s="303"/>
      <c r="AB110" s="303"/>
      <c r="AC110" s="303"/>
      <c r="AD110" s="303"/>
      <c r="AE110" s="303"/>
      <c r="AF110" s="303"/>
      <c r="AG110" s="303"/>
      <c r="AH110" s="303"/>
      <c r="AI110" s="303"/>
      <c r="AJ110" s="303"/>
      <c r="AK110" s="303"/>
      <c r="AL110" s="303"/>
      <c r="AM110" s="303"/>
      <c r="AN110" s="303"/>
      <c r="AO110" s="303"/>
      <c r="AP110" s="303"/>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43B9-69B5-4D8E-A0A1-99F6B14ADC71}">
  <dimension ref="A1:AP43"/>
  <sheetViews>
    <sheetView workbookViewId="0">
      <pane xSplit="2" ySplit="3" topLeftCell="C4" activePane="bottomRight" state="frozen"/>
      <selection activeCell="C4" sqref="C4"/>
      <selection pane="topRight" activeCell="C4" sqref="C4"/>
      <selection pane="bottomLeft" activeCell="C4" sqref="C4"/>
      <selection pane="bottomRight" activeCell="C4" sqref="C4"/>
    </sheetView>
  </sheetViews>
  <sheetFormatPr defaultColWidth="8.25" defaultRowHeight="12"/>
  <cols>
    <col min="1" max="1" width="3.375" style="67" customWidth="1"/>
    <col min="2" max="2" width="20.375" style="67" customWidth="1"/>
    <col min="3" max="42" width="10" style="67" customWidth="1"/>
    <col min="43" max="16384" width="8.25" style="67"/>
  </cols>
  <sheetData>
    <row r="1" spans="1:42">
      <c r="A1" s="385" t="s">
        <v>370</v>
      </c>
    </row>
    <row r="2" spans="1:42">
      <c r="A2" s="69"/>
      <c r="B2" s="61" t="s">
        <v>368</v>
      </c>
      <c r="C2" s="115">
        <v>1</v>
      </c>
      <c r="D2" s="115">
        <v>2</v>
      </c>
      <c r="E2" s="115">
        <v>3</v>
      </c>
      <c r="F2" s="115">
        <v>4</v>
      </c>
      <c r="G2" s="115">
        <v>5</v>
      </c>
      <c r="H2" s="115">
        <v>6</v>
      </c>
      <c r="I2" s="115">
        <v>7</v>
      </c>
      <c r="J2" s="115">
        <v>8</v>
      </c>
      <c r="K2" s="115">
        <v>9</v>
      </c>
      <c r="L2" s="115">
        <v>10</v>
      </c>
      <c r="M2" s="115">
        <v>11</v>
      </c>
      <c r="N2" s="115">
        <v>12</v>
      </c>
      <c r="O2" s="115">
        <v>13</v>
      </c>
      <c r="P2" s="115">
        <v>14</v>
      </c>
      <c r="Q2" s="115">
        <v>15</v>
      </c>
      <c r="R2" s="115">
        <v>16</v>
      </c>
      <c r="S2" s="115">
        <v>17</v>
      </c>
      <c r="T2" s="115">
        <v>18</v>
      </c>
      <c r="U2" s="115">
        <v>19</v>
      </c>
      <c r="V2" s="115">
        <v>20</v>
      </c>
      <c r="W2" s="115">
        <v>21</v>
      </c>
      <c r="X2" s="115">
        <v>22</v>
      </c>
      <c r="Y2" s="115">
        <v>23</v>
      </c>
      <c r="Z2" s="115">
        <v>24</v>
      </c>
      <c r="AA2" s="115">
        <v>25</v>
      </c>
      <c r="AB2" s="115">
        <v>26</v>
      </c>
      <c r="AC2" s="115">
        <v>27</v>
      </c>
      <c r="AD2" s="115">
        <v>28</v>
      </c>
      <c r="AE2" s="115">
        <v>29</v>
      </c>
      <c r="AF2" s="115">
        <v>30</v>
      </c>
      <c r="AG2" s="115">
        <v>31</v>
      </c>
      <c r="AH2" s="115">
        <v>32</v>
      </c>
      <c r="AI2" s="115">
        <v>33</v>
      </c>
      <c r="AJ2" s="115">
        <v>34</v>
      </c>
      <c r="AK2" s="115">
        <v>35</v>
      </c>
      <c r="AL2" s="115">
        <v>36</v>
      </c>
      <c r="AM2" s="115">
        <v>37</v>
      </c>
      <c r="AN2" s="115">
        <v>38</v>
      </c>
      <c r="AO2" s="115">
        <v>39</v>
      </c>
      <c r="AP2" s="114"/>
    </row>
    <row r="3" spans="1:42" ht="35.450000000000003" customHeight="1">
      <c r="A3" s="71"/>
      <c r="B3" s="124"/>
      <c r="C3" s="33" t="s">
        <v>73</v>
      </c>
      <c r="D3" s="33" t="s">
        <v>355</v>
      </c>
      <c r="E3" s="33" t="s">
        <v>356</v>
      </c>
      <c r="F3" s="33" t="s">
        <v>108</v>
      </c>
      <c r="G3" s="33" t="s">
        <v>357</v>
      </c>
      <c r="H3" s="33" t="s">
        <v>78</v>
      </c>
      <c r="I3" s="33" t="s">
        <v>79</v>
      </c>
      <c r="J3" s="33" t="s">
        <v>80</v>
      </c>
      <c r="K3" s="33" t="s">
        <v>81</v>
      </c>
      <c r="L3" s="33" t="s">
        <v>358</v>
      </c>
      <c r="M3" s="33" t="s">
        <v>83</v>
      </c>
      <c r="N3" s="33" t="s">
        <v>84</v>
      </c>
      <c r="O3" s="33" t="s">
        <v>85</v>
      </c>
      <c r="P3" s="33" t="s">
        <v>86</v>
      </c>
      <c r="Q3" s="33" t="s">
        <v>110</v>
      </c>
      <c r="R3" s="33" t="s">
        <v>111</v>
      </c>
      <c r="S3" s="33" t="s">
        <v>112</v>
      </c>
      <c r="T3" s="33" t="s">
        <v>359</v>
      </c>
      <c r="U3" s="33" t="s">
        <v>88</v>
      </c>
      <c r="V3" s="33" t="s">
        <v>360</v>
      </c>
      <c r="W3" s="33" t="s">
        <v>90</v>
      </c>
      <c r="X3" s="33" t="s">
        <v>64</v>
      </c>
      <c r="Y3" s="33" t="s">
        <v>91</v>
      </c>
      <c r="Z3" s="33" t="s">
        <v>361</v>
      </c>
      <c r="AA3" s="33" t="s">
        <v>1</v>
      </c>
      <c r="AB3" s="33" t="s">
        <v>2</v>
      </c>
      <c r="AC3" s="33" t="s">
        <v>65</v>
      </c>
      <c r="AD3" s="33" t="s">
        <v>66</v>
      </c>
      <c r="AE3" s="33" t="s">
        <v>93</v>
      </c>
      <c r="AF3" s="33" t="s">
        <v>362</v>
      </c>
      <c r="AG3" s="33" t="s">
        <v>113</v>
      </c>
      <c r="AH3" s="33" t="s">
        <v>67</v>
      </c>
      <c r="AI3" s="33" t="s">
        <v>96</v>
      </c>
      <c r="AJ3" s="33" t="s">
        <v>363</v>
      </c>
      <c r="AK3" s="33" t="s">
        <v>364</v>
      </c>
      <c r="AL3" s="33" t="s">
        <v>98</v>
      </c>
      <c r="AM3" s="33" t="s">
        <v>114</v>
      </c>
      <c r="AN3" s="33" t="s">
        <v>365</v>
      </c>
      <c r="AO3" s="33" t="s">
        <v>366</v>
      </c>
      <c r="AP3" s="35" t="s">
        <v>225</v>
      </c>
    </row>
    <row r="4" spans="1:42">
      <c r="A4" s="299">
        <v>1</v>
      </c>
      <c r="B4" s="37" t="s">
        <v>73</v>
      </c>
      <c r="C4" s="386">
        <f>IF('R02固定資本M'!C$43=0,0,'R02固定資本M'!C4/'R02固定資本M'!C$43)</f>
        <v>0.15598969687957598</v>
      </c>
      <c r="D4" s="387">
        <f>IF('R02固定資本M'!D$43=0,0,'R02固定資本M'!D4/'R02固定資本M'!D$43)</f>
        <v>0</v>
      </c>
      <c r="E4" s="387">
        <f>IF('R02固定資本M'!E$43=0,0,'R02固定資本M'!E4/'R02固定資本M'!E$43)</f>
        <v>0</v>
      </c>
      <c r="F4" s="387">
        <f>IF('R02固定資本M'!F$43=0,0,'R02固定資本M'!F4/'R02固定資本M'!F$43)</f>
        <v>0</v>
      </c>
      <c r="G4" s="387">
        <f>IF('R02固定資本M'!G$43=0,0,'R02固定資本M'!G4/'R02固定資本M'!G$43)</f>
        <v>0</v>
      </c>
      <c r="H4" s="387">
        <f>IF('R02固定資本M'!H$43=0,0,'R02固定資本M'!H4/'R02固定資本M'!H$43)</f>
        <v>0</v>
      </c>
      <c r="I4" s="387">
        <f>IF('R02固定資本M'!I$43=0,0,'R02固定資本M'!I4/'R02固定資本M'!I$43)</f>
        <v>0</v>
      </c>
      <c r="J4" s="387">
        <f>IF('R02固定資本M'!J$43=0,0,'R02固定資本M'!J4/'R02固定資本M'!J$43)</f>
        <v>0</v>
      </c>
      <c r="K4" s="387">
        <f>IF('R02固定資本M'!K$43=0,0,'R02固定資本M'!K4/'R02固定資本M'!K$43)</f>
        <v>0</v>
      </c>
      <c r="L4" s="387">
        <f>IF('R02固定資本M'!L$43=0,0,'R02固定資本M'!L4/'R02固定資本M'!L$43)</f>
        <v>0</v>
      </c>
      <c r="M4" s="387">
        <f>IF('R02固定資本M'!M$43=0,0,'R02固定資本M'!M4/'R02固定資本M'!M$43)</f>
        <v>0</v>
      </c>
      <c r="N4" s="387">
        <f>IF('R02固定資本M'!N$43=0,0,'R02固定資本M'!N4/'R02固定資本M'!N$43)</f>
        <v>0</v>
      </c>
      <c r="O4" s="387">
        <f>IF('R02固定資本M'!O$43=0,0,'R02固定資本M'!O4/'R02固定資本M'!O$43)</f>
        <v>0</v>
      </c>
      <c r="P4" s="387">
        <f>IF('R02固定資本M'!P$43=0,0,'R02固定資本M'!P4/'R02固定資本M'!P$43)</f>
        <v>0</v>
      </c>
      <c r="Q4" s="387">
        <f>IF('R02固定資本M'!Q$43=0,0,'R02固定資本M'!Q4/'R02固定資本M'!Q$43)</f>
        <v>0</v>
      </c>
      <c r="R4" s="387">
        <f>IF('R02固定資本M'!R$43=0,0,'R02固定資本M'!R4/'R02固定資本M'!R$43)</f>
        <v>0</v>
      </c>
      <c r="S4" s="387">
        <f>IF('R02固定資本M'!S$43=0,0,'R02固定資本M'!S4/'R02固定資本M'!S$43)</f>
        <v>0</v>
      </c>
      <c r="T4" s="387">
        <f>IF('R02固定資本M'!T$43=0,0,'R02固定資本M'!T4/'R02固定資本M'!T$43)</f>
        <v>0</v>
      </c>
      <c r="U4" s="387">
        <f>IF('R02固定資本M'!U$43=0,0,'R02固定資本M'!U4/'R02固定資本M'!U$43)</f>
        <v>0</v>
      </c>
      <c r="V4" s="387">
        <f>IF('R02固定資本M'!V$43=0,0,'R02固定資本M'!V4/'R02固定資本M'!V$43)</f>
        <v>0</v>
      </c>
      <c r="W4" s="387">
        <f>IF('R02固定資本M'!W$43=0,0,'R02固定資本M'!W4/'R02固定資本M'!W$43)</f>
        <v>0</v>
      </c>
      <c r="X4" s="387">
        <f>IF('R02固定資本M'!X$43=0,0,'R02固定資本M'!X4/'R02固定資本M'!X$43)</f>
        <v>0</v>
      </c>
      <c r="Y4" s="387">
        <f>IF('R02固定資本M'!Y$43=0,0,'R02固定資本M'!Y4/'R02固定資本M'!Y$43)</f>
        <v>0</v>
      </c>
      <c r="Z4" s="387">
        <f>IF('R02固定資本M'!Z$43=0,0,'R02固定資本M'!Z4/'R02固定資本M'!Z$43)</f>
        <v>0</v>
      </c>
      <c r="AA4" s="387">
        <f>IF('R02固定資本M'!AA$43=0,0,'R02固定資本M'!AA4/'R02固定資本M'!AA$43)</f>
        <v>0</v>
      </c>
      <c r="AB4" s="387">
        <f>IF('R02固定資本M'!AB$43=0,0,'R02固定資本M'!AB4/'R02固定資本M'!AB$43)</f>
        <v>0</v>
      </c>
      <c r="AC4" s="387">
        <f>IF('R02固定資本M'!AC$43=0,0,'R02固定資本M'!AC4/'R02固定資本M'!AC$43)</f>
        <v>0</v>
      </c>
      <c r="AD4" s="387">
        <f>IF('R02固定資本M'!AD$43=0,0,'R02固定資本M'!AD4/'R02固定資本M'!AD$43)</f>
        <v>0</v>
      </c>
      <c r="AE4" s="387">
        <f>IF('R02固定資本M'!AE$43=0,0,'R02固定資本M'!AE4/'R02固定資本M'!AE$43)</f>
        <v>0</v>
      </c>
      <c r="AF4" s="387">
        <f>IF('R02固定資本M'!AF$43=0,0,'R02固定資本M'!AF4/'R02固定資本M'!AF$43)</f>
        <v>0</v>
      </c>
      <c r="AG4" s="387">
        <f>IF('R02固定資本M'!AG$43=0,0,'R02固定資本M'!AG4/'R02固定資本M'!AG$43)</f>
        <v>0</v>
      </c>
      <c r="AH4" s="387">
        <f>IF('R02固定資本M'!AH$43=0,0,'R02固定資本M'!AH4/'R02固定資本M'!AH$43)</f>
        <v>0</v>
      </c>
      <c r="AI4" s="387">
        <f>IF('R02固定資本M'!AI$43=0,0,'R02固定資本M'!AI4/'R02固定資本M'!AI$43)</f>
        <v>0</v>
      </c>
      <c r="AJ4" s="387">
        <f>IF('R02固定資本M'!AJ$43=0,0,'R02固定資本M'!AJ4/'R02固定資本M'!AJ$43)</f>
        <v>0</v>
      </c>
      <c r="AK4" s="387">
        <f>IF('R02固定資本M'!AK$43=0,0,'R02固定資本M'!AK4/'R02固定資本M'!AK$43)</f>
        <v>0</v>
      </c>
      <c r="AL4" s="387">
        <f>IF('R02固定資本M'!AL$43=0,0,'R02固定資本M'!AL4/'R02固定資本M'!AL$43)</f>
        <v>0</v>
      </c>
      <c r="AM4" s="387">
        <f>IF('R02固定資本M'!AM$43=0,0,'R02固定資本M'!AM4/'R02固定資本M'!AM$43)</f>
        <v>1.0936110446194891E-2</v>
      </c>
      <c r="AN4" s="387">
        <f>IF('R02固定資本M'!AN$43=0,0,'R02固定資本M'!AN4/'R02固定資本M'!AN$43)</f>
        <v>0</v>
      </c>
      <c r="AO4" s="387">
        <f>IF('R02固定資本M'!AO$43=0,0,'R02固定資本M'!AO4/'R02固定資本M'!AO$43)</f>
        <v>0</v>
      </c>
      <c r="AP4" s="388">
        <f>IF('R02固定資本M'!AP$43=0,0,'R02固定資本M'!AP4/'R02固定資本M'!AP$43)</f>
        <v>2.8310833501945937E-3</v>
      </c>
    </row>
    <row r="5" spans="1:42">
      <c r="A5" s="300">
        <v>2</v>
      </c>
      <c r="B5" s="37" t="s">
        <v>74</v>
      </c>
      <c r="C5" s="389">
        <f>IF('R02固定資本M'!C$43=0,0,'R02固定資本M'!C5/'R02固定資本M'!C$43)</f>
        <v>0</v>
      </c>
      <c r="D5" s="390">
        <f>IF('R02固定資本M'!D$43=0,0,'R02固定資本M'!D5/'R02固定資本M'!D$43)</f>
        <v>0</v>
      </c>
      <c r="E5" s="390">
        <f>IF('R02固定資本M'!E$43=0,0,'R02固定資本M'!E5/'R02固定資本M'!E$43)</f>
        <v>0</v>
      </c>
      <c r="F5" s="390">
        <f>IF('R02固定資本M'!F$43=0,0,'R02固定資本M'!F5/'R02固定資本M'!F$43)</f>
        <v>0</v>
      </c>
      <c r="G5" s="390">
        <f>IF('R02固定資本M'!G$43=0,0,'R02固定資本M'!G5/'R02固定資本M'!G$43)</f>
        <v>0</v>
      </c>
      <c r="H5" s="390">
        <f>IF('R02固定資本M'!H$43=0,0,'R02固定資本M'!H5/'R02固定資本M'!H$43)</f>
        <v>0</v>
      </c>
      <c r="I5" s="390">
        <f>IF('R02固定資本M'!I$43=0,0,'R02固定資本M'!I5/'R02固定資本M'!I$43)</f>
        <v>0</v>
      </c>
      <c r="J5" s="390">
        <f>IF('R02固定資本M'!J$43=0,0,'R02固定資本M'!J5/'R02固定資本M'!J$43)</f>
        <v>0</v>
      </c>
      <c r="K5" s="390">
        <f>IF('R02固定資本M'!K$43=0,0,'R02固定資本M'!K5/'R02固定資本M'!K$43)</f>
        <v>0</v>
      </c>
      <c r="L5" s="390">
        <f>IF('R02固定資本M'!L$43=0,0,'R02固定資本M'!L5/'R02固定資本M'!L$43)</f>
        <v>0</v>
      </c>
      <c r="M5" s="390">
        <f>IF('R02固定資本M'!M$43=0,0,'R02固定資本M'!M5/'R02固定資本M'!M$43)</f>
        <v>0</v>
      </c>
      <c r="N5" s="390">
        <f>IF('R02固定資本M'!N$43=0,0,'R02固定資本M'!N5/'R02固定資本M'!N$43)</f>
        <v>0</v>
      </c>
      <c r="O5" s="390">
        <f>IF('R02固定資本M'!O$43=0,0,'R02固定資本M'!O5/'R02固定資本M'!O$43)</f>
        <v>0</v>
      </c>
      <c r="P5" s="390">
        <f>IF('R02固定資本M'!P$43=0,0,'R02固定資本M'!P5/'R02固定資本M'!P$43)</f>
        <v>0</v>
      </c>
      <c r="Q5" s="390">
        <f>IF('R02固定資本M'!Q$43=0,0,'R02固定資本M'!Q5/'R02固定資本M'!Q$43)</f>
        <v>0</v>
      </c>
      <c r="R5" s="390">
        <f>IF('R02固定資本M'!R$43=0,0,'R02固定資本M'!R5/'R02固定資本M'!R$43)</f>
        <v>0</v>
      </c>
      <c r="S5" s="390">
        <f>IF('R02固定資本M'!S$43=0,0,'R02固定資本M'!S5/'R02固定資本M'!S$43)</f>
        <v>0</v>
      </c>
      <c r="T5" s="390">
        <f>IF('R02固定資本M'!T$43=0,0,'R02固定資本M'!T5/'R02固定資本M'!T$43)</f>
        <v>0</v>
      </c>
      <c r="U5" s="390">
        <f>IF('R02固定資本M'!U$43=0,0,'R02固定資本M'!U5/'R02固定資本M'!U$43)</f>
        <v>0</v>
      </c>
      <c r="V5" s="390">
        <f>IF('R02固定資本M'!V$43=0,0,'R02固定資本M'!V5/'R02固定資本M'!V$43)</f>
        <v>0</v>
      </c>
      <c r="W5" s="390">
        <f>IF('R02固定資本M'!W$43=0,0,'R02固定資本M'!W5/'R02固定資本M'!W$43)</f>
        <v>0</v>
      </c>
      <c r="X5" s="390">
        <f>IF('R02固定資本M'!X$43=0,0,'R02固定資本M'!X5/'R02固定資本M'!X$43)</f>
        <v>0</v>
      </c>
      <c r="Y5" s="390">
        <f>IF('R02固定資本M'!Y$43=0,0,'R02固定資本M'!Y5/'R02固定資本M'!Y$43)</f>
        <v>0</v>
      </c>
      <c r="Z5" s="390">
        <f>IF('R02固定資本M'!Z$43=0,0,'R02固定資本M'!Z5/'R02固定資本M'!Z$43)</f>
        <v>0</v>
      </c>
      <c r="AA5" s="390">
        <f>IF('R02固定資本M'!AA$43=0,0,'R02固定資本M'!AA5/'R02固定資本M'!AA$43)</f>
        <v>0</v>
      </c>
      <c r="AB5" s="390">
        <f>IF('R02固定資本M'!AB$43=0,0,'R02固定資本M'!AB5/'R02固定資本M'!AB$43)</f>
        <v>0</v>
      </c>
      <c r="AC5" s="390">
        <f>IF('R02固定資本M'!AC$43=0,0,'R02固定資本M'!AC5/'R02固定資本M'!AC$43)</f>
        <v>0</v>
      </c>
      <c r="AD5" s="390">
        <f>IF('R02固定資本M'!AD$43=0,0,'R02固定資本M'!AD5/'R02固定資本M'!AD$43)</f>
        <v>0</v>
      </c>
      <c r="AE5" s="390">
        <f>IF('R02固定資本M'!AE$43=0,0,'R02固定資本M'!AE5/'R02固定資本M'!AE$43)</f>
        <v>0</v>
      </c>
      <c r="AF5" s="390">
        <f>IF('R02固定資本M'!AF$43=0,0,'R02固定資本M'!AF5/'R02固定資本M'!AF$43)</f>
        <v>0</v>
      </c>
      <c r="AG5" s="390">
        <f>IF('R02固定資本M'!AG$43=0,0,'R02固定資本M'!AG5/'R02固定資本M'!AG$43)</f>
        <v>0</v>
      </c>
      <c r="AH5" s="390">
        <f>IF('R02固定資本M'!AH$43=0,0,'R02固定資本M'!AH5/'R02固定資本M'!AH$43)</f>
        <v>0</v>
      </c>
      <c r="AI5" s="390">
        <f>IF('R02固定資本M'!AI$43=0,0,'R02固定資本M'!AI5/'R02固定資本M'!AI$43)</f>
        <v>0</v>
      </c>
      <c r="AJ5" s="390">
        <f>IF('R02固定資本M'!AJ$43=0,0,'R02固定資本M'!AJ5/'R02固定資本M'!AJ$43)</f>
        <v>0</v>
      </c>
      <c r="AK5" s="390">
        <f>IF('R02固定資本M'!AK$43=0,0,'R02固定資本M'!AK5/'R02固定資本M'!AK$43)</f>
        <v>0</v>
      </c>
      <c r="AL5" s="390">
        <f>IF('R02固定資本M'!AL$43=0,0,'R02固定資本M'!AL5/'R02固定資本M'!AL$43)</f>
        <v>0</v>
      </c>
      <c r="AM5" s="390">
        <f>IF('R02固定資本M'!AM$43=0,0,'R02固定資本M'!AM5/'R02固定資本M'!AM$43)</f>
        <v>0</v>
      </c>
      <c r="AN5" s="390">
        <f>IF('R02固定資本M'!AN$43=0,0,'R02固定資本M'!AN5/'R02固定資本M'!AN$43)</f>
        <v>0</v>
      </c>
      <c r="AO5" s="390">
        <f>IF('R02固定資本M'!AO$43=0,0,'R02固定資本M'!AO5/'R02固定資本M'!AO$43)</f>
        <v>0</v>
      </c>
      <c r="AP5" s="391">
        <f>IF('R02固定資本M'!AP$43=0,0,'R02固定資本M'!AP5/'R02固定資本M'!AP$43)</f>
        <v>0</v>
      </c>
    </row>
    <row r="6" spans="1:42">
      <c r="A6" s="300">
        <v>3</v>
      </c>
      <c r="B6" s="37" t="s">
        <v>75</v>
      </c>
      <c r="C6" s="389">
        <f>IF('R02固定資本M'!C$43=0,0,'R02固定資本M'!C6/'R02固定資本M'!C$43)</f>
        <v>0</v>
      </c>
      <c r="D6" s="390">
        <f>IF('R02固定資本M'!D$43=0,0,'R02固定資本M'!D6/'R02固定資本M'!D$43)</f>
        <v>0</v>
      </c>
      <c r="E6" s="390">
        <f>IF('R02固定資本M'!E$43=0,0,'R02固定資本M'!E6/'R02固定資本M'!E$43)</f>
        <v>0</v>
      </c>
      <c r="F6" s="390">
        <f>IF('R02固定資本M'!F$43=0,0,'R02固定資本M'!F6/'R02固定資本M'!F$43)</f>
        <v>0</v>
      </c>
      <c r="G6" s="390">
        <f>IF('R02固定資本M'!G$43=0,0,'R02固定資本M'!G6/'R02固定資本M'!G$43)</f>
        <v>0</v>
      </c>
      <c r="H6" s="390">
        <f>IF('R02固定資本M'!H$43=0,0,'R02固定資本M'!H6/'R02固定資本M'!H$43)</f>
        <v>0</v>
      </c>
      <c r="I6" s="390">
        <f>IF('R02固定資本M'!I$43=0,0,'R02固定資本M'!I6/'R02固定資本M'!I$43)</f>
        <v>0</v>
      </c>
      <c r="J6" s="390">
        <f>IF('R02固定資本M'!J$43=0,0,'R02固定資本M'!J6/'R02固定資本M'!J$43)</f>
        <v>0</v>
      </c>
      <c r="K6" s="390">
        <f>IF('R02固定資本M'!K$43=0,0,'R02固定資本M'!K6/'R02固定資本M'!K$43)</f>
        <v>0</v>
      </c>
      <c r="L6" s="390">
        <f>IF('R02固定資本M'!L$43=0,0,'R02固定資本M'!L6/'R02固定資本M'!L$43)</f>
        <v>0</v>
      </c>
      <c r="M6" s="390">
        <f>IF('R02固定資本M'!M$43=0,0,'R02固定資本M'!M6/'R02固定資本M'!M$43)</f>
        <v>0</v>
      </c>
      <c r="N6" s="390">
        <f>IF('R02固定資本M'!N$43=0,0,'R02固定資本M'!N6/'R02固定資本M'!N$43)</f>
        <v>0</v>
      </c>
      <c r="O6" s="390">
        <f>IF('R02固定資本M'!O$43=0,0,'R02固定資本M'!O6/'R02固定資本M'!O$43)</f>
        <v>0</v>
      </c>
      <c r="P6" s="390">
        <f>IF('R02固定資本M'!P$43=0,0,'R02固定資本M'!P6/'R02固定資本M'!P$43)</f>
        <v>0</v>
      </c>
      <c r="Q6" s="390">
        <f>IF('R02固定資本M'!Q$43=0,0,'R02固定資本M'!Q6/'R02固定資本M'!Q$43)</f>
        <v>0</v>
      </c>
      <c r="R6" s="390">
        <f>IF('R02固定資本M'!R$43=0,0,'R02固定資本M'!R6/'R02固定資本M'!R$43)</f>
        <v>0</v>
      </c>
      <c r="S6" s="390">
        <f>IF('R02固定資本M'!S$43=0,0,'R02固定資本M'!S6/'R02固定資本M'!S$43)</f>
        <v>0</v>
      </c>
      <c r="T6" s="390">
        <f>IF('R02固定資本M'!T$43=0,0,'R02固定資本M'!T6/'R02固定資本M'!T$43)</f>
        <v>0</v>
      </c>
      <c r="U6" s="390">
        <f>IF('R02固定資本M'!U$43=0,0,'R02固定資本M'!U6/'R02固定資本M'!U$43)</f>
        <v>0</v>
      </c>
      <c r="V6" s="390">
        <f>IF('R02固定資本M'!V$43=0,0,'R02固定資本M'!V6/'R02固定資本M'!V$43)</f>
        <v>0</v>
      </c>
      <c r="W6" s="390">
        <f>IF('R02固定資本M'!W$43=0,0,'R02固定資本M'!W6/'R02固定資本M'!W$43)</f>
        <v>0</v>
      </c>
      <c r="X6" s="390">
        <f>IF('R02固定資本M'!X$43=0,0,'R02固定資本M'!X6/'R02固定資本M'!X$43)</f>
        <v>0</v>
      </c>
      <c r="Y6" s="390">
        <f>IF('R02固定資本M'!Y$43=0,0,'R02固定資本M'!Y6/'R02固定資本M'!Y$43)</f>
        <v>0</v>
      </c>
      <c r="Z6" s="390">
        <f>IF('R02固定資本M'!Z$43=0,0,'R02固定資本M'!Z6/'R02固定資本M'!Z$43)</f>
        <v>0</v>
      </c>
      <c r="AA6" s="390">
        <f>IF('R02固定資本M'!AA$43=0,0,'R02固定資本M'!AA6/'R02固定資本M'!AA$43)</f>
        <v>0</v>
      </c>
      <c r="AB6" s="390">
        <f>IF('R02固定資本M'!AB$43=0,0,'R02固定資本M'!AB6/'R02固定資本M'!AB$43)</f>
        <v>0</v>
      </c>
      <c r="AC6" s="390">
        <f>IF('R02固定資本M'!AC$43=0,0,'R02固定資本M'!AC6/'R02固定資本M'!AC$43)</f>
        <v>0</v>
      </c>
      <c r="AD6" s="390">
        <f>IF('R02固定資本M'!AD$43=0,0,'R02固定資本M'!AD6/'R02固定資本M'!AD$43)</f>
        <v>0</v>
      </c>
      <c r="AE6" s="390">
        <f>IF('R02固定資本M'!AE$43=0,0,'R02固定資本M'!AE6/'R02固定資本M'!AE$43)</f>
        <v>0</v>
      </c>
      <c r="AF6" s="390">
        <f>IF('R02固定資本M'!AF$43=0,0,'R02固定資本M'!AF6/'R02固定資本M'!AF$43)</f>
        <v>0</v>
      </c>
      <c r="AG6" s="390">
        <f>IF('R02固定資本M'!AG$43=0,0,'R02固定資本M'!AG6/'R02固定資本M'!AG$43)</f>
        <v>0</v>
      </c>
      <c r="AH6" s="390">
        <f>IF('R02固定資本M'!AH$43=0,0,'R02固定資本M'!AH6/'R02固定資本M'!AH$43)</f>
        <v>0</v>
      </c>
      <c r="AI6" s="390">
        <f>IF('R02固定資本M'!AI$43=0,0,'R02固定資本M'!AI6/'R02固定資本M'!AI$43)</f>
        <v>0</v>
      </c>
      <c r="AJ6" s="390">
        <f>IF('R02固定資本M'!AJ$43=0,0,'R02固定資本M'!AJ6/'R02固定資本M'!AJ$43)</f>
        <v>0</v>
      </c>
      <c r="AK6" s="390">
        <f>IF('R02固定資本M'!AK$43=0,0,'R02固定資本M'!AK6/'R02固定資本M'!AK$43)</f>
        <v>0</v>
      </c>
      <c r="AL6" s="390">
        <f>IF('R02固定資本M'!AL$43=0,0,'R02固定資本M'!AL6/'R02固定資本M'!AL$43)</f>
        <v>0</v>
      </c>
      <c r="AM6" s="390">
        <f>IF('R02固定資本M'!AM$43=0,0,'R02固定資本M'!AM6/'R02固定資本M'!AM$43)</f>
        <v>0</v>
      </c>
      <c r="AN6" s="390">
        <f>IF('R02固定資本M'!AN$43=0,0,'R02固定資本M'!AN6/'R02固定資本M'!AN$43)</f>
        <v>0</v>
      </c>
      <c r="AO6" s="390">
        <f>IF('R02固定資本M'!AO$43=0,0,'R02固定資本M'!AO6/'R02固定資本M'!AO$43)</f>
        <v>0</v>
      </c>
      <c r="AP6" s="391">
        <f>IF('R02固定資本M'!AP$43=0,0,'R02固定資本M'!AP6/'R02固定資本M'!AP$43)</f>
        <v>0</v>
      </c>
    </row>
    <row r="7" spans="1:42">
      <c r="A7" s="300">
        <v>4</v>
      </c>
      <c r="B7" s="37" t="s">
        <v>76</v>
      </c>
      <c r="C7" s="389">
        <f>IF('R02固定資本M'!C$43=0,0,'R02固定資本M'!C7/'R02固定資本M'!C$43)</f>
        <v>0</v>
      </c>
      <c r="D7" s="390">
        <f>IF('R02固定資本M'!D$43=0,0,'R02固定資本M'!D7/'R02固定資本M'!D$43)</f>
        <v>0</v>
      </c>
      <c r="E7" s="390">
        <f>IF('R02固定資本M'!E$43=0,0,'R02固定資本M'!E7/'R02固定資本M'!E$43)</f>
        <v>0</v>
      </c>
      <c r="F7" s="390">
        <f>IF('R02固定資本M'!F$43=0,0,'R02固定資本M'!F7/'R02固定資本M'!F$43)</f>
        <v>0</v>
      </c>
      <c r="G7" s="390">
        <f>IF('R02固定資本M'!G$43=0,0,'R02固定資本M'!G7/'R02固定資本M'!G$43)</f>
        <v>0</v>
      </c>
      <c r="H7" s="390">
        <f>IF('R02固定資本M'!H$43=0,0,'R02固定資本M'!H7/'R02固定資本M'!H$43)</f>
        <v>0</v>
      </c>
      <c r="I7" s="390">
        <f>IF('R02固定資本M'!I$43=0,0,'R02固定資本M'!I7/'R02固定資本M'!I$43)</f>
        <v>0</v>
      </c>
      <c r="J7" s="390">
        <f>IF('R02固定資本M'!J$43=0,0,'R02固定資本M'!J7/'R02固定資本M'!J$43)</f>
        <v>0</v>
      </c>
      <c r="K7" s="390">
        <f>IF('R02固定資本M'!K$43=0,0,'R02固定資本M'!K7/'R02固定資本M'!K$43)</f>
        <v>0</v>
      </c>
      <c r="L7" s="390">
        <f>IF('R02固定資本M'!L$43=0,0,'R02固定資本M'!L7/'R02固定資本M'!L$43)</f>
        <v>0</v>
      </c>
      <c r="M7" s="390">
        <f>IF('R02固定資本M'!M$43=0,0,'R02固定資本M'!M7/'R02固定資本M'!M$43)</f>
        <v>0</v>
      </c>
      <c r="N7" s="390">
        <f>IF('R02固定資本M'!N$43=0,0,'R02固定資本M'!N7/'R02固定資本M'!N$43)</f>
        <v>0</v>
      </c>
      <c r="O7" s="390">
        <f>IF('R02固定資本M'!O$43=0,0,'R02固定資本M'!O7/'R02固定資本M'!O$43)</f>
        <v>0</v>
      </c>
      <c r="P7" s="390">
        <f>IF('R02固定資本M'!P$43=0,0,'R02固定資本M'!P7/'R02固定資本M'!P$43)</f>
        <v>0</v>
      </c>
      <c r="Q7" s="390">
        <f>IF('R02固定資本M'!Q$43=0,0,'R02固定資本M'!Q7/'R02固定資本M'!Q$43)</f>
        <v>0</v>
      </c>
      <c r="R7" s="390">
        <f>IF('R02固定資本M'!R$43=0,0,'R02固定資本M'!R7/'R02固定資本M'!R$43)</f>
        <v>0</v>
      </c>
      <c r="S7" s="390">
        <f>IF('R02固定資本M'!S$43=0,0,'R02固定資本M'!S7/'R02固定資本M'!S$43)</f>
        <v>0</v>
      </c>
      <c r="T7" s="390">
        <f>IF('R02固定資本M'!T$43=0,0,'R02固定資本M'!T7/'R02固定資本M'!T$43)</f>
        <v>0</v>
      </c>
      <c r="U7" s="390">
        <f>IF('R02固定資本M'!U$43=0,0,'R02固定資本M'!U7/'R02固定資本M'!U$43)</f>
        <v>0</v>
      </c>
      <c r="V7" s="390">
        <f>IF('R02固定資本M'!V$43=0,0,'R02固定資本M'!V7/'R02固定資本M'!V$43)</f>
        <v>0</v>
      </c>
      <c r="W7" s="390">
        <f>IF('R02固定資本M'!W$43=0,0,'R02固定資本M'!W7/'R02固定資本M'!W$43)</f>
        <v>0</v>
      </c>
      <c r="X7" s="390">
        <f>IF('R02固定資本M'!X$43=0,0,'R02固定資本M'!X7/'R02固定資本M'!X$43)</f>
        <v>0</v>
      </c>
      <c r="Y7" s="390">
        <f>IF('R02固定資本M'!Y$43=0,0,'R02固定資本M'!Y7/'R02固定資本M'!Y$43)</f>
        <v>0</v>
      </c>
      <c r="Z7" s="390">
        <f>IF('R02固定資本M'!Z$43=0,0,'R02固定資本M'!Z7/'R02固定資本M'!Z$43)</f>
        <v>0</v>
      </c>
      <c r="AA7" s="390">
        <f>IF('R02固定資本M'!AA$43=0,0,'R02固定資本M'!AA7/'R02固定資本M'!AA$43)</f>
        <v>0</v>
      </c>
      <c r="AB7" s="390">
        <f>IF('R02固定資本M'!AB$43=0,0,'R02固定資本M'!AB7/'R02固定資本M'!AB$43)</f>
        <v>0</v>
      </c>
      <c r="AC7" s="390">
        <f>IF('R02固定資本M'!AC$43=0,0,'R02固定資本M'!AC7/'R02固定資本M'!AC$43)</f>
        <v>0</v>
      </c>
      <c r="AD7" s="390">
        <f>IF('R02固定資本M'!AD$43=0,0,'R02固定資本M'!AD7/'R02固定資本M'!AD$43)</f>
        <v>0</v>
      </c>
      <c r="AE7" s="390">
        <f>IF('R02固定資本M'!AE$43=0,0,'R02固定資本M'!AE7/'R02固定資本M'!AE$43)</f>
        <v>0</v>
      </c>
      <c r="AF7" s="390">
        <f>IF('R02固定資本M'!AF$43=0,0,'R02固定資本M'!AF7/'R02固定資本M'!AF$43)</f>
        <v>0</v>
      </c>
      <c r="AG7" s="390">
        <f>IF('R02固定資本M'!AG$43=0,0,'R02固定資本M'!AG7/'R02固定資本M'!AG$43)</f>
        <v>0</v>
      </c>
      <c r="AH7" s="390">
        <f>IF('R02固定資本M'!AH$43=0,0,'R02固定資本M'!AH7/'R02固定資本M'!AH$43)</f>
        <v>0</v>
      </c>
      <c r="AI7" s="390">
        <f>IF('R02固定資本M'!AI$43=0,0,'R02固定資本M'!AI7/'R02固定資本M'!AI$43)</f>
        <v>0</v>
      </c>
      <c r="AJ7" s="390">
        <f>IF('R02固定資本M'!AJ$43=0,0,'R02固定資本M'!AJ7/'R02固定資本M'!AJ$43)</f>
        <v>0</v>
      </c>
      <c r="AK7" s="390">
        <f>IF('R02固定資本M'!AK$43=0,0,'R02固定資本M'!AK7/'R02固定資本M'!AK$43)</f>
        <v>0</v>
      </c>
      <c r="AL7" s="390">
        <f>IF('R02固定資本M'!AL$43=0,0,'R02固定資本M'!AL7/'R02固定資本M'!AL$43)</f>
        <v>0</v>
      </c>
      <c r="AM7" s="390">
        <f>IF('R02固定資本M'!AM$43=0,0,'R02固定資本M'!AM7/'R02固定資本M'!AM$43)</f>
        <v>0</v>
      </c>
      <c r="AN7" s="390">
        <f>IF('R02固定資本M'!AN$43=0,0,'R02固定資本M'!AN7/'R02固定資本M'!AN$43)</f>
        <v>0</v>
      </c>
      <c r="AO7" s="390">
        <f>IF('R02固定資本M'!AO$43=0,0,'R02固定資本M'!AO7/'R02固定資本M'!AO$43)</f>
        <v>0</v>
      </c>
      <c r="AP7" s="391">
        <f>IF('R02固定資本M'!AP$43=0,0,'R02固定資本M'!AP7/'R02固定資本M'!AP$43)</f>
        <v>0</v>
      </c>
    </row>
    <row r="8" spans="1:42">
      <c r="A8" s="300">
        <v>5</v>
      </c>
      <c r="B8" s="37" t="s">
        <v>77</v>
      </c>
      <c r="C8" s="389">
        <f>IF('R02固定資本M'!C$43=0,0,'R02固定資本M'!C8/'R02固定資本M'!C$43)</f>
        <v>0</v>
      </c>
      <c r="D8" s="390">
        <f>IF('R02固定資本M'!D$43=0,0,'R02固定資本M'!D8/'R02固定資本M'!D$43)</f>
        <v>0</v>
      </c>
      <c r="E8" s="390">
        <f>IF('R02固定資本M'!E$43=0,0,'R02固定資本M'!E8/'R02固定資本M'!E$43)</f>
        <v>0</v>
      </c>
      <c r="F8" s="390">
        <f>IF('R02固定資本M'!F$43=0,0,'R02固定資本M'!F8/'R02固定資本M'!F$43)</f>
        <v>0</v>
      </c>
      <c r="G8" s="390">
        <f>IF('R02固定資本M'!G$43=0,0,'R02固定資本M'!G8/'R02固定資本M'!G$43)</f>
        <v>0</v>
      </c>
      <c r="H8" s="390">
        <f>IF('R02固定資本M'!H$43=0,0,'R02固定資本M'!H8/'R02固定資本M'!H$43)</f>
        <v>0</v>
      </c>
      <c r="I8" s="390">
        <f>IF('R02固定資本M'!I$43=0,0,'R02固定資本M'!I8/'R02固定資本M'!I$43)</f>
        <v>0</v>
      </c>
      <c r="J8" s="390">
        <f>IF('R02固定資本M'!J$43=0,0,'R02固定資本M'!J8/'R02固定資本M'!J$43)</f>
        <v>0</v>
      </c>
      <c r="K8" s="390">
        <f>IF('R02固定資本M'!K$43=0,0,'R02固定資本M'!K8/'R02固定資本M'!K$43)</f>
        <v>0</v>
      </c>
      <c r="L8" s="390">
        <f>IF('R02固定資本M'!L$43=0,0,'R02固定資本M'!L8/'R02固定資本M'!L$43)</f>
        <v>0</v>
      </c>
      <c r="M8" s="390">
        <f>IF('R02固定資本M'!M$43=0,0,'R02固定資本M'!M8/'R02固定資本M'!M$43)</f>
        <v>0</v>
      </c>
      <c r="N8" s="390">
        <f>IF('R02固定資本M'!N$43=0,0,'R02固定資本M'!N8/'R02固定資本M'!N$43)</f>
        <v>0</v>
      </c>
      <c r="O8" s="390">
        <f>IF('R02固定資本M'!O$43=0,0,'R02固定資本M'!O8/'R02固定資本M'!O$43)</f>
        <v>0</v>
      </c>
      <c r="P8" s="390">
        <f>IF('R02固定資本M'!P$43=0,0,'R02固定資本M'!P8/'R02固定資本M'!P$43)</f>
        <v>0</v>
      </c>
      <c r="Q8" s="390">
        <f>IF('R02固定資本M'!Q$43=0,0,'R02固定資本M'!Q8/'R02固定資本M'!Q$43)</f>
        <v>0</v>
      </c>
      <c r="R8" s="390">
        <f>IF('R02固定資本M'!R$43=0,0,'R02固定資本M'!R8/'R02固定資本M'!R$43)</f>
        <v>0</v>
      </c>
      <c r="S8" s="390">
        <f>IF('R02固定資本M'!S$43=0,0,'R02固定資本M'!S8/'R02固定資本M'!S$43)</f>
        <v>0</v>
      </c>
      <c r="T8" s="390">
        <f>IF('R02固定資本M'!T$43=0,0,'R02固定資本M'!T8/'R02固定資本M'!T$43)</f>
        <v>0</v>
      </c>
      <c r="U8" s="390">
        <f>IF('R02固定資本M'!U$43=0,0,'R02固定資本M'!U8/'R02固定資本M'!U$43)</f>
        <v>0</v>
      </c>
      <c r="V8" s="390">
        <f>IF('R02固定資本M'!V$43=0,0,'R02固定資本M'!V8/'R02固定資本M'!V$43)</f>
        <v>0</v>
      </c>
      <c r="W8" s="390">
        <f>IF('R02固定資本M'!W$43=0,0,'R02固定資本M'!W8/'R02固定資本M'!W$43)</f>
        <v>0</v>
      </c>
      <c r="X8" s="390">
        <f>IF('R02固定資本M'!X$43=0,0,'R02固定資本M'!X8/'R02固定資本M'!X$43)</f>
        <v>0</v>
      </c>
      <c r="Y8" s="390">
        <f>IF('R02固定資本M'!Y$43=0,0,'R02固定資本M'!Y8/'R02固定資本M'!Y$43)</f>
        <v>0</v>
      </c>
      <c r="Z8" s="390">
        <f>IF('R02固定資本M'!Z$43=0,0,'R02固定資本M'!Z8/'R02固定資本M'!Z$43)</f>
        <v>0</v>
      </c>
      <c r="AA8" s="390">
        <f>IF('R02固定資本M'!AA$43=0,0,'R02固定資本M'!AA8/'R02固定資本M'!AA$43)</f>
        <v>0</v>
      </c>
      <c r="AB8" s="390">
        <f>IF('R02固定資本M'!AB$43=0,0,'R02固定資本M'!AB8/'R02固定資本M'!AB$43)</f>
        <v>0</v>
      </c>
      <c r="AC8" s="390">
        <f>IF('R02固定資本M'!AC$43=0,0,'R02固定資本M'!AC8/'R02固定資本M'!AC$43)</f>
        <v>0</v>
      </c>
      <c r="AD8" s="390">
        <f>IF('R02固定資本M'!AD$43=0,0,'R02固定資本M'!AD8/'R02固定資本M'!AD$43)</f>
        <v>0</v>
      </c>
      <c r="AE8" s="390">
        <f>IF('R02固定資本M'!AE$43=0,0,'R02固定資本M'!AE8/'R02固定資本M'!AE$43)</f>
        <v>0</v>
      </c>
      <c r="AF8" s="390">
        <f>IF('R02固定資本M'!AF$43=0,0,'R02固定資本M'!AF8/'R02固定資本M'!AF$43)</f>
        <v>0</v>
      </c>
      <c r="AG8" s="390">
        <f>IF('R02固定資本M'!AG$43=0,0,'R02固定資本M'!AG8/'R02固定資本M'!AG$43)</f>
        <v>0</v>
      </c>
      <c r="AH8" s="390">
        <f>IF('R02固定資本M'!AH$43=0,0,'R02固定資本M'!AH8/'R02固定資本M'!AH$43)</f>
        <v>0</v>
      </c>
      <c r="AI8" s="390">
        <f>IF('R02固定資本M'!AI$43=0,0,'R02固定資本M'!AI8/'R02固定資本M'!AI$43)</f>
        <v>0</v>
      </c>
      <c r="AJ8" s="390">
        <f>IF('R02固定資本M'!AJ$43=0,0,'R02固定資本M'!AJ8/'R02固定資本M'!AJ$43)</f>
        <v>0</v>
      </c>
      <c r="AK8" s="390">
        <f>IF('R02固定資本M'!AK$43=0,0,'R02固定資本M'!AK8/'R02固定資本M'!AK$43)</f>
        <v>0</v>
      </c>
      <c r="AL8" s="390">
        <f>IF('R02固定資本M'!AL$43=0,0,'R02固定資本M'!AL8/'R02固定資本M'!AL$43)</f>
        <v>0</v>
      </c>
      <c r="AM8" s="390">
        <f>IF('R02固定資本M'!AM$43=0,0,'R02固定資本M'!AM8/'R02固定資本M'!AM$43)</f>
        <v>0</v>
      </c>
      <c r="AN8" s="390">
        <f>IF('R02固定資本M'!AN$43=0,0,'R02固定資本M'!AN8/'R02固定資本M'!AN$43)</f>
        <v>0</v>
      </c>
      <c r="AO8" s="390">
        <f>IF('R02固定資本M'!AO$43=0,0,'R02固定資本M'!AO8/'R02固定資本M'!AO$43)</f>
        <v>0</v>
      </c>
      <c r="AP8" s="391">
        <f>IF('R02固定資本M'!AP$43=0,0,'R02固定資本M'!AP8/'R02固定資本M'!AP$43)</f>
        <v>0</v>
      </c>
    </row>
    <row r="9" spans="1:42">
      <c r="A9" s="300">
        <v>6</v>
      </c>
      <c r="B9" s="37" t="s">
        <v>78</v>
      </c>
      <c r="C9" s="389">
        <f>IF('R02固定資本M'!C$43=0,0,'R02固定資本M'!C9/'R02固定資本M'!C$43)</f>
        <v>5.292698847955884E-5</v>
      </c>
      <c r="D9" s="390">
        <f>IF('R02固定資本M'!D$43=0,0,'R02固定資本M'!D9/'R02固定資本M'!D$43)</f>
        <v>6.4484233604883607E-5</v>
      </c>
      <c r="E9" s="390">
        <f>IF('R02固定資本M'!E$43=0,0,'R02固定資本M'!E9/'R02固定資本M'!E$43)</f>
        <v>5.9722939712964121E-2</v>
      </c>
      <c r="F9" s="390">
        <f>IF('R02固定資本M'!F$43=0,0,'R02固定資本M'!F9/'R02固定資本M'!F$43)</f>
        <v>1.192656242663286E-3</v>
      </c>
      <c r="G9" s="390">
        <f>IF('R02固定資本M'!G$43=0,0,'R02固定資本M'!G9/'R02固定資本M'!G$43)</f>
        <v>1.0667582371186831E-3</v>
      </c>
      <c r="H9" s="390">
        <f>IF('R02固定資本M'!H$43=0,0,'R02固定資本M'!H9/'R02固定資本M'!H$43)</f>
        <v>4.8622285628970984E-3</v>
      </c>
      <c r="I9" s="390">
        <f>IF('R02固定資本M'!I$43=0,0,'R02固定資本M'!I9/'R02固定資本M'!I$43)</f>
        <v>2.6581903586058455E-3</v>
      </c>
      <c r="J9" s="390">
        <f>IF('R02固定資本M'!J$43=0,0,'R02固定資本M'!J9/'R02固定資本M'!J$43)</f>
        <v>4.4368599336561262E-5</v>
      </c>
      <c r="K9" s="390">
        <f>IF('R02固定資本M'!K$43=0,0,'R02固定資本M'!K9/'R02固定資本M'!K$43)</f>
        <v>6.3286616922024767E-5</v>
      </c>
      <c r="L9" s="390">
        <f>IF('R02固定資本M'!L$43=0,0,'R02固定資本M'!L9/'R02固定資本M'!L$43)</f>
        <v>8.8704802063932151E-4</v>
      </c>
      <c r="M9" s="390">
        <f>IF('R02固定資本M'!M$43=0,0,'R02固定資本M'!M9/'R02固定資本M'!M$43)</f>
        <v>1.2745976794099024E-3</v>
      </c>
      <c r="N9" s="390">
        <f>IF('R02固定資本M'!N$43=0,0,'R02固定資本M'!N9/'R02固定資本M'!N$43)</f>
        <v>2.4575968542760266E-4</v>
      </c>
      <c r="O9" s="390">
        <f>IF('R02固定資本M'!O$43=0,0,'R02固定資本M'!O9/'R02固定資本M'!O$43)</f>
        <v>4.3394036158034852E-4</v>
      </c>
      <c r="P9" s="390">
        <f>IF('R02固定資本M'!P$43=0,0,'R02固定資本M'!P9/'R02固定資本M'!P$43)</f>
        <v>2.6965638042964141E-3</v>
      </c>
      <c r="Q9" s="390">
        <f>IF('R02固定資本M'!Q$43=0,0,'R02固定資本M'!Q9/'R02固定資本M'!Q$43)</f>
        <v>8.0056906363166059E-4</v>
      </c>
      <c r="R9" s="390">
        <f>IF('R02固定資本M'!R$43=0,0,'R02固定資本M'!R9/'R02固定資本M'!R$43)</f>
        <v>6.1624928777292813E-4</v>
      </c>
      <c r="S9" s="390">
        <f>IF('R02固定資本M'!S$43=0,0,'R02固定資本M'!S9/'R02固定資本M'!S$43)</f>
        <v>4.2602998354178905E-4</v>
      </c>
      <c r="T9" s="390">
        <f>IF('R02固定資本M'!T$43=0,0,'R02固定資本M'!T9/'R02固定資本M'!T$43)</f>
        <v>1.6230253191949794E-4</v>
      </c>
      <c r="U9" s="390">
        <f>IF('R02固定資本M'!U$43=0,0,'R02固定資本M'!U9/'R02固定資本M'!U$43)</f>
        <v>2.8381631868291962E-4</v>
      </c>
      <c r="V9" s="390">
        <f>IF('R02固定資本M'!V$43=0,0,'R02固定資本M'!V9/'R02固定資本M'!V$43)</f>
        <v>2.2159846358398583E-4</v>
      </c>
      <c r="W9" s="390">
        <f>IF('R02固定資本M'!W$43=0,0,'R02固定資本M'!W9/'R02固定資本M'!W$43)</f>
        <v>1.218708565893627E-4</v>
      </c>
      <c r="X9" s="390">
        <f>IF('R02固定資本M'!X$43=0,0,'R02固定資本M'!X9/'R02固定資本M'!X$43)</f>
        <v>2.0135746260558848E-3</v>
      </c>
      <c r="Y9" s="390">
        <f>IF('R02固定資本M'!Y$43=0,0,'R02固定資本M'!Y9/'R02固定資本M'!Y$43)</f>
        <v>1.4717542908507177E-3</v>
      </c>
      <c r="Z9" s="390">
        <f>IF('R02固定資本M'!Z$43=0,0,'R02固定資本M'!Z9/'R02固定資本M'!Z$43)</f>
        <v>1.4710305745999532E-5</v>
      </c>
      <c r="AA9" s="390">
        <f>IF('R02固定資本M'!AA$43=0,0,'R02固定資本M'!AA9/'R02固定資本M'!AA$43)</f>
        <v>0</v>
      </c>
      <c r="AB9" s="390">
        <f>IF('R02固定資本M'!AB$43=0,0,'R02固定資本M'!AB9/'R02固定資本M'!AB$43)</f>
        <v>4.4352405954962743E-4</v>
      </c>
      <c r="AC9" s="390">
        <f>IF('R02固定資本M'!AC$43=0,0,'R02固定資本M'!AC9/'R02固定資本M'!AC$43)</f>
        <v>4.5483543490058397E-4</v>
      </c>
      <c r="AD9" s="390">
        <f>IF('R02固定資本M'!AD$43=0,0,'R02固定資本M'!AD9/'R02固定資本M'!AD$43)</f>
        <v>6.4423503659960144E-4</v>
      </c>
      <c r="AE9" s="390">
        <f>IF('R02固定資本M'!AE$43=0,0,'R02固定資本M'!AE9/'R02固定資本M'!AE$43)</f>
        <v>8.1661961582707183E-4</v>
      </c>
      <c r="AF9" s="390">
        <f>IF('R02固定資本M'!AF$43=0,0,'R02固定資本M'!AF9/'R02固定資本M'!AF$43)</f>
        <v>5.955156506144934E-4</v>
      </c>
      <c r="AG9" s="390">
        <f>IF('R02固定資本M'!AG$43=0,0,'R02固定資本M'!AG9/'R02固定資本M'!AG$43)</f>
        <v>2.5288866731462212E-4</v>
      </c>
      <c r="AH9" s="390">
        <f>IF('R02固定資本M'!AH$43=0,0,'R02固定資本M'!AH9/'R02固定資本M'!AH$43)</f>
        <v>0</v>
      </c>
      <c r="AI9" s="390">
        <f>IF('R02固定資本M'!AI$43=0,0,'R02固定資本M'!AI9/'R02固定資本M'!AI$43)</f>
        <v>2.936252363233726E-4</v>
      </c>
      <c r="AJ9" s="390">
        <f>IF('R02固定資本M'!AJ$43=0,0,'R02固定資本M'!AJ9/'R02固定資本M'!AJ$43)</f>
        <v>2.0852998975499628E-3</v>
      </c>
      <c r="AK9" s="390">
        <f>IF('R02固定資本M'!AK$43=0,0,'R02固定資本M'!AK9/'R02固定資本M'!AK$43)</f>
        <v>4.2531158696697361E-4</v>
      </c>
      <c r="AL9" s="390">
        <f>IF('R02固定資本M'!AL$43=0,0,'R02固定資本M'!AL9/'R02固定資本M'!AL$43)</f>
        <v>2.6069241225113622E-2</v>
      </c>
      <c r="AM9" s="390">
        <f>IF('R02固定資本M'!AM$43=0,0,'R02固定資本M'!AM9/'R02固定資本M'!AM$43)</f>
        <v>4.8916257016627489E-3</v>
      </c>
      <c r="AN9" s="390">
        <f>IF('R02固定資本M'!AN$43=0,0,'R02固定資本M'!AN9/'R02固定資本M'!AN$43)</f>
        <v>0</v>
      </c>
      <c r="AO9" s="390">
        <f>IF('R02固定資本M'!AO$43=0,0,'R02固定資本M'!AO9/'R02固定資本M'!AO$43)</f>
        <v>7.9470732986405262E-3</v>
      </c>
      <c r="AP9" s="391">
        <f>IF('R02固定資本M'!AP$43=0,0,'R02固定資本M'!AP9/'R02固定資本M'!AP$43)</f>
        <v>2.4533624463507556E-3</v>
      </c>
    </row>
    <row r="10" spans="1:42">
      <c r="A10" s="300">
        <v>7</v>
      </c>
      <c r="B10" s="37" t="s">
        <v>79</v>
      </c>
      <c r="C10" s="389">
        <f>IF('R02固定資本M'!C$43=0,0,'R02固定資本M'!C10/'R02固定資本M'!C$43)</f>
        <v>3.5032625707898471E-4</v>
      </c>
      <c r="D10" s="390">
        <f>IF('R02固定資本M'!D$43=0,0,'R02固定資本M'!D10/'R02固定資本M'!D$43)</f>
        <v>4.0840014616426283E-4</v>
      </c>
      <c r="E10" s="390">
        <f>IF('R02固定資本M'!E$43=0,0,'R02固定資本M'!E10/'R02固定資本M'!E$43)</f>
        <v>1.3894579332703921E-3</v>
      </c>
      <c r="F10" s="390">
        <f>IF('R02固定資本M'!F$43=0,0,'R02固定資本M'!F10/'R02固定資本M'!F$43)</f>
        <v>3.3619758651453257E-3</v>
      </c>
      <c r="G10" s="390">
        <f>IF('R02固定資本M'!G$43=0,0,'R02固定資本M'!G10/'R02固定資本M'!G$43)</f>
        <v>3.8462404512471784E-3</v>
      </c>
      <c r="H10" s="390">
        <f>IF('R02固定資本M'!H$43=0,0,'R02固定資本M'!H10/'R02固定資本M'!H$43)</f>
        <v>1.2922811499477447E-2</v>
      </c>
      <c r="I10" s="390">
        <f>IF('R02固定資本M'!I$43=0,0,'R02固定資本M'!I10/'R02固定資本M'!I$43)</f>
        <v>7.7771263999375975E-3</v>
      </c>
      <c r="J10" s="390">
        <f>IF('R02固定資本M'!J$43=0,0,'R02固定資本M'!J10/'R02固定資本M'!J$43)</f>
        <v>9.7650357295400616E-4</v>
      </c>
      <c r="K10" s="390">
        <f>IF('R02固定資本M'!K$43=0,0,'R02固定資本M'!K10/'R02固定資本M'!K$43)</f>
        <v>8.7988812559331201E-4</v>
      </c>
      <c r="L10" s="390">
        <f>IF('R02固定資本M'!L$43=0,0,'R02固定資本M'!L10/'R02固定資本M'!L$43)</f>
        <v>3.1391723712576314E-3</v>
      </c>
      <c r="M10" s="390">
        <f>IF('R02固定資本M'!M$43=0,0,'R02固定資本M'!M10/'R02固定資本M'!M$43)</f>
        <v>3.6456234701401509E-3</v>
      </c>
      <c r="N10" s="390">
        <f>IF('R02固定資本M'!N$43=0,0,'R02固定資本M'!N10/'R02固定資本M'!N$43)</f>
        <v>1.4100461951408701E-3</v>
      </c>
      <c r="O10" s="390">
        <f>IF('R02固定資本M'!O$43=0,0,'R02固定資本M'!O10/'R02固定資本M'!O$43)</f>
        <v>1.6002695190768972E-3</v>
      </c>
      <c r="P10" s="390">
        <f>IF('R02固定資本M'!P$43=0,0,'R02固定資本M'!P10/'R02固定資本M'!P$43)</f>
        <v>7.3516188218906093E-3</v>
      </c>
      <c r="Q10" s="390">
        <f>IF('R02固定資本M'!Q$43=0,0,'R02固定資本M'!Q10/'R02固定資本M'!Q$43)</f>
        <v>2.2710812209001553E-3</v>
      </c>
      <c r="R10" s="390">
        <f>IF('R02固定資本M'!R$43=0,0,'R02固定資本M'!R10/'R02固定資本M'!R$43)</f>
        <v>1.8465351190179841E-3</v>
      </c>
      <c r="S10" s="390">
        <f>IF('R02固定資本M'!S$43=0,0,'R02固定資本M'!S10/'R02固定資本M'!S$43)</f>
        <v>2.0146733695384079E-3</v>
      </c>
      <c r="T10" s="390">
        <f>IF('R02固定資本M'!T$43=0,0,'R02固定資本M'!T10/'R02固定資本M'!T$43)</f>
        <v>6.1016828151178948E-4</v>
      </c>
      <c r="U10" s="390">
        <f>IF('R02固定資本M'!U$43=0,0,'R02固定資本M'!U10/'R02固定資本M'!U$43)</f>
        <v>1.1554093987446615E-3</v>
      </c>
      <c r="V10" s="390">
        <f>IF('R02固定資本M'!V$43=0,0,'R02固定資本M'!V10/'R02固定資本M'!V$43)</f>
        <v>1.1465513797175619E-3</v>
      </c>
      <c r="W10" s="390">
        <f>IF('R02固定資本M'!W$43=0,0,'R02固定資本M'!W10/'R02固定資本M'!W$43)</f>
        <v>6.261594933559873E-4</v>
      </c>
      <c r="X10" s="390">
        <f>IF('R02固定資本M'!X$43=0,0,'R02固定資本M'!X10/'R02固定資本M'!X$43)</f>
        <v>1.237641542451655E-2</v>
      </c>
      <c r="Y10" s="390">
        <f>IF('R02固定資本M'!Y$43=0,0,'R02固定資本M'!Y10/'R02固定資本M'!Y$43)</f>
        <v>1.5886610991712332E-3</v>
      </c>
      <c r="Z10" s="390">
        <f>IF('R02固定資本M'!Z$43=0,0,'R02固定資本M'!Z10/'R02固定資本M'!Z$43)</f>
        <v>9.0783601175311397E-5</v>
      </c>
      <c r="AA10" s="390">
        <f>IF('R02固定資本M'!AA$43=0,0,'R02固定資本M'!AA10/'R02固定資本M'!AA$43)</f>
        <v>0</v>
      </c>
      <c r="AB10" s="390">
        <f>IF('R02固定資本M'!AB$43=0,0,'R02固定資本M'!AB10/'R02固定資本M'!AB$43)</f>
        <v>1.3697066544914964E-3</v>
      </c>
      <c r="AC10" s="390">
        <f>IF('R02固定資本M'!AC$43=0,0,'R02固定資本M'!AC10/'R02固定資本M'!AC$43)</f>
        <v>7.4802250463405339E-3</v>
      </c>
      <c r="AD10" s="390">
        <f>IF('R02固定資本M'!AD$43=0,0,'R02固定資本M'!AD10/'R02固定資本M'!AD$43)</f>
        <v>3.4060054671302309E-3</v>
      </c>
      <c r="AE10" s="390">
        <f>IF('R02固定資本M'!AE$43=0,0,'R02固定資本M'!AE10/'R02固定資本M'!AE$43)</f>
        <v>2.3925404563539111E-3</v>
      </c>
      <c r="AF10" s="390">
        <f>IF('R02固定資本M'!AF$43=0,0,'R02固定資本M'!AF10/'R02固定資本M'!AF$43)</f>
        <v>1.9761029615139344E-3</v>
      </c>
      <c r="AG10" s="390">
        <f>IF('R02固定資本M'!AG$43=0,0,'R02固定資本M'!AG10/'R02固定資本M'!AG$43)</f>
        <v>1.1386880728539864E-3</v>
      </c>
      <c r="AH10" s="390">
        <f>IF('R02固定資本M'!AH$43=0,0,'R02固定資本M'!AH10/'R02固定資本M'!AH$43)</f>
        <v>0</v>
      </c>
      <c r="AI10" s="390">
        <f>IF('R02固定資本M'!AI$43=0,0,'R02固定資本M'!AI10/'R02固定資本M'!AI$43)</f>
        <v>3.183603327619515E-3</v>
      </c>
      <c r="AJ10" s="390">
        <f>IF('R02固定資本M'!AJ$43=0,0,'R02固定資本M'!AJ10/'R02固定資本M'!AJ$43)</f>
        <v>4.7083458147681896E-3</v>
      </c>
      <c r="AK10" s="390">
        <f>IF('R02固定資本M'!AK$43=0,0,'R02固定資本M'!AK10/'R02固定資本M'!AK$43)</f>
        <v>2.1542956470283663E-3</v>
      </c>
      <c r="AL10" s="390">
        <f>IF('R02固定資本M'!AL$43=0,0,'R02固定資本M'!AL10/'R02固定資本M'!AL$43)</f>
        <v>6.0033544027433029E-3</v>
      </c>
      <c r="AM10" s="390">
        <f>IF('R02固定資本M'!AM$43=0,0,'R02固定資本M'!AM10/'R02固定資本M'!AM$43)</f>
        <v>5.5027321451500662E-3</v>
      </c>
      <c r="AN10" s="390">
        <f>IF('R02固定資本M'!AN$43=0,0,'R02固定資本M'!AN10/'R02固定資本M'!AN$43)</f>
        <v>0</v>
      </c>
      <c r="AO10" s="390">
        <f>IF('R02固定資本M'!AO$43=0,0,'R02固定資本M'!AO10/'R02固定資本M'!AO$43)</f>
        <v>2.0916535560127476E-2</v>
      </c>
      <c r="AP10" s="391">
        <f>IF('R02固定資本M'!AP$43=0,0,'R02固定資本M'!AP10/'R02固定資本M'!AP$43)</f>
        <v>2.900401691042105E-3</v>
      </c>
    </row>
    <row r="11" spans="1:42">
      <c r="A11" s="300">
        <v>8</v>
      </c>
      <c r="B11" s="37" t="s">
        <v>80</v>
      </c>
      <c r="C11" s="389">
        <f>IF('R02固定資本M'!C$43=0,0,'R02固定資本M'!C11/'R02固定資本M'!C$43)</f>
        <v>0</v>
      </c>
      <c r="D11" s="390">
        <f>IF('R02固定資本M'!D$43=0,0,'R02固定資本M'!D11/'R02固定資本M'!D$43)</f>
        <v>0</v>
      </c>
      <c r="E11" s="390">
        <f>IF('R02固定資本M'!E$43=0,0,'R02固定資本M'!E11/'R02固定資本M'!E$43)</f>
        <v>0</v>
      </c>
      <c r="F11" s="390">
        <f>IF('R02固定資本M'!F$43=0,0,'R02固定資本M'!F11/'R02固定資本M'!F$43)</f>
        <v>0</v>
      </c>
      <c r="G11" s="390">
        <f>IF('R02固定資本M'!G$43=0,0,'R02固定資本M'!G11/'R02固定資本M'!G$43)</f>
        <v>0</v>
      </c>
      <c r="H11" s="390">
        <f>IF('R02固定資本M'!H$43=0,0,'R02固定資本M'!H11/'R02固定資本M'!H$43)</f>
        <v>0</v>
      </c>
      <c r="I11" s="390">
        <f>IF('R02固定資本M'!I$43=0,0,'R02固定資本M'!I11/'R02固定資本M'!I$43)</f>
        <v>0</v>
      </c>
      <c r="J11" s="390">
        <f>IF('R02固定資本M'!J$43=0,0,'R02固定資本M'!J11/'R02固定資本M'!J$43)</f>
        <v>0</v>
      </c>
      <c r="K11" s="390">
        <f>IF('R02固定資本M'!K$43=0,0,'R02固定資本M'!K11/'R02固定資本M'!K$43)</f>
        <v>0</v>
      </c>
      <c r="L11" s="390">
        <f>IF('R02固定資本M'!L$43=0,0,'R02固定資本M'!L11/'R02固定資本M'!L$43)</f>
        <v>0</v>
      </c>
      <c r="M11" s="390">
        <f>IF('R02固定資本M'!M$43=0,0,'R02固定資本M'!M11/'R02固定資本M'!M$43)</f>
        <v>0</v>
      </c>
      <c r="N11" s="390">
        <f>IF('R02固定資本M'!N$43=0,0,'R02固定資本M'!N11/'R02固定資本M'!N$43)</f>
        <v>0</v>
      </c>
      <c r="O11" s="390">
        <f>IF('R02固定資本M'!O$43=0,0,'R02固定資本M'!O11/'R02固定資本M'!O$43)</f>
        <v>0</v>
      </c>
      <c r="P11" s="390">
        <f>IF('R02固定資本M'!P$43=0,0,'R02固定資本M'!P11/'R02固定資本M'!P$43)</f>
        <v>0</v>
      </c>
      <c r="Q11" s="390">
        <f>IF('R02固定資本M'!Q$43=0,0,'R02固定資本M'!Q11/'R02固定資本M'!Q$43)</f>
        <v>0</v>
      </c>
      <c r="R11" s="390">
        <f>IF('R02固定資本M'!R$43=0,0,'R02固定資本M'!R11/'R02固定資本M'!R$43)</f>
        <v>0</v>
      </c>
      <c r="S11" s="390">
        <f>IF('R02固定資本M'!S$43=0,0,'R02固定資本M'!S11/'R02固定資本M'!S$43)</f>
        <v>0</v>
      </c>
      <c r="T11" s="390">
        <f>IF('R02固定資本M'!T$43=0,0,'R02固定資本M'!T11/'R02固定資本M'!T$43)</f>
        <v>0</v>
      </c>
      <c r="U11" s="390">
        <f>IF('R02固定資本M'!U$43=0,0,'R02固定資本M'!U11/'R02固定資本M'!U$43)</f>
        <v>0</v>
      </c>
      <c r="V11" s="390">
        <f>IF('R02固定資本M'!V$43=0,0,'R02固定資本M'!V11/'R02固定資本M'!V$43)</f>
        <v>0</v>
      </c>
      <c r="W11" s="390">
        <f>IF('R02固定資本M'!W$43=0,0,'R02固定資本M'!W11/'R02固定資本M'!W$43)</f>
        <v>0</v>
      </c>
      <c r="X11" s="390">
        <f>IF('R02固定資本M'!X$43=0,0,'R02固定資本M'!X11/'R02固定資本M'!X$43)</f>
        <v>0</v>
      </c>
      <c r="Y11" s="390">
        <f>IF('R02固定資本M'!Y$43=0,0,'R02固定資本M'!Y11/'R02固定資本M'!Y$43)</f>
        <v>0</v>
      </c>
      <c r="Z11" s="390">
        <f>IF('R02固定資本M'!Z$43=0,0,'R02固定資本M'!Z11/'R02固定資本M'!Z$43)</f>
        <v>0</v>
      </c>
      <c r="AA11" s="390">
        <f>IF('R02固定資本M'!AA$43=0,0,'R02固定資本M'!AA11/'R02固定資本M'!AA$43)</f>
        <v>0</v>
      </c>
      <c r="AB11" s="390">
        <f>IF('R02固定資本M'!AB$43=0,0,'R02固定資本M'!AB11/'R02固定資本M'!AB$43)</f>
        <v>0</v>
      </c>
      <c r="AC11" s="390">
        <f>IF('R02固定資本M'!AC$43=0,0,'R02固定資本M'!AC11/'R02固定資本M'!AC$43)</f>
        <v>0</v>
      </c>
      <c r="AD11" s="390">
        <f>IF('R02固定資本M'!AD$43=0,0,'R02固定資本M'!AD11/'R02固定資本M'!AD$43)</f>
        <v>0</v>
      </c>
      <c r="AE11" s="390">
        <f>IF('R02固定資本M'!AE$43=0,0,'R02固定資本M'!AE11/'R02固定資本M'!AE$43)</f>
        <v>0</v>
      </c>
      <c r="AF11" s="390">
        <f>IF('R02固定資本M'!AF$43=0,0,'R02固定資本M'!AF11/'R02固定資本M'!AF$43)</f>
        <v>0</v>
      </c>
      <c r="AG11" s="390">
        <f>IF('R02固定資本M'!AG$43=0,0,'R02固定資本M'!AG11/'R02固定資本M'!AG$43)</f>
        <v>0</v>
      </c>
      <c r="AH11" s="390">
        <f>IF('R02固定資本M'!AH$43=0,0,'R02固定資本M'!AH11/'R02固定資本M'!AH$43)</f>
        <v>0</v>
      </c>
      <c r="AI11" s="390">
        <f>IF('R02固定資本M'!AI$43=0,0,'R02固定資本M'!AI11/'R02固定資本M'!AI$43)</f>
        <v>0</v>
      </c>
      <c r="AJ11" s="390">
        <f>IF('R02固定資本M'!AJ$43=0,0,'R02固定資本M'!AJ11/'R02固定資本M'!AJ$43)</f>
        <v>0</v>
      </c>
      <c r="AK11" s="390">
        <f>IF('R02固定資本M'!AK$43=0,0,'R02固定資本M'!AK11/'R02固定資本M'!AK$43)</f>
        <v>0</v>
      </c>
      <c r="AL11" s="390">
        <f>IF('R02固定資本M'!AL$43=0,0,'R02固定資本M'!AL11/'R02固定資本M'!AL$43)</f>
        <v>0</v>
      </c>
      <c r="AM11" s="390">
        <f>IF('R02固定資本M'!AM$43=0,0,'R02固定資本M'!AM11/'R02固定資本M'!AM$43)</f>
        <v>0</v>
      </c>
      <c r="AN11" s="390">
        <f>IF('R02固定資本M'!AN$43=0,0,'R02固定資本M'!AN11/'R02固定資本M'!AN$43)</f>
        <v>0</v>
      </c>
      <c r="AO11" s="390">
        <f>IF('R02固定資本M'!AO$43=0,0,'R02固定資本M'!AO11/'R02固定資本M'!AO$43)</f>
        <v>0</v>
      </c>
      <c r="AP11" s="391">
        <f>IF('R02固定資本M'!AP$43=0,0,'R02固定資本M'!AP11/'R02固定資本M'!AP$43)</f>
        <v>0</v>
      </c>
    </row>
    <row r="12" spans="1:42">
      <c r="A12" s="300">
        <v>9</v>
      </c>
      <c r="B12" s="37" t="s">
        <v>81</v>
      </c>
      <c r="C12" s="389">
        <f>IF('R02固定資本M'!C$43=0,0,'R02固定資本M'!C12/'R02固定資本M'!C$43)</f>
        <v>0</v>
      </c>
      <c r="D12" s="390">
        <f>IF('R02固定資本M'!D$43=0,0,'R02固定資本M'!D12/'R02固定資本M'!D$43)</f>
        <v>0</v>
      </c>
      <c r="E12" s="390">
        <f>IF('R02固定資本M'!E$43=0,0,'R02固定資本M'!E12/'R02固定資本M'!E$43)</f>
        <v>0</v>
      </c>
      <c r="F12" s="390">
        <f>IF('R02固定資本M'!F$43=0,0,'R02固定資本M'!F12/'R02固定資本M'!F$43)</f>
        <v>0</v>
      </c>
      <c r="G12" s="390">
        <f>IF('R02固定資本M'!G$43=0,0,'R02固定資本M'!G12/'R02固定資本M'!G$43)</f>
        <v>0</v>
      </c>
      <c r="H12" s="390">
        <f>IF('R02固定資本M'!H$43=0,0,'R02固定資本M'!H12/'R02固定資本M'!H$43)</f>
        <v>0</v>
      </c>
      <c r="I12" s="390">
        <f>IF('R02固定資本M'!I$43=0,0,'R02固定資本M'!I12/'R02固定資本M'!I$43)</f>
        <v>0</v>
      </c>
      <c r="J12" s="390">
        <f>IF('R02固定資本M'!J$43=0,0,'R02固定資本M'!J12/'R02固定資本M'!J$43)</f>
        <v>0</v>
      </c>
      <c r="K12" s="390">
        <f>IF('R02固定資本M'!K$43=0,0,'R02固定資本M'!K12/'R02固定資本M'!K$43)</f>
        <v>0</v>
      </c>
      <c r="L12" s="390">
        <f>IF('R02固定資本M'!L$43=0,0,'R02固定資本M'!L12/'R02固定資本M'!L$43)</f>
        <v>0</v>
      </c>
      <c r="M12" s="390">
        <f>IF('R02固定資本M'!M$43=0,0,'R02固定資本M'!M12/'R02固定資本M'!M$43)</f>
        <v>0</v>
      </c>
      <c r="N12" s="390">
        <f>IF('R02固定資本M'!N$43=0,0,'R02固定資本M'!N12/'R02固定資本M'!N$43)</f>
        <v>0</v>
      </c>
      <c r="O12" s="390">
        <f>IF('R02固定資本M'!O$43=0,0,'R02固定資本M'!O12/'R02固定資本M'!O$43)</f>
        <v>0</v>
      </c>
      <c r="P12" s="390">
        <f>IF('R02固定資本M'!P$43=0,0,'R02固定資本M'!P12/'R02固定資本M'!P$43)</f>
        <v>0</v>
      </c>
      <c r="Q12" s="390">
        <f>IF('R02固定資本M'!Q$43=0,0,'R02固定資本M'!Q12/'R02固定資本M'!Q$43)</f>
        <v>0</v>
      </c>
      <c r="R12" s="390">
        <f>IF('R02固定資本M'!R$43=0,0,'R02固定資本M'!R12/'R02固定資本M'!R$43)</f>
        <v>0</v>
      </c>
      <c r="S12" s="390">
        <f>IF('R02固定資本M'!S$43=0,0,'R02固定資本M'!S12/'R02固定資本M'!S$43)</f>
        <v>0</v>
      </c>
      <c r="T12" s="390">
        <f>IF('R02固定資本M'!T$43=0,0,'R02固定資本M'!T12/'R02固定資本M'!T$43)</f>
        <v>0</v>
      </c>
      <c r="U12" s="390">
        <f>IF('R02固定資本M'!U$43=0,0,'R02固定資本M'!U12/'R02固定資本M'!U$43)</f>
        <v>0</v>
      </c>
      <c r="V12" s="390">
        <f>IF('R02固定資本M'!V$43=0,0,'R02固定資本M'!V12/'R02固定資本M'!V$43)</f>
        <v>0</v>
      </c>
      <c r="W12" s="390">
        <f>IF('R02固定資本M'!W$43=0,0,'R02固定資本M'!W12/'R02固定資本M'!W$43)</f>
        <v>0</v>
      </c>
      <c r="X12" s="390">
        <f>IF('R02固定資本M'!X$43=0,0,'R02固定資本M'!X12/'R02固定資本M'!X$43)</f>
        <v>0</v>
      </c>
      <c r="Y12" s="390">
        <f>IF('R02固定資本M'!Y$43=0,0,'R02固定資本M'!Y12/'R02固定資本M'!Y$43)</f>
        <v>0</v>
      </c>
      <c r="Z12" s="390">
        <f>IF('R02固定資本M'!Z$43=0,0,'R02固定資本M'!Z12/'R02固定資本M'!Z$43)</f>
        <v>0</v>
      </c>
      <c r="AA12" s="390">
        <f>IF('R02固定資本M'!AA$43=0,0,'R02固定資本M'!AA12/'R02固定資本M'!AA$43)</f>
        <v>0</v>
      </c>
      <c r="AB12" s="390">
        <f>IF('R02固定資本M'!AB$43=0,0,'R02固定資本M'!AB12/'R02固定資本M'!AB$43)</f>
        <v>0</v>
      </c>
      <c r="AC12" s="390">
        <f>IF('R02固定資本M'!AC$43=0,0,'R02固定資本M'!AC12/'R02固定資本M'!AC$43)</f>
        <v>0</v>
      </c>
      <c r="AD12" s="390">
        <f>IF('R02固定資本M'!AD$43=0,0,'R02固定資本M'!AD12/'R02固定資本M'!AD$43)</f>
        <v>0</v>
      </c>
      <c r="AE12" s="390">
        <f>IF('R02固定資本M'!AE$43=0,0,'R02固定資本M'!AE12/'R02固定資本M'!AE$43)</f>
        <v>0</v>
      </c>
      <c r="AF12" s="390">
        <f>IF('R02固定資本M'!AF$43=0,0,'R02固定資本M'!AF12/'R02固定資本M'!AF$43)</f>
        <v>0</v>
      </c>
      <c r="AG12" s="390">
        <f>IF('R02固定資本M'!AG$43=0,0,'R02固定資本M'!AG12/'R02固定資本M'!AG$43)</f>
        <v>0</v>
      </c>
      <c r="AH12" s="390">
        <f>IF('R02固定資本M'!AH$43=0,0,'R02固定資本M'!AH12/'R02固定資本M'!AH$43)</f>
        <v>0</v>
      </c>
      <c r="AI12" s="390">
        <f>IF('R02固定資本M'!AI$43=0,0,'R02固定資本M'!AI12/'R02固定資本M'!AI$43)</f>
        <v>0</v>
      </c>
      <c r="AJ12" s="390">
        <f>IF('R02固定資本M'!AJ$43=0,0,'R02固定資本M'!AJ12/'R02固定資本M'!AJ$43)</f>
        <v>0</v>
      </c>
      <c r="AK12" s="390">
        <f>IF('R02固定資本M'!AK$43=0,0,'R02固定資本M'!AK12/'R02固定資本M'!AK$43)</f>
        <v>0</v>
      </c>
      <c r="AL12" s="390">
        <f>IF('R02固定資本M'!AL$43=0,0,'R02固定資本M'!AL12/'R02固定資本M'!AL$43)</f>
        <v>0</v>
      </c>
      <c r="AM12" s="390">
        <f>IF('R02固定資本M'!AM$43=0,0,'R02固定資本M'!AM12/'R02固定資本M'!AM$43)</f>
        <v>0</v>
      </c>
      <c r="AN12" s="390">
        <f>IF('R02固定資本M'!AN$43=0,0,'R02固定資本M'!AN12/'R02固定資本M'!AN$43)</f>
        <v>0</v>
      </c>
      <c r="AO12" s="390">
        <f>IF('R02固定資本M'!AO$43=0,0,'R02固定資本M'!AO12/'R02固定資本M'!AO$43)</f>
        <v>0</v>
      </c>
      <c r="AP12" s="391">
        <f>IF('R02固定資本M'!AP$43=0,0,'R02固定資本M'!AP12/'R02固定資本M'!AP$43)</f>
        <v>0</v>
      </c>
    </row>
    <row r="13" spans="1:42">
      <c r="A13" s="300">
        <v>10</v>
      </c>
      <c r="B13" s="37" t="s">
        <v>82</v>
      </c>
      <c r="C13" s="389">
        <f>IF('R02固定資本M'!C$43=0,0,'R02固定資本M'!C13/'R02固定資本M'!C$43)</f>
        <v>0</v>
      </c>
      <c r="D13" s="390">
        <f>IF('R02固定資本M'!D$43=0,0,'R02固定資本M'!D13/'R02固定資本M'!D$43)</f>
        <v>0</v>
      </c>
      <c r="E13" s="390">
        <f>IF('R02固定資本M'!E$43=0,0,'R02固定資本M'!E13/'R02固定資本M'!E$43)</f>
        <v>0</v>
      </c>
      <c r="F13" s="390">
        <f>IF('R02固定資本M'!F$43=0,0,'R02固定資本M'!F13/'R02固定資本M'!F$43)</f>
        <v>0</v>
      </c>
      <c r="G13" s="390">
        <f>IF('R02固定資本M'!G$43=0,0,'R02固定資本M'!G13/'R02固定資本M'!G$43)</f>
        <v>0</v>
      </c>
      <c r="H13" s="390">
        <f>IF('R02固定資本M'!H$43=0,0,'R02固定資本M'!H13/'R02固定資本M'!H$43)</f>
        <v>0</v>
      </c>
      <c r="I13" s="390">
        <f>IF('R02固定資本M'!I$43=0,0,'R02固定資本M'!I13/'R02固定資本M'!I$43)</f>
        <v>0</v>
      </c>
      <c r="J13" s="390">
        <f>IF('R02固定資本M'!J$43=0,0,'R02固定資本M'!J13/'R02固定資本M'!J$43)</f>
        <v>0</v>
      </c>
      <c r="K13" s="390">
        <f>IF('R02固定資本M'!K$43=0,0,'R02固定資本M'!K13/'R02固定資本M'!K$43)</f>
        <v>0</v>
      </c>
      <c r="L13" s="390">
        <f>IF('R02固定資本M'!L$43=0,0,'R02固定資本M'!L13/'R02固定資本M'!L$43)</f>
        <v>0</v>
      </c>
      <c r="M13" s="390">
        <f>IF('R02固定資本M'!M$43=0,0,'R02固定資本M'!M13/'R02固定資本M'!M$43)</f>
        <v>0</v>
      </c>
      <c r="N13" s="390">
        <f>IF('R02固定資本M'!N$43=0,0,'R02固定資本M'!N13/'R02固定資本M'!N$43)</f>
        <v>0</v>
      </c>
      <c r="O13" s="390">
        <f>IF('R02固定資本M'!O$43=0,0,'R02固定資本M'!O13/'R02固定資本M'!O$43)</f>
        <v>0</v>
      </c>
      <c r="P13" s="390">
        <f>IF('R02固定資本M'!P$43=0,0,'R02固定資本M'!P13/'R02固定資本M'!P$43)</f>
        <v>0</v>
      </c>
      <c r="Q13" s="390">
        <f>IF('R02固定資本M'!Q$43=0,0,'R02固定資本M'!Q13/'R02固定資本M'!Q$43)</f>
        <v>0</v>
      </c>
      <c r="R13" s="390">
        <f>IF('R02固定資本M'!R$43=0,0,'R02固定資本M'!R13/'R02固定資本M'!R$43)</f>
        <v>0</v>
      </c>
      <c r="S13" s="390">
        <f>IF('R02固定資本M'!S$43=0,0,'R02固定資本M'!S13/'R02固定資本M'!S$43)</f>
        <v>0</v>
      </c>
      <c r="T13" s="390">
        <f>IF('R02固定資本M'!T$43=0,0,'R02固定資本M'!T13/'R02固定資本M'!T$43)</f>
        <v>0</v>
      </c>
      <c r="U13" s="390">
        <f>IF('R02固定資本M'!U$43=0,0,'R02固定資本M'!U13/'R02固定資本M'!U$43)</f>
        <v>0</v>
      </c>
      <c r="V13" s="390">
        <f>IF('R02固定資本M'!V$43=0,0,'R02固定資本M'!V13/'R02固定資本M'!V$43)</f>
        <v>0</v>
      </c>
      <c r="W13" s="390">
        <f>IF('R02固定資本M'!W$43=0,0,'R02固定資本M'!W13/'R02固定資本M'!W$43)</f>
        <v>0</v>
      </c>
      <c r="X13" s="390">
        <f>IF('R02固定資本M'!X$43=0,0,'R02固定資本M'!X13/'R02固定資本M'!X$43)</f>
        <v>0</v>
      </c>
      <c r="Y13" s="390">
        <f>IF('R02固定資本M'!Y$43=0,0,'R02固定資本M'!Y13/'R02固定資本M'!Y$43)</f>
        <v>0</v>
      </c>
      <c r="Z13" s="390">
        <f>IF('R02固定資本M'!Z$43=0,0,'R02固定資本M'!Z13/'R02固定資本M'!Z$43)</f>
        <v>0</v>
      </c>
      <c r="AA13" s="390">
        <f>IF('R02固定資本M'!AA$43=0,0,'R02固定資本M'!AA13/'R02固定資本M'!AA$43)</f>
        <v>0</v>
      </c>
      <c r="AB13" s="390">
        <f>IF('R02固定資本M'!AB$43=0,0,'R02固定資本M'!AB13/'R02固定資本M'!AB$43)</f>
        <v>0</v>
      </c>
      <c r="AC13" s="390">
        <f>IF('R02固定資本M'!AC$43=0,0,'R02固定資本M'!AC13/'R02固定資本M'!AC$43)</f>
        <v>0</v>
      </c>
      <c r="AD13" s="390">
        <f>IF('R02固定資本M'!AD$43=0,0,'R02固定資本M'!AD13/'R02固定資本M'!AD$43)</f>
        <v>0</v>
      </c>
      <c r="AE13" s="390">
        <f>IF('R02固定資本M'!AE$43=0,0,'R02固定資本M'!AE13/'R02固定資本M'!AE$43)</f>
        <v>0</v>
      </c>
      <c r="AF13" s="390">
        <f>IF('R02固定資本M'!AF$43=0,0,'R02固定資本M'!AF13/'R02固定資本M'!AF$43)</f>
        <v>0</v>
      </c>
      <c r="AG13" s="390">
        <f>IF('R02固定資本M'!AG$43=0,0,'R02固定資本M'!AG13/'R02固定資本M'!AG$43)</f>
        <v>0</v>
      </c>
      <c r="AH13" s="390">
        <f>IF('R02固定資本M'!AH$43=0,0,'R02固定資本M'!AH13/'R02固定資本M'!AH$43)</f>
        <v>0</v>
      </c>
      <c r="AI13" s="390">
        <f>IF('R02固定資本M'!AI$43=0,0,'R02固定資本M'!AI13/'R02固定資本M'!AI$43)</f>
        <v>0</v>
      </c>
      <c r="AJ13" s="390">
        <f>IF('R02固定資本M'!AJ$43=0,0,'R02固定資本M'!AJ13/'R02固定資本M'!AJ$43)</f>
        <v>0</v>
      </c>
      <c r="AK13" s="390">
        <f>IF('R02固定資本M'!AK$43=0,0,'R02固定資本M'!AK13/'R02固定資本M'!AK$43)</f>
        <v>0</v>
      </c>
      <c r="AL13" s="390">
        <f>IF('R02固定資本M'!AL$43=0,0,'R02固定資本M'!AL13/'R02固定資本M'!AL$43)</f>
        <v>0</v>
      </c>
      <c r="AM13" s="390">
        <f>IF('R02固定資本M'!AM$43=0,0,'R02固定資本M'!AM13/'R02固定資本M'!AM$43)</f>
        <v>0</v>
      </c>
      <c r="AN13" s="390">
        <f>IF('R02固定資本M'!AN$43=0,0,'R02固定資本M'!AN13/'R02固定資本M'!AN$43)</f>
        <v>0</v>
      </c>
      <c r="AO13" s="390">
        <f>IF('R02固定資本M'!AO$43=0,0,'R02固定資本M'!AO13/'R02固定資本M'!AO$43)</f>
        <v>0</v>
      </c>
      <c r="AP13" s="391">
        <f>IF('R02固定資本M'!AP$43=0,0,'R02固定資本M'!AP13/'R02固定資本M'!AP$43)</f>
        <v>0</v>
      </c>
    </row>
    <row r="14" spans="1:42">
      <c r="A14" s="300">
        <v>11</v>
      </c>
      <c r="B14" s="37" t="s">
        <v>83</v>
      </c>
      <c r="C14" s="389">
        <f>IF('R02固定資本M'!C$43=0,0,'R02固定資本M'!C14/'R02固定資本M'!C$43)</f>
        <v>0</v>
      </c>
      <c r="D14" s="390">
        <f>IF('R02固定資本M'!D$43=0,0,'R02固定資本M'!D14/'R02固定資本M'!D$43)</f>
        <v>0</v>
      </c>
      <c r="E14" s="390">
        <f>IF('R02固定資本M'!E$43=0,0,'R02固定資本M'!E14/'R02固定資本M'!E$43)</f>
        <v>0</v>
      </c>
      <c r="F14" s="390">
        <f>IF('R02固定資本M'!F$43=0,0,'R02固定資本M'!F14/'R02固定資本M'!F$43)</f>
        <v>0</v>
      </c>
      <c r="G14" s="390">
        <f>IF('R02固定資本M'!G$43=0,0,'R02固定資本M'!G14/'R02固定資本M'!G$43)</f>
        <v>0</v>
      </c>
      <c r="H14" s="390">
        <f>IF('R02固定資本M'!H$43=0,0,'R02固定資本M'!H14/'R02固定資本M'!H$43)</f>
        <v>0</v>
      </c>
      <c r="I14" s="390">
        <f>IF('R02固定資本M'!I$43=0,0,'R02固定資本M'!I14/'R02固定資本M'!I$43)</f>
        <v>0</v>
      </c>
      <c r="J14" s="390">
        <f>IF('R02固定資本M'!J$43=0,0,'R02固定資本M'!J14/'R02固定資本M'!J$43)</f>
        <v>0</v>
      </c>
      <c r="K14" s="390">
        <f>IF('R02固定資本M'!K$43=0,0,'R02固定資本M'!K14/'R02固定資本M'!K$43)</f>
        <v>0</v>
      </c>
      <c r="L14" s="390">
        <f>IF('R02固定資本M'!L$43=0,0,'R02固定資本M'!L14/'R02固定資本M'!L$43)</f>
        <v>0</v>
      </c>
      <c r="M14" s="390">
        <f>IF('R02固定資本M'!M$43=0,0,'R02固定資本M'!M14/'R02固定資本M'!M$43)</f>
        <v>0</v>
      </c>
      <c r="N14" s="390">
        <f>IF('R02固定資本M'!N$43=0,0,'R02固定資本M'!N14/'R02固定資本M'!N$43)</f>
        <v>0</v>
      </c>
      <c r="O14" s="390">
        <f>IF('R02固定資本M'!O$43=0,0,'R02固定資本M'!O14/'R02固定資本M'!O$43)</f>
        <v>0</v>
      </c>
      <c r="P14" s="390">
        <f>IF('R02固定資本M'!P$43=0,0,'R02固定資本M'!P14/'R02固定資本M'!P$43)</f>
        <v>0</v>
      </c>
      <c r="Q14" s="390">
        <f>IF('R02固定資本M'!Q$43=0,0,'R02固定資本M'!Q14/'R02固定資本M'!Q$43)</f>
        <v>0</v>
      </c>
      <c r="R14" s="390">
        <f>IF('R02固定資本M'!R$43=0,0,'R02固定資本M'!R14/'R02固定資本M'!R$43)</f>
        <v>0</v>
      </c>
      <c r="S14" s="390">
        <f>IF('R02固定資本M'!S$43=0,0,'R02固定資本M'!S14/'R02固定資本M'!S$43)</f>
        <v>0</v>
      </c>
      <c r="T14" s="390">
        <f>IF('R02固定資本M'!T$43=0,0,'R02固定資本M'!T14/'R02固定資本M'!T$43)</f>
        <v>0</v>
      </c>
      <c r="U14" s="390">
        <f>IF('R02固定資本M'!U$43=0,0,'R02固定資本M'!U14/'R02固定資本M'!U$43)</f>
        <v>0</v>
      </c>
      <c r="V14" s="390">
        <f>IF('R02固定資本M'!V$43=0,0,'R02固定資本M'!V14/'R02固定資本M'!V$43)</f>
        <v>0</v>
      </c>
      <c r="W14" s="390">
        <f>IF('R02固定資本M'!W$43=0,0,'R02固定資本M'!W14/'R02固定資本M'!W$43)</f>
        <v>0</v>
      </c>
      <c r="X14" s="390">
        <f>IF('R02固定資本M'!X$43=0,0,'R02固定資本M'!X14/'R02固定資本M'!X$43)</f>
        <v>0</v>
      </c>
      <c r="Y14" s="390">
        <f>IF('R02固定資本M'!Y$43=0,0,'R02固定資本M'!Y14/'R02固定資本M'!Y$43)</f>
        <v>0</v>
      </c>
      <c r="Z14" s="390">
        <f>IF('R02固定資本M'!Z$43=0,0,'R02固定資本M'!Z14/'R02固定資本M'!Z$43)</f>
        <v>0</v>
      </c>
      <c r="AA14" s="390">
        <f>IF('R02固定資本M'!AA$43=0,0,'R02固定資本M'!AA14/'R02固定資本M'!AA$43)</f>
        <v>0</v>
      </c>
      <c r="AB14" s="390">
        <f>IF('R02固定資本M'!AB$43=0,0,'R02固定資本M'!AB14/'R02固定資本M'!AB$43)</f>
        <v>0</v>
      </c>
      <c r="AC14" s="390">
        <f>IF('R02固定資本M'!AC$43=0,0,'R02固定資本M'!AC14/'R02固定資本M'!AC$43)</f>
        <v>0</v>
      </c>
      <c r="AD14" s="390">
        <f>IF('R02固定資本M'!AD$43=0,0,'R02固定資本M'!AD14/'R02固定資本M'!AD$43)</f>
        <v>0</v>
      </c>
      <c r="AE14" s="390">
        <f>IF('R02固定資本M'!AE$43=0,0,'R02固定資本M'!AE14/'R02固定資本M'!AE$43)</f>
        <v>0</v>
      </c>
      <c r="AF14" s="390">
        <f>IF('R02固定資本M'!AF$43=0,0,'R02固定資本M'!AF14/'R02固定資本M'!AF$43)</f>
        <v>0</v>
      </c>
      <c r="AG14" s="390">
        <f>IF('R02固定資本M'!AG$43=0,0,'R02固定資本M'!AG14/'R02固定資本M'!AG$43)</f>
        <v>0</v>
      </c>
      <c r="AH14" s="390">
        <f>IF('R02固定資本M'!AH$43=0,0,'R02固定資本M'!AH14/'R02固定資本M'!AH$43)</f>
        <v>0</v>
      </c>
      <c r="AI14" s="390">
        <f>IF('R02固定資本M'!AI$43=0,0,'R02固定資本M'!AI14/'R02固定資本M'!AI$43)</f>
        <v>0</v>
      </c>
      <c r="AJ14" s="390">
        <f>IF('R02固定資本M'!AJ$43=0,0,'R02固定資本M'!AJ14/'R02固定資本M'!AJ$43)</f>
        <v>0</v>
      </c>
      <c r="AK14" s="390">
        <f>IF('R02固定資本M'!AK$43=0,0,'R02固定資本M'!AK14/'R02固定資本M'!AK$43)</f>
        <v>0</v>
      </c>
      <c r="AL14" s="390">
        <f>IF('R02固定資本M'!AL$43=0,0,'R02固定資本M'!AL14/'R02固定資本M'!AL$43)</f>
        <v>0</v>
      </c>
      <c r="AM14" s="390">
        <f>IF('R02固定資本M'!AM$43=0,0,'R02固定資本M'!AM14/'R02固定資本M'!AM$43)</f>
        <v>0</v>
      </c>
      <c r="AN14" s="390">
        <f>IF('R02固定資本M'!AN$43=0,0,'R02固定資本M'!AN14/'R02固定資本M'!AN$43)</f>
        <v>0</v>
      </c>
      <c r="AO14" s="390">
        <f>IF('R02固定資本M'!AO$43=0,0,'R02固定資本M'!AO14/'R02固定資本M'!AO$43)</f>
        <v>0</v>
      </c>
      <c r="AP14" s="391">
        <f>IF('R02固定資本M'!AP$43=0,0,'R02固定資本M'!AP14/'R02固定資本M'!AP$43)</f>
        <v>0</v>
      </c>
    </row>
    <row r="15" spans="1:42">
      <c r="A15" s="300">
        <v>12</v>
      </c>
      <c r="B15" s="37" t="s">
        <v>84</v>
      </c>
      <c r="C15" s="389">
        <f>IF('R02固定資本M'!C$43=0,0,'R02固定資本M'!C15/'R02固定資本M'!C$43)</f>
        <v>0</v>
      </c>
      <c r="D15" s="390">
        <f>IF('R02固定資本M'!D$43=0,0,'R02固定資本M'!D15/'R02固定資本M'!D$43)</f>
        <v>0</v>
      </c>
      <c r="E15" s="390">
        <f>IF('R02固定資本M'!E$43=0,0,'R02固定資本M'!E15/'R02固定資本M'!E$43)</f>
        <v>0</v>
      </c>
      <c r="F15" s="390">
        <f>IF('R02固定資本M'!F$43=0,0,'R02固定資本M'!F15/'R02固定資本M'!F$43)</f>
        <v>0</v>
      </c>
      <c r="G15" s="390">
        <f>IF('R02固定資本M'!G$43=0,0,'R02固定資本M'!G15/'R02固定資本M'!G$43)</f>
        <v>0</v>
      </c>
      <c r="H15" s="390">
        <f>IF('R02固定資本M'!H$43=0,0,'R02固定資本M'!H15/'R02固定資本M'!H$43)</f>
        <v>0</v>
      </c>
      <c r="I15" s="390">
        <f>IF('R02固定資本M'!I$43=0,0,'R02固定資本M'!I15/'R02固定資本M'!I$43)</f>
        <v>0</v>
      </c>
      <c r="J15" s="390">
        <f>IF('R02固定資本M'!J$43=0,0,'R02固定資本M'!J15/'R02固定資本M'!J$43)</f>
        <v>0</v>
      </c>
      <c r="K15" s="390">
        <f>IF('R02固定資本M'!K$43=0,0,'R02固定資本M'!K15/'R02固定資本M'!K$43)</f>
        <v>0</v>
      </c>
      <c r="L15" s="390">
        <f>IF('R02固定資本M'!L$43=0,0,'R02固定資本M'!L15/'R02固定資本M'!L$43)</f>
        <v>0</v>
      </c>
      <c r="M15" s="390">
        <f>IF('R02固定資本M'!M$43=0,0,'R02固定資本M'!M15/'R02固定資本M'!M$43)</f>
        <v>0</v>
      </c>
      <c r="N15" s="390">
        <f>IF('R02固定資本M'!N$43=0,0,'R02固定資本M'!N15/'R02固定資本M'!N$43)</f>
        <v>0</v>
      </c>
      <c r="O15" s="390">
        <f>IF('R02固定資本M'!O$43=0,0,'R02固定資本M'!O15/'R02固定資本M'!O$43)</f>
        <v>0</v>
      </c>
      <c r="P15" s="390">
        <f>IF('R02固定資本M'!P$43=0,0,'R02固定資本M'!P15/'R02固定資本M'!P$43)</f>
        <v>0</v>
      </c>
      <c r="Q15" s="390">
        <f>IF('R02固定資本M'!Q$43=0,0,'R02固定資本M'!Q15/'R02固定資本M'!Q$43)</f>
        <v>0</v>
      </c>
      <c r="R15" s="390">
        <f>IF('R02固定資本M'!R$43=0,0,'R02固定資本M'!R15/'R02固定資本M'!R$43)</f>
        <v>0</v>
      </c>
      <c r="S15" s="390">
        <f>IF('R02固定資本M'!S$43=0,0,'R02固定資本M'!S15/'R02固定資本M'!S$43)</f>
        <v>0</v>
      </c>
      <c r="T15" s="390">
        <f>IF('R02固定資本M'!T$43=0,0,'R02固定資本M'!T15/'R02固定資本M'!T$43)</f>
        <v>0</v>
      </c>
      <c r="U15" s="390">
        <f>IF('R02固定資本M'!U$43=0,0,'R02固定資本M'!U15/'R02固定資本M'!U$43)</f>
        <v>0</v>
      </c>
      <c r="V15" s="390">
        <f>IF('R02固定資本M'!V$43=0,0,'R02固定資本M'!V15/'R02固定資本M'!V$43)</f>
        <v>0</v>
      </c>
      <c r="W15" s="390">
        <f>IF('R02固定資本M'!W$43=0,0,'R02固定資本M'!W15/'R02固定資本M'!W$43)</f>
        <v>0</v>
      </c>
      <c r="X15" s="390">
        <f>IF('R02固定資本M'!X$43=0,0,'R02固定資本M'!X15/'R02固定資本M'!X$43)</f>
        <v>0</v>
      </c>
      <c r="Y15" s="390">
        <f>IF('R02固定資本M'!Y$43=0,0,'R02固定資本M'!Y15/'R02固定資本M'!Y$43)</f>
        <v>0</v>
      </c>
      <c r="Z15" s="390">
        <f>IF('R02固定資本M'!Z$43=0,0,'R02固定資本M'!Z15/'R02固定資本M'!Z$43)</f>
        <v>0</v>
      </c>
      <c r="AA15" s="390">
        <f>IF('R02固定資本M'!AA$43=0,0,'R02固定資本M'!AA15/'R02固定資本M'!AA$43)</f>
        <v>0</v>
      </c>
      <c r="AB15" s="390">
        <f>IF('R02固定資本M'!AB$43=0,0,'R02固定資本M'!AB15/'R02固定資本M'!AB$43)</f>
        <v>0</v>
      </c>
      <c r="AC15" s="390">
        <f>IF('R02固定資本M'!AC$43=0,0,'R02固定資本M'!AC15/'R02固定資本M'!AC$43)</f>
        <v>0</v>
      </c>
      <c r="AD15" s="390">
        <f>IF('R02固定資本M'!AD$43=0,0,'R02固定資本M'!AD15/'R02固定資本M'!AD$43)</f>
        <v>0</v>
      </c>
      <c r="AE15" s="390">
        <f>IF('R02固定資本M'!AE$43=0,0,'R02固定資本M'!AE15/'R02固定資本M'!AE$43)</f>
        <v>0</v>
      </c>
      <c r="AF15" s="390">
        <f>IF('R02固定資本M'!AF$43=0,0,'R02固定資本M'!AF15/'R02固定資本M'!AF$43)</f>
        <v>0</v>
      </c>
      <c r="AG15" s="390">
        <f>IF('R02固定資本M'!AG$43=0,0,'R02固定資本M'!AG15/'R02固定資本M'!AG$43)</f>
        <v>0</v>
      </c>
      <c r="AH15" s="390">
        <f>IF('R02固定資本M'!AH$43=0,0,'R02固定資本M'!AH15/'R02固定資本M'!AH$43)</f>
        <v>0</v>
      </c>
      <c r="AI15" s="390">
        <f>IF('R02固定資本M'!AI$43=0,0,'R02固定資本M'!AI15/'R02固定資本M'!AI$43)</f>
        <v>0</v>
      </c>
      <c r="AJ15" s="390">
        <f>IF('R02固定資本M'!AJ$43=0,0,'R02固定資本M'!AJ15/'R02固定資本M'!AJ$43)</f>
        <v>0</v>
      </c>
      <c r="AK15" s="390">
        <f>IF('R02固定資本M'!AK$43=0,0,'R02固定資本M'!AK15/'R02固定資本M'!AK$43)</f>
        <v>0</v>
      </c>
      <c r="AL15" s="390">
        <f>IF('R02固定資本M'!AL$43=0,0,'R02固定資本M'!AL15/'R02固定資本M'!AL$43)</f>
        <v>0</v>
      </c>
      <c r="AM15" s="390">
        <f>IF('R02固定資本M'!AM$43=0,0,'R02固定資本M'!AM15/'R02固定資本M'!AM$43)</f>
        <v>0</v>
      </c>
      <c r="AN15" s="390">
        <f>IF('R02固定資本M'!AN$43=0,0,'R02固定資本M'!AN15/'R02固定資本M'!AN$43)</f>
        <v>0</v>
      </c>
      <c r="AO15" s="390">
        <f>IF('R02固定資本M'!AO$43=0,0,'R02固定資本M'!AO15/'R02固定資本M'!AO$43)</f>
        <v>0</v>
      </c>
      <c r="AP15" s="391">
        <f>IF('R02固定資本M'!AP$43=0,0,'R02固定資本M'!AP15/'R02固定資本M'!AP$43)</f>
        <v>0</v>
      </c>
    </row>
    <row r="16" spans="1:42">
      <c r="A16" s="300">
        <v>13</v>
      </c>
      <c r="B16" s="37" t="s">
        <v>85</v>
      </c>
      <c r="C16" s="389">
        <f>IF('R02固定資本M'!C$43=0,0,'R02固定資本M'!C16/'R02固定資本M'!C$43)</f>
        <v>0</v>
      </c>
      <c r="D16" s="390">
        <f>IF('R02固定資本M'!D$43=0,0,'R02固定資本M'!D16/'R02固定資本M'!D$43)</f>
        <v>0</v>
      </c>
      <c r="E16" s="390">
        <f>IF('R02固定資本M'!E$43=0,0,'R02固定資本M'!E16/'R02固定資本M'!E$43)</f>
        <v>0</v>
      </c>
      <c r="F16" s="390">
        <f>IF('R02固定資本M'!F$43=0,0,'R02固定資本M'!F16/'R02固定資本M'!F$43)</f>
        <v>0</v>
      </c>
      <c r="G16" s="390">
        <f>IF('R02固定資本M'!G$43=0,0,'R02固定資本M'!G16/'R02固定資本M'!G$43)</f>
        <v>0</v>
      </c>
      <c r="H16" s="390">
        <f>IF('R02固定資本M'!H$43=0,0,'R02固定資本M'!H16/'R02固定資本M'!H$43)</f>
        <v>0</v>
      </c>
      <c r="I16" s="390">
        <f>IF('R02固定資本M'!I$43=0,0,'R02固定資本M'!I16/'R02固定資本M'!I$43)</f>
        <v>0</v>
      </c>
      <c r="J16" s="390">
        <f>IF('R02固定資本M'!J$43=0,0,'R02固定資本M'!J16/'R02固定資本M'!J$43)</f>
        <v>0</v>
      </c>
      <c r="K16" s="390">
        <f>IF('R02固定資本M'!K$43=0,0,'R02固定資本M'!K16/'R02固定資本M'!K$43)</f>
        <v>0</v>
      </c>
      <c r="L16" s="390">
        <f>IF('R02固定資本M'!L$43=0,0,'R02固定資本M'!L16/'R02固定資本M'!L$43)</f>
        <v>0</v>
      </c>
      <c r="M16" s="390">
        <f>IF('R02固定資本M'!M$43=0,0,'R02固定資本M'!M16/'R02固定資本M'!M$43)</f>
        <v>0</v>
      </c>
      <c r="N16" s="390">
        <f>IF('R02固定資本M'!N$43=0,0,'R02固定資本M'!N16/'R02固定資本M'!N$43)</f>
        <v>0</v>
      </c>
      <c r="O16" s="390">
        <f>IF('R02固定資本M'!O$43=0,0,'R02固定資本M'!O16/'R02固定資本M'!O$43)</f>
        <v>0</v>
      </c>
      <c r="P16" s="390">
        <f>IF('R02固定資本M'!P$43=0,0,'R02固定資本M'!P16/'R02固定資本M'!P$43)</f>
        <v>0</v>
      </c>
      <c r="Q16" s="390">
        <f>IF('R02固定資本M'!Q$43=0,0,'R02固定資本M'!Q16/'R02固定資本M'!Q$43)</f>
        <v>0</v>
      </c>
      <c r="R16" s="390">
        <f>IF('R02固定資本M'!R$43=0,0,'R02固定資本M'!R16/'R02固定資本M'!R$43)</f>
        <v>0</v>
      </c>
      <c r="S16" s="390">
        <f>IF('R02固定資本M'!S$43=0,0,'R02固定資本M'!S16/'R02固定資本M'!S$43)</f>
        <v>0</v>
      </c>
      <c r="T16" s="390">
        <f>IF('R02固定資本M'!T$43=0,0,'R02固定資本M'!T16/'R02固定資本M'!T$43)</f>
        <v>0</v>
      </c>
      <c r="U16" s="390">
        <f>IF('R02固定資本M'!U$43=0,0,'R02固定資本M'!U16/'R02固定資本M'!U$43)</f>
        <v>0</v>
      </c>
      <c r="V16" s="390">
        <f>IF('R02固定資本M'!V$43=0,0,'R02固定資本M'!V16/'R02固定資本M'!V$43)</f>
        <v>0</v>
      </c>
      <c r="W16" s="390">
        <f>IF('R02固定資本M'!W$43=0,0,'R02固定資本M'!W16/'R02固定資本M'!W$43)</f>
        <v>0</v>
      </c>
      <c r="X16" s="390">
        <f>IF('R02固定資本M'!X$43=0,0,'R02固定資本M'!X16/'R02固定資本M'!X$43)</f>
        <v>0</v>
      </c>
      <c r="Y16" s="390">
        <f>IF('R02固定資本M'!Y$43=0,0,'R02固定資本M'!Y16/'R02固定資本M'!Y$43)</f>
        <v>0</v>
      </c>
      <c r="Z16" s="390">
        <f>IF('R02固定資本M'!Z$43=0,0,'R02固定資本M'!Z16/'R02固定資本M'!Z$43)</f>
        <v>2.7092460435932206E-2</v>
      </c>
      <c r="AA16" s="390">
        <f>IF('R02固定資本M'!AA$43=0,0,'R02固定資本M'!AA16/'R02固定資本M'!AA$43)</f>
        <v>0</v>
      </c>
      <c r="AB16" s="390">
        <f>IF('R02固定資本M'!AB$43=0,0,'R02固定資本M'!AB16/'R02固定資本M'!AB$43)</f>
        <v>0</v>
      </c>
      <c r="AC16" s="390">
        <f>IF('R02固定資本M'!AC$43=0,0,'R02固定資本M'!AC16/'R02固定資本M'!AC$43)</f>
        <v>0</v>
      </c>
      <c r="AD16" s="390">
        <f>IF('R02固定資本M'!AD$43=0,0,'R02固定資本M'!AD16/'R02固定資本M'!AD$43)</f>
        <v>0</v>
      </c>
      <c r="AE16" s="390">
        <f>IF('R02固定資本M'!AE$43=0,0,'R02固定資本M'!AE16/'R02固定資本M'!AE$43)</f>
        <v>0</v>
      </c>
      <c r="AF16" s="390">
        <f>IF('R02固定資本M'!AF$43=0,0,'R02固定資本M'!AF16/'R02固定資本M'!AF$43)</f>
        <v>0</v>
      </c>
      <c r="AG16" s="390">
        <f>IF('R02固定資本M'!AG$43=0,0,'R02固定資本M'!AG16/'R02固定資本M'!AG$43)</f>
        <v>0</v>
      </c>
      <c r="AH16" s="390">
        <f>IF('R02固定資本M'!AH$43=0,0,'R02固定資本M'!AH16/'R02固定資本M'!AH$43)</f>
        <v>0</v>
      </c>
      <c r="AI16" s="390">
        <f>IF('R02固定資本M'!AI$43=0,0,'R02固定資本M'!AI16/'R02固定資本M'!AI$43)</f>
        <v>0</v>
      </c>
      <c r="AJ16" s="390">
        <f>IF('R02固定資本M'!AJ$43=0,0,'R02固定資本M'!AJ16/'R02固定資本M'!AJ$43)</f>
        <v>0</v>
      </c>
      <c r="AK16" s="390">
        <f>IF('R02固定資本M'!AK$43=0,0,'R02固定資本M'!AK16/'R02固定資本M'!AK$43)</f>
        <v>0</v>
      </c>
      <c r="AL16" s="390">
        <f>IF('R02固定資本M'!AL$43=0,0,'R02固定資本M'!AL16/'R02固定資本M'!AL$43)</f>
        <v>0</v>
      </c>
      <c r="AM16" s="390">
        <f>IF('R02固定資本M'!AM$43=0,0,'R02固定資本M'!AM16/'R02固定資本M'!AM$43)</f>
        <v>0</v>
      </c>
      <c r="AN16" s="390">
        <f>IF('R02固定資本M'!AN$43=0,0,'R02固定資本M'!AN16/'R02固定資本M'!AN$43)</f>
        <v>0</v>
      </c>
      <c r="AO16" s="390">
        <f>IF('R02固定資本M'!AO$43=0,0,'R02固定資本M'!AO16/'R02固定資本M'!AO$43)</f>
        <v>0</v>
      </c>
      <c r="AP16" s="391">
        <f>IF('R02固定資本M'!AP$43=0,0,'R02固定資本M'!AP16/'R02固定資本M'!AP$43)</f>
        <v>1.8082988519861635E-3</v>
      </c>
    </row>
    <row r="17" spans="1:42">
      <c r="A17" s="300">
        <v>14</v>
      </c>
      <c r="B17" s="37" t="s">
        <v>86</v>
      </c>
      <c r="C17" s="389">
        <f>IF('R02固定資本M'!C$43=0,0,'R02固定資本M'!C17/'R02固定資本M'!C$43)</f>
        <v>2.0351687236782744E-4</v>
      </c>
      <c r="D17" s="390">
        <f>IF('R02固定資本M'!D$43=0,0,'R02固定資本M'!D17/'R02固定資本M'!D$43)</f>
        <v>5.5026546009500675E-3</v>
      </c>
      <c r="E17" s="390">
        <f>IF('R02固定資本M'!E$43=0,0,'R02固定資本M'!E17/'R02固定資本M'!E$43)</f>
        <v>2.624531651732963E-3</v>
      </c>
      <c r="F17" s="390">
        <f>IF('R02固定資本M'!F$43=0,0,'R02固定資本M'!F17/'R02固定資本M'!F$43)</f>
        <v>5.8881532610226793E-3</v>
      </c>
      <c r="G17" s="390">
        <f>IF('R02固定資本M'!G$43=0,0,'R02固定資本M'!G17/'R02固定資本M'!G$43)</f>
        <v>1.3390302163727217E-2</v>
      </c>
      <c r="H17" s="390">
        <f>IF('R02固定資本M'!H$43=0,0,'R02固定資本M'!H17/'R02固定資本M'!H$43)</f>
        <v>2.117416764818102E-2</v>
      </c>
      <c r="I17" s="390">
        <f>IF('R02固定資本M'!I$43=0,0,'R02固定資本M'!I17/'R02固定資本M'!I$43)</f>
        <v>1.3254387964162572E-2</v>
      </c>
      <c r="J17" s="390">
        <f>IF('R02固定資本M'!J$43=0,0,'R02固定資本M'!J17/'R02固定資本M'!J$43)</f>
        <v>2.3130829787460606E-4</v>
      </c>
      <c r="K17" s="390">
        <f>IF('R02固定資本M'!K$43=0,0,'R02固定資本M'!K17/'R02固定資本M'!K$43)</f>
        <v>3.3072361101187136E-4</v>
      </c>
      <c r="L17" s="390">
        <f>IF('R02固定資本M'!L$43=0,0,'R02固定資本M'!L17/'R02固定資本M'!L$43)</f>
        <v>4.3310083665736724E-3</v>
      </c>
      <c r="M17" s="390">
        <f>IF('R02固定資本M'!M$43=0,0,'R02固定資本M'!M17/'R02固定資本M'!M$43)</f>
        <v>6.0015733743397446E-3</v>
      </c>
      <c r="N17" s="390">
        <f>IF('R02固定資本M'!N$43=0,0,'R02固定資本M'!N17/'R02固定資本M'!N$43)</f>
        <v>1.3032943317832554E-3</v>
      </c>
      <c r="O17" s="390">
        <f>IF('R02固定資本M'!O$43=0,0,'R02固定資本M'!O17/'R02固定資本M'!O$43)</f>
        <v>1.9902665529022735E-3</v>
      </c>
      <c r="P17" s="390">
        <f>IF('R02固定資本M'!P$43=0,0,'R02固定資本M'!P17/'R02固定資本M'!P$43)</f>
        <v>2.4186950668683371E-2</v>
      </c>
      <c r="Q17" s="390">
        <f>IF('R02固定資本M'!Q$43=0,0,'R02固定資本M'!Q17/'R02固定資本M'!Q$43)</f>
        <v>3.9064924987066733E-3</v>
      </c>
      <c r="R17" s="390">
        <f>IF('R02固定資本M'!R$43=0,0,'R02固定資本M'!R17/'R02固定資本M'!R$43)</f>
        <v>3.0137577376902268E-3</v>
      </c>
      <c r="S17" s="390">
        <f>IF('R02固定資本M'!S$43=0,0,'R02固定資本M'!S17/'R02固定資本M'!S$43)</f>
        <v>2.1267865231020364E-3</v>
      </c>
      <c r="T17" s="390">
        <f>IF('R02固定資本M'!T$43=0,0,'R02固定資本M'!T17/'R02固定資本M'!T$43)</f>
        <v>8.0035784640714622E-4</v>
      </c>
      <c r="U17" s="390">
        <f>IF('R02固定資本M'!U$43=0,0,'R02固定資本M'!U17/'R02固定資本M'!U$43)</f>
        <v>1.4176427274136707E-3</v>
      </c>
      <c r="V17" s="390">
        <f>IF('R02固定資本M'!V$43=0,0,'R02固定資本M'!V17/'R02固定資本M'!V$43)</f>
        <v>1.1033466478238287E-3</v>
      </c>
      <c r="W17" s="390">
        <f>IF('R02固定資本M'!W$43=0,0,'R02固定資本M'!W17/'R02固定資本M'!W$43)</f>
        <v>6.6321035095101609E-4</v>
      </c>
      <c r="X17" s="390">
        <f>IF('R02固定資本M'!X$43=0,0,'R02固定資本M'!X17/'R02固定資本M'!X$43)</f>
        <v>1.0083920594092393E-2</v>
      </c>
      <c r="Y17" s="390">
        <f>IF('R02固定資本M'!Y$43=0,0,'R02固定資本M'!Y17/'R02固定資本M'!Y$43)</f>
        <v>2.8114144840824845E-3</v>
      </c>
      <c r="Z17" s="390">
        <f>IF('R02固定資本M'!Z$43=0,0,'R02固定資本M'!Z17/'R02固定資本M'!Z$43)</f>
        <v>8.0696534378054571E-5</v>
      </c>
      <c r="AA17" s="390">
        <f>IF('R02固定資本M'!AA$43=0,0,'R02固定資本M'!AA17/'R02固定資本M'!AA$43)</f>
        <v>0</v>
      </c>
      <c r="AB17" s="390">
        <f>IF('R02固定資本M'!AB$43=0,0,'R02固定資本M'!AB17/'R02固定資本M'!AB$43)</f>
        <v>1.4316695745756355E-3</v>
      </c>
      <c r="AC17" s="390">
        <f>IF('R02固定資本M'!AC$43=0,0,'R02固定資本M'!AC17/'R02固定資本M'!AC$43)</f>
        <v>5.7116349278592419E-3</v>
      </c>
      <c r="AD17" s="390">
        <f>IF('R02固定資本M'!AD$43=0,0,'R02固定資本M'!AD17/'R02固定資本M'!AD$43)</f>
        <v>2.7260864334785122E-3</v>
      </c>
      <c r="AE17" s="390">
        <f>IF('R02固定資本M'!AE$43=0,0,'R02固定資本M'!AE17/'R02固定資本M'!AE$43)</f>
        <v>2.7508043234334232E-3</v>
      </c>
      <c r="AF17" s="390">
        <f>IF('R02固定資本M'!AF$43=0,0,'R02固定資本M'!AF17/'R02固定資本M'!AF$43)</f>
        <v>2.9452725985060625E-3</v>
      </c>
      <c r="AG17" s="390">
        <f>IF('R02固定資本M'!AG$43=0,0,'R02固定資本M'!AG17/'R02固定資本M'!AG$43)</f>
        <v>1.1409849726479429E-3</v>
      </c>
      <c r="AH17" s="390">
        <f>IF('R02固定資本M'!AH$43=0,0,'R02固定資本M'!AH17/'R02固定資本M'!AH$43)</f>
        <v>0</v>
      </c>
      <c r="AI17" s="390">
        <f>IF('R02固定資本M'!AI$43=0,0,'R02固定資本M'!AI17/'R02固定資本M'!AI$43)</f>
        <v>2.6536131051401396E-3</v>
      </c>
      <c r="AJ17" s="390">
        <f>IF('R02固定資本M'!AJ$43=0,0,'R02固定資本M'!AJ17/'R02固定資本M'!AJ$43)</f>
        <v>3.9434708109006011E-3</v>
      </c>
      <c r="AK17" s="390">
        <f>IF('R02固定資本M'!AK$43=0,0,'R02固定資本M'!AK17/'R02固定資本M'!AK$43)</f>
        <v>2.2328858315766114E-3</v>
      </c>
      <c r="AL17" s="390">
        <f>IF('R02固定資本M'!AL$43=0,0,'R02固定資本M'!AL17/'R02固定資本M'!AL$43)</f>
        <v>7.5471721661014377E-3</v>
      </c>
      <c r="AM17" s="390">
        <f>IF('R02固定資本M'!AM$43=0,0,'R02固定資本M'!AM17/'R02固定資本M'!AM$43)</f>
        <v>1.6254559519865319E-2</v>
      </c>
      <c r="AN17" s="390">
        <f>IF('R02固定資本M'!AN$43=0,0,'R02固定資本M'!AN17/'R02固定資本M'!AN$43)</f>
        <v>0</v>
      </c>
      <c r="AO17" s="390">
        <f>IF('R02固定資本M'!AO$43=0,0,'R02固定資本M'!AO17/'R02固定資本M'!AO$43)</f>
        <v>3.9594174835612568E-2</v>
      </c>
      <c r="AP17" s="391">
        <f>IF('R02固定資本M'!AP$43=0,0,'R02固定資本M'!AP17/'R02固定資本M'!AP$43)</f>
        <v>3.9016323277027789E-3</v>
      </c>
    </row>
    <row r="18" spans="1:42">
      <c r="A18" s="300">
        <v>15</v>
      </c>
      <c r="B18" s="37" t="s">
        <v>70</v>
      </c>
      <c r="C18" s="389">
        <f>IF('R02固定資本M'!C$43=0,0,'R02固定資本M'!C18/'R02固定資本M'!C$43)</f>
        <v>2.1006973760815378E-3</v>
      </c>
      <c r="D18" s="390">
        <f>IF('R02固定資本M'!D$43=0,0,'R02固定資本M'!D18/'R02固定資本M'!D$43)</f>
        <v>7.4586763536315367E-2</v>
      </c>
      <c r="E18" s="390">
        <f>IF('R02固定資本M'!E$43=0,0,'R02固定資本M'!E18/'R02固定資本M'!E$43)</f>
        <v>0.31073979728165024</v>
      </c>
      <c r="F18" s="390">
        <f>IF('R02固定資本M'!F$43=0,0,'R02固定資本M'!F18/'R02固定資本M'!F$43)</f>
        <v>0.10268112879748321</v>
      </c>
      <c r="G18" s="390">
        <f>IF('R02固定資本M'!G$43=0,0,'R02固定資本M'!G18/'R02固定資本M'!G$43)</f>
        <v>9.4598093908500852E-2</v>
      </c>
      <c r="H18" s="390">
        <f>IF('R02固定資本M'!H$43=0,0,'R02固定資本M'!H18/'R02固定資本M'!H$43)</f>
        <v>3.2958975464906025E-2</v>
      </c>
      <c r="I18" s="390">
        <f>IF('R02固定資本M'!I$43=0,0,'R02固定資本M'!I18/'R02固定資本M'!I$43)</f>
        <v>6.4425466463046768E-2</v>
      </c>
      <c r="J18" s="390">
        <f>IF('R02固定資本M'!J$43=0,0,'R02固定資本M'!J18/'R02固定資本M'!J$43)</f>
        <v>3.7131587800331052E-2</v>
      </c>
      <c r="K18" s="390">
        <f>IF('R02固定資本M'!K$43=0,0,'R02固定資本M'!K18/'R02固定資本M'!K$43)</f>
        <v>8.8295038125082936E-2</v>
      </c>
      <c r="L18" s="390">
        <f>IF('R02固定資本M'!L$43=0,0,'R02固定資本M'!L18/'R02固定資本M'!L$43)</f>
        <v>2.0591159279751511E-2</v>
      </c>
      <c r="M18" s="390">
        <f>IF('R02固定資本M'!M$43=0,0,'R02固定資本M'!M18/'R02固定資本M'!M$43)</f>
        <v>4.3711847728063899E-2</v>
      </c>
      <c r="N18" s="390">
        <f>IF('R02固定資本M'!N$43=0,0,'R02固定資本M'!N18/'R02固定資本M'!N$43)</f>
        <v>9.8039682509206388E-2</v>
      </c>
      <c r="O18" s="390">
        <f>IF('R02固定資本M'!O$43=0,0,'R02固定資本M'!O18/'R02固定資本M'!O$43)</f>
        <v>9.0726493066109068E-2</v>
      </c>
      <c r="P18" s="390">
        <f>IF('R02固定資本M'!P$43=0,0,'R02固定資本M'!P18/'R02固定資本M'!P$43)</f>
        <v>1.9690945096755081E-2</v>
      </c>
      <c r="Q18" s="390">
        <f>IF('R02固定資本M'!Q$43=0,0,'R02固定資本M'!Q18/'R02固定資本M'!Q$43)</f>
        <v>0.18665545783755819</v>
      </c>
      <c r="R18" s="390">
        <f>IF('R02固定資本M'!R$43=0,0,'R02固定資本M'!R18/'R02固定資本M'!R$43)</f>
        <v>0.13964684600959223</v>
      </c>
      <c r="S18" s="390">
        <f>IF('R02固定資本M'!S$43=0,0,'R02固定資本M'!S18/'R02固定資本M'!S$43)</f>
        <v>2.6219903223925842E-2</v>
      </c>
      <c r="T18" s="390">
        <f>IF('R02固定資本M'!T$43=0,0,'R02固定資本M'!T18/'R02固定資本M'!T$43)</f>
        <v>1.6200135196335869E-2</v>
      </c>
      <c r="U18" s="390">
        <f>IF('R02固定資本M'!U$43=0,0,'R02固定資本M'!U18/'R02固定資本M'!U$43)</f>
        <v>2.9715100934651382E-2</v>
      </c>
      <c r="V18" s="390">
        <f>IF('R02固定資本M'!V$43=0,0,'R02固定資本M'!V18/'R02固定資本M'!V$43)</f>
        <v>2.6594603032135958E-2</v>
      </c>
      <c r="W18" s="390">
        <f>IF('R02固定資本M'!W$43=0,0,'R02固定資本M'!W18/'R02固定資本M'!W$43)</f>
        <v>6.0327661905631463E-2</v>
      </c>
      <c r="X18" s="390">
        <f>IF('R02固定資本M'!X$43=0,0,'R02固定資本M'!X18/'R02固定資本M'!X$43)</f>
        <v>3.9407221970047791E-2</v>
      </c>
      <c r="Y18" s="390">
        <f>IF('R02固定資本M'!Y$43=0,0,'R02固定資本M'!Y18/'R02固定資本M'!Y$43)</f>
        <v>2.9188557260495566E-2</v>
      </c>
      <c r="Z18" s="390">
        <f>IF('R02固定資本M'!Z$43=0,0,'R02固定資本M'!Z18/'R02固定資本M'!Z$43)</f>
        <v>0.11444225595567743</v>
      </c>
      <c r="AA18" s="390">
        <f>IF('R02固定資本M'!AA$43=0,0,'R02固定資本M'!AA18/'R02固定資本M'!AA$43)</f>
        <v>0.1137390567636261</v>
      </c>
      <c r="AB18" s="390">
        <f>IF('R02固定資本M'!AB$43=0,0,'R02固定資本M'!AB18/'R02固定資本M'!AB$43)</f>
        <v>4.3946385768095619E-2</v>
      </c>
      <c r="AC18" s="390">
        <f>IF('R02固定資本M'!AC$43=0,0,'R02固定資本M'!AC18/'R02固定資本M'!AC$43)</f>
        <v>9.0394276285592726E-2</v>
      </c>
      <c r="AD18" s="390">
        <f>IF('R02固定資本M'!AD$43=0,0,'R02固定資本M'!AD18/'R02固定資本M'!AD$43)</f>
        <v>1.3084702056787129E-2</v>
      </c>
      <c r="AE18" s="390">
        <f>IF('R02固定資本M'!AE$43=0,0,'R02固定資本M'!AE18/'R02固定資本M'!AE$43)</f>
        <v>3.2054281568989046E-3</v>
      </c>
      <c r="AF18" s="390">
        <f>IF('R02固定資本M'!AF$43=0,0,'R02固定資本M'!AF18/'R02固定資本M'!AF$43)</f>
        <v>2.4704532335821261E-2</v>
      </c>
      <c r="AG18" s="390">
        <f>IF('R02固定資本M'!AG$43=0,0,'R02固定資本M'!AG18/'R02固定資本M'!AG$43)</f>
        <v>3.9235642280366712E-3</v>
      </c>
      <c r="AH18" s="390">
        <f>IF('R02固定資本M'!AH$43=0,0,'R02固定資本M'!AH18/'R02固定資本M'!AH$43)</f>
        <v>0</v>
      </c>
      <c r="AI18" s="390">
        <f>IF('R02固定資本M'!AI$43=0,0,'R02固定資本M'!AI18/'R02固定資本M'!AI$43)</f>
        <v>1.9277062708962459E-2</v>
      </c>
      <c r="AJ18" s="390">
        <f>IF('R02固定資本M'!AJ$43=0,0,'R02固定資本M'!AJ18/'R02固定資本M'!AJ$43)</f>
        <v>8.3555463981819997E-3</v>
      </c>
      <c r="AK18" s="390">
        <f>IF('R02固定資本M'!AK$43=0,0,'R02固定資本M'!AK18/'R02固定資本M'!AK$43)</f>
        <v>6.7194607788749583E-2</v>
      </c>
      <c r="AL18" s="390">
        <f>IF('R02固定資本M'!AL$43=0,0,'R02固定資本M'!AL18/'R02固定資本M'!AL$43)</f>
        <v>3.0105850423465655E-2</v>
      </c>
      <c r="AM18" s="390">
        <f>IF('R02固定資本M'!AM$43=0,0,'R02固定資本M'!AM18/'R02固定資本M'!AM$43)</f>
        <v>6.6304454656853029E-2</v>
      </c>
      <c r="AN18" s="390">
        <f>IF('R02固定資本M'!AN$43=0,0,'R02固定資本M'!AN18/'R02固定資本M'!AN$43)</f>
        <v>0</v>
      </c>
      <c r="AO18" s="390">
        <f>IF('R02固定資本M'!AO$43=0,0,'R02固定資本M'!AO18/'R02固定資本M'!AO$43)</f>
        <v>0.2005526644882811</v>
      </c>
      <c r="AP18" s="391">
        <f>IF('R02固定資本M'!AP$43=0,0,'R02固定資本M'!AP18/'R02固定資本M'!AP$43)</f>
        <v>4.3181314805004319E-2</v>
      </c>
    </row>
    <row r="19" spans="1:42">
      <c r="A19" s="300">
        <v>16</v>
      </c>
      <c r="B19" s="37" t="s">
        <v>71</v>
      </c>
      <c r="C19" s="389">
        <f>IF('R02固定資本M'!C$43=0,0,'R02固定資本M'!C19/'R02固定資本M'!C$43)</f>
        <v>0.32171543930660607</v>
      </c>
      <c r="D19" s="390">
        <f>IF('R02固定資本M'!D$43=0,0,'R02固定資本M'!D19/'R02固定資本M'!D$43)</f>
        <v>0.33570492014702408</v>
      </c>
      <c r="E19" s="390">
        <f>IF('R02固定資本M'!E$43=0,0,'R02固定資本M'!E19/'R02固定資本M'!E$43)</f>
        <v>7.9804763346812257E-3</v>
      </c>
      <c r="F19" s="390">
        <f>IF('R02固定資本M'!F$43=0,0,'R02固定資本M'!F19/'R02固定資本M'!F$43)</f>
        <v>0.24245668404000564</v>
      </c>
      <c r="G19" s="390">
        <f>IF('R02固定資本M'!G$43=0,0,'R02固定資本M'!G19/'R02固定資本M'!G$43)</f>
        <v>0.14765688476571662</v>
      </c>
      <c r="H19" s="390">
        <f>IF('R02固定資本M'!H$43=0,0,'R02固定資本M'!H19/'R02固定資本M'!H$43)</f>
        <v>0.1401950863456147</v>
      </c>
      <c r="I19" s="390">
        <f>IF('R02固定資本M'!I$43=0,0,'R02固定資本M'!I19/'R02固定資本M'!I$43)</f>
        <v>0.12071791859185382</v>
      </c>
      <c r="J19" s="390">
        <f>IF('R02固定資本M'!J$43=0,0,'R02固定資本M'!J19/'R02固定資本M'!J$43)</f>
        <v>0.14977419340844314</v>
      </c>
      <c r="K19" s="390">
        <f>IF('R02固定資本M'!K$43=0,0,'R02固定資本M'!K19/'R02固定資本M'!K$43)</f>
        <v>0.31543274776200148</v>
      </c>
      <c r="L19" s="390">
        <f>IF('R02固定資本M'!L$43=0,0,'R02固定資本M'!L19/'R02固定資本M'!L$43)</f>
        <v>0.3489879817213476</v>
      </c>
      <c r="M19" s="390">
        <f>IF('R02固定資本M'!M$43=0,0,'R02固定資本M'!M19/'R02固定資本M'!M$43)</f>
        <v>0.23902955147867036</v>
      </c>
      <c r="N19" s="390">
        <f>IF('R02固定資本M'!N$43=0,0,'R02固定資本M'!N19/'R02固定資本M'!N$43)</f>
        <v>0.17810050803134972</v>
      </c>
      <c r="O19" s="390">
        <f>IF('R02固定資本M'!O$43=0,0,'R02固定資本M'!O19/'R02固定資本M'!O$43)</f>
        <v>9.5977720732828231E-2</v>
      </c>
      <c r="P19" s="390">
        <f>IF('R02固定資本M'!P$43=0,0,'R02固定資本M'!P19/'R02固定資本M'!P$43)</f>
        <v>0.18286320188364441</v>
      </c>
      <c r="Q19" s="390">
        <f>IF('R02固定資本M'!Q$43=0,0,'R02固定資本M'!Q19/'R02固定資本M'!Q$43)</f>
        <v>0.18635346611484738</v>
      </c>
      <c r="R19" s="390">
        <f>IF('R02固定資本M'!R$43=0,0,'R02固定資本M'!R19/'R02固定資本M'!R$43)</f>
        <v>0.12601302200021022</v>
      </c>
      <c r="S19" s="390">
        <f>IF('R02固定資本M'!S$43=0,0,'R02固定資本M'!S19/'R02固定資本M'!S$43)</f>
        <v>0.11545076214521792</v>
      </c>
      <c r="T19" s="390">
        <f>IF('R02固定資本M'!T$43=0,0,'R02固定資本M'!T19/'R02固定資本M'!T$43)</f>
        <v>0.39559987238893712</v>
      </c>
      <c r="U19" s="390">
        <f>IF('R02固定資本M'!U$43=0,0,'R02固定資本M'!U19/'R02固定資本M'!U$43)</f>
        <v>0.10714119987755251</v>
      </c>
      <c r="V19" s="390">
        <f>IF('R02固定資本M'!V$43=0,0,'R02固定資本M'!V19/'R02固定資本M'!V$43)</f>
        <v>6.9727327039379491E-2</v>
      </c>
      <c r="W19" s="390">
        <f>IF('R02固定資本M'!W$43=0,0,'R02固定資本M'!W19/'R02固定資本M'!W$43)</f>
        <v>0.1825671745280647</v>
      </c>
      <c r="X19" s="390">
        <f>IF('R02固定資本M'!X$43=0,0,'R02固定資本M'!X19/'R02固定資本M'!X$43)</f>
        <v>0.15587895015963404</v>
      </c>
      <c r="Y19" s="390">
        <f>IF('R02固定資本M'!Y$43=0,0,'R02固定資本M'!Y19/'R02固定資本M'!Y$43)</f>
        <v>0.12121152185468589</v>
      </c>
      <c r="Z19" s="390">
        <f>IF('R02固定資本M'!Z$43=0,0,'R02固定資本M'!Z19/'R02固定資本M'!Z$43)</f>
        <v>7.1867548967455624E-3</v>
      </c>
      <c r="AA19" s="390">
        <f>IF('R02固定資本M'!AA$43=0,0,'R02固定資本M'!AA19/'R02固定資本M'!AA$43)</f>
        <v>0</v>
      </c>
      <c r="AB19" s="390">
        <f>IF('R02固定資本M'!AB$43=0,0,'R02固定資本M'!AB19/'R02固定資本M'!AB$43)</f>
        <v>0.22730444991602394</v>
      </c>
      <c r="AC19" s="390">
        <f>IF('R02固定資本M'!AC$43=0,0,'R02固定資本M'!AC19/'R02固定資本M'!AC$43)</f>
        <v>6.4374424685113641E-3</v>
      </c>
      <c r="AD19" s="390">
        <f>IF('R02固定資本M'!AD$43=0,0,'R02固定資本M'!AD19/'R02固定資本M'!AD$43)</f>
        <v>8.5855269554135937E-4</v>
      </c>
      <c r="AE19" s="390">
        <f>IF('R02固定資本M'!AE$43=0,0,'R02固定資本M'!AE19/'R02固定資本M'!AE$43)</f>
        <v>3.8591831622106644E-4</v>
      </c>
      <c r="AF19" s="390">
        <f>IF('R02固定資本M'!AF$43=0,0,'R02固定資本M'!AF19/'R02固定資本M'!AF$43)</f>
        <v>1.5033192953708948E-3</v>
      </c>
      <c r="AG19" s="390">
        <f>IF('R02固定資本M'!AG$43=0,0,'R02固定資本M'!AG19/'R02固定資本M'!AG$43)</f>
        <v>5.4247030883770092E-3</v>
      </c>
      <c r="AH19" s="390">
        <f>IF('R02固定資本M'!AH$43=0,0,'R02固定資本M'!AH19/'R02固定資本M'!AH$43)</f>
        <v>0</v>
      </c>
      <c r="AI19" s="390">
        <f>IF('R02固定資本M'!AI$43=0,0,'R02固定資本M'!AI19/'R02固定資本M'!AI$43)</f>
        <v>1.4392963114744547E-2</v>
      </c>
      <c r="AJ19" s="390">
        <f>IF('R02固定資本M'!AJ$43=0,0,'R02固定資本M'!AJ19/'R02固定資本M'!AJ$43)</f>
        <v>5.4950003102713298E-4</v>
      </c>
      <c r="AK19" s="390">
        <f>IF('R02固定資本M'!AK$43=0,0,'R02固定資本M'!AK19/'R02固定資本M'!AK$43)</f>
        <v>7.1193461296645581E-4</v>
      </c>
      <c r="AL19" s="390">
        <f>IF('R02固定資本M'!AL$43=0,0,'R02固定資本M'!AL19/'R02固定資本M'!AL$43)</f>
        <v>0.10629924760724627</v>
      </c>
      <c r="AM19" s="390">
        <f>IF('R02固定資本M'!AM$43=0,0,'R02固定資本M'!AM19/'R02固定資本M'!AM$43)</f>
        <v>1.493881802026876E-3</v>
      </c>
      <c r="AN19" s="390">
        <f>IF('R02固定資本M'!AN$43=0,0,'R02固定資本M'!AN19/'R02固定資本M'!AN$43)</f>
        <v>0</v>
      </c>
      <c r="AO19" s="390">
        <f>IF('R02固定資本M'!AO$43=0,0,'R02固定資本M'!AO19/'R02固定資本M'!AO$43)</f>
        <v>2.3800879422324419E-2</v>
      </c>
      <c r="AP19" s="391">
        <f>IF('R02固定資本M'!AP$43=0,0,'R02固定資本M'!AP19/'R02固定資本M'!AP$43)</f>
        <v>8.076750897786128E-2</v>
      </c>
    </row>
    <row r="20" spans="1:42">
      <c r="A20" s="300">
        <v>17</v>
      </c>
      <c r="B20" s="37" t="s">
        <v>72</v>
      </c>
      <c r="C20" s="389">
        <f>IF('R02固定資本M'!C$43=0,0,'R02固定資本M'!C20/'R02固定資本M'!C$43)</f>
        <v>8.7140506032416516E-4</v>
      </c>
      <c r="D20" s="390">
        <f>IF('R02固定資本M'!D$43=0,0,'R02固定資本M'!D20/'R02固定資本M'!D$43)</f>
        <v>5.3736861337403004E-4</v>
      </c>
      <c r="E20" s="390">
        <f>IF('R02固定資本M'!E$43=0,0,'R02固定資本M'!E20/'R02固定資本M'!E$43)</f>
        <v>3.3020408405626714E-2</v>
      </c>
      <c r="F20" s="390">
        <f>IF('R02固定資本M'!F$43=0,0,'R02固定資本M'!F20/'R02固定資本M'!F$43)</f>
        <v>5.0805277738648633E-3</v>
      </c>
      <c r="G20" s="390">
        <f>IF('R02固定資本M'!G$43=0,0,'R02固定資本M'!G20/'R02固定資本M'!G$43)</f>
        <v>2.6441437130692427E-2</v>
      </c>
      <c r="H20" s="390">
        <f>IF('R02固定資本M'!H$43=0,0,'R02固定資本M'!H20/'R02固定資本M'!H$43)</f>
        <v>1.1856140409084122E-2</v>
      </c>
      <c r="I20" s="390">
        <f>IF('R02固定資本M'!I$43=0,0,'R02固定資本M'!I20/'R02固定資本M'!I$43)</f>
        <v>5.0774970352828758E-3</v>
      </c>
      <c r="J20" s="390">
        <f>IF('R02固定資本M'!J$43=0,0,'R02固定資本M'!J20/'R02固定資本M'!J$43)</f>
        <v>1.2560060293968592E-2</v>
      </c>
      <c r="K20" s="390">
        <f>IF('R02固定資本M'!K$43=0,0,'R02固定資本M'!K20/'R02固定資本M'!K$43)</f>
        <v>1.3688282789102453E-2</v>
      </c>
      <c r="L20" s="390">
        <f>IF('R02固定資本M'!L$43=0,0,'R02固定資本M'!L20/'R02固定資本M'!L$43)</f>
        <v>1.1683299416086623E-2</v>
      </c>
      <c r="M20" s="390">
        <f>IF('R02固定資本M'!M$43=0,0,'R02固定資本M'!M20/'R02固定資本M'!M$43)</f>
        <v>1.8499483308252539E-2</v>
      </c>
      <c r="N20" s="390">
        <f>IF('R02固定資本M'!N$43=0,0,'R02固定資本M'!N20/'R02固定資本M'!N$43)</f>
        <v>1.4080493976967709E-2</v>
      </c>
      <c r="O20" s="390">
        <f>IF('R02固定資本M'!O$43=0,0,'R02固定資本M'!O20/'R02固定資本M'!O$43)</f>
        <v>2.8284855298283645E-2</v>
      </c>
      <c r="P20" s="390">
        <f>IF('R02固定資本M'!P$43=0,0,'R02固定資本M'!P20/'R02固定資本M'!P$43)</f>
        <v>9.8693819421704528E-3</v>
      </c>
      <c r="Q20" s="390">
        <f>IF('R02固定資本M'!Q$43=0,0,'R02固定資本M'!Q20/'R02固定資本M'!Q$43)</f>
        <v>1.2492886704604243E-2</v>
      </c>
      <c r="R20" s="390">
        <f>IF('R02固定資本M'!R$43=0,0,'R02固定資本M'!R20/'R02固定資本M'!R$43)</f>
        <v>1.0013221147197283E-2</v>
      </c>
      <c r="S20" s="390">
        <f>IF('R02固定資本M'!S$43=0,0,'R02固定資本M'!S20/'R02固定資本M'!S$43)</f>
        <v>1.9176394351290871E-2</v>
      </c>
      <c r="T20" s="390">
        <f>IF('R02固定資本M'!T$43=0,0,'R02固定資本M'!T20/'R02固定資本M'!T$43)</f>
        <v>1.6415980831569015E-2</v>
      </c>
      <c r="U20" s="390">
        <f>IF('R02固定資本M'!U$43=0,0,'R02固定資本M'!U20/'R02固定資本M'!U$43)</f>
        <v>1.6321057048518921E-2</v>
      </c>
      <c r="V20" s="390">
        <f>IF('R02固定資本M'!V$43=0,0,'R02固定資本M'!V20/'R02固定資本M'!V$43)</f>
        <v>2.0566381515436168E-2</v>
      </c>
      <c r="W20" s="390">
        <f>IF('R02固定資本M'!W$43=0,0,'R02固定資本M'!W20/'R02固定資本M'!W$43)</f>
        <v>6.7220841636695169E-3</v>
      </c>
      <c r="X20" s="390">
        <f>IF('R02固定資本M'!X$43=0,0,'R02固定資本M'!X20/'R02固定資本M'!X$43)</f>
        <v>2.9545673374506542E-2</v>
      </c>
      <c r="Y20" s="390">
        <f>IF('R02固定資本M'!Y$43=0,0,'R02固定資本M'!Y20/'R02固定資本M'!Y$43)</f>
        <v>1.8467037401348842E-2</v>
      </c>
      <c r="Z20" s="390">
        <f>IF('R02固定資本M'!Z$43=0,0,'R02固定資本M'!Z20/'R02固定資本M'!Z$43)</f>
        <v>1.7095616847250847E-2</v>
      </c>
      <c r="AA20" s="390">
        <f>IF('R02固定資本M'!AA$43=0,0,'R02固定資本M'!AA20/'R02固定資本M'!AA$43)</f>
        <v>0</v>
      </c>
      <c r="AB20" s="390">
        <f>IF('R02固定資本M'!AB$43=0,0,'R02固定資本M'!AB20/'R02固定資本M'!AB$43)</f>
        <v>1.6452785885499047E-2</v>
      </c>
      <c r="AC20" s="390">
        <f>IF('R02固定資本M'!AC$43=0,0,'R02固定資本M'!AC20/'R02固定資本M'!AC$43)</f>
        <v>3.0045850082975934E-2</v>
      </c>
      <c r="AD20" s="390">
        <f>IF('R02固定資本M'!AD$43=0,0,'R02固定資本M'!AD20/'R02固定資本M'!AD$43)</f>
        <v>2.8827114025755298E-3</v>
      </c>
      <c r="AE20" s="390">
        <f>IF('R02固定資本M'!AE$43=0,0,'R02固定資本M'!AE20/'R02固定資本M'!AE$43)</f>
        <v>5.0725340795632859E-4</v>
      </c>
      <c r="AF20" s="390">
        <f>IF('R02固定資本M'!AF$43=0,0,'R02固定資本M'!AF20/'R02固定資本M'!AF$43)</f>
        <v>3.130801464936047E-2</v>
      </c>
      <c r="AG20" s="390">
        <f>IF('R02固定資本M'!AG$43=0,0,'R02固定資本M'!AG20/'R02固定資本M'!AG$43)</f>
        <v>3.6475917177927848E-3</v>
      </c>
      <c r="AH20" s="390">
        <f>IF('R02固定資本M'!AH$43=0,0,'R02固定資本M'!AH20/'R02固定資本M'!AH$43)</f>
        <v>0</v>
      </c>
      <c r="AI20" s="390">
        <f>IF('R02固定資本M'!AI$43=0,0,'R02固定資本M'!AI20/'R02固定資本M'!AI$43)</f>
        <v>4.0027578134441077E-2</v>
      </c>
      <c r="AJ20" s="390">
        <f>IF('R02固定資本M'!AJ$43=0,0,'R02固定資本M'!AJ20/'R02固定資本M'!AJ$43)</f>
        <v>0.19562529525471548</v>
      </c>
      <c r="AK20" s="390">
        <f>IF('R02固定資本M'!AK$43=0,0,'R02固定資本M'!AK20/'R02固定資本M'!AK$43)</f>
        <v>4.7204963201301825E-2</v>
      </c>
      <c r="AL20" s="390">
        <f>IF('R02固定資本M'!AL$43=0,0,'R02固定資本M'!AL20/'R02固定資本M'!AL$43)</f>
        <v>2.3738070162274031E-2</v>
      </c>
      <c r="AM20" s="390">
        <f>IF('R02固定資本M'!AM$43=0,0,'R02固定資本M'!AM20/'R02固定資本M'!AM$43)</f>
        <v>0.10416551076926492</v>
      </c>
      <c r="AN20" s="390">
        <f>IF('R02固定資本M'!AN$43=0,0,'R02固定資本M'!AN20/'R02固定資本M'!AN$43)</f>
        <v>0</v>
      </c>
      <c r="AO20" s="390">
        <f>IF('R02固定資本M'!AO$43=0,0,'R02固定資本M'!AO20/'R02固定資本M'!AO$43)</f>
        <v>1.6660615595627093E-2</v>
      </c>
      <c r="AP20" s="391">
        <f>IF('R02固定資本M'!AP$43=0,0,'R02固定資本M'!AP20/'R02固定資本M'!AP$43)</f>
        <v>2.9163038589154731E-2</v>
      </c>
    </row>
    <row r="21" spans="1:42">
      <c r="A21" s="300">
        <v>18</v>
      </c>
      <c r="B21" s="37" t="s">
        <v>87</v>
      </c>
      <c r="C21" s="389">
        <f>IF('R02固定資本M'!C$43=0,0,'R02固定資本M'!C21/'R02固定資本M'!C$43)</f>
        <v>0</v>
      </c>
      <c r="D21" s="390">
        <f>IF('R02固定資本M'!D$43=0,0,'R02固定資本M'!D21/'R02固定資本M'!D$43)</f>
        <v>0</v>
      </c>
      <c r="E21" s="390">
        <f>IF('R02固定資本M'!E$43=0,0,'R02固定資本M'!E21/'R02固定資本M'!E$43)</f>
        <v>0</v>
      </c>
      <c r="F21" s="390">
        <f>IF('R02固定資本M'!F$43=0,0,'R02固定資本M'!F21/'R02固定資本M'!F$43)</f>
        <v>0</v>
      </c>
      <c r="G21" s="390">
        <f>IF('R02固定資本M'!G$43=0,0,'R02固定資本M'!G21/'R02固定資本M'!G$43)</f>
        <v>0</v>
      </c>
      <c r="H21" s="390">
        <f>IF('R02固定資本M'!H$43=0,0,'R02固定資本M'!H21/'R02固定資本M'!H$43)</f>
        <v>0</v>
      </c>
      <c r="I21" s="390">
        <f>IF('R02固定資本M'!I$43=0,0,'R02固定資本M'!I21/'R02固定資本M'!I$43)</f>
        <v>0</v>
      </c>
      <c r="J21" s="390">
        <f>IF('R02固定資本M'!J$43=0,0,'R02固定資本M'!J21/'R02固定資本M'!J$43)</f>
        <v>0</v>
      </c>
      <c r="K21" s="390">
        <f>IF('R02固定資本M'!K$43=0,0,'R02固定資本M'!K21/'R02固定資本M'!K$43)</f>
        <v>0</v>
      </c>
      <c r="L21" s="390">
        <f>IF('R02固定資本M'!L$43=0,0,'R02固定資本M'!L21/'R02固定資本M'!L$43)</f>
        <v>0</v>
      </c>
      <c r="M21" s="390">
        <f>IF('R02固定資本M'!M$43=0,0,'R02固定資本M'!M21/'R02固定資本M'!M$43)</f>
        <v>0</v>
      </c>
      <c r="N21" s="390">
        <f>IF('R02固定資本M'!N$43=0,0,'R02固定資本M'!N21/'R02固定資本M'!N$43)</f>
        <v>0</v>
      </c>
      <c r="O21" s="390">
        <f>IF('R02固定資本M'!O$43=0,0,'R02固定資本M'!O21/'R02固定資本M'!O$43)</f>
        <v>0</v>
      </c>
      <c r="P21" s="390">
        <f>IF('R02固定資本M'!P$43=0,0,'R02固定資本M'!P21/'R02固定資本M'!P$43)</f>
        <v>0</v>
      </c>
      <c r="Q21" s="390">
        <f>IF('R02固定資本M'!Q$43=0,0,'R02固定資本M'!Q21/'R02固定資本M'!Q$43)</f>
        <v>0</v>
      </c>
      <c r="R21" s="390">
        <f>IF('R02固定資本M'!R$43=0,0,'R02固定資本M'!R21/'R02固定資本M'!R$43)</f>
        <v>0</v>
      </c>
      <c r="S21" s="390">
        <f>IF('R02固定資本M'!S$43=0,0,'R02固定資本M'!S21/'R02固定資本M'!S$43)</f>
        <v>0</v>
      </c>
      <c r="T21" s="390">
        <f>IF('R02固定資本M'!T$43=0,0,'R02固定資本M'!T21/'R02固定資本M'!T$43)</f>
        <v>0</v>
      </c>
      <c r="U21" s="390">
        <f>IF('R02固定資本M'!U$43=0,0,'R02固定資本M'!U21/'R02固定資本M'!U$43)</f>
        <v>0</v>
      </c>
      <c r="V21" s="390">
        <f>IF('R02固定資本M'!V$43=0,0,'R02固定資本M'!V21/'R02固定資本M'!V$43)</f>
        <v>0</v>
      </c>
      <c r="W21" s="390">
        <f>IF('R02固定資本M'!W$43=0,0,'R02固定資本M'!W21/'R02固定資本M'!W$43)</f>
        <v>0</v>
      </c>
      <c r="X21" s="390">
        <f>IF('R02固定資本M'!X$43=0,0,'R02固定資本M'!X21/'R02固定資本M'!X$43)</f>
        <v>0</v>
      </c>
      <c r="Y21" s="390">
        <f>IF('R02固定資本M'!Y$43=0,0,'R02固定資本M'!Y21/'R02固定資本M'!Y$43)</f>
        <v>0</v>
      </c>
      <c r="Z21" s="390">
        <f>IF('R02固定資本M'!Z$43=0,0,'R02固定資本M'!Z21/'R02固定資本M'!Z$43)</f>
        <v>0</v>
      </c>
      <c r="AA21" s="390">
        <f>IF('R02固定資本M'!AA$43=0,0,'R02固定資本M'!AA21/'R02固定資本M'!AA$43)</f>
        <v>0</v>
      </c>
      <c r="AB21" s="390">
        <f>IF('R02固定資本M'!AB$43=0,0,'R02固定資本M'!AB21/'R02固定資本M'!AB$43)</f>
        <v>0</v>
      </c>
      <c r="AC21" s="390">
        <f>IF('R02固定資本M'!AC$43=0,0,'R02固定資本M'!AC21/'R02固定資本M'!AC$43)</f>
        <v>0</v>
      </c>
      <c r="AD21" s="390">
        <f>IF('R02固定資本M'!AD$43=0,0,'R02固定資本M'!AD21/'R02固定資本M'!AD$43)</f>
        <v>0</v>
      </c>
      <c r="AE21" s="390">
        <f>IF('R02固定資本M'!AE$43=0,0,'R02固定資本M'!AE21/'R02固定資本M'!AE$43)</f>
        <v>0</v>
      </c>
      <c r="AF21" s="390">
        <f>IF('R02固定資本M'!AF$43=0,0,'R02固定資本M'!AF21/'R02固定資本M'!AF$43)</f>
        <v>0</v>
      </c>
      <c r="AG21" s="390">
        <f>IF('R02固定資本M'!AG$43=0,0,'R02固定資本M'!AG21/'R02固定資本M'!AG$43)</f>
        <v>0</v>
      </c>
      <c r="AH21" s="390">
        <f>IF('R02固定資本M'!AH$43=0,0,'R02固定資本M'!AH21/'R02固定資本M'!AH$43)</f>
        <v>0</v>
      </c>
      <c r="AI21" s="390">
        <f>IF('R02固定資本M'!AI$43=0,0,'R02固定資本M'!AI21/'R02固定資本M'!AI$43)</f>
        <v>0</v>
      </c>
      <c r="AJ21" s="390">
        <f>IF('R02固定資本M'!AJ$43=0,0,'R02固定資本M'!AJ21/'R02固定資本M'!AJ$43)</f>
        <v>0</v>
      </c>
      <c r="AK21" s="390">
        <f>IF('R02固定資本M'!AK$43=0,0,'R02固定資本M'!AK21/'R02固定資本M'!AK$43)</f>
        <v>0</v>
      </c>
      <c r="AL21" s="390">
        <f>IF('R02固定資本M'!AL$43=0,0,'R02固定資本M'!AL21/'R02固定資本M'!AL$43)</f>
        <v>0</v>
      </c>
      <c r="AM21" s="390">
        <f>IF('R02固定資本M'!AM$43=0,0,'R02固定資本M'!AM21/'R02固定資本M'!AM$43)</f>
        <v>0</v>
      </c>
      <c r="AN21" s="390">
        <f>IF('R02固定資本M'!AN$43=0,0,'R02固定資本M'!AN21/'R02固定資本M'!AN$43)</f>
        <v>0</v>
      </c>
      <c r="AO21" s="390">
        <f>IF('R02固定資本M'!AO$43=0,0,'R02固定資本M'!AO21/'R02固定資本M'!AO$43)</f>
        <v>0</v>
      </c>
      <c r="AP21" s="391">
        <f>IF('R02固定資本M'!AP$43=0,0,'R02固定資本M'!AP21/'R02固定資本M'!AP$43)</f>
        <v>0</v>
      </c>
    </row>
    <row r="22" spans="1:42">
      <c r="A22" s="300">
        <v>19</v>
      </c>
      <c r="B22" s="37" t="s">
        <v>88</v>
      </c>
      <c r="C22" s="389">
        <f>IF('R02固定資本M'!C$43=0,0,'R02固定資本M'!C22/'R02固定資本M'!C$43)</f>
        <v>2.6772235005910181E-3</v>
      </c>
      <c r="D22" s="390">
        <f>IF('R02固定資本M'!D$43=0,0,'R02固定資本M'!D22/'R02固定資本M'!D$43)</f>
        <v>6.0830127033940197E-3</v>
      </c>
      <c r="E22" s="390">
        <f>IF('R02固定資本M'!E$43=0,0,'R02固定資本M'!E22/'R02固定資本M'!E$43)</f>
        <v>5.9734815421795488E-3</v>
      </c>
      <c r="F22" s="390">
        <f>IF('R02固定資本M'!F$43=0,0,'R02固定資本M'!F22/'R02固定資本M'!F$43)</f>
        <v>2.8755223740432923E-2</v>
      </c>
      <c r="G22" s="390">
        <f>IF('R02固定資本M'!G$43=0,0,'R02固定資本M'!G22/'R02固定資本M'!G$43)</f>
        <v>5.6022633663775065E-2</v>
      </c>
      <c r="H22" s="390">
        <f>IF('R02固定資本M'!H$43=0,0,'R02固定資本M'!H22/'R02固定資本M'!H$43)</f>
        <v>7.2153746619996351E-2</v>
      </c>
      <c r="I22" s="390">
        <f>IF('R02固定資本M'!I$43=0,0,'R02固定資本M'!I22/'R02固定資本M'!I$43)</f>
        <v>9.5785043687681523E-2</v>
      </c>
      <c r="J22" s="390">
        <f>IF('R02固定資本M'!J$43=0,0,'R02固定資本M'!J22/'R02固定資本M'!J$43)</f>
        <v>5.0938898720094085E-2</v>
      </c>
      <c r="K22" s="390">
        <f>IF('R02固定資本M'!K$43=0,0,'R02固定資本M'!K22/'R02固定資本M'!K$43)</f>
        <v>8.3511794788040869E-2</v>
      </c>
      <c r="L22" s="390">
        <f>IF('R02固定資本M'!L$43=0,0,'R02固定資本M'!L22/'R02固定資本M'!L$43)</f>
        <v>4.0071711434796577E-2</v>
      </c>
      <c r="M22" s="390">
        <f>IF('R02固定資本M'!M$43=0,0,'R02固定資本M'!M22/'R02固定資本M'!M$43)</f>
        <v>4.8963738381288355E-2</v>
      </c>
      <c r="N22" s="390">
        <f>IF('R02固定資本M'!N$43=0,0,'R02固定資本M'!N22/'R02固定資本M'!N$43)</f>
        <v>0.15483244181447448</v>
      </c>
      <c r="O22" s="390">
        <f>IF('R02固定資本M'!O$43=0,0,'R02固定資本M'!O22/'R02固定資本M'!O$43)</f>
        <v>4.9776804514444536E-2</v>
      </c>
      <c r="P22" s="390">
        <f>IF('R02固定資本M'!P$43=0,0,'R02固定資本M'!P22/'R02固定資本M'!P$43)</f>
        <v>3.5436840217679434E-2</v>
      </c>
      <c r="Q22" s="390">
        <f>IF('R02固定資本M'!Q$43=0,0,'R02固定資本M'!Q22/'R02固定資本M'!Q$43)</f>
        <v>7.6735644076564927E-2</v>
      </c>
      <c r="R22" s="390">
        <f>IF('R02固定資本M'!R$43=0,0,'R02固定資本M'!R22/'R02固定資本M'!R$43)</f>
        <v>7.3324261081700051E-2</v>
      </c>
      <c r="S22" s="390">
        <f>IF('R02固定資本M'!S$43=0,0,'R02固定資本M'!S22/'R02固定資本M'!S$43)</f>
        <v>4.1692639547242241E-2</v>
      </c>
      <c r="T22" s="390">
        <f>IF('R02固定資本M'!T$43=0,0,'R02固定資本M'!T22/'R02固定資本M'!T$43)</f>
        <v>2.7764051160435215E-2</v>
      </c>
      <c r="U22" s="390">
        <f>IF('R02固定資本M'!U$43=0,0,'R02固定資本M'!U22/'R02固定資本M'!U$43)</f>
        <v>0.11609490328482316</v>
      </c>
      <c r="V22" s="390">
        <f>IF('R02固定資本M'!V$43=0,0,'R02固定資本M'!V22/'R02固定資本M'!V$43)</f>
        <v>4.8658284019545264E-2</v>
      </c>
      <c r="W22" s="390">
        <f>IF('R02固定資本M'!W$43=0,0,'R02固定資本M'!W22/'R02固定資本M'!W$43)</f>
        <v>3.8054803511362707E-2</v>
      </c>
      <c r="X22" s="390">
        <f>IF('R02固定資本M'!X$43=0,0,'R02固定資本M'!X22/'R02固定資本M'!X$43)</f>
        <v>8.4275930791109399E-2</v>
      </c>
      <c r="Y22" s="390">
        <f>IF('R02固定資本M'!Y$43=0,0,'R02固定資本M'!Y22/'R02固定資本M'!Y$43)</f>
        <v>2.5482858671677294E-2</v>
      </c>
      <c r="Z22" s="390">
        <f>IF('R02固定資本M'!Z$43=0,0,'R02固定資本M'!Z22/'R02固定資本M'!Z$43)</f>
        <v>0.13456959676810379</v>
      </c>
      <c r="AA22" s="390">
        <f>IF('R02固定資本M'!AA$43=0,0,'R02固定資本M'!AA22/'R02固定資本M'!AA$43)</f>
        <v>0.49505789325049421</v>
      </c>
      <c r="AB22" s="390">
        <f>IF('R02固定資本M'!AB$43=0,0,'R02固定資本M'!AB22/'R02固定資本M'!AB$43)</f>
        <v>3.245715590196814E-2</v>
      </c>
      <c r="AC22" s="390">
        <f>IF('R02固定資本M'!AC$43=0,0,'R02固定資本M'!AC22/'R02固定資本M'!AC$43)</f>
        <v>3.7458999887367013E-2</v>
      </c>
      <c r="AD22" s="390">
        <f>IF('R02固定資本M'!AD$43=0,0,'R02固定資本M'!AD22/'R02固定資本M'!AD$43)</f>
        <v>1.1087893958271946E-2</v>
      </c>
      <c r="AE22" s="390">
        <f>IF('R02固定資本M'!AE$43=0,0,'R02固定資本M'!AE22/'R02固定資本M'!AE$43)</f>
        <v>9.1278820194216521E-3</v>
      </c>
      <c r="AF22" s="390">
        <f>IF('R02固定資本M'!AF$43=0,0,'R02固定資本M'!AF22/'R02固定資本M'!AF$43)</f>
        <v>4.0299755170342996E-2</v>
      </c>
      <c r="AG22" s="390">
        <f>IF('R02固定資本M'!AG$43=0,0,'R02固定資本M'!AG22/'R02固定資本M'!AG$43)</f>
        <v>1.5546336565415878E-2</v>
      </c>
      <c r="AH22" s="390">
        <f>IF('R02固定資本M'!AH$43=0,0,'R02固定資本M'!AH22/'R02固定資本M'!AH$43)</f>
        <v>0</v>
      </c>
      <c r="AI22" s="390">
        <f>IF('R02固定資本M'!AI$43=0,0,'R02固定資本M'!AI22/'R02固定資本M'!AI$43)</f>
        <v>3.646179592779749E-2</v>
      </c>
      <c r="AJ22" s="390">
        <f>IF('R02固定資本M'!AJ$43=0,0,'R02固定資本M'!AJ22/'R02固定資本M'!AJ$43)</f>
        <v>5.1561045062978164E-2</v>
      </c>
      <c r="AK22" s="390">
        <f>IF('R02固定資本M'!AK$43=0,0,'R02固定資本M'!AK22/'R02固定資本M'!AK$43)</f>
        <v>8.71426458079071E-3</v>
      </c>
      <c r="AL22" s="390">
        <f>IF('R02固定資本M'!AL$43=0,0,'R02固定資本M'!AL22/'R02固定資本M'!AL$43)</f>
        <v>3.4075533811340666E-2</v>
      </c>
      <c r="AM22" s="390">
        <f>IF('R02固定資本M'!AM$43=0,0,'R02固定資本M'!AM22/'R02固定資本M'!AM$43)</f>
        <v>2.2433788875801927E-2</v>
      </c>
      <c r="AN22" s="390">
        <f>IF('R02固定資本M'!AN$43=0,0,'R02固定資本M'!AN22/'R02固定資本M'!AN$43)</f>
        <v>0</v>
      </c>
      <c r="AO22" s="390">
        <f>IF('R02固定資本M'!AO$43=0,0,'R02固定資本M'!AO22/'R02固定資本M'!AO$43)</f>
        <v>0.16658598571947233</v>
      </c>
      <c r="AP22" s="391">
        <f>IF('R02固定資本M'!AP$43=0,0,'R02固定資本M'!AP22/'R02固定資本M'!AP$43)</f>
        <v>4.4619382836920941E-2</v>
      </c>
    </row>
    <row r="23" spans="1:42">
      <c r="A23" s="300">
        <v>20</v>
      </c>
      <c r="B23" s="37" t="s">
        <v>89</v>
      </c>
      <c r="C23" s="389">
        <f>IF('R02固定資本M'!C$43=0,0,'R02固定資本M'!C23/'R02固定資本M'!C$43)</f>
        <v>6.2182910631519784E-3</v>
      </c>
      <c r="D23" s="390">
        <f>IF('R02固定資本M'!D$43=0,0,'R02固定資本M'!D23/'R02固定資本M'!D$43)</f>
        <v>7.0932656965371965E-3</v>
      </c>
      <c r="E23" s="390">
        <f>IF('R02固定資本M'!E$43=0,0,'R02固定資本M'!E23/'R02固定資本M'!E$43)</f>
        <v>3.5270855229171489E-3</v>
      </c>
      <c r="F23" s="390">
        <f>IF('R02固定資本M'!F$43=0,0,'R02固定資本M'!F23/'R02固定資本M'!F$43)</f>
        <v>1.9336056721603982E-2</v>
      </c>
      <c r="G23" s="390">
        <f>IF('R02固定資本M'!G$43=0,0,'R02固定資本M'!G23/'R02固定資本M'!G$43)</f>
        <v>4.1104437226391052E-2</v>
      </c>
      <c r="H23" s="390">
        <f>IF('R02固定資本M'!H$43=0,0,'R02固定資本M'!H23/'R02固定資本M'!H$43)</f>
        <v>3.362585225858894E-2</v>
      </c>
      <c r="I23" s="390">
        <f>IF('R02固定資本M'!I$43=0,0,'R02固定資本M'!I23/'R02固定資本M'!I$43)</f>
        <v>2.9693485422610827E-2</v>
      </c>
      <c r="J23" s="390">
        <f>IF('R02固定資本M'!J$43=0,0,'R02固定資本M'!J23/'R02固定資本M'!J$43)</f>
        <v>1.8404292198580443E-2</v>
      </c>
      <c r="K23" s="390">
        <f>IF('R02固定資本M'!K$43=0,0,'R02固定資本M'!K23/'R02固定資本M'!K$43)</f>
        <v>1.7463023262935477E-2</v>
      </c>
      <c r="L23" s="390">
        <f>IF('R02固定資本M'!L$43=0,0,'R02固定資本M'!L23/'R02固定資本M'!L$43)</f>
        <v>7.5442212128117338E-3</v>
      </c>
      <c r="M23" s="390">
        <f>IF('R02固定資本M'!M$43=0,0,'R02固定資本M'!M23/'R02固定資本M'!M$43)</f>
        <v>2.6262194336400591E-2</v>
      </c>
      <c r="N23" s="390">
        <f>IF('R02固定資本M'!N$43=0,0,'R02固定資本M'!N23/'R02固定資本M'!N$43)</f>
        <v>2.5567455273657249E-2</v>
      </c>
      <c r="O23" s="390">
        <f>IF('R02固定資本M'!O$43=0,0,'R02固定資本M'!O23/'R02固定資本M'!O$43)</f>
        <v>4.4289381461042408E-2</v>
      </c>
      <c r="P23" s="390">
        <f>IF('R02固定資本M'!P$43=0,0,'R02固定資本M'!P23/'R02固定資本M'!P$43)</f>
        <v>2.2582942206837046E-2</v>
      </c>
      <c r="Q23" s="390">
        <f>IF('R02固定資本M'!Q$43=0,0,'R02固定資本M'!Q23/'R02固定資本M'!Q$43)</f>
        <v>1.9690248318675635E-2</v>
      </c>
      <c r="R23" s="390">
        <f>IF('R02固定資本M'!R$43=0,0,'R02固定資本M'!R23/'R02固定資本M'!R$43)</f>
        <v>1.9368704050981629E-2</v>
      </c>
      <c r="S23" s="390">
        <f>IF('R02固定資本M'!S$43=0,0,'R02固定資本M'!S23/'R02固定資本M'!S$43)</f>
        <v>3.0653417881599542E-2</v>
      </c>
      <c r="T23" s="390">
        <f>IF('R02固定資本M'!T$43=0,0,'R02固定資本M'!T23/'R02固定資本M'!T$43)</f>
        <v>2.4281239612080216E-2</v>
      </c>
      <c r="U23" s="390">
        <f>IF('R02固定資本M'!U$43=0,0,'R02固定資本M'!U23/'R02固定資本M'!U$43)</f>
        <v>5.1478668631678E-2</v>
      </c>
      <c r="V23" s="390">
        <f>IF('R02固定資本M'!V$43=0,0,'R02固定資本M'!V23/'R02固定資本M'!V$43)</f>
        <v>8.339953413220276E-2</v>
      </c>
      <c r="W23" s="390">
        <f>IF('R02固定資本M'!W$43=0,0,'R02固定資本M'!W23/'R02固定資本M'!W$43)</f>
        <v>1.8968715843740654E-2</v>
      </c>
      <c r="X23" s="390">
        <f>IF('R02固定資本M'!X$43=0,0,'R02固定資本M'!X23/'R02固定資本M'!X$43)</f>
        <v>6.7319874860348863E-2</v>
      </c>
      <c r="Y23" s="390">
        <f>IF('R02固定資本M'!Y$43=0,0,'R02固定資本M'!Y23/'R02固定資本M'!Y$43)</f>
        <v>3.0696337214333271E-2</v>
      </c>
      <c r="Z23" s="390">
        <f>IF('R02固定資本M'!Z$43=0,0,'R02固定資本M'!Z23/'R02固定資本M'!Z$43)</f>
        <v>1.0738242998279735E-2</v>
      </c>
      <c r="AA23" s="390">
        <f>IF('R02固定資本M'!AA$43=0,0,'R02固定資本M'!AA23/'R02固定資本M'!AA$43)</f>
        <v>0</v>
      </c>
      <c r="AB23" s="390">
        <f>IF('R02固定資本M'!AB$43=0,0,'R02固定資本M'!AB23/'R02固定資本M'!AB$43)</f>
        <v>2.6089650561742788E-3</v>
      </c>
      <c r="AC23" s="390">
        <f>IF('R02固定資本M'!AC$43=0,0,'R02固定資本M'!AC23/'R02固定資本M'!AC$43)</f>
        <v>6.6844633706110421E-2</v>
      </c>
      <c r="AD23" s="390">
        <f>IF('R02固定資本M'!AD$43=0,0,'R02固定資本M'!AD23/'R02固定資本M'!AD$43)</f>
        <v>9.7328636151222364E-2</v>
      </c>
      <c r="AE23" s="390">
        <f>IF('R02固定資本M'!AE$43=0,0,'R02固定資本M'!AE23/'R02固定資本M'!AE$43)</f>
        <v>3.2815975047074761E-3</v>
      </c>
      <c r="AF23" s="390">
        <f>IF('R02固定資本M'!AF$43=0,0,'R02固定資本M'!AF23/'R02固定資本M'!AF$43)</f>
        <v>3.8069189861216976E-2</v>
      </c>
      <c r="AG23" s="390">
        <f>IF('R02固定資本M'!AG$43=0,0,'R02固定資本M'!AG23/'R02固定資本M'!AG$43)</f>
        <v>0.19516700126754416</v>
      </c>
      <c r="AH23" s="390">
        <f>IF('R02固定資本M'!AH$43=0,0,'R02固定資本M'!AH23/'R02固定資本M'!AH$43)</f>
        <v>0</v>
      </c>
      <c r="AI23" s="390">
        <f>IF('R02固定資本M'!AI$43=0,0,'R02固定資本M'!AI23/'R02固定資本M'!AI$43)</f>
        <v>4.5993963038508515E-2</v>
      </c>
      <c r="AJ23" s="390">
        <f>IF('R02固定資本M'!AJ$43=0,0,'R02固定資本M'!AJ23/'R02固定資本M'!AJ$43)</f>
        <v>1.7411493590866026E-2</v>
      </c>
      <c r="AK23" s="390">
        <f>IF('R02固定資本M'!AK$43=0,0,'R02固定資本M'!AK23/'R02固定資本M'!AK$43)</f>
        <v>5.1277783941713818E-2</v>
      </c>
      <c r="AL23" s="390">
        <f>IF('R02固定資本M'!AL$43=0,0,'R02固定資本M'!AL23/'R02固定資本M'!AL$43)</f>
        <v>5.6835145504356185E-2</v>
      </c>
      <c r="AM23" s="390">
        <f>IF('R02固定資本M'!AM$43=0,0,'R02固定資本M'!AM23/'R02固定資本M'!AM$43)</f>
        <v>3.0758826168354673E-2</v>
      </c>
      <c r="AN23" s="390">
        <f>IF('R02固定資本M'!AN$43=0,0,'R02固定資本M'!AN23/'R02固定資本M'!AN$43)</f>
        <v>0</v>
      </c>
      <c r="AO23" s="390">
        <f>IF('R02固定資本M'!AO$43=0,0,'R02固定資本M'!AO23/'R02固定資本M'!AO$43)</f>
        <v>0.14774698454959861</v>
      </c>
      <c r="AP23" s="391">
        <f>IF('R02固定資本M'!AP$43=0,0,'R02固定資本M'!AP23/'R02固定資本M'!AP$43)</f>
        <v>4.6351125739019262E-2</v>
      </c>
    </row>
    <row r="24" spans="1:42">
      <c r="A24" s="300">
        <v>21</v>
      </c>
      <c r="B24" s="37" t="s">
        <v>90</v>
      </c>
      <c r="C24" s="389">
        <f>IF('R02固定資本M'!C$43=0,0,'R02固定資本M'!C24/'R02固定資本M'!C$43)</f>
        <v>3.0804137378299432E-2</v>
      </c>
      <c r="D24" s="390">
        <f>IF('R02固定資本M'!D$43=0,0,'R02固定資本M'!D24/'R02固定資本M'!D$43)</f>
        <v>0.15207531758485052</v>
      </c>
      <c r="E24" s="390">
        <f>IF('R02固定資本M'!E$43=0,0,'R02固定資本M'!E24/'R02固定資本M'!E$43)</f>
        <v>0.22893991485116769</v>
      </c>
      <c r="F24" s="390">
        <f>IF('R02固定資本M'!F$43=0,0,'R02固定資本M'!F24/'R02固定資本M'!F$43)</f>
        <v>3.0464384655115744E-2</v>
      </c>
      <c r="G24" s="390">
        <f>IF('R02固定資本M'!G$43=0,0,'R02固定資本M'!G24/'R02固定資本M'!G$43)</f>
        <v>3.3942051666000526E-2</v>
      </c>
      <c r="H24" s="390">
        <f>IF('R02固定資本M'!H$43=0,0,'R02固定資本M'!H24/'R02固定資本M'!H$43)</f>
        <v>2.3367230138849719E-2</v>
      </c>
      <c r="I24" s="390">
        <f>IF('R02固定資本M'!I$43=0,0,'R02固定資本M'!I24/'R02固定資本M'!I$43)</f>
        <v>4.6120394938103534E-2</v>
      </c>
      <c r="J24" s="390">
        <f>IF('R02固定資本M'!J$43=0,0,'R02固定資本M'!J24/'R02固定資本M'!J$43)</f>
        <v>5.598725654949544E-3</v>
      </c>
      <c r="K24" s="390">
        <f>IF('R02固定資本M'!K$43=0,0,'R02固定資本M'!K24/'R02固定資本M'!K$43)</f>
        <v>7.3943266610185061E-3</v>
      </c>
      <c r="L24" s="390">
        <f>IF('R02固定資本M'!L$43=0,0,'R02固定資本M'!L24/'R02固定資本M'!L$43)</f>
        <v>1.9106755582328334E-2</v>
      </c>
      <c r="M24" s="390">
        <f>IF('R02固定資本M'!M$43=0,0,'R02固定資本M'!M24/'R02固定資本M'!M$43)</f>
        <v>4.9647635415724423E-2</v>
      </c>
      <c r="N24" s="390">
        <f>IF('R02固定資本M'!N$43=0,0,'R02固定資本M'!N24/'R02固定資本M'!N$43)</f>
        <v>1.7139434061524402E-2</v>
      </c>
      <c r="O24" s="390">
        <f>IF('R02固定資本M'!O$43=0,0,'R02固定資本M'!O24/'R02固定資本M'!O$43)</f>
        <v>2.0713786120499927E-2</v>
      </c>
      <c r="P24" s="390">
        <f>IF('R02固定資本M'!P$43=0,0,'R02固定資本M'!P24/'R02固定資本M'!P$43)</f>
        <v>5.7527041004610355E-2</v>
      </c>
      <c r="Q24" s="390">
        <f>IF('R02固定資本M'!Q$43=0,0,'R02固定資本M'!Q24/'R02固定資本M'!Q$43)</f>
        <v>1.5783755819968961E-2</v>
      </c>
      <c r="R24" s="390">
        <f>IF('R02固定資本M'!R$43=0,0,'R02固定資本M'!R24/'R02固定資本M'!R$43)</f>
        <v>2.6374252507315885E-2</v>
      </c>
      <c r="S24" s="390">
        <f>IF('R02固定資本M'!S$43=0,0,'R02固定資本M'!S24/'R02固定資本M'!S$43)</f>
        <v>7.6259367053980245E-3</v>
      </c>
      <c r="T24" s="390">
        <f>IF('R02固定資本M'!T$43=0,0,'R02固定資本M'!T24/'R02固定資本M'!T$43)</f>
        <v>1.8391498247578848E-3</v>
      </c>
      <c r="U24" s="390">
        <f>IF('R02固定資本M'!U$43=0,0,'R02固定資本M'!U24/'R02固定資本M'!U$43)</f>
        <v>8.8749254937198901E-3</v>
      </c>
      <c r="V24" s="390">
        <f>IF('R02固定資本M'!V$43=0,0,'R02固定資本M'!V24/'R02固定資本M'!V$43)</f>
        <v>1.9725515228042009E-3</v>
      </c>
      <c r="W24" s="390">
        <f>IF('R02固定資本M'!W$43=0,0,'R02固定資本M'!W24/'R02固定資本M'!W$43)</f>
        <v>5.7770226460134603E-3</v>
      </c>
      <c r="X24" s="390">
        <f>IF('R02固定資本M'!X$43=0,0,'R02固定資本M'!X24/'R02固定資本M'!X$43)</f>
        <v>4.3966994187761441E-2</v>
      </c>
      <c r="Y24" s="390">
        <f>IF('R02固定資本M'!Y$43=0,0,'R02固定資本M'!Y24/'R02固定資本M'!Y$43)</f>
        <v>0.31521218938902951</v>
      </c>
      <c r="Z24" s="390">
        <f>IF('R02固定資本M'!Z$43=0,0,'R02固定資本M'!Z24/'R02固定資本M'!Z$43)</f>
        <v>2.5800475296983562E-3</v>
      </c>
      <c r="AA24" s="390">
        <f>IF('R02固定資本M'!AA$43=0,0,'R02固定資本M'!AA24/'R02固定資本M'!AA$43)</f>
        <v>2.9864445072013555E-2</v>
      </c>
      <c r="AB24" s="390">
        <f>IF('R02固定資本M'!AB$43=0,0,'R02固定資本M'!AB24/'R02固定資本M'!AB$43)</f>
        <v>0.12356710747305429</v>
      </c>
      <c r="AC24" s="390">
        <f>IF('R02固定資本M'!AC$43=0,0,'R02固定資本M'!AC24/'R02固定資本M'!AC$43)</f>
        <v>0.12637049781552853</v>
      </c>
      <c r="AD24" s="390">
        <f>IF('R02固定資本M'!AD$43=0,0,'R02固定資本M'!AD24/'R02固定資本M'!AD$43)</f>
        <v>1.9801413214489243E-2</v>
      </c>
      <c r="AE24" s="390">
        <f>IF('R02固定資本M'!AE$43=0,0,'R02固定資本M'!AE24/'R02固定資本M'!AE$43)</f>
        <v>1.0414244510113396E-2</v>
      </c>
      <c r="AF24" s="390">
        <f>IF('R02固定資本M'!AF$43=0,0,'R02固定資本M'!AF24/'R02固定資本M'!AF$43)</f>
        <v>0.28563199375010973</v>
      </c>
      <c r="AG24" s="390">
        <f>IF('R02固定資本M'!AG$43=0,0,'R02固定資本M'!AG24/'R02固定資本M'!AG$43)</f>
        <v>1.0350978921465435E-2</v>
      </c>
      <c r="AH24" s="390">
        <f>IF('R02固定資本M'!AH$43=0,0,'R02固定資本M'!AH24/'R02固定資本M'!AH$43)</f>
        <v>0</v>
      </c>
      <c r="AI24" s="390">
        <f>IF('R02固定資本M'!AI$43=0,0,'R02固定資本M'!AI24/'R02固定資本M'!AI$43)</f>
        <v>2.7808174167038138E-2</v>
      </c>
      <c r="AJ24" s="390">
        <f>IF('R02固定資本M'!AJ$43=0,0,'R02固定資本M'!AJ24/'R02固定資本M'!AJ$43)</f>
        <v>4.965879660703177E-2</v>
      </c>
      <c r="AK24" s="390">
        <f>IF('R02固定資本M'!AK$43=0,0,'R02固定資本M'!AK24/'R02固定資本M'!AK$43)</f>
        <v>2.8639187839786976E-2</v>
      </c>
      <c r="AL24" s="390">
        <f>IF('R02固定資本M'!AL$43=0,0,'R02固定資本M'!AL24/'R02固定資本M'!AL$43)</f>
        <v>0.21143033561343902</v>
      </c>
      <c r="AM24" s="390">
        <f>IF('R02固定資本M'!AM$43=0,0,'R02固定資本M'!AM24/'R02固定資本M'!AM$43)</f>
        <v>9.177059175077637E-2</v>
      </c>
      <c r="AN24" s="390">
        <f>IF('R02固定資本M'!AN$43=0,0,'R02固定資本M'!AN24/'R02固定資本M'!AN$43)</f>
        <v>0</v>
      </c>
      <c r="AO24" s="390">
        <f>IF('R02固定資本M'!AO$43=0,0,'R02固定資本M'!AO24/'R02固定資本M'!AO$43)</f>
        <v>4.5625075638387996E-2</v>
      </c>
      <c r="AP24" s="391">
        <f>IF('R02固定資本M'!AP$43=0,0,'R02固定資本M'!AP24/'R02固定資本M'!AP$43)</f>
        <v>6.4451273189874453E-2</v>
      </c>
    </row>
    <row r="25" spans="1:42">
      <c r="A25" s="300">
        <v>22</v>
      </c>
      <c r="B25" s="37" t="s">
        <v>64</v>
      </c>
      <c r="C25" s="389">
        <f>IF('R02固定資本M'!C$43=0,0,'R02固定資本M'!C25/'R02固定資本M'!C$43)</f>
        <v>4.4357857011439788E-4</v>
      </c>
      <c r="D25" s="390">
        <f>IF('R02固定資本M'!D$43=0,0,'R02固定資本M'!D25/'R02固定資本M'!D$43)</f>
        <v>1.5325752853427337E-2</v>
      </c>
      <c r="E25" s="390">
        <f>IF('R02固定資本M'!E$43=0,0,'R02固定資本M'!E25/'R02固定資本M'!E$43)</f>
        <v>7.2560580959676029E-3</v>
      </c>
      <c r="F25" s="390">
        <f>IF('R02固定資本M'!F$43=0,0,'R02固定資本M'!F25/'R02固定資本M'!F$43)</f>
        <v>1.670657839132272E-2</v>
      </c>
      <c r="G25" s="390">
        <f>IF('R02固定資本M'!G$43=0,0,'R02固定資本M'!G25/'R02固定資本M'!G$43)</f>
        <v>1.4729144735731054E-2</v>
      </c>
      <c r="H25" s="390">
        <f>IF('R02固定資本M'!H$43=0,0,'R02固定資本M'!H25/'R02固定資本M'!H$43)</f>
        <v>6.6267978301620747E-2</v>
      </c>
      <c r="I25" s="390">
        <f>IF('R02固定資本M'!I$43=0,0,'R02固定資本M'!I25/'R02固定資本M'!I$43)</f>
        <v>3.7677806852792803E-2</v>
      </c>
      <c r="J25" s="390">
        <f>IF('R02固定資本M'!J$43=0,0,'R02固定資本M'!J25/'R02固定資本M'!J$43)</f>
        <v>6.3673869892336143E-4</v>
      </c>
      <c r="K25" s="390">
        <f>IF('R02固定資本M'!K$43=0,0,'R02固定資本M'!K25/'R02固定資本M'!K$43)</f>
        <v>9.4929925383037145E-4</v>
      </c>
      <c r="L25" s="390">
        <f>IF('R02固定資本M'!L$43=0,0,'R02固定資本M'!L25/'R02固定資本M'!L$43)</f>
        <v>1.2279936253307561E-2</v>
      </c>
      <c r="M25" s="390">
        <f>IF('R02固定資本M'!M$43=0,0,'R02固定資本M'!M25/'R02固定資本M'!M$43)</f>
        <v>1.6727381373331032E-2</v>
      </c>
      <c r="N25" s="390">
        <f>IF('R02固定資本M'!N$43=0,0,'R02固定資本M'!N25/'R02固定資本M'!N$43)</f>
        <v>3.915258988468495E-3</v>
      </c>
      <c r="O25" s="390">
        <f>IF('R02固定資本M'!O$43=0,0,'R02固定資本M'!O25/'R02固定資本M'!O$43)</f>
        <v>5.4141841738105092E-3</v>
      </c>
      <c r="P25" s="390">
        <f>IF('R02固定資本M'!P$43=0,0,'R02固定資本M'!P25/'R02固定資本M'!P$43)</f>
        <v>3.7861044840508749E-2</v>
      </c>
      <c r="Q25" s="390">
        <f>IF('R02固定資本M'!Q$43=0,0,'R02固定資本M'!Q25/'R02固定資本M'!Q$43)</f>
        <v>1.107604759441283E-2</v>
      </c>
      <c r="R25" s="390">
        <f>IF('R02固定資本M'!R$43=0,0,'R02固定資本M'!R25/'R02固定資本M'!R$43)</f>
        <v>8.5439589314657768E-3</v>
      </c>
      <c r="S25" s="390">
        <f>IF('R02固定資本M'!S$43=0,0,'R02固定資本M'!S25/'R02固定資本M'!S$43)</f>
        <v>5.9520873226930476E-3</v>
      </c>
      <c r="T25" s="390">
        <f>IF('R02固定資本M'!T$43=0,0,'R02固定資本M'!T25/'R02固定資本M'!T$43)</f>
        <v>2.2739086688515226E-3</v>
      </c>
      <c r="U25" s="390">
        <f>IF('R02固定資本M'!U$43=0,0,'R02固定資本M'!U25/'R02固定資本M'!U$43)</f>
        <v>4.8932235526536827E-3</v>
      </c>
      <c r="V25" s="390">
        <f>IF('R02固定資本M'!V$43=0,0,'R02固定資本M'!V25/'R02固定資本M'!V$43)</f>
        <v>4.2480007358741429E-3</v>
      </c>
      <c r="W25" s="390">
        <f>IF('R02固定資本M'!W$43=0,0,'R02固定資本M'!W25/'R02固定資本M'!W$43)</f>
        <v>1.6461166731505667E-3</v>
      </c>
      <c r="X25" s="390">
        <f>IF('R02固定資本M'!X$43=0,0,'R02固定資本M'!X25/'R02固定資本M'!X$43)</f>
        <v>2.8731073544762491E-2</v>
      </c>
      <c r="Y25" s="390">
        <f>IF('R02固定資本M'!Y$43=0,0,'R02固定資本M'!Y25/'R02固定資本M'!Y$43)</f>
        <v>1.330300584710638E-2</v>
      </c>
      <c r="Z25" s="390">
        <f>IF('R02固定資本M'!Z$43=0,0,'R02固定資本M'!Z25/'R02固定資本M'!Z$43)</f>
        <v>2.0930663604307905E-4</v>
      </c>
      <c r="AA25" s="390">
        <f>IF('R02固定資本M'!AA$43=0,0,'R02固定資本M'!AA25/'R02固定資本M'!AA$43)</f>
        <v>0</v>
      </c>
      <c r="AB25" s="390">
        <f>IF('R02固定資本M'!AB$43=0,0,'R02固定資本M'!AB25/'R02固定資本M'!AB$43)</f>
        <v>6.5158902277952617E-3</v>
      </c>
      <c r="AC25" s="390">
        <f>IF('R02固定資本M'!AC$43=0,0,'R02固定資本M'!AC25/'R02固定資本M'!AC$43)</f>
        <v>1.0558117951812968E-2</v>
      </c>
      <c r="AD25" s="390">
        <f>IF('R02固定資本M'!AD$43=0,0,'R02固定資本M'!AD25/'R02固定資本M'!AD$43)</f>
        <v>7.8979155631159099E-3</v>
      </c>
      <c r="AE25" s="390">
        <f>IF('R02固定資本M'!AE$43=0,0,'R02固定資本M'!AE25/'R02固定資本M'!AE$43)</f>
        <v>1.0702176127646047E-2</v>
      </c>
      <c r="AF25" s="390">
        <f>IF('R02固定資本M'!AF$43=0,0,'R02固定資本M'!AF25/'R02固定資本M'!AF$43)</f>
        <v>8.4249901792285264E-3</v>
      </c>
      <c r="AG25" s="390">
        <f>IF('R02固定資本M'!AG$43=0,0,'R02固定資本M'!AG25/'R02固定資本M'!AG$43)</f>
        <v>3.4312237572020729E-3</v>
      </c>
      <c r="AH25" s="390">
        <f>IF('R02固定資本M'!AH$43=0,0,'R02固定資本M'!AH25/'R02固定資本M'!AH$43)</f>
        <v>0</v>
      </c>
      <c r="AI25" s="390">
        <f>IF('R02固定資本M'!AI$43=0,0,'R02固定資本M'!AI25/'R02固定資本M'!AI$43)</f>
        <v>2.1461274926102652E-2</v>
      </c>
      <c r="AJ25" s="390">
        <f>IF('R02固定資本M'!AJ$43=0,0,'R02固定資本M'!AJ25/'R02固定資本M'!AJ$43)</f>
        <v>1.0598661183535604E-2</v>
      </c>
      <c r="AK25" s="390">
        <f>IF('R02固定資本M'!AK$43=0,0,'R02固定資本M'!AK25/'R02固定資本M'!AK$43)</f>
        <v>4.5027552794112205E-3</v>
      </c>
      <c r="AL25" s="390">
        <f>IF('R02固定資本M'!AL$43=0,0,'R02固定資本M'!AL25/'R02固定資本M'!AL$43)</f>
        <v>3.1241873155152592E-2</v>
      </c>
      <c r="AM25" s="390">
        <f>IF('R02固定資本M'!AM$43=0,0,'R02固定資本M'!AM25/'R02固定資本M'!AM$43)</f>
        <v>2.501414818419747E-2</v>
      </c>
      <c r="AN25" s="390">
        <f>IF('R02固定資本M'!AN$43=0,0,'R02固定資本M'!AN25/'R02固定資本M'!AN$43)</f>
        <v>0</v>
      </c>
      <c r="AO25" s="390">
        <f>IF('R02固定資本M'!AO$43=0,0,'R02固定資本M'!AO25/'R02固定資本M'!AO$43)</f>
        <v>8.7659849126628747E-2</v>
      </c>
      <c r="AP25" s="391">
        <f>IF('R02固定資本M'!AP$43=0,0,'R02固定資本M'!AP25/'R02固定資本M'!AP$43)</f>
        <v>1.0435276353326757E-2</v>
      </c>
    </row>
    <row r="26" spans="1:42">
      <c r="A26" s="300">
        <v>23</v>
      </c>
      <c r="B26" s="37" t="s">
        <v>91</v>
      </c>
      <c r="C26" s="389">
        <f>IF('R02固定資本M'!C$43=0,0,'R02固定資本M'!C26/'R02固定資本M'!C$43)</f>
        <v>0.21745305250105224</v>
      </c>
      <c r="D26" s="390">
        <f>IF('R02固定資本M'!D$43=0,0,'R02固定資本M'!D26/'R02固定資本M'!D$43)</f>
        <v>0.25707714463813597</v>
      </c>
      <c r="E26" s="390">
        <f>IF('R02固定資本M'!E$43=0,0,'R02固定資本M'!E26/'R02固定資本M'!E$43)</f>
        <v>0.14782288567848895</v>
      </c>
      <c r="F26" s="390">
        <f>IF('R02固定資本M'!F$43=0,0,'R02固定資本M'!F26/'R02固定資本M'!F$43)</f>
        <v>0.38769779781189839</v>
      </c>
      <c r="G26" s="390">
        <f>IF('R02固定資本M'!G$43=0,0,'R02固定資本M'!G26/'R02固定資本M'!G$43)</f>
        <v>0.19939794304242828</v>
      </c>
      <c r="H26" s="390">
        <f>IF('R02固定資本M'!H$43=0,0,'R02固定資本M'!H26/'R02固定資本M'!H$43)</f>
        <v>0.15351271544931239</v>
      </c>
      <c r="I26" s="390">
        <f>IF('R02固定資本M'!I$43=0,0,'R02固定資本M'!I26/'R02固定資本M'!I$43)</f>
        <v>0.24569186686378633</v>
      </c>
      <c r="J26" s="390">
        <f>IF('R02固定資本M'!J$43=0,0,'R02固定資本M'!J26/'R02固定資本M'!J$43)</f>
        <v>7.6086429242732526E-2</v>
      </c>
      <c r="K26" s="390">
        <f>IF('R02固定資本M'!K$43=0,0,'R02固定資本M'!K26/'R02固定資本M'!K$43)</f>
        <v>0.10950013780150458</v>
      </c>
      <c r="L26" s="390">
        <f>IF('R02固定資本M'!L$43=0,0,'R02固定資本M'!L26/'R02固定資本M'!L$43)</f>
        <v>8.9854945364599023E-2</v>
      </c>
      <c r="M26" s="390">
        <f>IF('R02固定資本M'!M$43=0,0,'R02固定資本M'!M26/'R02固定資本M'!M$43)</f>
        <v>8.8825752903478689E-2</v>
      </c>
      <c r="N26" s="390">
        <f>IF('R02固定資本M'!N$43=0,0,'R02固定資本M'!N26/'R02固定資本M'!N$43)</f>
        <v>9.9920512101744505E-2</v>
      </c>
      <c r="O26" s="390">
        <f>IF('R02固定資本M'!O$43=0,0,'R02固定資本M'!O26/'R02固定資本M'!O$43)</f>
        <v>0.22169591949582354</v>
      </c>
      <c r="P26" s="390">
        <f>IF('R02固定資本M'!P$43=0,0,'R02固定資本M'!P26/'R02固定資本M'!P$43)</f>
        <v>0.30316695513870046</v>
      </c>
      <c r="Q26" s="390">
        <f>IF('R02固定資本M'!Q$43=0,0,'R02固定資本M'!Q26/'R02固定資本M'!Q$43)</f>
        <v>6.9199430936368336E-2</v>
      </c>
      <c r="R26" s="390">
        <f>IF('R02固定資本M'!R$43=0,0,'R02固定資本M'!R26/'R02固定資本M'!R$43)</f>
        <v>4.5910018753007951E-2</v>
      </c>
      <c r="S26" s="390">
        <f>IF('R02固定資本M'!S$43=0,0,'R02固定資本M'!S26/'R02固定資本M'!S$43)</f>
        <v>4.7533174282139476E-2</v>
      </c>
      <c r="T26" s="390">
        <f>IF('R02固定資本M'!T$43=0,0,'R02固定資本M'!T26/'R02固定資本M'!T$43)</f>
        <v>2.9352217688410374E-2</v>
      </c>
      <c r="U26" s="390">
        <f>IF('R02固定資本M'!U$43=0,0,'R02固定資本M'!U26/'R02固定資本M'!U$43)</f>
        <v>0.11797406228203429</v>
      </c>
      <c r="V26" s="390">
        <f>IF('R02固定資本M'!V$43=0,0,'R02固定資本M'!V26/'R02固定資本M'!V$43)</f>
        <v>2.4599287725860865E-2</v>
      </c>
      <c r="W26" s="390">
        <f>IF('R02固定資本M'!W$43=0,0,'R02固定資本M'!W26/'R02固定資本M'!W$43)</f>
        <v>4.0790215397807118E-2</v>
      </c>
      <c r="X26" s="390">
        <f>IF('R02固定資本M'!X$43=0,0,'R02固定資本M'!X26/'R02固定資本M'!X$43)</f>
        <v>0.19331615490540402</v>
      </c>
      <c r="Y26" s="390">
        <f>IF('R02固定資本M'!Y$43=0,0,'R02固定資本M'!Y26/'R02固定資本M'!Y$43)</f>
        <v>0.11577023397255339</v>
      </c>
      <c r="Z26" s="390">
        <f>IF('R02固定資本M'!Z$43=0,0,'R02固定資本M'!Z26/'R02固定資本M'!Z$43)</f>
        <v>0.38502782279209169</v>
      </c>
      <c r="AA26" s="390">
        <f>IF('R02固定資本M'!AA$43=0,0,'R02固定資本M'!AA26/'R02固定資本M'!AA$43)</f>
        <v>0</v>
      </c>
      <c r="AB26" s="390">
        <f>IF('R02固定資本M'!AB$43=0,0,'R02固定資本M'!AB26/'R02固定資本M'!AB$43)</f>
        <v>0.29531527712100708</v>
      </c>
      <c r="AC26" s="390">
        <f>IF('R02固定資本M'!AC$43=0,0,'R02固定資本M'!AC26/'R02固定資本M'!AC$43)</f>
        <v>0.22231376640690839</v>
      </c>
      <c r="AD26" s="390">
        <f>IF('R02固定資本M'!AD$43=0,0,'R02固定資本M'!AD26/'R02固定資本M'!AD$43)</f>
        <v>4.3022079847110095E-2</v>
      </c>
      <c r="AE26" s="390">
        <f>IF('R02固定資本M'!AE$43=0,0,'R02固定資本M'!AE26/'R02固定資本M'!AE$43)</f>
        <v>0.66413862897853271</v>
      </c>
      <c r="AF26" s="390">
        <f>IF('R02固定資本M'!AF$43=0,0,'R02固定資本M'!AF26/'R02固定資本M'!AF$43)</f>
        <v>0.38545425364423275</v>
      </c>
      <c r="AG26" s="390">
        <f>IF('R02固定資本M'!AG$43=0,0,'R02固定資本M'!AG26/'R02固定資本M'!AG$43)</f>
        <v>0.1512387927081241</v>
      </c>
      <c r="AH26" s="390">
        <f>IF('R02固定資本M'!AH$43=0,0,'R02固定資本M'!AH26/'R02固定資本M'!AH$43)</f>
        <v>0</v>
      </c>
      <c r="AI26" s="390">
        <f>IF('R02固定資本M'!AI$43=0,0,'R02固定資本M'!AI26/'R02固定資本M'!AI$43)</f>
        <v>0.25225270812686074</v>
      </c>
      <c r="AJ26" s="390">
        <f>IF('R02固定資本M'!AJ$43=0,0,'R02固定資本M'!AJ26/'R02固定資本M'!AJ$43)</f>
        <v>0.44459703532719969</v>
      </c>
      <c r="AK26" s="390">
        <f>IF('R02固定資本M'!AK$43=0,0,'R02固定資本M'!AK26/'R02固定資本M'!AK$43)</f>
        <v>0.61389104626650393</v>
      </c>
      <c r="AL26" s="390">
        <f>IF('R02固定資本M'!AL$43=0,0,'R02固定資本M'!AL26/'R02固定資本M'!AL$43)</f>
        <v>0.11075285608626284</v>
      </c>
      <c r="AM26" s="390">
        <f>IF('R02固定資本M'!AM$43=0,0,'R02固定資本M'!AM26/'R02固定資本M'!AM$43)</f>
        <v>0.43430189609446707</v>
      </c>
      <c r="AN26" s="390">
        <f>IF('R02固定資本M'!AN$43=0,0,'R02固定資本M'!AN26/'R02固定資本M'!AN$43)</f>
        <v>0</v>
      </c>
      <c r="AO26" s="390">
        <f>IF('R02固定資本M'!AO$43=0,0,'R02固定資本M'!AO26/'R02固定資本M'!AO$43)</f>
        <v>0</v>
      </c>
      <c r="AP26" s="391">
        <f>IF('R02固定資本M'!AP$43=0,0,'R02固定資本M'!AP26/'R02固定資本M'!AP$43)</f>
        <v>0.24151609619003095</v>
      </c>
    </row>
    <row r="27" spans="1:42">
      <c r="A27" s="300">
        <v>24</v>
      </c>
      <c r="B27" s="37" t="s">
        <v>92</v>
      </c>
      <c r="C27" s="389">
        <f>IF('R02固定資本M'!C$43=0,0,'R02固定資本M'!C27/'R02固定資本M'!C$43)</f>
        <v>0</v>
      </c>
      <c r="D27" s="390">
        <f>IF('R02固定資本M'!D$43=0,0,'R02固定資本M'!D27/'R02固定資本M'!D$43)</f>
        <v>0</v>
      </c>
      <c r="E27" s="390">
        <f>IF('R02固定資本M'!E$43=0,0,'R02固定資本M'!E27/'R02固定資本M'!E$43)</f>
        <v>0</v>
      </c>
      <c r="F27" s="390">
        <f>IF('R02固定資本M'!F$43=0,0,'R02固定資本M'!F27/'R02固定資本M'!F$43)</f>
        <v>0</v>
      </c>
      <c r="G27" s="390">
        <f>IF('R02固定資本M'!G$43=0,0,'R02固定資本M'!G27/'R02固定資本M'!G$43)</f>
        <v>0</v>
      </c>
      <c r="H27" s="390">
        <f>IF('R02固定資本M'!H$43=0,0,'R02固定資本M'!H27/'R02固定資本M'!H$43)</f>
        <v>0</v>
      </c>
      <c r="I27" s="390">
        <f>IF('R02固定資本M'!I$43=0,0,'R02固定資本M'!I27/'R02固定資本M'!I$43)</f>
        <v>0</v>
      </c>
      <c r="J27" s="390">
        <f>IF('R02固定資本M'!J$43=0,0,'R02固定資本M'!J27/'R02固定資本M'!J$43)</f>
        <v>0</v>
      </c>
      <c r="K27" s="390">
        <f>IF('R02固定資本M'!K$43=0,0,'R02固定資本M'!K27/'R02固定資本M'!K$43)</f>
        <v>0</v>
      </c>
      <c r="L27" s="390">
        <f>IF('R02固定資本M'!L$43=0,0,'R02固定資本M'!L27/'R02固定資本M'!L$43)</f>
        <v>0</v>
      </c>
      <c r="M27" s="390">
        <f>IF('R02固定資本M'!M$43=0,0,'R02固定資本M'!M27/'R02固定資本M'!M$43)</f>
        <v>0</v>
      </c>
      <c r="N27" s="390">
        <f>IF('R02固定資本M'!N$43=0,0,'R02固定資本M'!N27/'R02固定資本M'!N$43)</f>
        <v>0</v>
      </c>
      <c r="O27" s="390">
        <f>IF('R02固定資本M'!O$43=0,0,'R02固定資本M'!O27/'R02固定資本M'!O$43)</f>
        <v>0</v>
      </c>
      <c r="P27" s="390">
        <f>IF('R02固定資本M'!P$43=0,0,'R02固定資本M'!P27/'R02固定資本M'!P$43)</f>
        <v>0</v>
      </c>
      <c r="Q27" s="390">
        <f>IF('R02固定資本M'!Q$43=0,0,'R02固定資本M'!Q27/'R02固定資本M'!Q$43)</f>
        <v>0</v>
      </c>
      <c r="R27" s="390">
        <f>IF('R02固定資本M'!R$43=0,0,'R02固定資本M'!R27/'R02固定資本M'!R$43)</f>
        <v>0</v>
      </c>
      <c r="S27" s="390">
        <f>IF('R02固定資本M'!S$43=0,0,'R02固定資本M'!S27/'R02固定資本M'!S$43)</f>
        <v>0</v>
      </c>
      <c r="T27" s="390">
        <f>IF('R02固定資本M'!T$43=0,0,'R02固定資本M'!T27/'R02固定資本M'!T$43)</f>
        <v>0</v>
      </c>
      <c r="U27" s="390">
        <f>IF('R02固定資本M'!U$43=0,0,'R02固定資本M'!U27/'R02固定資本M'!U$43)</f>
        <v>0</v>
      </c>
      <c r="V27" s="390">
        <f>IF('R02固定資本M'!V$43=0,0,'R02固定資本M'!V27/'R02固定資本M'!V$43)</f>
        <v>0</v>
      </c>
      <c r="W27" s="390">
        <f>IF('R02固定資本M'!W$43=0,0,'R02固定資本M'!W27/'R02固定資本M'!W$43)</f>
        <v>0</v>
      </c>
      <c r="X27" s="390">
        <f>IF('R02固定資本M'!X$43=0,0,'R02固定資本M'!X27/'R02固定資本M'!X$43)</f>
        <v>0</v>
      </c>
      <c r="Y27" s="390">
        <f>IF('R02固定資本M'!Y$43=0,0,'R02固定資本M'!Y27/'R02固定資本M'!Y$43)</f>
        <v>0</v>
      </c>
      <c r="Z27" s="390">
        <f>IF('R02固定資本M'!Z$43=0,0,'R02固定資本M'!Z27/'R02固定資本M'!Z$43)</f>
        <v>0</v>
      </c>
      <c r="AA27" s="390">
        <f>IF('R02固定資本M'!AA$43=0,0,'R02固定資本M'!AA27/'R02固定資本M'!AA$43)</f>
        <v>0</v>
      </c>
      <c r="AB27" s="390">
        <f>IF('R02固定資本M'!AB$43=0,0,'R02固定資本M'!AB27/'R02固定資本M'!AB$43)</f>
        <v>0</v>
      </c>
      <c r="AC27" s="390">
        <f>IF('R02固定資本M'!AC$43=0,0,'R02固定資本M'!AC27/'R02固定資本M'!AC$43)</f>
        <v>0</v>
      </c>
      <c r="AD27" s="390">
        <f>IF('R02固定資本M'!AD$43=0,0,'R02固定資本M'!AD27/'R02固定資本M'!AD$43)</f>
        <v>0</v>
      </c>
      <c r="AE27" s="390">
        <f>IF('R02固定資本M'!AE$43=0,0,'R02固定資本M'!AE27/'R02固定資本M'!AE$43)</f>
        <v>0</v>
      </c>
      <c r="AF27" s="390">
        <f>IF('R02固定資本M'!AF$43=0,0,'R02固定資本M'!AF27/'R02固定資本M'!AF$43)</f>
        <v>0</v>
      </c>
      <c r="AG27" s="390">
        <f>IF('R02固定資本M'!AG$43=0,0,'R02固定資本M'!AG27/'R02固定資本M'!AG$43)</f>
        <v>0</v>
      </c>
      <c r="AH27" s="390">
        <f>IF('R02固定資本M'!AH$43=0,0,'R02固定資本M'!AH27/'R02固定資本M'!AH$43)</f>
        <v>0</v>
      </c>
      <c r="AI27" s="390">
        <f>IF('R02固定資本M'!AI$43=0,0,'R02固定資本M'!AI27/'R02固定資本M'!AI$43)</f>
        <v>0</v>
      </c>
      <c r="AJ27" s="390">
        <f>IF('R02固定資本M'!AJ$43=0,0,'R02固定資本M'!AJ27/'R02固定資本M'!AJ$43)</f>
        <v>0</v>
      </c>
      <c r="AK27" s="390">
        <f>IF('R02固定資本M'!AK$43=0,0,'R02固定資本M'!AK27/'R02固定資本M'!AK$43)</f>
        <v>0</v>
      </c>
      <c r="AL27" s="390">
        <f>IF('R02固定資本M'!AL$43=0,0,'R02固定資本M'!AL27/'R02固定資本M'!AL$43)</f>
        <v>0</v>
      </c>
      <c r="AM27" s="390">
        <f>IF('R02固定資本M'!AM$43=0,0,'R02固定資本M'!AM27/'R02固定資本M'!AM$43)</f>
        <v>0</v>
      </c>
      <c r="AN27" s="390">
        <f>IF('R02固定資本M'!AN$43=0,0,'R02固定資本M'!AN27/'R02固定資本M'!AN$43)</f>
        <v>0</v>
      </c>
      <c r="AO27" s="390">
        <f>IF('R02固定資本M'!AO$43=0,0,'R02固定資本M'!AO27/'R02固定資本M'!AO$43)</f>
        <v>0</v>
      </c>
      <c r="AP27" s="391">
        <f>IF('R02固定資本M'!AP$43=0,0,'R02固定資本M'!AP27/'R02固定資本M'!AP$43)</f>
        <v>0</v>
      </c>
    </row>
    <row r="28" spans="1:42">
      <c r="A28" s="300">
        <v>25</v>
      </c>
      <c r="B28" s="37" t="s">
        <v>1</v>
      </c>
      <c r="C28" s="389">
        <f>IF('R02固定資本M'!C$43=0,0,'R02固定資本M'!C28/'R02固定資本M'!C$43)</f>
        <v>0</v>
      </c>
      <c r="D28" s="390">
        <f>IF('R02固定資本M'!D$43=0,0,'R02固定資本M'!D28/'R02固定資本M'!D$43)</f>
        <v>0</v>
      </c>
      <c r="E28" s="390">
        <f>IF('R02固定資本M'!E$43=0,0,'R02固定資本M'!E28/'R02固定資本M'!E$43)</f>
        <v>0</v>
      </c>
      <c r="F28" s="390">
        <f>IF('R02固定資本M'!F$43=0,0,'R02固定資本M'!F28/'R02固定資本M'!F$43)</f>
        <v>0</v>
      </c>
      <c r="G28" s="390">
        <f>IF('R02固定資本M'!G$43=0,0,'R02固定資本M'!G28/'R02固定資本M'!G$43)</f>
        <v>0</v>
      </c>
      <c r="H28" s="390">
        <f>IF('R02固定資本M'!H$43=0,0,'R02固定資本M'!H28/'R02固定資本M'!H$43)</f>
        <v>0</v>
      </c>
      <c r="I28" s="390">
        <f>IF('R02固定資本M'!I$43=0,0,'R02固定資本M'!I28/'R02固定資本M'!I$43)</f>
        <v>0</v>
      </c>
      <c r="J28" s="390">
        <f>IF('R02固定資本M'!J$43=0,0,'R02固定資本M'!J28/'R02固定資本M'!J$43)</f>
        <v>0</v>
      </c>
      <c r="K28" s="390">
        <f>IF('R02固定資本M'!K$43=0,0,'R02固定資本M'!K28/'R02固定資本M'!K$43)</f>
        <v>0</v>
      </c>
      <c r="L28" s="390">
        <f>IF('R02固定資本M'!L$43=0,0,'R02固定資本M'!L28/'R02固定資本M'!L$43)</f>
        <v>0</v>
      </c>
      <c r="M28" s="390">
        <f>IF('R02固定資本M'!M$43=0,0,'R02固定資本M'!M28/'R02固定資本M'!M$43)</f>
        <v>0</v>
      </c>
      <c r="N28" s="390">
        <f>IF('R02固定資本M'!N$43=0,0,'R02固定資本M'!N28/'R02固定資本M'!N$43)</f>
        <v>0</v>
      </c>
      <c r="O28" s="390">
        <f>IF('R02固定資本M'!O$43=0,0,'R02固定資本M'!O28/'R02固定資本M'!O$43)</f>
        <v>0</v>
      </c>
      <c r="P28" s="390">
        <f>IF('R02固定資本M'!P$43=0,0,'R02固定資本M'!P28/'R02固定資本M'!P$43)</f>
        <v>0</v>
      </c>
      <c r="Q28" s="390">
        <f>IF('R02固定資本M'!Q$43=0,0,'R02固定資本M'!Q28/'R02固定資本M'!Q$43)</f>
        <v>0</v>
      </c>
      <c r="R28" s="390">
        <f>IF('R02固定資本M'!R$43=0,0,'R02固定資本M'!R28/'R02固定資本M'!R$43)</f>
        <v>0</v>
      </c>
      <c r="S28" s="390">
        <f>IF('R02固定資本M'!S$43=0,0,'R02固定資本M'!S28/'R02固定資本M'!S$43)</f>
        <v>0</v>
      </c>
      <c r="T28" s="390">
        <f>IF('R02固定資本M'!T$43=0,0,'R02固定資本M'!T28/'R02固定資本M'!T$43)</f>
        <v>0</v>
      </c>
      <c r="U28" s="390">
        <f>IF('R02固定資本M'!U$43=0,0,'R02固定資本M'!U28/'R02固定資本M'!U$43)</f>
        <v>0</v>
      </c>
      <c r="V28" s="390">
        <f>IF('R02固定資本M'!V$43=0,0,'R02固定資本M'!V28/'R02固定資本M'!V$43)</f>
        <v>0</v>
      </c>
      <c r="W28" s="390">
        <f>IF('R02固定資本M'!W$43=0,0,'R02固定資本M'!W28/'R02固定資本M'!W$43)</f>
        <v>0</v>
      </c>
      <c r="X28" s="390">
        <f>IF('R02固定資本M'!X$43=0,0,'R02固定資本M'!X28/'R02固定資本M'!X$43)</f>
        <v>0</v>
      </c>
      <c r="Y28" s="390">
        <f>IF('R02固定資本M'!Y$43=0,0,'R02固定資本M'!Y28/'R02固定資本M'!Y$43)</f>
        <v>0</v>
      </c>
      <c r="Z28" s="390">
        <f>IF('R02固定資本M'!Z$43=0,0,'R02固定資本M'!Z28/'R02固定資本M'!Z$43)</f>
        <v>0</v>
      </c>
      <c r="AA28" s="390">
        <f>IF('R02固定資本M'!AA$43=0,0,'R02固定資本M'!AA28/'R02固定資本M'!AA$43)</f>
        <v>0</v>
      </c>
      <c r="AB28" s="390">
        <f>IF('R02固定資本M'!AB$43=0,0,'R02固定資本M'!AB28/'R02固定資本M'!AB$43)</f>
        <v>0</v>
      </c>
      <c r="AC28" s="390">
        <f>IF('R02固定資本M'!AC$43=0,0,'R02固定資本M'!AC28/'R02固定資本M'!AC$43)</f>
        <v>0</v>
      </c>
      <c r="AD28" s="390">
        <f>IF('R02固定資本M'!AD$43=0,0,'R02固定資本M'!AD28/'R02固定資本M'!AD$43)</f>
        <v>0</v>
      </c>
      <c r="AE28" s="390">
        <f>IF('R02固定資本M'!AE$43=0,0,'R02固定資本M'!AE28/'R02固定資本M'!AE$43)</f>
        <v>0</v>
      </c>
      <c r="AF28" s="390">
        <f>IF('R02固定資本M'!AF$43=0,0,'R02固定資本M'!AF28/'R02固定資本M'!AF$43)</f>
        <v>0</v>
      </c>
      <c r="AG28" s="390">
        <f>IF('R02固定資本M'!AG$43=0,0,'R02固定資本M'!AG28/'R02固定資本M'!AG$43)</f>
        <v>0</v>
      </c>
      <c r="AH28" s="390">
        <f>IF('R02固定資本M'!AH$43=0,0,'R02固定資本M'!AH28/'R02固定資本M'!AH$43)</f>
        <v>0</v>
      </c>
      <c r="AI28" s="390">
        <f>IF('R02固定資本M'!AI$43=0,0,'R02固定資本M'!AI28/'R02固定資本M'!AI$43)</f>
        <v>0</v>
      </c>
      <c r="AJ28" s="390">
        <f>IF('R02固定資本M'!AJ$43=0,0,'R02固定資本M'!AJ28/'R02固定資本M'!AJ$43)</f>
        <v>0</v>
      </c>
      <c r="AK28" s="390">
        <f>IF('R02固定資本M'!AK$43=0,0,'R02固定資本M'!AK28/'R02固定資本M'!AK$43)</f>
        <v>0</v>
      </c>
      <c r="AL28" s="390">
        <f>IF('R02固定資本M'!AL$43=0,0,'R02固定資本M'!AL28/'R02固定資本M'!AL$43)</f>
        <v>0</v>
      </c>
      <c r="AM28" s="390">
        <f>IF('R02固定資本M'!AM$43=0,0,'R02固定資本M'!AM28/'R02固定資本M'!AM$43)</f>
        <v>0</v>
      </c>
      <c r="AN28" s="390">
        <f>IF('R02固定資本M'!AN$43=0,0,'R02固定資本M'!AN28/'R02固定資本M'!AN$43)</f>
        <v>0</v>
      </c>
      <c r="AO28" s="390">
        <f>IF('R02固定資本M'!AO$43=0,0,'R02固定資本M'!AO28/'R02固定資本M'!AO$43)</f>
        <v>0</v>
      </c>
      <c r="AP28" s="391">
        <f>IF('R02固定資本M'!AP$43=0,0,'R02固定資本M'!AP28/'R02固定資本M'!AP$43)</f>
        <v>0</v>
      </c>
    </row>
    <row r="29" spans="1:42">
      <c r="A29" s="300">
        <v>26</v>
      </c>
      <c r="B29" s="37" t="s">
        <v>2</v>
      </c>
      <c r="C29" s="389">
        <f>IF('R02固定資本M'!C$43=0,0,'R02固定資本M'!C29/'R02固定資本M'!C$43)</f>
        <v>0</v>
      </c>
      <c r="D29" s="390">
        <f>IF('R02固定資本M'!D$43=0,0,'R02固定資本M'!D29/'R02固定資本M'!D$43)</f>
        <v>0</v>
      </c>
      <c r="E29" s="390">
        <f>IF('R02固定資本M'!E$43=0,0,'R02固定資本M'!E29/'R02固定資本M'!E$43)</f>
        <v>0</v>
      </c>
      <c r="F29" s="390">
        <f>IF('R02固定資本M'!F$43=0,0,'R02固定資本M'!F29/'R02固定資本M'!F$43)</f>
        <v>0</v>
      </c>
      <c r="G29" s="390">
        <f>IF('R02固定資本M'!G$43=0,0,'R02固定資本M'!G29/'R02固定資本M'!G$43)</f>
        <v>0</v>
      </c>
      <c r="H29" s="390">
        <f>IF('R02固定資本M'!H$43=0,0,'R02固定資本M'!H29/'R02固定資本M'!H$43)</f>
        <v>0</v>
      </c>
      <c r="I29" s="390">
        <f>IF('R02固定資本M'!I$43=0,0,'R02固定資本M'!I29/'R02固定資本M'!I$43)</f>
        <v>0</v>
      </c>
      <c r="J29" s="390">
        <f>IF('R02固定資本M'!J$43=0,0,'R02固定資本M'!J29/'R02固定資本M'!J$43)</f>
        <v>0</v>
      </c>
      <c r="K29" s="390">
        <f>IF('R02固定資本M'!K$43=0,0,'R02固定資本M'!K29/'R02固定資本M'!K$43)</f>
        <v>0</v>
      </c>
      <c r="L29" s="390">
        <f>IF('R02固定資本M'!L$43=0,0,'R02固定資本M'!L29/'R02固定資本M'!L$43)</f>
        <v>0</v>
      </c>
      <c r="M29" s="390">
        <f>IF('R02固定資本M'!M$43=0,0,'R02固定資本M'!M29/'R02固定資本M'!M$43)</f>
        <v>0</v>
      </c>
      <c r="N29" s="390">
        <f>IF('R02固定資本M'!N$43=0,0,'R02固定資本M'!N29/'R02固定資本M'!N$43)</f>
        <v>0</v>
      </c>
      <c r="O29" s="390">
        <f>IF('R02固定資本M'!O$43=0,0,'R02固定資本M'!O29/'R02固定資本M'!O$43)</f>
        <v>0</v>
      </c>
      <c r="P29" s="390">
        <f>IF('R02固定資本M'!P$43=0,0,'R02固定資本M'!P29/'R02固定資本M'!P$43)</f>
        <v>0</v>
      </c>
      <c r="Q29" s="390">
        <f>IF('R02固定資本M'!Q$43=0,0,'R02固定資本M'!Q29/'R02固定資本M'!Q$43)</f>
        <v>0</v>
      </c>
      <c r="R29" s="390">
        <f>IF('R02固定資本M'!R$43=0,0,'R02固定資本M'!R29/'R02固定資本M'!R$43)</f>
        <v>0</v>
      </c>
      <c r="S29" s="390">
        <f>IF('R02固定資本M'!S$43=0,0,'R02固定資本M'!S29/'R02固定資本M'!S$43)</f>
        <v>0</v>
      </c>
      <c r="T29" s="390">
        <f>IF('R02固定資本M'!T$43=0,0,'R02固定資本M'!T29/'R02固定資本M'!T$43)</f>
        <v>0</v>
      </c>
      <c r="U29" s="390">
        <f>IF('R02固定資本M'!U$43=0,0,'R02固定資本M'!U29/'R02固定資本M'!U$43)</f>
        <v>0</v>
      </c>
      <c r="V29" s="390">
        <f>IF('R02固定資本M'!V$43=0,0,'R02固定資本M'!V29/'R02固定資本M'!V$43)</f>
        <v>0</v>
      </c>
      <c r="W29" s="390">
        <f>IF('R02固定資本M'!W$43=0,0,'R02固定資本M'!W29/'R02固定資本M'!W$43)</f>
        <v>0</v>
      </c>
      <c r="X29" s="390">
        <f>IF('R02固定資本M'!X$43=0,0,'R02固定資本M'!X29/'R02固定資本M'!X$43)</f>
        <v>0</v>
      </c>
      <c r="Y29" s="390">
        <f>IF('R02固定資本M'!Y$43=0,0,'R02固定資本M'!Y29/'R02固定資本M'!Y$43)</f>
        <v>0</v>
      </c>
      <c r="Z29" s="390">
        <f>IF('R02固定資本M'!Z$43=0,0,'R02固定資本M'!Z29/'R02固定資本M'!Z$43)</f>
        <v>0</v>
      </c>
      <c r="AA29" s="390">
        <f>IF('R02固定資本M'!AA$43=0,0,'R02固定資本M'!AA29/'R02固定資本M'!AA$43)</f>
        <v>0</v>
      </c>
      <c r="AB29" s="390">
        <f>IF('R02固定資本M'!AB$43=0,0,'R02固定資本M'!AB29/'R02固定資本M'!AB$43)</f>
        <v>0</v>
      </c>
      <c r="AC29" s="390">
        <f>IF('R02固定資本M'!AC$43=0,0,'R02固定資本M'!AC29/'R02固定資本M'!AC$43)</f>
        <v>0</v>
      </c>
      <c r="AD29" s="390">
        <f>IF('R02固定資本M'!AD$43=0,0,'R02固定資本M'!AD29/'R02固定資本M'!AD$43)</f>
        <v>0</v>
      </c>
      <c r="AE29" s="390">
        <f>IF('R02固定資本M'!AE$43=0,0,'R02固定資本M'!AE29/'R02固定資本M'!AE$43)</f>
        <v>0</v>
      </c>
      <c r="AF29" s="390">
        <f>IF('R02固定資本M'!AF$43=0,0,'R02固定資本M'!AF29/'R02固定資本M'!AF$43)</f>
        <v>0</v>
      </c>
      <c r="AG29" s="390">
        <f>IF('R02固定資本M'!AG$43=0,0,'R02固定資本M'!AG29/'R02固定資本M'!AG$43)</f>
        <v>0</v>
      </c>
      <c r="AH29" s="390">
        <f>IF('R02固定資本M'!AH$43=0,0,'R02固定資本M'!AH29/'R02固定資本M'!AH$43)</f>
        <v>0</v>
      </c>
      <c r="AI29" s="390">
        <f>IF('R02固定資本M'!AI$43=0,0,'R02固定資本M'!AI29/'R02固定資本M'!AI$43)</f>
        <v>0</v>
      </c>
      <c r="AJ29" s="390">
        <f>IF('R02固定資本M'!AJ$43=0,0,'R02固定資本M'!AJ29/'R02固定資本M'!AJ$43)</f>
        <v>0</v>
      </c>
      <c r="AK29" s="390">
        <f>IF('R02固定資本M'!AK$43=0,0,'R02固定資本M'!AK29/'R02固定資本M'!AK$43)</f>
        <v>0</v>
      </c>
      <c r="AL29" s="390">
        <f>IF('R02固定資本M'!AL$43=0,0,'R02固定資本M'!AL29/'R02固定資本M'!AL$43)</f>
        <v>0</v>
      </c>
      <c r="AM29" s="390">
        <f>IF('R02固定資本M'!AM$43=0,0,'R02固定資本M'!AM29/'R02固定資本M'!AM$43)</f>
        <v>0</v>
      </c>
      <c r="AN29" s="390">
        <f>IF('R02固定資本M'!AN$43=0,0,'R02固定資本M'!AN29/'R02固定資本M'!AN$43)</f>
        <v>0</v>
      </c>
      <c r="AO29" s="390">
        <f>IF('R02固定資本M'!AO$43=0,0,'R02固定資本M'!AO29/'R02固定資本M'!AO$43)</f>
        <v>0</v>
      </c>
      <c r="AP29" s="391">
        <f>IF('R02固定資本M'!AP$43=0,0,'R02固定資本M'!AP29/'R02固定資本M'!AP$43)</f>
        <v>0</v>
      </c>
    </row>
    <row r="30" spans="1:42">
      <c r="A30" s="300">
        <v>27</v>
      </c>
      <c r="B30" s="37" t="s">
        <v>65</v>
      </c>
      <c r="C30" s="389">
        <f>IF('R02固定資本M'!C$43=0,0,'R02固定資本M'!C30/'R02固定資本M'!C$43)</f>
        <v>0.24772098907939805</v>
      </c>
      <c r="D30" s="390">
        <f>IF('R02固定資本M'!D$43=0,0,'R02固定資本M'!D30/'R02固定資本M'!D$43)</f>
        <v>0.12026309567310793</v>
      </c>
      <c r="E30" s="390">
        <f>IF('R02固定資本M'!E$43=0,0,'R02固定資本M'!E30/'R02固定資本M'!E$43)</f>
        <v>0.13610749891634158</v>
      </c>
      <c r="F30" s="390">
        <f>IF('R02固定資本M'!F$43=0,0,'R02固定資本M'!F30/'R02固定資本M'!F$43)</f>
        <v>9.2294689392872234E-2</v>
      </c>
      <c r="G30" s="390">
        <f>IF('R02固定資本M'!G$43=0,0,'R02固定資本M'!G30/'R02固定資本M'!G$43)</f>
        <v>7.8451295965833709E-2</v>
      </c>
      <c r="H30" s="390">
        <f>IF('R02固定資本M'!H$43=0,0,'R02固定資本M'!H30/'R02固定資本M'!H$43)</f>
        <v>0.14664985650536652</v>
      </c>
      <c r="I30" s="390">
        <f>IF('R02固定資本M'!I$43=0,0,'R02固定資本M'!I30/'R02固定資本M'!I$43)</f>
        <v>9.4380992659201954E-2</v>
      </c>
      <c r="J30" s="390">
        <f>IF('R02固定資本M'!J$43=0,0,'R02固定資本M'!J30/'R02固定資本M'!J$43)</f>
        <v>5.1667924105637496E-2</v>
      </c>
      <c r="K30" s="390">
        <f>IF('R02固定資本M'!K$43=0,0,'R02固定資本M'!K30/'R02固定資本M'!K$43)</f>
        <v>8.0751681688731924E-2</v>
      </c>
      <c r="L30" s="390">
        <f>IF('R02固定資本M'!L$43=0,0,'R02固定資本M'!L30/'R02固定資本M'!L$43)</f>
        <v>8.1116012798219575E-2</v>
      </c>
      <c r="M30" s="390">
        <f>IF('R02固定資本M'!M$43=0,0,'R02固定資本M'!M30/'R02固定資本M'!M$43)</f>
        <v>9.4836920023792487E-2</v>
      </c>
      <c r="N30" s="390">
        <f>IF('R02固定資本M'!N$43=0,0,'R02固定資本M'!N30/'R02固定資本M'!N$43)</f>
        <v>8.287400592127242E-2</v>
      </c>
      <c r="O30" s="390">
        <f>IF('R02固定資本M'!O$43=0,0,'R02固定資本M'!O30/'R02固定資本M'!O$43)</f>
        <v>6.1196576814767888E-2</v>
      </c>
      <c r="P30" s="390">
        <f>IF('R02固定資本M'!P$43=0,0,'R02固定資本M'!P30/'R02固定資本M'!P$43)</f>
        <v>9.8898608577235134E-2</v>
      </c>
      <c r="Q30" s="390">
        <f>IF('R02固定資本M'!Q$43=0,0,'R02固定資本M'!Q30/'R02固定資本M'!Q$43)</f>
        <v>0.10344930160372479</v>
      </c>
      <c r="R30" s="390">
        <f>IF('R02固定資本M'!R$43=0,0,'R02固定資本M'!R30/'R02固定資本M'!R$43)</f>
        <v>8.4879211820480055E-2</v>
      </c>
      <c r="S30" s="390">
        <f>IF('R02固定資本M'!S$43=0,0,'R02固定資本M'!S30/'R02固定資本M'!S$43)</f>
        <v>4.588623205628977E-2</v>
      </c>
      <c r="T30" s="390">
        <f>IF('R02固定資本M'!T$43=0,0,'R02固定資本M'!T30/'R02固定資本M'!T$43)</f>
        <v>0.10522865136077567</v>
      </c>
      <c r="U30" s="390">
        <f>IF('R02固定資本M'!U$43=0,0,'R02固定資本M'!U30/'R02固定資本M'!U$43)</f>
        <v>5.9634520841434446E-2</v>
      </c>
      <c r="V30" s="390">
        <f>IF('R02固定資本M'!V$43=0,0,'R02固定資本M'!V30/'R02固定資本M'!V$43)</f>
        <v>4.7778394103343863E-2</v>
      </c>
      <c r="W30" s="390">
        <f>IF('R02固定資本M'!W$43=0,0,'R02固定資本M'!W30/'R02固定資本M'!W$43)</f>
        <v>5.1615020417669022E-2</v>
      </c>
      <c r="X30" s="390">
        <f>IF('R02固定資本M'!X$43=0,0,'R02固定資本M'!X30/'R02固定資本M'!X$43)</f>
        <v>0.1044254320206508</v>
      </c>
      <c r="Y30" s="390">
        <f>IF('R02固定資本M'!Y$43=0,0,'R02固定資本M'!Y30/'R02固定資本M'!Y$43)</f>
        <v>0.11165977646429309</v>
      </c>
      <c r="Z30" s="390">
        <f>IF('R02固定資本M'!Z$43=0,0,'R02固定資本M'!Z30/'R02固定資本M'!Z$43)</f>
        <v>4.0254121232252894E-2</v>
      </c>
      <c r="AA30" s="390">
        <f>IF('R02固定資本M'!AA$43=0,0,'R02固定資本M'!AA30/'R02固定資本M'!AA$43)</f>
        <v>9.31940129906806E-2</v>
      </c>
      <c r="AB30" s="390">
        <f>IF('R02固定資本M'!AB$43=0,0,'R02固定資本M'!AB30/'R02固定資本M'!AB$43)</f>
        <v>8.6399139041531459E-2</v>
      </c>
      <c r="AC30" s="390">
        <f>IF('R02固定資本M'!AC$43=0,0,'R02固定資本M'!AC30/'R02固定資本M'!AC$43)</f>
        <v>7.6129806026413699E-2</v>
      </c>
      <c r="AD30" s="390">
        <f>IF('R02固定資本M'!AD$43=0,0,'R02固定資本M'!AD30/'R02固定資本M'!AD$43)</f>
        <v>3.4169670782007319E-2</v>
      </c>
      <c r="AE30" s="390">
        <f>IF('R02固定資本M'!AE$43=0,0,'R02固定資本M'!AE30/'R02固定資本M'!AE$43)</f>
        <v>1.5326306232547316E-2</v>
      </c>
      <c r="AF30" s="390">
        <f>IF('R02固定資本M'!AF$43=0,0,'R02固定資本M'!AF30/'R02固定資本M'!AF$43)</f>
        <v>6.5522653123270852E-2</v>
      </c>
      <c r="AG30" s="390">
        <f>IF('R02固定資本M'!AG$43=0,0,'R02固定資本M'!AG30/'R02固定資本M'!AG$43)</f>
        <v>5.9977795869691819E-2</v>
      </c>
      <c r="AH30" s="390">
        <f>IF('R02固定資本M'!AH$43=0,0,'R02固定資本M'!AH30/'R02固定資本M'!AH$43)</f>
        <v>0</v>
      </c>
      <c r="AI30" s="390">
        <f>IF('R02固定資本M'!AI$43=0,0,'R02固定資本M'!AI30/'R02固定資本M'!AI$43)</f>
        <v>4.7323932221175043E-2</v>
      </c>
      <c r="AJ30" s="390">
        <f>IF('R02固定資本M'!AJ$43=0,0,'R02固定資本M'!AJ30/'R02固定資本M'!AJ$43)</f>
        <v>0.11224890709301001</v>
      </c>
      <c r="AK30" s="390">
        <f>IF('R02固定資本M'!AK$43=0,0,'R02固定資本M'!AK30/'R02固定資本M'!AK$43)</f>
        <v>4.0201190872443504E-2</v>
      </c>
      <c r="AL30" s="390">
        <f>IF('R02固定資本M'!AL$43=0,0,'R02固定資本M'!AL30/'R02固定資本M'!AL$43)</f>
        <v>0.12630725686391267</v>
      </c>
      <c r="AM30" s="390">
        <f>IF('R02固定資本M'!AM$43=0,0,'R02固定資本M'!AM30/'R02固定資本M'!AM$43)</f>
        <v>8.2749440017247308E-2</v>
      </c>
      <c r="AN30" s="390">
        <f>IF('R02固定資本M'!AN$43=0,0,'R02固定資本M'!AN30/'R02固定資本M'!AN$43)</f>
        <v>0</v>
      </c>
      <c r="AO30" s="390">
        <f>IF('R02固定資本M'!AO$43=0,0,'R02固定資本M'!AO30/'R02固定資本M'!AO$43)</f>
        <v>0.1974061075477026</v>
      </c>
      <c r="AP30" s="391">
        <f>IF('R02固定資本M'!AP$43=0,0,'R02固定資本M'!AP30/'R02固定資本M'!AP$43)</f>
        <v>7.0572990660660362E-2</v>
      </c>
    </row>
    <row r="31" spans="1:42">
      <c r="A31" s="300">
        <v>28</v>
      </c>
      <c r="B31" s="37" t="s">
        <v>66</v>
      </c>
      <c r="C31" s="389">
        <f>IF('R02固定資本M'!C$43=0,0,'R02固定資本M'!C31/'R02固定資本M'!C$43)</f>
        <v>0</v>
      </c>
      <c r="D31" s="390">
        <f>IF('R02固定資本M'!D$43=0,0,'R02固定資本M'!D31/'R02固定資本M'!D$43)</f>
        <v>0</v>
      </c>
      <c r="E31" s="390">
        <f>IF('R02固定資本M'!E$43=0,0,'R02固定資本M'!E31/'R02固定資本M'!E$43)</f>
        <v>0</v>
      </c>
      <c r="F31" s="390">
        <f>IF('R02固定資本M'!F$43=0,0,'R02固定資本M'!F31/'R02固定資本M'!F$43)</f>
        <v>0</v>
      </c>
      <c r="G31" s="390">
        <f>IF('R02固定資本M'!G$43=0,0,'R02固定資本M'!G31/'R02固定資本M'!G$43)</f>
        <v>0</v>
      </c>
      <c r="H31" s="390">
        <f>IF('R02固定資本M'!H$43=0,0,'R02固定資本M'!H31/'R02固定資本M'!H$43)</f>
        <v>0</v>
      </c>
      <c r="I31" s="390">
        <f>IF('R02固定資本M'!I$43=0,0,'R02固定資本M'!I31/'R02固定資本M'!I$43)</f>
        <v>0</v>
      </c>
      <c r="J31" s="390">
        <f>IF('R02固定資本M'!J$43=0,0,'R02固定資本M'!J31/'R02固定資本M'!J$43)</f>
        <v>0</v>
      </c>
      <c r="K31" s="390">
        <f>IF('R02固定資本M'!K$43=0,0,'R02固定資本M'!K31/'R02固定資本M'!K$43)</f>
        <v>0</v>
      </c>
      <c r="L31" s="390">
        <f>IF('R02固定資本M'!L$43=0,0,'R02固定資本M'!L31/'R02固定資本M'!L$43)</f>
        <v>0</v>
      </c>
      <c r="M31" s="390">
        <f>IF('R02固定資本M'!M$43=0,0,'R02固定資本M'!M31/'R02固定資本M'!M$43)</f>
        <v>0</v>
      </c>
      <c r="N31" s="390">
        <f>IF('R02固定資本M'!N$43=0,0,'R02固定資本M'!N31/'R02固定資本M'!N$43)</f>
        <v>0</v>
      </c>
      <c r="O31" s="390">
        <f>IF('R02固定資本M'!O$43=0,0,'R02固定資本M'!O31/'R02固定資本M'!O$43)</f>
        <v>0</v>
      </c>
      <c r="P31" s="390">
        <f>IF('R02固定資本M'!P$43=0,0,'R02固定資本M'!P31/'R02固定資本M'!P$43)</f>
        <v>0</v>
      </c>
      <c r="Q31" s="390">
        <f>IF('R02固定資本M'!Q$43=0,0,'R02固定資本M'!Q31/'R02固定資本M'!Q$43)</f>
        <v>0</v>
      </c>
      <c r="R31" s="390">
        <f>IF('R02固定資本M'!R$43=0,0,'R02固定資本M'!R31/'R02固定資本M'!R$43)</f>
        <v>0</v>
      </c>
      <c r="S31" s="390">
        <f>IF('R02固定資本M'!S$43=0,0,'R02固定資本M'!S31/'R02固定資本M'!S$43)</f>
        <v>0</v>
      </c>
      <c r="T31" s="390">
        <f>IF('R02固定資本M'!T$43=0,0,'R02固定資本M'!T31/'R02固定資本M'!T$43)</f>
        <v>0</v>
      </c>
      <c r="U31" s="390">
        <f>IF('R02固定資本M'!U$43=0,0,'R02固定資本M'!U31/'R02固定資本M'!U$43)</f>
        <v>0</v>
      </c>
      <c r="V31" s="390">
        <f>IF('R02固定資本M'!V$43=0,0,'R02固定資本M'!V31/'R02固定資本M'!V$43)</f>
        <v>0</v>
      </c>
      <c r="W31" s="390">
        <f>IF('R02固定資本M'!W$43=0,0,'R02固定資本M'!W31/'R02固定資本M'!W$43)</f>
        <v>0</v>
      </c>
      <c r="X31" s="390">
        <f>IF('R02固定資本M'!X$43=0,0,'R02固定資本M'!X31/'R02固定資本M'!X$43)</f>
        <v>0</v>
      </c>
      <c r="Y31" s="390">
        <f>IF('R02固定資本M'!Y$43=0,0,'R02固定資本M'!Y31/'R02固定資本M'!Y$43)</f>
        <v>0</v>
      </c>
      <c r="Z31" s="390">
        <f>IF('R02固定資本M'!Z$43=0,0,'R02固定資本M'!Z31/'R02固定資本M'!Z$43)</f>
        <v>0</v>
      </c>
      <c r="AA31" s="390">
        <f>IF('R02固定資本M'!AA$43=0,0,'R02固定資本M'!AA31/'R02固定資本M'!AA$43)</f>
        <v>0</v>
      </c>
      <c r="AB31" s="390">
        <f>IF('R02固定資本M'!AB$43=0,0,'R02固定資本M'!AB31/'R02固定資本M'!AB$43)</f>
        <v>0</v>
      </c>
      <c r="AC31" s="390">
        <f>IF('R02固定資本M'!AC$43=0,0,'R02固定資本M'!AC31/'R02固定資本M'!AC$43)</f>
        <v>0</v>
      </c>
      <c r="AD31" s="390">
        <f>IF('R02固定資本M'!AD$43=0,0,'R02固定資本M'!AD31/'R02固定資本M'!AD$43)</f>
        <v>0</v>
      </c>
      <c r="AE31" s="390">
        <f>IF('R02固定資本M'!AE$43=0,0,'R02固定資本M'!AE31/'R02固定資本M'!AE$43)</f>
        <v>0</v>
      </c>
      <c r="AF31" s="390">
        <f>IF('R02固定資本M'!AF$43=0,0,'R02固定資本M'!AF31/'R02固定資本M'!AF$43)</f>
        <v>0</v>
      </c>
      <c r="AG31" s="390">
        <f>IF('R02固定資本M'!AG$43=0,0,'R02固定資本M'!AG31/'R02固定資本M'!AG$43)</f>
        <v>0</v>
      </c>
      <c r="AH31" s="390">
        <f>IF('R02固定資本M'!AH$43=0,0,'R02固定資本M'!AH31/'R02固定資本M'!AH$43)</f>
        <v>0</v>
      </c>
      <c r="AI31" s="390">
        <f>IF('R02固定資本M'!AI$43=0,0,'R02固定資本M'!AI31/'R02固定資本M'!AI$43)</f>
        <v>0</v>
      </c>
      <c r="AJ31" s="390">
        <f>IF('R02固定資本M'!AJ$43=0,0,'R02固定資本M'!AJ31/'R02固定資本M'!AJ$43)</f>
        <v>0</v>
      </c>
      <c r="AK31" s="390">
        <f>IF('R02固定資本M'!AK$43=0,0,'R02固定資本M'!AK31/'R02固定資本M'!AK$43)</f>
        <v>0</v>
      </c>
      <c r="AL31" s="390">
        <f>IF('R02固定資本M'!AL$43=0,0,'R02固定資本M'!AL31/'R02固定資本M'!AL$43)</f>
        <v>0</v>
      </c>
      <c r="AM31" s="390">
        <f>IF('R02固定資本M'!AM$43=0,0,'R02固定資本M'!AM31/'R02固定資本M'!AM$43)</f>
        <v>0</v>
      </c>
      <c r="AN31" s="390">
        <f>IF('R02固定資本M'!AN$43=0,0,'R02固定資本M'!AN31/'R02固定資本M'!AN$43)</f>
        <v>0</v>
      </c>
      <c r="AO31" s="390">
        <f>IF('R02固定資本M'!AO$43=0,0,'R02固定資本M'!AO31/'R02固定資本M'!AO$43)</f>
        <v>0</v>
      </c>
      <c r="AP31" s="391">
        <f>IF('R02固定資本M'!AP$43=0,0,'R02固定資本M'!AP31/'R02固定資本M'!AP$43)</f>
        <v>0</v>
      </c>
    </row>
    <row r="32" spans="1:42">
      <c r="A32" s="300">
        <v>29</v>
      </c>
      <c r="B32" s="37" t="s">
        <v>93</v>
      </c>
      <c r="C32" s="389">
        <f>IF('R02固定資本M'!C$43=0,0,'R02固定資本M'!C32/'R02固定資本M'!C$43)</f>
        <v>0</v>
      </c>
      <c r="D32" s="390">
        <f>IF('R02固定資本M'!D$43=0,0,'R02固定資本M'!D32/'R02固定資本M'!D$43)</f>
        <v>0</v>
      </c>
      <c r="E32" s="390">
        <f>IF('R02固定資本M'!E$43=0,0,'R02固定資本M'!E32/'R02固定資本M'!E$43)</f>
        <v>0</v>
      </c>
      <c r="F32" s="390">
        <f>IF('R02固定資本M'!F$43=0,0,'R02固定資本M'!F32/'R02固定資本M'!F$43)</f>
        <v>0</v>
      </c>
      <c r="G32" s="390">
        <f>IF('R02固定資本M'!G$43=0,0,'R02固定資本M'!G32/'R02固定資本M'!G$43)</f>
        <v>0</v>
      </c>
      <c r="H32" s="390">
        <f>IF('R02固定資本M'!H$43=0,0,'R02固定資本M'!H32/'R02固定資本M'!H$43)</f>
        <v>0</v>
      </c>
      <c r="I32" s="390">
        <f>IF('R02固定資本M'!I$43=0,0,'R02固定資本M'!I32/'R02固定資本M'!I$43)</f>
        <v>0</v>
      </c>
      <c r="J32" s="390">
        <f>IF('R02固定資本M'!J$43=0,0,'R02固定資本M'!J32/'R02固定資本M'!J$43)</f>
        <v>0</v>
      </c>
      <c r="K32" s="390">
        <f>IF('R02固定資本M'!K$43=0,0,'R02固定資本M'!K32/'R02固定資本M'!K$43)</f>
        <v>0</v>
      </c>
      <c r="L32" s="390">
        <f>IF('R02固定資本M'!L$43=0,0,'R02固定資本M'!L32/'R02固定資本M'!L$43)</f>
        <v>0</v>
      </c>
      <c r="M32" s="390">
        <f>IF('R02固定資本M'!M$43=0,0,'R02固定資本M'!M32/'R02固定資本M'!M$43)</f>
        <v>0</v>
      </c>
      <c r="N32" s="390">
        <f>IF('R02固定資本M'!N$43=0,0,'R02固定資本M'!N32/'R02固定資本M'!N$43)</f>
        <v>0</v>
      </c>
      <c r="O32" s="390">
        <f>IF('R02固定資本M'!O$43=0,0,'R02固定資本M'!O32/'R02固定資本M'!O$43)</f>
        <v>0</v>
      </c>
      <c r="P32" s="390">
        <f>IF('R02固定資本M'!P$43=0,0,'R02固定資本M'!P32/'R02固定資本M'!P$43)</f>
        <v>0</v>
      </c>
      <c r="Q32" s="390">
        <f>IF('R02固定資本M'!Q$43=0,0,'R02固定資本M'!Q32/'R02固定資本M'!Q$43)</f>
        <v>0</v>
      </c>
      <c r="R32" s="390">
        <f>IF('R02固定資本M'!R$43=0,0,'R02固定資本M'!R32/'R02固定資本M'!R$43)</f>
        <v>0</v>
      </c>
      <c r="S32" s="390">
        <f>IF('R02固定資本M'!S$43=0,0,'R02固定資本M'!S32/'R02固定資本M'!S$43)</f>
        <v>0</v>
      </c>
      <c r="T32" s="390">
        <f>IF('R02固定資本M'!T$43=0,0,'R02固定資本M'!T32/'R02固定資本M'!T$43)</f>
        <v>0</v>
      </c>
      <c r="U32" s="390">
        <f>IF('R02固定資本M'!U$43=0,0,'R02固定資本M'!U32/'R02固定資本M'!U$43)</f>
        <v>0</v>
      </c>
      <c r="V32" s="390">
        <f>IF('R02固定資本M'!V$43=0,0,'R02固定資本M'!V32/'R02固定資本M'!V$43)</f>
        <v>0</v>
      </c>
      <c r="W32" s="390">
        <f>IF('R02固定資本M'!W$43=0,0,'R02固定資本M'!W32/'R02固定資本M'!W$43)</f>
        <v>0</v>
      </c>
      <c r="X32" s="390">
        <f>IF('R02固定資本M'!X$43=0,0,'R02固定資本M'!X32/'R02固定資本M'!X$43)</f>
        <v>0</v>
      </c>
      <c r="Y32" s="390">
        <f>IF('R02固定資本M'!Y$43=0,0,'R02固定資本M'!Y32/'R02固定資本M'!Y$43)</f>
        <v>0</v>
      </c>
      <c r="Z32" s="390">
        <f>IF('R02固定資本M'!Z$43=0,0,'R02固定資本M'!Z32/'R02固定資本M'!Z$43)</f>
        <v>0</v>
      </c>
      <c r="AA32" s="390">
        <f>IF('R02固定資本M'!AA$43=0,0,'R02固定資本M'!AA32/'R02固定資本M'!AA$43)</f>
        <v>0</v>
      </c>
      <c r="AB32" s="390">
        <f>IF('R02固定資本M'!AB$43=0,0,'R02固定資本M'!AB32/'R02固定資本M'!AB$43)</f>
        <v>0</v>
      </c>
      <c r="AC32" s="390">
        <f>IF('R02固定資本M'!AC$43=0,0,'R02固定資本M'!AC32/'R02固定資本M'!AC$43)</f>
        <v>0</v>
      </c>
      <c r="AD32" s="390">
        <f>IF('R02固定資本M'!AD$43=0,0,'R02固定資本M'!AD32/'R02固定資本M'!AD$43)</f>
        <v>0</v>
      </c>
      <c r="AE32" s="390">
        <f>IF('R02固定資本M'!AE$43=0,0,'R02固定資本M'!AE32/'R02固定資本M'!AE$43)</f>
        <v>0.24446542610147479</v>
      </c>
      <c r="AF32" s="390">
        <f>IF('R02固定資本M'!AF$43=0,0,'R02固定資本M'!AF32/'R02固定資本M'!AF$43)</f>
        <v>0</v>
      </c>
      <c r="AG32" s="390">
        <f>IF('R02固定資本M'!AG$43=0,0,'R02固定資本M'!AG32/'R02固定資本M'!AG$43)</f>
        <v>0</v>
      </c>
      <c r="AH32" s="390">
        <f>IF('R02固定資本M'!AH$43=0,0,'R02固定資本M'!AH32/'R02固定資本M'!AH$43)</f>
        <v>0</v>
      </c>
      <c r="AI32" s="390">
        <f>IF('R02固定資本M'!AI$43=0,0,'R02固定資本M'!AI32/'R02固定資本M'!AI$43)</f>
        <v>0</v>
      </c>
      <c r="AJ32" s="390">
        <f>IF('R02固定資本M'!AJ$43=0,0,'R02固定資本M'!AJ32/'R02固定資本M'!AJ$43)</f>
        <v>0</v>
      </c>
      <c r="AK32" s="390">
        <f>IF('R02固定資本M'!AK$43=0,0,'R02固定資本M'!AK32/'R02固定資本M'!AK$43)</f>
        <v>0</v>
      </c>
      <c r="AL32" s="390">
        <f>IF('R02固定資本M'!AL$43=0,0,'R02固定資本M'!AL32/'R02固定資本M'!AL$43)</f>
        <v>0</v>
      </c>
      <c r="AM32" s="390">
        <f>IF('R02固定資本M'!AM$43=0,0,'R02固定資本M'!AM32/'R02固定資本M'!AM$43)</f>
        <v>0</v>
      </c>
      <c r="AN32" s="390">
        <f>IF('R02固定資本M'!AN$43=0,0,'R02固定資本M'!AN32/'R02固定資本M'!AN$43)</f>
        <v>0</v>
      </c>
      <c r="AO32" s="390">
        <f>IF('R02固定資本M'!AO$43=0,0,'R02固定資本M'!AO32/'R02固定資本M'!AO$43)</f>
        <v>0</v>
      </c>
      <c r="AP32" s="391">
        <f>IF('R02固定資本M'!AP$43=0,0,'R02固定資本M'!AP32/'R02固定資本M'!AP$43)</f>
        <v>2.3889355697009149E-2</v>
      </c>
    </row>
    <row r="33" spans="1:42">
      <c r="A33" s="300">
        <v>30</v>
      </c>
      <c r="B33" s="37" t="s">
        <v>94</v>
      </c>
      <c r="C33" s="389">
        <f>IF('R02固定資本M'!C$43=0,0,'R02固定資本M'!C33/'R02固定資本M'!C$43)</f>
        <v>7.1923996844543356E-3</v>
      </c>
      <c r="D33" s="390">
        <f>IF('R02固定資本M'!D$43=0,0,'R02固定資本M'!D33/'R02固定資本M'!D$43)</f>
        <v>1.3520194312490597E-2</v>
      </c>
      <c r="E33" s="390">
        <f>IF('R02固定資本M'!E$43=0,0,'R02固定資本M'!E33/'R02固定資本M'!E$43)</f>
        <v>1.1804454578382648E-2</v>
      </c>
      <c r="F33" s="390">
        <f>IF('R02固定資本M'!F$43=0,0,'R02固定資本M'!F33/'R02固定資本M'!F$43)</f>
        <v>1.2123773301403953E-2</v>
      </c>
      <c r="G33" s="390">
        <f>IF('R02固定資本M'!G$43=0,0,'R02固定資本M'!G33/'R02固定資本M'!G$43)</f>
        <v>1.0134672363549707E-2</v>
      </c>
      <c r="H33" s="390">
        <f>IF('R02固定資本M'!H$43=0,0,'R02固定資本M'!H33/'R02固定資本M'!H$43)</f>
        <v>1.8072029329307741E-2</v>
      </c>
      <c r="I33" s="390">
        <f>IF('R02固定資本M'!I$43=0,0,'R02固定資本M'!I33/'R02固定資本M'!I$43)</f>
        <v>1.3696810293449102E-2</v>
      </c>
      <c r="J33" s="390">
        <f>IF('R02固定資本M'!J$43=0,0,'R02固定資本M'!J33/'R02固定資本M'!J$43)</f>
        <v>4.484383633389954E-3</v>
      </c>
      <c r="K33" s="390">
        <f>IF('R02固定資本M'!K$43=0,0,'R02固定資本M'!K33/'R02固定資本M'!K$43)</f>
        <v>9.041820204762829E-3</v>
      </c>
      <c r="L33" s="390">
        <f>IF('R02固定資本M'!L$43=0,0,'R02固定資本M'!L33/'R02固定資本M'!L$43)</f>
        <v>9.4534590919187339E-3</v>
      </c>
      <c r="M33" s="390">
        <f>IF('R02固定資本M'!M$43=0,0,'R02固定資本M'!M33/'R02固定資本M'!M$43)</f>
        <v>1.0310535851828706E-2</v>
      </c>
      <c r="N33" s="390">
        <f>IF('R02固定資本M'!N$43=0,0,'R02固定資本M'!N33/'R02固定資本M'!N$43)</f>
        <v>1.0015475180191769E-2</v>
      </c>
      <c r="O33" s="390">
        <f>IF('R02固定資本M'!O$43=0,0,'R02固定資本M'!O33/'R02固定資本M'!O$43)</f>
        <v>6.6372734629905634E-3</v>
      </c>
      <c r="P33" s="390">
        <f>IF('R02固定資本M'!P$43=0,0,'R02固定資本M'!P33/'R02固定資本M'!P$43)</f>
        <v>1.3677212788407063E-2</v>
      </c>
      <c r="Q33" s="390">
        <f>IF('R02固定資本M'!Q$43=0,0,'R02固定資本M'!Q33/'R02固定資本M'!Q$43)</f>
        <v>1.1656751163993792E-2</v>
      </c>
      <c r="R33" s="390">
        <f>IF('R02固定資本M'!R$43=0,0,'R02固定資本M'!R33/'R02固定資本M'!R$43)</f>
        <v>8.9228913929778556E-3</v>
      </c>
      <c r="S33" s="390">
        <f>IF('R02固定資本M'!S$43=0,0,'R02固定資本M'!S33/'R02固定資本M'!S$43)</f>
        <v>5.1286162097681949E-3</v>
      </c>
      <c r="T33" s="390">
        <f>IF('R02固定資本M'!T$43=0,0,'R02固定資本M'!T33/'R02固定資本M'!T$43)</f>
        <v>9.181526736971736E-3</v>
      </c>
      <c r="U33" s="390">
        <f>IF('R02固定資本M'!U$43=0,0,'R02固定資本M'!U33/'R02固定資本M'!U$43)</f>
        <v>5.9223724598169688E-3</v>
      </c>
      <c r="V33" s="390">
        <f>IF('R02固定資本M'!V$43=0,0,'R02固定資本M'!V33/'R02固定資本M'!V$43)</f>
        <v>4.3896936738052035E-3</v>
      </c>
      <c r="W33" s="390">
        <f>IF('R02固定資本M'!W$43=0,0,'R02固定資本M'!W33/'R02固定資本M'!W$43)</f>
        <v>5.8171169669109374E-3</v>
      </c>
      <c r="X33" s="390">
        <f>IF('R02固定資本M'!X$43=0,0,'R02固定資本M'!X33/'R02固定資本M'!X$43)</f>
        <v>1.2737101277836619E-2</v>
      </c>
      <c r="Y33" s="390">
        <f>IF('R02固定資本M'!Y$43=0,0,'R02固定資本M'!Y33/'R02固定資本M'!Y$43)</f>
        <v>1.3865641936697259E-2</v>
      </c>
      <c r="Z33" s="390">
        <f>IF('R02固定資本M'!Z$43=0,0,'R02固定資本M'!Z33/'R02固定資本M'!Z$43)</f>
        <v>9.1601774371088893E-3</v>
      </c>
      <c r="AA33" s="390">
        <f>IF('R02固定資本M'!AA$43=0,0,'R02固定資本M'!AA33/'R02固定資本M'!AA$43)</f>
        <v>9.6724089240327587E-3</v>
      </c>
      <c r="AB33" s="390">
        <f>IF('R02固定資本M'!AB$43=0,0,'R02固定資本M'!AB33/'R02固定資本M'!AB$43)</f>
        <v>1.0771764475679554E-2</v>
      </c>
      <c r="AC33" s="390">
        <f>IF('R02固定資本M'!AC$43=0,0,'R02固定資本M'!AC33/'R02固定資本M'!AC$43)</f>
        <v>8.9497961105560256E-3</v>
      </c>
      <c r="AD33" s="390">
        <f>IF('R02固定資本M'!AD$43=0,0,'R02固定資本M'!AD33/'R02固定資本M'!AD$43)</f>
        <v>3.6297248977503909E-3</v>
      </c>
      <c r="AE33" s="390">
        <f>IF('R02固定資本M'!AE$43=0,0,'R02固定資本M'!AE33/'R02固定資本M'!AE$43)</f>
        <v>2.5118660552449772E-3</v>
      </c>
      <c r="AF33" s="390">
        <f>IF('R02固定資本M'!AF$43=0,0,'R02固定資本M'!AF33/'R02固定資本M'!AF$43)</f>
        <v>9.4668844175961678E-3</v>
      </c>
      <c r="AG33" s="390">
        <f>IF('R02固定資本M'!AG$43=0,0,'R02固定資本M'!AG33/'R02固定資本M'!AG$43)</f>
        <v>3.3276335764946302E-3</v>
      </c>
      <c r="AH33" s="390">
        <f>IF('R02固定資本M'!AH$43=0,0,'R02固定資本M'!AH33/'R02固定資本M'!AH$43)</f>
        <v>0</v>
      </c>
      <c r="AI33" s="390">
        <f>IF('R02固定資本M'!AI$43=0,0,'R02固定資本M'!AI33/'R02固定資本M'!AI$43)</f>
        <v>4.92937514086188E-3</v>
      </c>
      <c r="AJ33" s="390">
        <f>IF('R02固定資本M'!AJ$43=0,0,'R02固定資本M'!AJ33/'R02固定資本M'!AJ$43)</f>
        <v>8.3413724433080705E-3</v>
      </c>
      <c r="AK33" s="390">
        <f>IF('R02固定資本M'!AK$43=0,0,'R02固定資本M'!AK33/'R02固定資本M'!AK$43)</f>
        <v>4.4519028070564744E-3</v>
      </c>
      <c r="AL33" s="390">
        <f>IF('R02固定資本M'!AL$43=0,0,'R02固定資本M'!AL33/'R02固定資本M'!AL$43)</f>
        <v>1.595954373757719E-2</v>
      </c>
      <c r="AM33" s="390">
        <f>IF('R02固定資本M'!AM$43=0,0,'R02固定資本M'!AM33/'R02固定資本M'!AM$43)</f>
        <v>1.1746163345344098E-2</v>
      </c>
      <c r="AN33" s="390">
        <f>IF('R02固定資本M'!AN$43=0,0,'R02固定資本M'!AN33/'R02固定資本M'!AN$43)</f>
        <v>0</v>
      </c>
      <c r="AO33" s="390">
        <f>IF('R02固定資本M'!AO$43=0,0,'R02固定資本M'!AO33/'R02固定資本M'!AO$43)</f>
        <v>2.6382669732542659E-2</v>
      </c>
      <c r="AP33" s="391">
        <f>IF('R02固定資本M'!AP$43=0,0,'R02固定資本M'!AP33/'R02固定資本M'!AP$43)</f>
        <v>7.8032927081537759E-3</v>
      </c>
    </row>
    <row r="34" spans="1:42">
      <c r="A34" s="300">
        <v>31</v>
      </c>
      <c r="B34" s="37" t="s">
        <v>95</v>
      </c>
      <c r="C34" s="389">
        <f>IF('R02固定資本M'!C$43=0,0,'R02固定資本M'!C34/'R02固定資本M'!C$43)</f>
        <v>3.2455585435500903E-3</v>
      </c>
      <c r="D34" s="390">
        <f>IF('R02固定資本M'!D$43=0,0,'R02固定資本M'!D34/'R02固定資本M'!D$43)</f>
        <v>1.1757625260623777E-2</v>
      </c>
      <c r="E34" s="390">
        <f>IF('R02固定資本M'!E$43=0,0,'R02固定資本M'!E34/'R02固定資本M'!E$43)</f>
        <v>4.2307212711758732E-2</v>
      </c>
      <c r="F34" s="390">
        <f>IF('R02固定資本M'!F$43=0,0,'R02固定資本M'!F34/'R02固定資本M'!F$43)</f>
        <v>1.2264638211954735E-2</v>
      </c>
      <c r="G34" s="390">
        <f>IF('R02固定資本M'!G$43=0,0,'R02固定資本M'!G34/'R02固定資本M'!G$43)</f>
        <v>5.6217783807416828E-2</v>
      </c>
      <c r="H34" s="390">
        <f>IF('R02固定資本M'!H$43=0,0,'R02固定資本M'!H34/'R02固定資本M'!H$43)</f>
        <v>1.3561487035716063E-2</v>
      </c>
      <c r="I34" s="390">
        <f>IF('R02固定資本M'!I$43=0,0,'R02固定資本M'!I34/'R02固定資本M'!I$43)</f>
        <v>4.1904585469778169E-2</v>
      </c>
      <c r="J34" s="390">
        <f>IF('R02固定資本M'!J$43=0,0,'R02固定資本M'!J34/'R02固定資本M'!J$43)</f>
        <v>3.9338974915768682E-2</v>
      </c>
      <c r="K34" s="390">
        <f>IF('R02固定資本M'!K$43=0,0,'R02固定資本M'!K34/'R02固定資本M'!K$43)</f>
        <v>0.12351914420161891</v>
      </c>
      <c r="L34" s="390">
        <f>IF('R02固定資本M'!L$43=0,0,'R02固定資本M'!L34/'R02固定資本M'!L$43)</f>
        <v>6.0529885395408482E-2</v>
      </c>
      <c r="M34" s="390">
        <f>IF('R02固定資本M'!M$43=0,0,'R02固定資本M'!M34/'R02固定資本M'!M$43)</f>
        <v>5.2017290671315525E-2</v>
      </c>
      <c r="N34" s="390">
        <f>IF('R02固定資本M'!N$43=0,0,'R02固定資本M'!N34/'R02固定資本M'!N$43)</f>
        <v>6.8168360744498252E-2</v>
      </c>
      <c r="O34" s="390">
        <f>IF('R02固定資本M'!O$43=0,0,'R02固定資本M'!O34/'R02固定資本M'!O$43)</f>
        <v>7.4150703642535676E-2</v>
      </c>
      <c r="P34" s="390">
        <f>IF('R02固定資本M'!P$43=0,0,'R02固定資本M'!P34/'R02固定資本M'!P$43)</f>
        <v>6.6707208682228569E-2</v>
      </c>
      <c r="Q34" s="390">
        <f>IF('R02固定資本M'!Q$43=0,0,'R02固定資本M'!Q34/'R02固定資本M'!Q$43)</f>
        <v>8.1643817899637872E-2</v>
      </c>
      <c r="R34" s="390">
        <f>IF('R02固定資本M'!R$43=0,0,'R02固定資本M'!R34/'R02固定資本M'!R$43)</f>
        <v>0.10894778476636185</v>
      </c>
      <c r="S34" s="390">
        <f>IF('R02固定資本M'!S$43=0,0,'R02固定資本M'!S34/'R02固定資本M'!S$43)</f>
        <v>5.8599863670405268E-2</v>
      </c>
      <c r="T34" s="390">
        <f>IF('R02固定資本M'!T$43=0,0,'R02固定資本M'!T34/'R02固定資本M'!T$43)</f>
        <v>3.910793843435504E-2</v>
      </c>
      <c r="U34" s="390">
        <f>IF('R02固定資本M'!U$43=0,0,'R02固定資本M'!U34/'R02固定資本M'!U$43)</f>
        <v>7.3639363344960573E-2</v>
      </c>
      <c r="V34" s="390">
        <f>IF('R02固定資本M'!V$43=0,0,'R02固定資本M'!V34/'R02固定資本M'!V$43)</f>
        <v>2.4576059375380363E-2</v>
      </c>
      <c r="W34" s="390">
        <f>IF('R02固定資本M'!W$43=0,0,'R02固定資本M'!W34/'R02固定資本M'!W$43)</f>
        <v>5.0808370318028685E-2</v>
      </c>
      <c r="X34" s="390">
        <f>IF('R02固定資本M'!X$43=0,0,'R02固定資本M'!X34/'R02固定資本M'!X$43)</f>
        <v>5.936797445855093E-2</v>
      </c>
      <c r="Y34" s="390">
        <f>IF('R02固定資本M'!Y$43=0,0,'R02固定資本M'!Y34/'R02固定資本M'!Y$43)</f>
        <v>0.1379726381557686</v>
      </c>
      <c r="Z34" s="390">
        <f>IF('R02固定資本M'!Z$43=0,0,'R02固定資本M'!Z34/'R02固定資本M'!Z$43)</f>
        <v>0.15296238238585189</v>
      </c>
      <c r="AA34" s="390">
        <f>IF('R02固定資本M'!AA$43=0,0,'R02固定資本M'!AA34/'R02固定資本M'!AA$43)</f>
        <v>0</v>
      </c>
      <c r="AB34" s="390">
        <f>IF('R02固定資本M'!AB$43=0,0,'R02固定資本M'!AB34/'R02固定資本M'!AB$43)</f>
        <v>0.11916937075024052</v>
      </c>
      <c r="AC34" s="390">
        <f>IF('R02固定資本M'!AC$43=0,0,'R02固定資本M'!AC34/'R02固定資本M'!AC$43)</f>
        <v>0.28185654772336688</v>
      </c>
      <c r="AD34" s="390">
        <f>IF('R02固定資本M'!AD$43=0,0,'R02固定資本M'!AD34/'R02固定資本M'!AD$43)</f>
        <v>0.75824754394740645</v>
      </c>
      <c r="AE34" s="390">
        <f>IF('R02固定資本M'!AE$43=0,0,'R02固定資本M'!AE34/'R02固定資本M'!AE$43)</f>
        <v>2.997330819362095E-2</v>
      </c>
      <c r="AF34" s="390">
        <f>IF('R02固定資本M'!AF$43=0,0,'R02固定資本M'!AF34/'R02固定資本M'!AF$43)</f>
        <v>8.0827567609908182E-2</v>
      </c>
      <c r="AG34" s="390">
        <f>IF('R02固定資本M'!AG$43=0,0,'R02固定資本M'!AG34/'R02固定資本M'!AG$43)</f>
        <v>0.48938125998505405</v>
      </c>
      <c r="AH34" s="390">
        <f>IF('R02固定資本M'!AH$43=0,0,'R02固定資本M'!AH34/'R02固定資本M'!AH$43)</f>
        <v>0</v>
      </c>
      <c r="AI34" s="390">
        <f>IF('R02固定資本M'!AI$43=0,0,'R02固定資本M'!AI34/'R02固定資本M'!AI$43)</f>
        <v>9.0348352053329264E-2</v>
      </c>
      <c r="AJ34" s="390">
        <f>IF('R02固定資本M'!AJ$43=0,0,'R02固定資本M'!AJ34/'R02固定資本M'!AJ$43)</f>
        <v>4.4259556918713576E-2</v>
      </c>
      <c r="AK34" s="390">
        <f>IF('R02固定資本M'!AK$43=0,0,'R02固定資本M'!AK34/'R02固定資本M'!AK$43)</f>
        <v>0.12839786974370354</v>
      </c>
      <c r="AL34" s="390">
        <f>IF('R02固定資本M'!AL$43=0,0,'R02固定資本M'!AL34/'R02固定資本M'!AL$43)</f>
        <v>0.1955534741125817</v>
      </c>
      <c r="AM34" s="390">
        <f>IF('R02固定資本M'!AM$43=0,0,'R02固定資本M'!AM34/'R02固定資本M'!AM$43)</f>
        <v>4.8687389331080189E-2</v>
      </c>
      <c r="AN34" s="390">
        <f>IF('R02固定資本M'!AN$43=0,0,'R02固定資本M'!AN34/'R02固定資本M'!AN$43)</f>
        <v>0</v>
      </c>
      <c r="AO34" s="390">
        <f>IF('R02固定資本M'!AO$43=0,0,'R02固定資本M'!AO34/'R02固定資本M'!AO$43)</f>
        <v>1.9121384485053853E-2</v>
      </c>
      <c r="AP34" s="391">
        <f>IF('R02固定資本M'!AP$43=0,0,'R02固定資本M'!AP34/'R02固定資本M'!AP$43)</f>
        <v>0.15167758146111318</v>
      </c>
    </row>
    <row r="35" spans="1:42">
      <c r="A35" s="300">
        <v>32</v>
      </c>
      <c r="B35" s="37" t="s">
        <v>67</v>
      </c>
      <c r="C35" s="389">
        <f>IF('R02固定資本M'!C$43=0,0,'R02固定資本M'!C35/'R02固定資本M'!C$43)</f>
        <v>0</v>
      </c>
      <c r="D35" s="390">
        <f>IF('R02固定資本M'!D$43=0,0,'R02固定資本M'!D35/'R02固定資本M'!D$43)</f>
        <v>0</v>
      </c>
      <c r="E35" s="390">
        <f>IF('R02固定資本M'!E$43=0,0,'R02固定資本M'!E35/'R02固定資本M'!E$43)</f>
        <v>0</v>
      </c>
      <c r="F35" s="390">
        <f>IF('R02固定資本M'!F$43=0,0,'R02固定資本M'!F35/'R02固定資本M'!F$43)</f>
        <v>0</v>
      </c>
      <c r="G35" s="390">
        <f>IF('R02固定資本M'!G$43=0,0,'R02固定資本M'!G35/'R02固定資本M'!G$43)</f>
        <v>0</v>
      </c>
      <c r="H35" s="390">
        <f>IF('R02固定資本M'!H$43=0,0,'R02固定資本M'!H35/'R02固定資本M'!H$43)</f>
        <v>0</v>
      </c>
      <c r="I35" s="390">
        <f>IF('R02固定資本M'!I$43=0,0,'R02固定資本M'!I35/'R02固定資本M'!I$43)</f>
        <v>0</v>
      </c>
      <c r="J35" s="390">
        <f>IF('R02固定資本M'!J$43=0,0,'R02固定資本M'!J35/'R02固定資本M'!J$43)</f>
        <v>0</v>
      </c>
      <c r="K35" s="390">
        <f>IF('R02固定資本M'!K$43=0,0,'R02固定資本M'!K35/'R02固定資本M'!K$43)</f>
        <v>0</v>
      </c>
      <c r="L35" s="390">
        <f>IF('R02固定資本M'!L$43=0,0,'R02固定資本M'!L35/'R02固定資本M'!L$43)</f>
        <v>0</v>
      </c>
      <c r="M35" s="390">
        <f>IF('R02固定資本M'!M$43=0,0,'R02固定資本M'!M35/'R02固定資本M'!M$43)</f>
        <v>0</v>
      </c>
      <c r="N35" s="390">
        <f>IF('R02固定資本M'!N$43=0,0,'R02固定資本M'!N35/'R02固定資本M'!N$43)</f>
        <v>0</v>
      </c>
      <c r="O35" s="390">
        <f>IF('R02固定資本M'!O$43=0,0,'R02固定資本M'!O35/'R02固定資本M'!O$43)</f>
        <v>0</v>
      </c>
      <c r="P35" s="390">
        <f>IF('R02固定資本M'!P$43=0,0,'R02固定資本M'!P35/'R02固定資本M'!P$43)</f>
        <v>0</v>
      </c>
      <c r="Q35" s="390">
        <f>IF('R02固定資本M'!Q$43=0,0,'R02固定資本M'!Q35/'R02固定資本M'!Q$43)</f>
        <v>0</v>
      </c>
      <c r="R35" s="390">
        <f>IF('R02固定資本M'!R$43=0,0,'R02固定資本M'!R35/'R02固定資本M'!R$43)</f>
        <v>0</v>
      </c>
      <c r="S35" s="390">
        <f>IF('R02固定資本M'!S$43=0,0,'R02固定資本M'!S35/'R02固定資本M'!S$43)</f>
        <v>0</v>
      </c>
      <c r="T35" s="390">
        <f>IF('R02固定資本M'!T$43=0,0,'R02固定資本M'!T35/'R02固定資本M'!T$43)</f>
        <v>0</v>
      </c>
      <c r="U35" s="390">
        <f>IF('R02固定資本M'!U$43=0,0,'R02固定資本M'!U35/'R02固定資本M'!U$43)</f>
        <v>0</v>
      </c>
      <c r="V35" s="390">
        <f>IF('R02固定資本M'!V$43=0,0,'R02固定資本M'!V35/'R02固定資本M'!V$43)</f>
        <v>0</v>
      </c>
      <c r="W35" s="390">
        <f>IF('R02固定資本M'!W$43=0,0,'R02固定資本M'!W35/'R02固定資本M'!W$43)</f>
        <v>0</v>
      </c>
      <c r="X35" s="390">
        <f>IF('R02固定資本M'!X$43=0,0,'R02固定資本M'!X35/'R02固定資本M'!X$43)</f>
        <v>0</v>
      </c>
      <c r="Y35" s="390">
        <f>IF('R02固定資本M'!Y$43=0,0,'R02固定資本M'!Y35/'R02固定資本M'!Y$43)</f>
        <v>0</v>
      </c>
      <c r="Z35" s="390">
        <f>IF('R02固定資本M'!Z$43=0,0,'R02固定資本M'!Z35/'R02固定資本M'!Z$43)</f>
        <v>0</v>
      </c>
      <c r="AA35" s="390">
        <f>IF('R02固定資本M'!AA$43=0,0,'R02固定資本M'!AA35/'R02固定資本M'!AA$43)</f>
        <v>0</v>
      </c>
      <c r="AB35" s="390">
        <f>IF('R02固定資本M'!AB$43=0,0,'R02固定資本M'!AB35/'R02固定資本M'!AB$43)</f>
        <v>0</v>
      </c>
      <c r="AC35" s="390">
        <f>IF('R02固定資本M'!AC$43=0,0,'R02固定資本M'!AC35/'R02固定資本M'!AC$43)</f>
        <v>0</v>
      </c>
      <c r="AD35" s="390">
        <f>IF('R02固定資本M'!AD$43=0,0,'R02固定資本M'!AD35/'R02固定資本M'!AD$43)</f>
        <v>0</v>
      </c>
      <c r="AE35" s="390">
        <f>IF('R02固定資本M'!AE$43=0,0,'R02固定資本M'!AE35/'R02固定資本M'!AE$43)</f>
        <v>0</v>
      </c>
      <c r="AF35" s="390">
        <f>IF('R02固定資本M'!AF$43=0,0,'R02固定資本M'!AF35/'R02固定資本M'!AF$43)</f>
        <v>0</v>
      </c>
      <c r="AG35" s="390">
        <f>IF('R02固定資本M'!AG$43=0,0,'R02固定資本M'!AG35/'R02固定資本M'!AG$43)</f>
        <v>0</v>
      </c>
      <c r="AH35" s="390">
        <f>IF('R02固定資本M'!AH$43=0,0,'R02固定資本M'!AH35/'R02固定資本M'!AH$43)</f>
        <v>0</v>
      </c>
      <c r="AI35" s="390">
        <f>IF('R02固定資本M'!AI$43=0,0,'R02固定資本M'!AI35/'R02固定資本M'!AI$43)</f>
        <v>0</v>
      </c>
      <c r="AJ35" s="390">
        <f>IF('R02固定資本M'!AJ$43=0,0,'R02固定資本M'!AJ35/'R02固定資本M'!AJ$43)</f>
        <v>0</v>
      </c>
      <c r="AK35" s="390">
        <f>IF('R02固定資本M'!AK$43=0,0,'R02固定資本M'!AK35/'R02固定資本M'!AK$43)</f>
        <v>0</v>
      </c>
      <c r="AL35" s="390">
        <f>IF('R02固定資本M'!AL$43=0,0,'R02固定資本M'!AL35/'R02固定資本M'!AL$43)</f>
        <v>0</v>
      </c>
      <c r="AM35" s="390">
        <f>IF('R02固定資本M'!AM$43=0,0,'R02固定資本M'!AM35/'R02固定資本M'!AM$43)</f>
        <v>0</v>
      </c>
      <c r="AN35" s="390">
        <f>IF('R02固定資本M'!AN$43=0,0,'R02固定資本M'!AN35/'R02固定資本M'!AN$43)</f>
        <v>0</v>
      </c>
      <c r="AO35" s="390">
        <f>IF('R02固定資本M'!AO$43=0,0,'R02固定資本M'!AO35/'R02固定資本M'!AO$43)</f>
        <v>0</v>
      </c>
      <c r="AP35" s="391">
        <f>IF('R02固定資本M'!AP$43=0,0,'R02固定資本M'!AP35/'R02固定資本M'!AP$43)</f>
        <v>0</v>
      </c>
    </row>
    <row r="36" spans="1:42">
      <c r="A36" s="300">
        <v>33</v>
      </c>
      <c r="B36" s="37" t="s">
        <v>96</v>
      </c>
      <c r="C36" s="389">
        <f>IF('R02固定資本M'!C$43=0,0,'R02固定資本M'!C36/'R02固定資本M'!C$43)</f>
        <v>2.9607609388743691E-3</v>
      </c>
      <c r="D36" s="390">
        <f>IF('R02固定資本M'!D$43=0,0,'R02固定資本M'!D36/'R02固定資本M'!D$43)</f>
        <v>0</v>
      </c>
      <c r="E36" s="390">
        <f>IF('R02固定資本M'!E$43=0,0,'R02固定資本M'!E36/'R02固定資本M'!E$43)</f>
        <v>7.8379678287047755E-4</v>
      </c>
      <c r="F36" s="390">
        <f>IF('R02固定資本M'!F$43=0,0,'R02固定資本M'!F36/'R02固定資本M'!F$43)</f>
        <v>3.3638540639526697E-2</v>
      </c>
      <c r="G36" s="390">
        <f>IF('R02固定資本M'!G$43=0,0,'R02固定資本M'!G36/'R02固定資本M'!G$43)</f>
        <v>0.11685975272225069</v>
      </c>
      <c r="H36" s="390">
        <f>IF('R02固定資本M'!H$43=0,0,'R02固定資本M'!H36/'R02固定資本M'!H$43)</f>
        <v>0.2488196944310811</v>
      </c>
      <c r="I36" s="390">
        <f>IF('R02固定資本M'!I$43=0,0,'R02固定資本M'!I36/'R02固定資本M'!I$43)</f>
        <v>7.9315476371844384E-2</v>
      </c>
      <c r="J36" s="390">
        <f>IF('R02固定資本M'!J$43=0,0,'R02固定資本M'!J36/'R02固定資本M'!J$43)</f>
        <v>0.49233468358484084</v>
      </c>
      <c r="K36" s="390">
        <f>IF('R02固定資本M'!K$43=0,0,'R02固定資本M'!K36/'R02固定資本M'!K$43)</f>
        <v>0.1039227494972797</v>
      </c>
      <c r="L36" s="390">
        <f>IF('R02固定資本M'!L$43=0,0,'R02固定資本M'!L36/'R02固定資本M'!L$43)</f>
        <v>0.27235033940009962</v>
      </c>
      <c r="M36" s="390">
        <f>IF('R02固定資本M'!M$43=0,0,'R02固定資本M'!M36/'R02固定資本M'!M$43)</f>
        <v>0.2545344155078792</v>
      </c>
      <c r="N36" s="390">
        <f>IF('R02固定資本M'!N$43=0,0,'R02固定資本M'!N36/'R02固定資本M'!N$43)</f>
        <v>0.12346889795981061</v>
      </c>
      <c r="O36" s="390">
        <f>IF('R02固定資本M'!O$43=0,0,'R02固定資本M'!O36/'R02固定資本M'!O$43)</f>
        <v>0.28043716287228238</v>
      </c>
      <c r="P36" s="390">
        <f>IF('R02固定資本M'!P$43=0,0,'R02固定資本M'!P36/'R02固定資本M'!P$43)</f>
        <v>9.5621982088745436E-2</v>
      </c>
      <c r="Q36" s="390">
        <f>IF('R02固定資本M'!Q$43=0,0,'R02固定資本M'!Q36/'R02固定資本M'!Q$43)</f>
        <v>0.1969943093636834</v>
      </c>
      <c r="R36" s="390">
        <f>IF('R02固定資本M'!R$43=0,0,'R02固定資本M'!R36/'R02固定資本M'!R$43)</f>
        <v>0.32563408953869816</v>
      </c>
      <c r="S36" s="390">
        <f>IF('R02固定資本M'!S$43=0,0,'R02固定資本M'!S36/'R02固定資本M'!S$43)</f>
        <v>0.58113460753669466</v>
      </c>
      <c r="T36" s="390">
        <f>IF('R02固定資本M'!T$43=0,0,'R02固定資本M'!T36/'R02固定資本M'!T$43)</f>
        <v>0.32058152272123897</v>
      </c>
      <c r="U36" s="390">
        <f>IF('R02固定資本M'!U$43=0,0,'R02固定資本M'!U36/'R02固定資本M'!U$43)</f>
        <v>0.39019635844598155</v>
      </c>
      <c r="V36" s="390">
        <f>IF('R02固定資本M'!V$43=0,0,'R02固定資本M'!V36/'R02固定資本M'!V$43)</f>
        <v>0.62129983991020854</v>
      </c>
      <c r="W36" s="390">
        <f>IF('R02固定資本M'!W$43=0,0,'R02固定資本M'!W36/'R02固定資本M'!W$43)</f>
        <v>0.52123649297753927</v>
      </c>
      <c r="X36" s="390">
        <f>IF('R02固定資本M'!X$43=0,0,'R02固定資本M'!X36/'R02固定資本M'!X$43)</f>
        <v>0.13862181324114448</v>
      </c>
      <c r="Y36" s="390">
        <f>IF('R02固定資本M'!Y$43=0,0,'R02固定資本M'!Y36/'R02固定資本M'!Y$43)</f>
        <v>6.1298371957906488E-2</v>
      </c>
      <c r="Z36" s="390">
        <f>IF('R02固定資本M'!Z$43=0,0,'R02固定資本M'!Z36/'R02固定資本M'!Z$43)</f>
        <v>8.5182477139834623E-3</v>
      </c>
      <c r="AA36" s="390">
        <f>IF('R02固定資本M'!AA$43=0,0,'R02固定資本M'!AA36/'R02固定資本M'!AA$43)</f>
        <v>0</v>
      </c>
      <c r="AB36" s="390">
        <f>IF('R02固定資本M'!AB$43=0,0,'R02固定資本M'!AB36/'R02固定資本M'!AB$43)</f>
        <v>0</v>
      </c>
      <c r="AC36" s="390">
        <f>IF('R02固定資本M'!AC$43=0,0,'R02固定資本M'!AC36/'R02固定資本M'!AC$43)</f>
        <v>2.2455663190873137E-2</v>
      </c>
      <c r="AD36" s="390">
        <f>IF('R02固定資本M'!AD$43=0,0,'R02固定資本M'!AD36/'R02固定資本M'!AD$43)</f>
        <v>1.2128285465138765E-3</v>
      </c>
      <c r="AE36" s="390">
        <f>IF('R02固定資本M'!AE$43=0,0,'R02固定資本M'!AE36/'R02固定資本M'!AE$43)</f>
        <v>0</v>
      </c>
      <c r="AF36" s="390">
        <f>IF('R02固定資本M'!AF$43=0,0,'R02固定資本M'!AF36/'R02固定資本M'!AF$43)</f>
        <v>8.7611755068853093E-3</v>
      </c>
      <c r="AG36" s="390">
        <f>IF('R02固定資本M'!AG$43=0,0,'R02固定資本M'!AG36/'R02固定資本M'!AG$43)</f>
        <v>4.8594015955873801E-2</v>
      </c>
      <c r="AH36" s="390">
        <f>IF('R02固定資本M'!AH$43=0,0,'R02固定資本M'!AH36/'R02固定資本M'!AH$43)</f>
        <v>0</v>
      </c>
      <c r="AI36" s="390">
        <f>IF('R02固定資本M'!AI$43=0,0,'R02固定資本M'!AI36/'R02固定資本M'!AI$43)</f>
        <v>0.39359197877109514</v>
      </c>
      <c r="AJ36" s="390">
        <f>IF('R02固定資本M'!AJ$43=0,0,'R02固定資本M'!AJ36/'R02固定資本M'!AJ$43)</f>
        <v>4.6055673566213713E-2</v>
      </c>
      <c r="AK36" s="390">
        <f>IF('R02固定資本M'!AK$43=0,0,'R02固定資本M'!AK36/'R02固定資本M'!AK$43)</f>
        <v>0</v>
      </c>
      <c r="AL36" s="390">
        <f>IF('R02固定資本M'!AL$43=0,0,'R02固定資本M'!AL36/'R02固定資本M'!AL$43)</f>
        <v>1.8063884664207937E-2</v>
      </c>
      <c r="AM36" s="390">
        <f>IF('R02固定資本M'!AM$43=0,0,'R02固定資本M'!AM36/'R02固定資本M'!AM$43)</f>
        <v>4.0027075740738688E-5</v>
      </c>
      <c r="AN36" s="390">
        <f>IF('R02固定資本M'!AN$43=0,0,'R02固定資本M'!AN36/'R02固定資本M'!AN$43)</f>
        <v>0</v>
      </c>
      <c r="AO36" s="390">
        <f>IF('R02固定資本M'!AO$43=0,0,'R02固定資本M'!AO36/'R02固定資本M'!AO$43)</f>
        <v>0</v>
      </c>
      <c r="AP36" s="391">
        <f>IF('R02固定資本M'!AP$43=0,0,'R02固定資本M'!AP36/'R02固定資本M'!AP$43)</f>
        <v>0.15009566828724899</v>
      </c>
    </row>
    <row r="37" spans="1:42">
      <c r="A37" s="300">
        <v>34</v>
      </c>
      <c r="B37" s="37" t="s">
        <v>97</v>
      </c>
      <c r="C37" s="389">
        <f>IF('R02固定資本M'!C$43=0,0,'R02固定資本M'!C37/'R02固定資本M'!C$43)</f>
        <v>0</v>
      </c>
      <c r="D37" s="390">
        <f>IF('R02固定資本M'!D$43=0,0,'R02固定資本M'!D37/'R02固定資本M'!D$43)</f>
        <v>0</v>
      </c>
      <c r="E37" s="390">
        <f>IF('R02固定資本M'!E$43=0,0,'R02固定資本M'!E37/'R02固定資本M'!E$43)</f>
        <v>0</v>
      </c>
      <c r="F37" s="390">
        <f>IF('R02固定資本M'!F$43=0,0,'R02固定資本M'!F37/'R02固定資本M'!F$43)</f>
        <v>0</v>
      </c>
      <c r="G37" s="390">
        <f>IF('R02固定資本M'!G$43=0,0,'R02固定資本M'!G37/'R02固定資本M'!G$43)</f>
        <v>0</v>
      </c>
      <c r="H37" s="390">
        <f>IF('R02固定資本M'!H$43=0,0,'R02固定資本M'!H37/'R02固定資本M'!H$43)</f>
        <v>0</v>
      </c>
      <c r="I37" s="390">
        <f>IF('R02固定資本M'!I$43=0,0,'R02固定資本M'!I37/'R02固定資本M'!I$43)</f>
        <v>0</v>
      </c>
      <c r="J37" s="390">
        <f>IF('R02固定資本M'!J$43=0,0,'R02固定資本M'!J37/'R02固定資本M'!J$43)</f>
        <v>0</v>
      </c>
      <c r="K37" s="390">
        <f>IF('R02固定資本M'!K$43=0,0,'R02固定資本M'!K37/'R02固定資本M'!K$43)</f>
        <v>0</v>
      </c>
      <c r="L37" s="390">
        <f>IF('R02固定資本M'!L$43=0,0,'R02固定資本M'!L37/'R02固定資本M'!L$43)</f>
        <v>0</v>
      </c>
      <c r="M37" s="390">
        <f>IF('R02固定資本M'!M$43=0,0,'R02固定資本M'!M37/'R02固定資本M'!M$43)</f>
        <v>0</v>
      </c>
      <c r="N37" s="390">
        <f>IF('R02固定資本M'!N$43=0,0,'R02固定資本M'!N37/'R02固定資本M'!N$43)</f>
        <v>0</v>
      </c>
      <c r="O37" s="390">
        <f>IF('R02固定資本M'!O$43=0,0,'R02固定資本M'!O37/'R02固定資本M'!O$43)</f>
        <v>0</v>
      </c>
      <c r="P37" s="390">
        <f>IF('R02固定資本M'!P$43=0,0,'R02固定資本M'!P37/'R02固定資本M'!P$43)</f>
        <v>0</v>
      </c>
      <c r="Q37" s="390">
        <f>IF('R02固定資本M'!Q$43=0,0,'R02固定資本M'!Q37/'R02固定資本M'!Q$43)</f>
        <v>0</v>
      </c>
      <c r="R37" s="390">
        <f>IF('R02固定資本M'!R$43=0,0,'R02固定資本M'!R37/'R02固定資本M'!R$43)</f>
        <v>0</v>
      </c>
      <c r="S37" s="390">
        <f>IF('R02固定資本M'!S$43=0,0,'R02固定資本M'!S37/'R02固定資本M'!S$43)</f>
        <v>0</v>
      </c>
      <c r="T37" s="390">
        <f>IF('R02固定資本M'!T$43=0,0,'R02固定資本M'!T37/'R02固定資本M'!T$43)</f>
        <v>0</v>
      </c>
      <c r="U37" s="390">
        <f>IF('R02固定資本M'!U$43=0,0,'R02固定資本M'!U37/'R02固定資本M'!U$43)</f>
        <v>0</v>
      </c>
      <c r="V37" s="390">
        <f>IF('R02固定資本M'!V$43=0,0,'R02固定資本M'!V37/'R02固定資本M'!V$43)</f>
        <v>0</v>
      </c>
      <c r="W37" s="390">
        <f>IF('R02固定資本M'!W$43=0,0,'R02固定資本M'!W37/'R02固定資本M'!W$43)</f>
        <v>0</v>
      </c>
      <c r="X37" s="390">
        <f>IF('R02固定資本M'!X$43=0,0,'R02固定資本M'!X37/'R02固定資本M'!X$43)</f>
        <v>0</v>
      </c>
      <c r="Y37" s="390">
        <f>IF('R02固定資本M'!Y$43=0,0,'R02固定資本M'!Y37/'R02固定資本M'!Y$43)</f>
        <v>0</v>
      </c>
      <c r="Z37" s="390">
        <f>IF('R02固定資本M'!Z$43=0,0,'R02固定資本M'!Z37/'R02固定資本M'!Z$43)</f>
        <v>0</v>
      </c>
      <c r="AA37" s="390">
        <f>IF('R02固定資本M'!AA$43=0,0,'R02固定資本M'!AA37/'R02固定資本M'!AA$43)</f>
        <v>0</v>
      </c>
      <c r="AB37" s="390">
        <f>IF('R02固定資本M'!AB$43=0,0,'R02固定資本M'!AB37/'R02固定資本M'!AB$43)</f>
        <v>0</v>
      </c>
      <c r="AC37" s="390">
        <f>IF('R02固定資本M'!AC$43=0,0,'R02固定資本M'!AC37/'R02固定資本M'!AC$43)</f>
        <v>0</v>
      </c>
      <c r="AD37" s="390">
        <f>IF('R02固定資本M'!AD$43=0,0,'R02固定資本M'!AD37/'R02固定資本M'!AD$43)</f>
        <v>0</v>
      </c>
      <c r="AE37" s="390">
        <f>IF('R02固定資本M'!AE$43=0,0,'R02固定資本M'!AE37/'R02固定資本M'!AE$43)</f>
        <v>0</v>
      </c>
      <c r="AF37" s="390">
        <f>IF('R02固定資本M'!AF$43=0,0,'R02固定資本M'!AF37/'R02固定資本M'!AF$43)</f>
        <v>0</v>
      </c>
      <c r="AG37" s="390">
        <f>IF('R02固定資本M'!AG$43=0,0,'R02固定資本M'!AG37/'R02固定資本M'!AG$43)</f>
        <v>0</v>
      </c>
      <c r="AH37" s="390">
        <f>IF('R02固定資本M'!AH$43=0,0,'R02固定資本M'!AH37/'R02固定資本M'!AH$43)</f>
        <v>0</v>
      </c>
      <c r="AI37" s="390">
        <f>IF('R02固定資本M'!AI$43=0,0,'R02固定資本M'!AI37/'R02固定資本M'!AI$43)</f>
        <v>0</v>
      </c>
      <c r="AJ37" s="390">
        <f>IF('R02固定資本M'!AJ$43=0,0,'R02固定資本M'!AJ37/'R02固定資本M'!AJ$43)</f>
        <v>0</v>
      </c>
      <c r="AK37" s="390">
        <f>IF('R02固定資本M'!AK$43=0,0,'R02固定資本M'!AK37/'R02固定資本M'!AK$43)</f>
        <v>0</v>
      </c>
      <c r="AL37" s="390">
        <f>IF('R02固定資本M'!AL$43=0,0,'R02固定資本M'!AL37/'R02固定資本M'!AL$43)</f>
        <v>0</v>
      </c>
      <c r="AM37" s="390">
        <f>IF('R02固定資本M'!AM$43=0,0,'R02固定資本M'!AM37/'R02固定資本M'!AM$43)</f>
        <v>0</v>
      </c>
      <c r="AN37" s="390">
        <f>IF('R02固定資本M'!AN$43=0,0,'R02固定資本M'!AN37/'R02固定資本M'!AN$43)</f>
        <v>0</v>
      </c>
      <c r="AO37" s="390">
        <f>IF('R02固定資本M'!AO$43=0,0,'R02固定資本M'!AO37/'R02固定資本M'!AO$43)</f>
        <v>0</v>
      </c>
      <c r="AP37" s="391">
        <f>IF('R02固定資本M'!AP$43=0,0,'R02固定資本M'!AP37/'R02固定資本M'!AP$43)</f>
        <v>0</v>
      </c>
    </row>
    <row r="38" spans="1:42">
      <c r="A38" s="300">
        <v>35</v>
      </c>
      <c r="B38" s="301" t="s">
        <v>3</v>
      </c>
      <c r="C38" s="389">
        <f>IF('R02固定資本M'!C$43=0,0,'R02固定資本M'!C38/'R02固定資本M'!C$43)</f>
        <v>0</v>
      </c>
      <c r="D38" s="390">
        <f>IF('R02固定資本M'!D$43=0,0,'R02固定資本M'!D38/'R02固定資本M'!D$43)</f>
        <v>0</v>
      </c>
      <c r="E38" s="390">
        <f>IF('R02固定資本M'!E$43=0,0,'R02固定資本M'!E38/'R02固定資本M'!E$43)</f>
        <v>0</v>
      </c>
      <c r="F38" s="390">
        <f>IF('R02固定資本M'!F$43=0,0,'R02固定資本M'!F38/'R02固定資本M'!F$43)</f>
        <v>0</v>
      </c>
      <c r="G38" s="390">
        <f>IF('R02固定資本M'!G$43=0,0,'R02固定資本M'!G38/'R02固定資本M'!G$43)</f>
        <v>0</v>
      </c>
      <c r="H38" s="390">
        <f>IF('R02固定資本M'!H$43=0,0,'R02固定資本M'!H38/'R02固定資本M'!H$43)</f>
        <v>0</v>
      </c>
      <c r="I38" s="390">
        <f>IF('R02固定資本M'!I$43=0,0,'R02固定資本M'!I38/'R02固定資本M'!I$43)</f>
        <v>0</v>
      </c>
      <c r="J38" s="390">
        <f>IF('R02固定資本M'!J$43=0,0,'R02固定資本M'!J38/'R02固定資本M'!J$43)</f>
        <v>0</v>
      </c>
      <c r="K38" s="390">
        <f>IF('R02固定資本M'!K$43=0,0,'R02固定資本M'!K38/'R02固定資本M'!K$43)</f>
        <v>0</v>
      </c>
      <c r="L38" s="390">
        <f>IF('R02固定資本M'!L$43=0,0,'R02固定資本M'!L38/'R02固定資本M'!L$43)</f>
        <v>0</v>
      </c>
      <c r="M38" s="390">
        <f>IF('R02固定資本M'!M$43=0,0,'R02固定資本M'!M38/'R02固定資本M'!M$43)</f>
        <v>0</v>
      </c>
      <c r="N38" s="390">
        <f>IF('R02固定資本M'!N$43=0,0,'R02固定資本M'!N38/'R02固定資本M'!N$43)</f>
        <v>0</v>
      </c>
      <c r="O38" s="390">
        <f>IF('R02固定資本M'!O$43=0,0,'R02固定資本M'!O38/'R02固定資本M'!O$43)</f>
        <v>0</v>
      </c>
      <c r="P38" s="390">
        <f>IF('R02固定資本M'!P$43=0,0,'R02固定資本M'!P38/'R02固定資本M'!P$43)</f>
        <v>0</v>
      </c>
      <c r="Q38" s="390">
        <f>IF('R02固定資本M'!Q$43=0,0,'R02固定資本M'!Q38/'R02固定資本M'!Q$43)</f>
        <v>0</v>
      </c>
      <c r="R38" s="390">
        <f>IF('R02固定資本M'!R$43=0,0,'R02固定資本M'!R38/'R02固定資本M'!R$43)</f>
        <v>0</v>
      </c>
      <c r="S38" s="390">
        <f>IF('R02固定資本M'!S$43=0,0,'R02固定資本M'!S38/'R02固定資本M'!S$43)</f>
        <v>0</v>
      </c>
      <c r="T38" s="390">
        <f>IF('R02固定資本M'!T$43=0,0,'R02固定資本M'!T38/'R02固定資本M'!T$43)</f>
        <v>0</v>
      </c>
      <c r="U38" s="390">
        <f>IF('R02固定資本M'!U$43=0,0,'R02固定資本M'!U38/'R02固定資本M'!U$43)</f>
        <v>0</v>
      </c>
      <c r="V38" s="390">
        <f>IF('R02固定資本M'!V$43=0,0,'R02固定資本M'!V38/'R02固定資本M'!V$43)</f>
        <v>0</v>
      </c>
      <c r="W38" s="390">
        <f>IF('R02固定資本M'!W$43=0,0,'R02固定資本M'!W38/'R02固定資本M'!W$43)</f>
        <v>0</v>
      </c>
      <c r="X38" s="390">
        <f>IF('R02固定資本M'!X$43=0,0,'R02固定資本M'!X38/'R02固定資本M'!X$43)</f>
        <v>0</v>
      </c>
      <c r="Y38" s="390">
        <f>IF('R02固定資本M'!Y$43=0,0,'R02固定資本M'!Y38/'R02固定資本M'!Y$43)</f>
        <v>0</v>
      </c>
      <c r="Z38" s="390">
        <f>IF('R02固定資本M'!Z$43=0,0,'R02固定資本M'!Z38/'R02固定資本M'!Z$43)</f>
        <v>0</v>
      </c>
      <c r="AA38" s="390">
        <f>IF('R02固定資本M'!AA$43=0,0,'R02固定資本M'!AA38/'R02固定資本M'!AA$43)</f>
        <v>0</v>
      </c>
      <c r="AB38" s="390">
        <f>IF('R02固定資本M'!AB$43=0,0,'R02固定資本M'!AB38/'R02固定資本M'!AB$43)</f>
        <v>0</v>
      </c>
      <c r="AC38" s="390">
        <f>IF('R02固定資本M'!AC$43=0,0,'R02固定資本M'!AC38/'R02固定資本M'!AC$43)</f>
        <v>0</v>
      </c>
      <c r="AD38" s="390">
        <f>IF('R02固定資本M'!AD$43=0,0,'R02固定資本M'!AD38/'R02固定資本M'!AD$43)</f>
        <v>0</v>
      </c>
      <c r="AE38" s="390">
        <f>IF('R02固定資本M'!AE$43=0,0,'R02固定資本M'!AE38/'R02固定資本M'!AE$43)</f>
        <v>0</v>
      </c>
      <c r="AF38" s="390">
        <f>IF('R02固定資本M'!AF$43=0,0,'R02固定資本M'!AF38/'R02固定資本M'!AF$43)</f>
        <v>0</v>
      </c>
      <c r="AG38" s="390">
        <f>IF('R02固定資本M'!AG$43=0,0,'R02固定資本M'!AG38/'R02固定資本M'!AG$43)</f>
        <v>0</v>
      </c>
      <c r="AH38" s="390">
        <f>IF('R02固定資本M'!AH$43=0,0,'R02固定資本M'!AH38/'R02固定資本M'!AH$43)</f>
        <v>0</v>
      </c>
      <c r="AI38" s="390">
        <f>IF('R02固定資本M'!AI$43=0,0,'R02固定資本M'!AI38/'R02固定資本M'!AI$43)</f>
        <v>0</v>
      </c>
      <c r="AJ38" s="390">
        <f>IF('R02固定資本M'!AJ$43=0,0,'R02固定資本M'!AJ38/'R02固定資本M'!AJ$43)</f>
        <v>0</v>
      </c>
      <c r="AK38" s="390">
        <f>IF('R02固定資本M'!AK$43=0,0,'R02固定資本M'!AK38/'R02固定資本M'!AK$43)</f>
        <v>0</v>
      </c>
      <c r="AL38" s="390">
        <f>IF('R02固定資本M'!AL$43=0,0,'R02固定資本M'!AL38/'R02固定資本M'!AL$43)</f>
        <v>0</v>
      </c>
      <c r="AM38" s="390">
        <f>IF('R02固定資本M'!AM$43=0,0,'R02固定資本M'!AM38/'R02固定資本M'!AM$43)</f>
        <v>0</v>
      </c>
      <c r="AN38" s="390">
        <f>IF('R02固定資本M'!AN$43=0,0,'R02固定資本M'!AN38/'R02固定資本M'!AN$43)</f>
        <v>0</v>
      </c>
      <c r="AO38" s="390">
        <f>IF('R02固定資本M'!AO$43=0,0,'R02固定資本M'!AO38/'R02固定資本M'!AO$43)</f>
        <v>0</v>
      </c>
      <c r="AP38" s="391">
        <f>IF('R02固定資本M'!AP$43=0,0,'R02固定資本M'!AP38/'R02固定資本M'!AP$43)</f>
        <v>0</v>
      </c>
    </row>
    <row r="39" spans="1:42">
      <c r="A39" s="300">
        <v>36</v>
      </c>
      <c r="B39" s="37" t="s">
        <v>98</v>
      </c>
      <c r="C39" s="389">
        <f>IF('R02固定資本M'!C$43=0,0,'R02固定資本M'!C39/'R02固定資本M'!C$43)</f>
        <v>0</v>
      </c>
      <c r="D39" s="390">
        <f>IF('R02固定資本M'!D$43=0,0,'R02固定資本M'!D39/'R02固定資本M'!D$43)</f>
        <v>0</v>
      </c>
      <c r="E39" s="390">
        <f>IF('R02固定資本M'!E$43=0,0,'R02固定資本M'!E39/'R02固定資本M'!E$43)</f>
        <v>0</v>
      </c>
      <c r="F39" s="390">
        <f>IF('R02固定資本M'!F$43=0,0,'R02固定資本M'!F39/'R02固定資本M'!F$43)</f>
        <v>6.057191153683617E-3</v>
      </c>
      <c r="G39" s="390">
        <f>IF('R02固定資本M'!G$43=0,0,'R02固定資本M'!G39/'R02固定資本M'!G$43)</f>
        <v>0.10614056814962011</v>
      </c>
      <c r="H39" s="390">
        <f>IF('R02固定資本M'!H$43=0,0,'R02固定資本M'!H39/'R02固定資本M'!H$43)</f>
        <v>0</v>
      </c>
      <c r="I39" s="390">
        <f>IF('R02固定資本M'!I$43=0,0,'R02固定資本M'!I39/'R02固定資本M'!I$43)</f>
        <v>0.10182295062786188</v>
      </c>
      <c r="J39" s="390">
        <f>IF('R02固定資本M'!J$43=0,0,'R02固定資本M'!J39/'R02固定資本M'!J$43)</f>
        <v>5.979092727217513E-2</v>
      </c>
      <c r="K39" s="390">
        <f>IF('R02固定資本M'!K$43=0,0,'R02固定資本M'!K39/'R02固定資本M'!K$43)</f>
        <v>4.5256055610562743E-2</v>
      </c>
      <c r="L39" s="390">
        <f>IF('R02固定資本M'!L$43=0,0,'R02固定資本M'!L39/'R02固定資本M'!L$43)</f>
        <v>1.807306429085399E-2</v>
      </c>
      <c r="M39" s="390">
        <f>IF('R02固定資本M'!M$43=0,0,'R02固定資本M'!M39/'R02固定資本M'!M$43)</f>
        <v>4.5711458496084378E-2</v>
      </c>
      <c r="N39" s="390">
        <f>IF('R02固定資本M'!N$43=0,0,'R02固定資本M'!N39/'R02固定資本M'!N$43)</f>
        <v>0.12091837322448228</v>
      </c>
      <c r="O39" s="390">
        <f>IF('R02固定資本M'!O$43=0,0,'R02固定資本M'!O39/'R02固定資本M'!O$43)</f>
        <v>1.6674661911022085E-2</v>
      </c>
      <c r="P39" s="390">
        <f>IF('R02固定資本M'!P$43=0,0,'R02固定資本M'!P39/'R02固定資本M'!P$43)</f>
        <v>2.1861502237607397E-2</v>
      </c>
      <c r="Q39" s="390">
        <f>IF('R02固定資本M'!Q$43=0,0,'R02固定資本M'!Q39/'R02固定資本M'!Q$43)</f>
        <v>2.1290739782721158E-2</v>
      </c>
      <c r="R39" s="390">
        <f>IF('R02固定資本M'!R$43=0,0,'R02固定資本M'!R39/'R02固定資本M'!R$43)</f>
        <v>1.6945195855529924E-2</v>
      </c>
      <c r="S39" s="390">
        <f>IF('R02固定資本M'!S$43=0,0,'R02固定資本M'!S39/'R02固定資本M'!S$43)</f>
        <v>1.0378875191152926E-2</v>
      </c>
      <c r="T39" s="390">
        <f>IF('R02固定資本M'!T$43=0,0,'R02固定資本M'!T39/'R02固定資本M'!T$43)</f>
        <v>1.0600976715442946E-2</v>
      </c>
      <c r="U39" s="390">
        <f>IF('R02固定資本M'!U$43=0,0,'R02固定資本M'!U39/'R02固定資本M'!U$43)</f>
        <v>1.5257375357333378E-2</v>
      </c>
      <c r="V39" s="390">
        <f>IF('R02固定資本M'!V$43=0,0,'R02固定資本M'!V39/'R02固定資本M'!V$43)</f>
        <v>1.9718546722897856E-2</v>
      </c>
      <c r="W39" s="390">
        <f>IF('R02固定資本M'!W$43=0,0,'R02固定資本M'!W39/'R02固定資本M'!W$43)</f>
        <v>1.425796394951556E-2</v>
      </c>
      <c r="X39" s="390">
        <f>IF('R02固定資本M'!X$43=0,0,'R02固定資本M'!X39/'R02固定資本M'!X$43)</f>
        <v>1.7931894563577758E-2</v>
      </c>
      <c r="Y39" s="390">
        <f>IF('R02固定資本M'!Y$43=0,0,'R02固定資本M'!Y39/'R02固定資本M'!Y$43)</f>
        <v>0</v>
      </c>
      <c r="Z39" s="390">
        <f>IF('R02固定資本M'!Z$43=0,0,'R02固定資本M'!Z39/'R02固定資本M'!Z$43)</f>
        <v>8.9976775929680813E-2</v>
      </c>
      <c r="AA39" s="390">
        <f>IF('R02固定資本M'!AA$43=0,0,'R02固定資本M'!AA39/'R02固定資本M'!AA$43)</f>
        <v>0.25847218299915276</v>
      </c>
      <c r="AB39" s="390">
        <f>IF('R02固定資本M'!AB$43=0,0,'R02固定資本M'!AB39/'R02固定資本M'!AB$43)</f>
        <v>3.2246808094314086E-2</v>
      </c>
      <c r="AC39" s="390">
        <f>IF('R02固定資本M'!AC$43=0,0,'R02固定資本M'!AC39/'R02固定資本M'!AC$43)</f>
        <v>6.5379069348825538E-3</v>
      </c>
      <c r="AD39" s="390">
        <f>IF('R02固定資本M'!AD$43=0,0,'R02固定資本M'!AD39/'R02固定資本M'!AD$43)</f>
        <v>0</v>
      </c>
      <c r="AE39" s="390">
        <f>IF('R02固定資本M'!AE$43=0,0,'R02固定資本M'!AE39/'R02固定資本M'!AE$43)</f>
        <v>0</v>
      </c>
      <c r="AF39" s="390">
        <f>IF('R02固定資本M'!AF$43=0,0,'R02固定資本M'!AF39/'R02固定資本M'!AF$43)</f>
        <v>1.4508779246021427E-2</v>
      </c>
      <c r="AG39" s="390">
        <f>IF('R02固定資本M'!AG$43=0,0,'R02固定資本M'!AG39/'R02固定資本M'!AG$43)</f>
        <v>7.4565406461110217E-3</v>
      </c>
      <c r="AH39" s="390">
        <f>IF('R02固定資本M'!AH$43=0,0,'R02固定資本M'!AH39/'R02固定資本M'!AH$43)</f>
        <v>0</v>
      </c>
      <c r="AI39" s="390">
        <f>IF('R02固定資本M'!AI$43=0,0,'R02固定資本M'!AI39/'R02固定資本M'!AI$43)</f>
        <v>0</v>
      </c>
      <c r="AJ39" s="390">
        <f>IF('R02固定資本M'!AJ$43=0,0,'R02固定資本M'!AJ39/'R02固定資本M'!AJ$43)</f>
        <v>0</v>
      </c>
      <c r="AK39" s="390">
        <f>IF('R02固定資本M'!AK$43=0,0,'R02固定資本M'!AK39/'R02固定資本M'!AK$43)</f>
        <v>0</v>
      </c>
      <c r="AL39" s="390">
        <f>IF('R02固定資本M'!AL$43=0,0,'R02固定資本M'!AL39/'R02固定資本M'!AL$43)</f>
        <v>1.7160464224878212E-5</v>
      </c>
      <c r="AM39" s="390">
        <f>IF('R02固定資本M'!AM$43=0,0,'R02固定資本M'!AM39/'R02固定資本M'!AM$43)</f>
        <v>0</v>
      </c>
      <c r="AN39" s="390">
        <f>IF('R02固定資本M'!AN$43=0,0,'R02固定資本M'!AN39/'R02固定資本M'!AN$43)</f>
        <v>0</v>
      </c>
      <c r="AO39" s="390">
        <f>IF('R02固定資本M'!AO$43=0,0,'R02固定資本M'!AO39/'R02固定資本M'!AO$43)</f>
        <v>0</v>
      </c>
      <c r="AP39" s="391">
        <f>IF('R02固定資本M'!AP$43=0,0,'R02固定資本M'!AP39/'R02固定資本M'!AP$43)</f>
        <v>1.955455153315095E-2</v>
      </c>
    </row>
    <row r="40" spans="1:42">
      <c r="A40" s="300">
        <v>37</v>
      </c>
      <c r="B40" s="37" t="s">
        <v>99</v>
      </c>
      <c r="C40" s="389">
        <f>IF('R02固定資本M'!C$43=0,0,'R02固定資本M'!C40/'R02固定資本M'!C$43)</f>
        <v>0</v>
      </c>
      <c r="D40" s="390">
        <f>IF('R02固定資本M'!D$43=0,0,'R02固定資本M'!D40/'R02固定資本M'!D$43)</f>
        <v>0</v>
      </c>
      <c r="E40" s="390">
        <f>IF('R02固定資本M'!E$43=0,0,'R02固定資本M'!E40/'R02固定資本M'!E$43)</f>
        <v>0</v>
      </c>
      <c r="F40" s="390">
        <f>IF('R02固定資本M'!F$43=0,0,'R02固定資本M'!F40/'R02固定資本M'!F$43)</f>
        <v>0</v>
      </c>
      <c r="G40" s="390">
        <f>IF('R02固定資本M'!G$43=0,0,'R02固定資本M'!G40/'R02固定資本M'!G$43)</f>
        <v>0</v>
      </c>
      <c r="H40" s="390">
        <f>IF('R02固定資本M'!H$43=0,0,'R02固定資本M'!H40/'R02固定資本M'!H$43)</f>
        <v>0</v>
      </c>
      <c r="I40" s="390">
        <f>IF('R02固定資本M'!I$43=0,0,'R02固定資本M'!I40/'R02固定資本M'!I$43)</f>
        <v>0</v>
      </c>
      <c r="J40" s="390">
        <f>IF('R02固定資本M'!J$43=0,0,'R02固定資本M'!J40/'R02固定資本M'!J$43)</f>
        <v>0</v>
      </c>
      <c r="K40" s="390">
        <f>IF('R02固定資本M'!K$43=0,0,'R02固定資本M'!K40/'R02固定資本M'!K$43)</f>
        <v>0</v>
      </c>
      <c r="L40" s="390">
        <f>IF('R02固定資本M'!L$43=0,0,'R02固定資本M'!L40/'R02固定資本M'!L$43)</f>
        <v>0</v>
      </c>
      <c r="M40" s="390">
        <f>IF('R02固定資本M'!M$43=0,0,'R02固定資本M'!M40/'R02固定資本M'!M$43)</f>
        <v>0</v>
      </c>
      <c r="N40" s="390">
        <f>IF('R02固定資本M'!N$43=0,0,'R02固定資本M'!N40/'R02固定資本M'!N$43)</f>
        <v>0</v>
      </c>
      <c r="O40" s="390">
        <f>IF('R02固定資本M'!O$43=0,0,'R02固定資本M'!O40/'R02固定資本M'!O$43)</f>
        <v>0</v>
      </c>
      <c r="P40" s="390">
        <f>IF('R02固定資本M'!P$43=0,0,'R02固定資本M'!P40/'R02固定資本M'!P$43)</f>
        <v>0</v>
      </c>
      <c r="Q40" s="390">
        <f>IF('R02固定資本M'!Q$43=0,0,'R02固定資本M'!Q40/'R02固定資本M'!Q$43)</f>
        <v>0</v>
      </c>
      <c r="R40" s="390">
        <f>IF('R02固定資本M'!R$43=0,0,'R02固定資本M'!R40/'R02固定資本M'!R$43)</f>
        <v>0</v>
      </c>
      <c r="S40" s="390">
        <f>IF('R02固定資本M'!S$43=0,0,'R02固定資本M'!S40/'R02固定資本M'!S$43)</f>
        <v>0</v>
      </c>
      <c r="T40" s="390">
        <f>IF('R02固定資本M'!T$43=0,0,'R02固定資本M'!T40/'R02固定資本M'!T$43)</f>
        <v>0</v>
      </c>
      <c r="U40" s="390">
        <f>IF('R02固定資本M'!U$43=0,0,'R02固定資本M'!U40/'R02固定資本M'!U$43)</f>
        <v>0</v>
      </c>
      <c r="V40" s="390">
        <f>IF('R02固定資本M'!V$43=0,0,'R02固定資本M'!V40/'R02固定資本M'!V$43)</f>
        <v>0</v>
      </c>
      <c r="W40" s="390">
        <f>IF('R02固定資本M'!W$43=0,0,'R02固定資本M'!W40/'R02固定資本M'!W$43)</f>
        <v>0</v>
      </c>
      <c r="X40" s="390">
        <f>IF('R02固定資本M'!X$43=0,0,'R02固定資本M'!X40/'R02固定資本M'!X$43)</f>
        <v>0</v>
      </c>
      <c r="Y40" s="390">
        <f>IF('R02固定資本M'!Y$43=0,0,'R02固定資本M'!Y40/'R02固定資本M'!Y$43)</f>
        <v>0</v>
      </c>
      <c r="Z40" s="390">
        <f>IF('R02固定資本M'!Z$43=0,0,'R02固定資本M'!Z40/'R02固定資本M'!Z$43)</f>
        <v>0</v>
      </c>
      <c r="AA40" s="390">
        <f>IF('R02固定資本M'!AA$43=0,0,'R02固定資本M'!AA40/'R02固定資本M'!AA$43)</f>
        <v>0</v>
      </c>
      <c r="AB40" s="390">
        <f>IF('R02固定資本M'!AB$43=0,0,'R02固定資本M'!AB40/'R02固定資本M'!AB$43)</f>
        <v>0</v>
      </c>
      <c r="AC40" s="390">
        <f>IF('R02固定資本M'!AC$43=0,0,'R02固定資本M'!AC40/'R02固定資本M'!AC$43)</f>
        <v>0</v>
      </c>
      <c r="AD40" s="390">
        <f>IF('R02固定資本M'!AD$43=0,0,'R02固定資本M'!AD40/'R02固定資本M'!AD$43)</f>
        <v>0</v>
      </c>
      <c r="AE40" s="390">
        <f>IF('R02固定資本M'!AE$43=0,0,'R02固定資本M'!AE40/'R02固定資本M'!AE$43)</f>
        <v>0</v>
      </c>
      <c r="AF40" s="390">
        <f>IF('R02固定資本M'!AF$43=0,0,'R02固定資本M'!AF40/'R02固定資本M'!AF$43)</f>
        <v>0</v>
      </c>
      <c r="AG40" s="390">
        <f>IF('R02固定資本M'!AG$43=0,0,'R02固定資本M'!AG40/'R02固定資本M'!AG$43)</f>
        <v>0</v>
      </c>
      <c r="AH40" s="390">
        <f>IF('R02固定資本M'!AH$43=0,0,'R02固定資本M'!AH40/'R02固定資本M'!AH$43)</f>
        <v>0</v>
      </c>
      <c r="AI40" s="390">
        <f>IF('R02固定資本M'!AI$43=0,0,'R02固定資本M'!AI40/'R02固定資本M'!AI$43)</f>
        <v>0</v>
      </c>
      <c r="AJ40" s="390">
        <f>IF('R02固定資本M'!AJ$43=0,0,'R02固定資本M'!AJ40/'R02固定資本M'!AJ$43)</f>
        <v>0</v>
      </c>
      <c r="AK40" s="390">
        <f>IF('R02固定資本M'!AK$43=0,0,'R02固定資本M'!AK40/'R02固定資本M'!AK$43)</f>
        <v>0</v>
      </c>
      <c r="AL40" s="390">
        <f>IF('R02固定資本M'!AL$43=0,0,'R02固定資本M'!AL40/'R02固定資本M'!AL$43)</f>
        <v>0</v>
      </c>
      <c r="AM40" s="390">
        <f>IF('R02固定資本M'!AM$43=0,0,'R02固定資本M'!AM40/'R02固定資本M'!AM$43)</f>
        <v>4.294885411597231E-2</v>
      </c>
      <c r="AN40" s="390">
        <f>IF('R02固定資本M'!AN$43=0,0,'R02固定資本M'!AN40/'R02固定資本M'!AN$43)</f>
        <v>0</v>
      </c>
      <c r="AO40" s="390">
        <f>IF('R02固定資本M'!AO$43=0,0,'R02固定資本M'!AO40/'R02固定資本M'!AO$43)</f>
        <v>0</v>
      </c>
      <c r="AP40" s="391">
        <f>IF('R02固定資本M'!AP$43=0,0,'R02固定資本M'!AP40/'R02固定資本M'!AP$43)</f>
        <v>2.0267643041945011E-3</v>
      </c>
    </row>
    <row r="41" spans="1:42">
      <c r="A41" s="300">
        <v>38</v>
      </c>
      <c r="B41" s="37" t="s">
        <v>4</v>
      </c>
      <c r="C41" s="389">
        <f>IF('R02固定資本M'!C$43=0,0,'R02固定資本M'!C41/'R02固定資本M'!C$43)</f>
        <v>0</v>
      </c>
      <c r="D41" s="390">
        <f>IF('R02固定資本M'!D$43=0,0,'R02固定資本M'!D41/'R02固定資本M'!D$43)</f>
        <v>0</v>
      </c>
      <c r="E41" s="390">
        <f>IF('R02固定資本M'!E$43=0,0,'R02固定資本M'!E41/'R02固定資本M'!E$43)</f>
        <v>0</v>
      </c>
      <c r="F41" s="390">
        <f>IF('R02固定資本M'!F$43=0,0,'R02固定資本M'!F41/'R02固定資本M'!F$43)</f>
        <v>0</v>
      </c>
      <c r="G41" s="390">
        <f>IF('R02固定資本M'!G$43=0,0,'R02固定資本M'!G41/'R02固定資本M'!G$43)</f>
        <v>0</v>
      </c>
      <c r="H41" s="390">
        <f>IF('R02固定資本M'!H$43=0,0,'R02固定資本M'!H41/'R02固定資本M'!H$43)</f>
        <v>0</v>
      </c>
      <c r="I41" s="390">
        <f>IF('R02固定資本M'!I$43=0,0,'R02固定資本M'!I41/'R02固定資本M'!I$43)</f>
        <v>0</v>
      </c>
      <c r="J41" s="390">
        <f>IF('R02固定資本M'!J$43=0,0,'R02固定資本M'!J41/'R02固定資本M'!J$43)</f>
        <v>0</v>
      </c>
      <c r="K41" s="390">
        <f>IF('R02固定資本M'!K$43=0,0,'R02固定資本M'!K41/'R02固定資本M'!K$43)</f>
        <v>0</v>
      </c>
      <c r="L41" s="390">
        <f>IF('R02固定資本M'!L$43=0,0,'R02固定資本M'!L41/'R02固定資本M'!L$43)</f>
        <v>0</v>
      </c>
      <c r="M41" s="390">
        <f>IF('R02固定資本M'!M$43=0,0,'R02固定資本M'!M41/'R02固定資本M'!M$43)</f>
        <v>0</v>
      </c>
      <c r="N41" s="390">
        <f>IF('R02固定資本M'!N$43=0,0,'R02固定資本M'!N41/'R02固定資本M'!N$43)</f>
        <v>0</v>
      </c>
      <c r="O41" s="390">
        <f>IF('R02固定資本M'!O$43=0,0,'R02固定資本M'!O41/'R02固定資本M'!O$43)</f>
        <v>0</v>
      </c>
      <c r="P41" s="390">
        <f>IF('R02固定資本M'!P$43=0,0,'R02固定資本M'!P41/'R02固定資本M'!P$43)</f>
        <v>0</v>
      </c>
      <c r="Q41" s="390">
        <f>IF('R02固定資本M'!Q$43=0,0,'R02固定資本M'!Q41/'R02固定資本M'!Q$43)</f>
        <v>0</v>
      </c>
      <c r="R41" s="390">
        <f>IF('R02固定資本M'!R$43=0,0,'R02固定資本M'!R41/'R02固定資本M'!R$43)</f>
        <v>0</v>
      </c>
      <c r="S41" s="390">
        <f>IF('R02固定資本M'!S$43=0,0,'R02固定資本M'!S41/'R02固定資本M'!S$43)</f>
        <v>0</v>
      </c>
      <c r="T41" s="390">
        <f>IF('R02固定資本M'!T$43=0,0,'R02固定資本M'!T41/'R02固定資本M'!T$43)</f>
        <v>0</v>
      </c>
      <c r="U41" s="390">
        <f>IF('R02固定資本M'!U$43=0,0,'R02固定資本M'!U41/'R02固定資本M'!U$43)</f>
        <v>0</v>
      </c>
      <c r="V41" s="390">
        <f>IF('R02固定資本M'!V$43=0,0,'R02固定資本M'!V41/'R02固定資本M'!V$43)</f>
        <v>0</v>
      </c>
      <c r="W41" s="390">
        <f>IF('R02固定資本M'!W$43=0,0,'R02固定資本M'!W41/'R02固定資本M'!W$43)</f>
        <v>0</v>
      </c>
      <c r="X41" s="390">
        <f>IF('R02固定資本M'!X$43=0,0,'R02固定資本M'!X41/'R02固定資本M'!X$43)</f>
        <v>0</v>
      </c>
      <c r="Y41" s="390">
        <f>IF('R02固定資本M'!Y$43=0,0,'R02固定資本M'!Y41/'R02固定資本M'!Y$43)</f>
        <v>0</v>
      </c>
      <c r="Z41" s="390">
        <f>IF('R02固定資本M'!Z$43=0,0,'R02固定資本M'!Z41/'R02固定資本M'!Z$43)</f>
        <v>0</v>
      </c>
      <c r="AA41" s="390">
        <f>IF('R02固定資本M'!AA$43=0,0,'R02固定資本M'!AA41/'R02固定資本M'!AA$43)</f>
        <v>0</v>
      </c>
      <c r="AB41" s="390">
        <f>IF('R02固定資本M'!AB$43=0,0,'R02固定資本M'!AB41/'R02固定資本M'!AB$43)</f>
        <v>0</v>
      </c>
      <c r="AC41" s="390">
        <f>IF('R02固定資本M'!AC$43=0,0,'R02固定資本M'!AC41/'R02固定資本M'!AC$43)</f>
        <v>0</v>
      </c>
      <c r="AD41" s="390">
        <f>IF('R02固定資本M'!AD$43=0,0,'R02固定資本M'!AD41/'R02固定資本M'!AD$43)</f>
        <v>0</v>
      </c>
      <c r="AE41" s="390">
        <f>IF('R02固定資本M'!AE$43=0,0,'R02固定資本M'!AE41/'R02固定資本M'!AE$43)</f>
        <v>0</v>
      </c>
      <c r="AF41" s="390">
        <f>IF('R02固定資本M'!AF$43=0,0,'R02固定資本M'!AF41/'R02固定資本M'!AF$43)</f>
        <v>0</v>
      </c>
      <c r="AG41" s="390">
        <f>IF('R02固定資本M'!AG$43=0,0,'R02固定資本M'!AG41/'R02固定資本M'!AG$43)</f>
        <v>0</v>
      </c>
      <c r="AH41" s="390">
        <f>IF('R02固定資本M'!AH$43=0,0,'R02固定資本M'!AH41/'R02固定資本M'!AH$43)</f>
        <v>0</v>
      </c>
      <c r="AI41" s="390">
        <f>IF('R02固定資本M'!AI$43=0,0,'R02固定資本M'!AI41/'R02固定資本M'!AI$43)</f>
        <v>0</v>
      </c>
      <c r="AJ41" s="390">
        <f>IF('R02固定資本M'!AJ$43=0,0,'R02固定資本M'!AJ41/'R02固定資本M'!AJ$43)</f>
        <v>0</v>
      </c>
      <c r="AK41" s="390">
        <f>IF('R02固定資本M'!AK$43=0,0,'R02固定資本M'!AK41/'R02固定資本M'!AK$43)</f>
        <v>0</v>
      </c>
      <c r="AL41" s="390">
        <f>IF('R02固定資本M'!AL$43=0,0,'R02固定資本M'!AL41/'R02固定資本M'!AL$43)</f>
        <v>0</v>
      </c>
      <c r="AM41" s="390">
        <f>IF('R02固定資本M'!AM$43=0,0,'R02固定資本M'!AM41/'R02固定資本M'!AM$43)</f>
        <v>0</v>
      </c>
      <c r="AN41" s="390">
        <f>IF('R02固定資本M'!AN$43=0,0,'R02固定資本M'!AN41/'R02固定資本M'!AN$43)</f>
        <v>0</v>
      </c>
      <c r="AO41" s="390">
        <f>IF('R02固定資本M'!AO$43=0,0,'R02固定資本M'!AO41/'R02固定資本M'!AO$43)</f>
        <v>0</v>
      </c>
      <c r="AP41" s="391">
        <f>IF('R02固定資本M'!AP$43=0,0,'R02固定資本M'!AP41/'R02固定資本M'!AP$43)</f>
        <v>0</v>
      </c>
    </row>
    <row r="42" spans="1:42">
      <c r="A42" s="300">
        <v>39</v>
      </c>
      <c r="B42" s="37" t="s">
        <v>5</v>
      </c>
      <c r="C42" s="389">
        <f>IF('R02固定資本M'!C$43=0,0,'R02固定資本M'!C42/'R02固定資本M'!C$43)</f>
        <v>0</v>
      </c>
      <c r="D42" s="390">
        <f>IF('R02固定資本M'!D$43=0,0,'R02固定資本M'!D42/'R02固定資本M'!D$43)</f>
        <v>0</v>
      </c>
      <c r="E42" s="390">
        <f>IF('R02固定資本M'!E$43=0,0,'R02固定資本M'!E42/'R02固定資本M'!E$43)</f>
        <v>0</v>
      </c>
      <c r="F42" s="390">
        <f>IF('R02固定資本M'!F$43=0,0,'R02固定資本M'!F42/'R02固定資本M'!F$43)</f>
        <v>0</v>
      </c>
      <c r="G42" s="390">
        <f>IF('R02固定資本M'!G$43=0,0,'R02固定資本M'!G42/'R02固定資本M'!G$43)</f>
        <v>0</v>
      </c>
      <c r="H42" s="390">
        <f>IF('R02固定資本M'!H$43=0,0,'R02固定資本M'!H42/'R02固定資本M'!H$43)</f>
        <v>0</v>
      </c>
      <c r="I42" s="390">
        <f>IF('R02固定資本M'!I$43=0,0,'R02固定資本M'!I42/'R02固定資本M'!I$43)</f>
        <v>0</v>
      </c>
      <c r="J42" s="390">
        <f>IF('R02固定資本M'!J$43=0,0,'R02固定資本M'!J42/'R02固定資本M'!J$43)</f>
        <v>0</v>
      </c>
      <c r="K42" s="390">
        <f>IF('R02固定資本M'!K$43=0,0,'R02固定資本M'!K42/'R02固定資本M'!K$43)</f>
        <v>0</v>
      </c>
      <c r="L42" s="390">
        <f>IF('R02固定資本M'!L$43=0,0,'R02固定資本M'!L42/'R02固定資本M'!L$43)</f>
        <v>0</v>
      </c>
      <c r="M42" s="390">
        <f>IF('R02固定資本M'!M$43=0,0,'R02固定資本M'!M42/'R02固定資本M'!M$43)</f>
        <v>0</v>
      </c>
      <c r="N42" s="390">
        <f>IF('R02固定資本M'!N$43=0,0,'R02固定資本M'!N42/'R02固定資本M'!N$43)</f>
        <v>0</v>
      </c>
      <c r="O42" s="390">
        <f>IF('R02固定資本M'!O$43=0,0,'R02固定資本M'!O42/'R02固定資本M'!O$43)</f>
        <v>0</v>
      </c>
      <c r="P42" s="390">
        <f>IF('R02固定資本M'!P$43=0,0,'R02固定資本M'!P42/'R02固定資本M'!P$43)</f>
        <v>0</v>
      </c>
      <c r="Q42" s="390">
        <f>IF('R02固定資本M'!Q$43=0,0,'R02固定資本M'!Q42/'R02固定資本M'!Q$43)</f>
        <v>0</v>
      </c>
      <c r="R42" s="390">
        <f>IF('R02固定資本M'!R$43=0,0,'R02固定資本M'!R42/'R02固定資本M'!R$43)</f>
        <v>0</v>
      </c>
      <c r="S42" s="390">
        <f>IF('R02固定資本M'!S$43=0,0,'R02固定資本M'!S42/'R02固定資本M'!S$43)</f>
        <v>0</v>
      </c>
      <c r="T42" s="390">
        <f>IF('R02固定資本M'!T$43=0,0,'R02固定資本M'!T42/'R02固定資本M'!T$43)</f>
        <v>0</v>
      </c>
      <c r="U42" s="390">
        <f>IF('R02固定資本M'!U$43=0,0,'R02固定資本M'!U42/'R02固定資本M'!U$43)</f>
        <v>0</v>
      </c>
      <c r="V42" s="390">
        <f>IF('R02固定資本M'!V$43=0,0,'R02固定資本M'!V42/'R02固定資本M'!V$43)</f>
        <v>0</v>
      </c>
      <c r="W42" s="390">
        <f>IF('R02固定資本M'!W$43=0,0,'R02固定資本M'!W42/'R02固定資本M'!W$43)</f>
        <v>0</v>
      </c>
      <c r="X42" s="390">
        <f>IF('R02固定資本M'!X$43=0,0,'R02固定資本M'!X42/'R02固定資本M'!X$43)</f>
        <v>0</v>
      </c>
      <c r="Y42" s="390">
        <f>IF('R02固定資本M'!Y$43=0,0,'R02固定資本M'!Y42/'R02固定資本M'!Y$43)</f>
        <v>0</v>
      </c>
      <c r="Z42" s="390">
        <f>IF('R02固定資本M'!Z$43=0,0,'R02固定資本M'!Z42/'R02固定資本M'!Z$43)</f>
        <v>0</v>
      </c>
      <c r="AA42" s="390">
        <f>IF('R02固定資本M'!AA$43=0,0,'R02固定資本M'!AA42/'R02固定資本M'!AA$43)</f>
        <v>0</v>
      </c>
      <c r="AB42" s="390">
        <f>IF('R02固定資本M'!AB$43=0,0,'R02固定資本M'!AB42/'R02固定資本M'!AB$43)</f>
        <v>0</v>
      </c>
      <c r="AC42" s="390">
        <f>IF('R02固定資本M'!AC$43=0,0,'R02固定資本M'!AC42/'R02固定資本M'!AC$43)</f>
        <v>0</v>
      </c>
      <c r="AD42" s="390">
        <f>IF('R02固定資本M'!AD$43=0,0,'R02固定資本M'!AD42/'R02固定資本M'!AD$43)</f>
        <v>0</v>
      </c>
      <c r="AE42" s="390">
        <f>IF('R02固定資本M'!AE$43=0,0,'R02固定資本M'!AE42/'R02固定資本M'!AE$43)</f>
        <v>0</v>
      </c>
      <c r="AF42" s="390">
        <f>IF('R02固定資本M'!AF$43=0,0,'R02固定資本M'!AF42/'R02固定資本M'!AF$43)</f>
        <v>0</v>
      </c>
      <c r="AG42" s="390">
        <f>IF('R02固定資本M'!AG$43=0,0,'R02固定資本M'!AG42/'R02固定資本M'!AG$43)</f>
        <v>0</v>
      </c>
      <c r="AH42" s="390">
        <f>IF('R02固定資本M'!AH$43=0,0,'R02固定資本M'!AH42/'R02固定資本M'!AH$43)</f>
        <v>0</v>
      </c>
      <c r="AI42" s="390">
        <f>IF('R02固定資本M'!AI$43=0,0,'R02固定資本M'!AI42/'R02固定資本M'!AI$43)</f>
        <v>0</v>
      </c>
      <c r="AJ42" s="390">
        <f>IF('R02固定資本M'!AJ$43=0,0,'R02固定資本M'!AJ42/'R02固定資本M'!AJ$43)</f>
        <v>0</v>
      </c>
      <c r="AK42" s="390">
        <f>IF('R02固定資本M'!AK$43=0,0,'R02固定資本M'!AK42/'R02固定資本M'!AK$43)</f>
        <v>0</v>
      </c>
      <c r="AL42" s="390">
        <f>IF('R02固定資本M'!AL$43=0,0,'R02固定資本M'!AL42/'R02固定資本M'!AL$43)</f>
        <v>0</v>
      </c>
      <c r="AM42" s="390">
        <f>IF('R02固定資本M'!AM$43=0,0,'R02固定資本M'!AM42/'R02固定資本M'!AM$43)</f>
        <v>0</v>
      </c>
      <c r="AN42" s="390">
        <f>IF('R02固定資本M'!AN$43=0,0,'R02固定資本M'!AN42/'R02固定資本M'!AN$43)</f>
        <v>0</v>
      </c>
      <c r="AO42" s="390">
        <f>IF('R02固定資本M'!AO$43=0,0,'R02固定資本M'!AO42/'R02固定資本M'!AO$43)</f>
        <v>0</v>
      </c>
      <c r="AP42" s="391">
        <f>IF('R02固定資本M'!AP$43=0,0,'R02固定資本M'!AP42/'R02固定資本M'!AP$43)</f>
        <v>0</v>
      </c>
    </row>
    <row r="43" spans="1:42">
      <c r="A43" s="302"/>
      <c r="B43" s="143" t="s">
        <v>6</v>
      </c>
      <c r="C43" s="392">
        <f>IF('R02固定資本M'!C$43=0,0,'R02固定資本M'!C43/'R02固定資本M'!C$43)</f>
        <v>1</v>
      </c>
      <c r="D43" s="393">
        <f>IF('R02固定資本M'!D$43=0,0,'R02固定資本M'!D43/'R02固定資本M'!D$43)</f>
        <v>1</v>
      </c>
      <c r="E43" s="393">
        <f>IF('R02固定資本M'!E$43=0,0,'R02固定資本M'!E43/'R02固定資本M'!E$43)</f>
        <v>1</v>
      </c>
      <c r="F43" s="393">
        <f>IF('R02固定資本M'!F$43=0,0,'R02固定資本M'!F43/'R02固定資本M'!F$43)</f>
        <v>1</v>
      </c>
      <c r="G43" s="393">
        <f>IF('R02固定資本M'!G$43=0,0,'R02固定資本M'!G43/'R02固定資本M'!G$43)</f>
        <v>1</v>
      </c>
      <c r="H43" s="393">
        <f>IF('R02固定資本M'!H$43=0,0,'R02固定資本M'!H43/'R02固定資本M'!H$43)</f>
        <v>1</v>
      </c>
      <c r="I43" s="393">
        <f>IF('R02固定資本M'!I$43=0,0,'R02固定資本M'!I43/'R02固定資本M'!I$43)</f>
        <v>1</v>
      </c>
      <c r="J43" s="393">
        <f>IF('R02固定資本M'!J$43=0,0,'R02固定資本M'!J43/'R02固定資本M'!J$43)</f>
        <v>1</v>
      </c>
      <c r="K43" s="393">
        <f>IF('R02固定資本M'!K$43=0,0,'R02固定資本M'!K43/'R02固定資本M'!K$43)</f>
        <v>1</v>
      </c>
      <c r="L43" s="393">
        <f>IF('R02固定資本M'!L$43=0,0,'R02固定資本M'!L43/'R02固定資本M'!L$43)</f>
        <v>1</v>
      </c>
      <c r="M43" s="393">
        <f>IF('R02固定資本M'!M$43=0,0,'R02固定資本M'!M43/'R02固定資本M'!M$43)</f>
        <v>1</v>
      </c>
      <c r="N43" s="393">
        <f>IF('R02固定資本M'!N$43=0,0,'R02固定資本M'!N43/'R02固定資本M'!N$43)</f>
        <v>1</v>
      </c>
      <c r="O43" s="393">
        <f>IF('R02固定資本M'!O$43=0,0,'R02固定資本M'!O43/'R02固定資本M'!O$43)</f>
        <v>1</v>
      </c>
      <c r="P43" s="393">
        <f>IF('R02固定資本M'!P$43=0,0,'R02固定資本M'!P43/'R02固定資本M'!P$43)</f>
        <v>1</v>
      </c>
      <c r="Q43" s="393">
        <f>IF('R02固定資本M'!Q$43=0,0,'R02固定資本M'!Q43/'R02固定資本M'!Q$43)</f>
        <v>1</v>
      </c>
      <c r="R43" s="393">
        <f>IF('R02固定資本M'!R$43=0,0,'R02固定資本M'!R43/'R02固定資本M'!R$43)</f>
        <v>1</v>
      </c>
      <c r="S43" s="393">
        <f>IF('R02固定資本M'!S$43=0,0,'R02固定資本M'!S43/'R02固定資本M'!S$43)</f>
        <v>1</v>
      </c>
      <c r="T43" s="393">
        <f>IF('R02固定資本M'!T$43=0,0,'R02固定資本M'!T43/'R02固定資本M'!T$43)</f>
        <v>1</v>
      </c>
      <c r="U43" s="393">
        <f>IF('R02固定資本M'!U$43=0,0,'R02固定資本M'!U43/'R02固定資本M'!U$43)</f>
        <v>1</v>
      </c>
      <c r="V43" s="393">
        <f>IF('R02固定資本M'!V$43=0,0,'R02固定資本M'!V43/'R02固定資本M'!V$43)</f>
        <v>1</v>
      </c>
      <c r="W43" s="393">
        <f>IF('R02固定資本M'!W$43=0,0,'R02固定資本M'!W43/'R02固定資本M'!W$43)</f>
        <v>1</v>
      </c>
      <c r="X43" s="393">
        <f>IF('R02固定資本M'!X$43=0,0,'R02固定資本M'!X43/'R02固定資本M'!X$43)</f>
        <v>1</v>
      </c>
      <c r="Y43" s="393">
        <f>IF('R02固定資本M'!Y$43=0,0,'R02固定資本M'!Y43/'R02固定資本M'!Y$43)</f>
        <v>1</v>
      </c>
      <c r="Z43" s="393">
        <f>IF('R02固定資本M'!Z$43=0,0,'R02固定資本M'!Z43/'R02固定資本M'!Z$43)</f>
        <v>1</v>
      </c>
      <c r="AA43" s="393">
        <f>IF('R02固定資本M'!AA$43=0,0,'R02固定資本M'!AA43/'R02固定資本M'!AA$43)</f>
        <v>1</v>
      </c>
      <c r="AB43" s="393">
        <f>IF('R02固定資本M'!AB$43=0,0,'R02固定資本M'!AB43/'R02固定資本M'!AB$43)</f>
        <v>1</v>
      </c>
      <c r="AC43" s="393">
        <f>IF('R02固定資本M'!AC$43=0,0,'R02固定資本M'!AC43/'R02固定資本M'!AC$43)</f>
        <v>1</v>
      </c>
      <c r="AD43" s="393">
        <f>IF('R02固定資本M'!AD$43=0,0,'R02固定資本M'!AD43/'R02固定資本M'!AD$43)</f>
        <v>1</v>
      </c>
      <c r="AE43" s="393">
        <f>IF('R02固定資本M'!AE$43=0,0,'R02固定資本M'!AE43/'R02固定資本M'!AE$43)</f>
        <v>1</v>
      </c>
      <c r="AF43" s="393">
        <f>IF('R02固定資本M'!AF$43=0,0,'R02固定資本M'!AF43/'R02固定資本M'!AF$43)</f>
        <v>1</v>
      </c>
      <c r="AG43" s="393">
        <f>IF('R02固定資本M'!AG$43=0,0,'R02固定資本M'!AG43/'R02固定資本M'!AG$43)</f>
        <v>1</v>
      </c>
      <c r="AH43" s="393">
        <f>IF('R02固定資本M'!AH$43=0,0,'R02固定資本M'!AH43/'R02固定資本M'!AH$43)</f>
        <v>0</v>
      </c>
      <c r="AI43" s="393">
        <f>IF('R02固定資本M'!AI$43=0,0,'R02固定資本M'!AI43/'R02固定資本M'!AI$43)</f>
        <v>1</v>
      </c>
      <c r="AJ43" s="393">
        <f>IF('R02固定資本M'!AJ$43=0,0,'R02固定資本M'!AJ43/'R02固定資本M'!AJ$43)</f>
        <v>1</v>
      </c>
      <c r="AK43" s="393">
        <f>IF('R02固定資本M'!AK$43=0,0,'R02固定資本M'!AK43/'R02固定資本M'!AK$43)</f>
        <v>1</v>
      </c>
      <c r="AL43" s="393">
        <f>IF('R02固定資本M'!AL$43=0,0,'R02固定資本M'!AL43/'R02固定資本M'!AL$43)</f>
        <v>1</v>
      </c>
      <c r="AM43" s="393">
        <f>IF('R02固定資本M'!AM$43=0,0,'R02固定資本M'!AM43/'R02固定資本M'!AM$43)</f>
        <v>1</v>
      </c>
      <c r="AN43" s="393">
        <f>IF('R02固定資本M'!AN$43=0,0,'R02固定資本M'!AN43/'R02固定資本M'!AN$43)</f>
        <v>0</v>
      </c>
      <c r="AO43" s="393">
        <f>IF('R02固定資本M'!AO$43=0,0,'R02固定資本M'!AO43/'R02固定資本M'!AO$43)</f>
        <v>1</v>
      </c>
      <c r="AP43" s="394">
        <f>IF('R02固定資本M'!AP$43=0,0,'R02固定資本M'!AP43/'R02固定資本M'!AP$43)</f>
        <v>1</v>
      </c>
    </row>
  </sheetData>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125" style="110" customWidth="1"/>
    <col min="2" max="2" width="18.875" style="67" customWidth="1"/>
    <col min="3" max="10" width="10.625" style="67" customWidth="1"/>
    <col min="11" max="11" width="3.375" style="110" customWidth="1"/>
    <col min="12" max="12" width="18.875" style="67" customWidth="1"/>
    <col min="13" max="16" width="10.625" style="67" customWidth="1"/>
    <col min="17" max="17" width="4.125" style="67" customWidth="1"/>
    <col min="18" max="18" width="3.375" style="67" customWidth="1"/>
    <col min="19" max="19" width="18.75" style="67" customWidth="1"/>
    <col min="20" max="24" width="10.625" style="67" customWidth="1"/>
    <col min="25" max="25" width="4.125" style="67" customWidth="1"/>
    <col min="26" max="26" width="3.375" style="67" customWidth="1"/>
    <col min="27" max="27" width="18.75" style="67" customWidth="1"/>
    <col min="28" max="35" width="10.625" style="67" customWidth="1"/>
    <col min="36" max="36" width="4.125" style="67" customWidth="1"/>
    <col min="37" max="37" width="3.375" style="67" customWidth="1"/>
    <col min="38" max="38" width="18.75" style="67" customWidth="1"/>
    <col min="39" max="40" width="10.625" style="67" customWidth="1"/>
    <col min="41" max="41" width="8.25" style="67"/>
    <col min="42" max="42" width="3.625" style="67" customWidth="1"/>
    <col min="43" max="43" width="19" style="67" customWidth="1"/>
    <col min="44" max="49" width="10.625" style="67" customWidth="1"/>
    <col min="50" max="16384" width="8.25" style="67"/>
  </cols>
  <sheetData>
    <row r="1" spans="1:49">
      <c r="A1" s="109" t="s">
        <v>0</v>
      </c>
      <c r="K1" s="109" t="s">
        <v>0</v>
      </c>
      <c r="R1" s="109" t="s">
        <v>0</v>
      </c>
      <c r="Z1" s="109" t="s">
        <v>0</v>
      </c>
      <c r="AK1" s="109" t="s">
        <v>0</v>
      </c>
    </row>
    <row r="2" spans="1:49">
      <c r="A2" s="110" t="s">
        <v>159</v>
      </c>
      <c r="K2" s="109" t="s">
        <v>199</v>
      </c>
      <c r="R2" s="109" t="s">
        <v>201</v>
      </c>
      <c r="V2" s="58"/>
      <c r="W2" s="58"/>
      <c r="X2" s="58"/>
      <c r="Z2" s="109" t="s">
        <v>203</v>
      </c>
      <c r="AK2" s="109" t="s">
        <v>205</v>
      </c>
    </row>
    <row r="3" spans="1:49">
      <c r="K3" s="109" t="s">
        <v>200</v>
      </c>
      <c r="R3" s="109" t="s">
        <v>202</v>
      </c>
      <c r="V3" s="58"/>
      <c r="W3" s="58"/>
      <c r="X3" s="58"/>
      <c r="Z3" s="109" t="s">
        <v>160</v>
      </c>
      <c r="AK3" s="109" t="s">
        <v>160</v>
      </c>
    </row>
    <row r="4" spans="1:49">
      <c r="V4" s="58"/>
      <c r="W4" s="58"/>
      <c r="X4" s="58"/>
      <c r="Z4" s="109" t="s">
        <v>204</v>
      </c>
      <c r="AP4" s="111" t="s">
        <v>197</v>
      </c>
      <c r="AU4" s="67" t="s">
        <v>161</v>
      </c>
    </row>
    <row r="5" spans="1:49">
      <c r="A5" s="112"/>
      <c r="B5" s="61"/>
      <c r="C5" s="113"/>
      <c r="D5" s="113"/>
      <c r="E5" s="113"/>
      <c r="F5" s="113"/>
      <c r="G5" s="113"/>
      <c r="H5" s="66"/>
      <c r="K5" s="112"/>
      <c r="L5" s="61"/>
      <c r="M5" s="114" t="s">
        <v>162</v>
      </c>
      <c r="N5" s="115" t="s">
        <v>162</v>
      </c>
      <c r="O5" s="113"/>
      <c r="P5" s="66"/>
      <c r="R5" s="112"/>
      <c r="S5" s="61"/>
      <c r="T5" s="440" t="s">
        <v>43</v>
      </c>
      <c r="U5" s="441"/>
      <c r="V5" s="7" t="s">
        <v>40</v>
      </c>
      <c r="W5" s="438" t="s">
        <v>44</v>
      </c>
      <c r="X5" s="439"/>
      <c r="Z5" s="112"/>
      <c r="AA5" s="61"/>
      <c r="AB5" s="69"/>
      <c r="AC5" s="61"/>
      <c r="AD5" s="61"/>
      <c r="AE5" s="61"/>
      <c r="AF5" s="61"/>
      <c r="AG5" s="113"/>
      <c r="AH5" s="113"/>
      <c r="AI5" s="113"/>
      <c r="AK5" s="112"/>
      <c r="AL5" s="61"/>
      <c r="AM5" s="113"/>
      <c r="AN5" s="66"/>
      <c r="AP5" s="112"/>
      <c r="AQ5" s="61"/>
      <c r="AR5" s="114" t="s">
        <v>163</v>
      </c>
      <c r="AS5" s="115"/>
      <c r="AT5" s="115" t="s">
        <v>163</v>
      </c>
      <c r="AU5" s="114"/>
      <c r="AV5" s="113"/>
      <c r="AW5" s="66"/>
    </row>
    <row r="6" spans="1:49" ht="24">
      <c r="A6" s="116" t="s">
        <v>164</v>
      </c>
      <c r="B6" s="37" t="s">
        <v>165</v>
      </c>
      <c r="C6" s="35" t="s">
        <v>166</v>
      </c>
      <c r="D6" s="35" t="s">
        <v>167</v>
      </c>
      <c r="E6" s="35" t="s">
        <v>168</v>
      </c>
      <c r="F6" s="35" t="s">
        <v>169</v>
      </c>
      <c r="G6" s="35" t="s">
        <v>170</v>
      </c>
      <c r="H6" s="34" t="s">
        <v>171</v>
      </c>
      <c r="I6" s="33"/>
      <c r="K6" s="116" t="s">
        <v>164</v>
      </c>
      <c r="L6" s="37" t="s">
        <v>165</v>
      </c>
      <c r="M6" s="35" t="s">
        <v>172</v>
      </c>
      <c r="N6" s="33" t="s">
        <v>173</v>
      </c>
      <c r="O6" s="35" t="s">
        <v>174</v>
      </c>
      <c r="P6" s="34" t="s">
        <v>166</v>
      </c>
      <c r="R6" s="116" t="s">
        <v>164</v>
      </c>
      <c r="S6" s="37" t="s">
        <v>165</v>
      </c>
      <c r="T6" s="262" t="s">
        <v>45</v>
      </c>
      <c r="U6" s="261" t="s">
        <v>46</v>
      </c>
      <c r="V6" s="263" t="s">
        <v>47</v>
      </c>
      <c r="W6" s="36" t="s">
        <v>48</v>
      </c>
      <c r="X6" s="261" t="s">
        <v>49</v>
      </c>
      <c r="Z6" s="116" t="s">
        <v>164</v>
      </c>
      <c r="AA6" s="38" t="s">
        <v>165</v>
      </c>
      <c r="AB6" s="32" t="s">
        <v>69</v>
      </c>
      <c r="AC6" s="33" t="s">
        <v>29</v>
      </c>
      <c r="AD6" s="33" t="s">
        <v>30</v>
      </c>
      <c r="AE6" s="33" t="s">
        <v>176</v>
      </c>
      <c r="AF6" s="33" t="s">
        <v>32</v>
      </c>
      <c r="AG6" s="35" t="s">
        <v>175</v>
      </c>
      <c r="AH6" s="35" t="s">
        <v>177</v>
      </c>
      <c r="AI6" s="35" t="s">
        <v>178</v>
      </c>
      <c r="AK6" s="116" t="s">
        <v>164</v>
      </c>
      <c r="AL6" s="37" t="s">
        <v>165</v>
      </c>
      <c r="AM6" s="35" t="s">
        <v>68</v>
      </c>
      <c r="AN6" s="34" t="s">
        <v>179</v>
      </c>
      <c r="AP6" s="116" t="s">
        <v>164</v>
      </c>
      <c r="AQ6" s="37" t="s">
        <v>165</v>
      </c>
      <c r="AR6" s="35" t="s">
        <v>172</v>
      </c>
      <c r="AS6" s="33" t="s">
        <v>180</v>
      </c>
      <c r="AT6" s="33" t="s">
        <v>173</v>
      </c>
      <c r="AU6" s="35" t="s">
        <v>181</v>
      </c>
      <c r="AV6" s="35" t="s">
        <v>174</v>
      </c>
      <c r="AW6" s="34" t="s">
        <v>166</v>
      </c>
    </row>
    <row r="7" spans="1:49">
      <c r="A7" s="117"/>
      <c r="B7" s="118"/>
      <c r="C7" s="119"/>
      <c r="D7" s="119"/>
      <c r="E7" s="119"/>
      <c r="F7" s="119"/>
      <c r="G7" s="119"/>
      <c r="H7" s="37"/>
      <c r="K7" s="117"/>
      <c r="L7" s="118"/>
      <c r="M7" s="120" t="s">
        <v>41</v>
      </c>
      <c r="N7" s="121" t="s">
        <v>42</v>
      </c>
      <c r="O7" s="120" t="s">
        <v>206</v>
      </c>
      <c r="P7" s="122" t="s">
        <v>207</v>
      </c>
      <c r="R7" s="117"/>
      <c r="S7" s="118"/>
      <c r="T7" s="264" t="s">
        <v>41</v>
      </c>
      <c r="U7" s="8" t="s">
        <v>42</v>
      </c>
      <c r="V7" s="8" t="s">
        <v>50</v>
      </c>
      <c r="W7" s="6" t="s">
        <v>51</v>
      </c>
      <c r="X7" s="8" t="s">
        <v>52</v>
      </c>
      <c r="Z7" s="117"/>
      <c r="AA7" s="118"/>
      <c r="AB7" s="123" t="s">
        <v>182</v>
      </c>
      <c r="AC7" s="124" t="s">
        <v>183</v>
      </c>
      <c r="AD7" s="124" t="s">
        <v>184</v>
      </c>
      <c r="AE7" s="124" t="s">
        <v>185</v>
      </c>
      <c r="AF7" s="124" t="s">
        <v>186</v>
      </c>
      <c r="AG7" s="125" t="s">
        <v>187</v>
      </c>
      <c r="AH7" s="120" t="s">
        <v>188</v>
      </c>
      <c r="AI7" s="120" t="s">
        <v>189</v>
      </c>
      <c r="AK7" s="117"/>
      <c r="AL7" s="118"/>
      <c r="AM7" s="120" t="s">
        <v>182</v>
      </c>
      <c r="AN7" s="122" t="s">
        <v>190</v>
      </c>
      <c r="AP7" s="117"/>
      <c r="AQ7" s="118"/>
      <c r="AR7" s="120" t="s">
        <v>182</v>
      </c>
      <c r="AS7" s="121" t="s">
        <v>183</v>
      </c>
      <c r="AT7" s="121" t="s">
        <v>184</v>
      </c>
      <c r="AU7" s="120" t="s">
        <v>191</v>
      </c>
      <c r="AV7" s="120" t="s">
        <v>192</v>
      </c>
      <c r="AW7" s="122" t="s">
        <v>193</v>
      </c>
    </row>
    <row r="8" spans="1:49">
      <c r="A8" s="267">
        <v>1</v>
      </c>
      <c r="B8" s="37" t="s">
        <v>73</v>
      </c>
      <c r="C8" s="126">
        <f t="shared" ref="C8:C47" si="0">P8</f>
        <v>0.17333290637377241</v>
      </c>
      <c r="D8" s="126">
        <f t="shared" ref="D8:E41" si="1">W8</f>
        <v>0.32298797552049696</v>
      </c>
      <c r="E8" s="126">
        <f t="shared" si="1"/>
        <v>0.12265584155979949</v>
      </c>
      <c r="F8" s="126">
        <f t="shared" ref="F8:G41" si="2">AH8</f>
        <v>0.42721038226158625</v>
      </c>
      <c r="G8" s="126">
        <f t="shared" si="2"/>
        <v>0.15155149614048036</v>
      </c>
      <c r="H8" s="127">
        <f t="shared" ref="H8:H47" si="3">AN8</f>
        <v>1.1299182227411633E-2</v>
      </c>
      <c r="K8" s="267">
        <v>1</v>
      </c>
      <c r="L8" s="37" t="s">
        <v>73</v>
      </c>
      <c r="M8" s="128">
        <f>取引基本表!AX5</f>
        <v>499657</v>
      </c>
      <c r="N8" s="129">
        <f>ABS(取引基本表!BJ5)</f>
        <v>413050</v>
      </c>
      <c r="O8" s="130">
        <f>N8/M8</f>
        <v>0.82666709362622759</v>
      </c>
      <c r="P8" s="131">
        <f>1-O8</f>
        <v>0.17333290637377241</v>
      </c>
      <c r="R8" s="267">
        <v>1</v>
      </c>
      <c r="S8" s="37" t="s">
        <v>73</v>
      </c>
      <c r="T8" s="132">
        <f>雇用表!C8</f>
        <v>52513</v>
      </c>
      <c r="U8" s="133">
        <f>雇用表!F8</f>
        <v>19942</v>
      </c>
      <c r="V8" s="132">
        <f>取引基本表!BL5</f>
        <v>162585</v>
      </c>
      <c r="W8" s="134">
        <f>T8/V8</f>
        <v>0.32298797552049696</v>
      </c>
      <c r="X8" s="134">
        <f>U8/V8</f>
        <v>0.12265584155979949</v>
      </c>
      <c r="Z8" s="267">
        <v>1</v>
      </c>
      <c r="AA8" s="37" t="s">
        <v>73</v>
      </c>
      <c r="AB8" s="135">
        <f t="array" ref="AB8:AF46">TRANSPOSE(取引基本表!C46:AO50)</f>
        <v>24640</v>
      </c>
      <c r="AC8" s="136">
        <v>22411</v>
      </c>
      <c r="AD8" s="136">
        <v>28121</v>
      </c>
      <c r="AE8" s="136">
        <v>3777</v>
      </c>
      <c r="AF8" s="136">
        <v>-9491</v>
      </c>
      <c r="AG8" s="137">
        <f>取引基本表!BL5</f>
        <v>162585</v>
      </c>
      <c r="AH8" s="127">
        <f>SUM(AB8:AF8)/AG8</f>
        <v>0.42721038226158625</v>
      </c>
      <c r="AI8" s="126">
        <f>AB8/AG8</f>
        <v>0.15155149614048036</v>
      </c>
      <c r="AK8" s="267">
        <v>1</v>
      </c>
      <c r="AL8" s="37" t="s">
        <v>73</v>
      </c>
      <c r="AM8" s="128">
        <f>取引基本表!AR5</f>
        <v>128280</v>
      </c>
      <c r="AN8" s="138">
        <f t="shared" ref="AN8:AN47" si="4">AM8/AM$47</f>
        <v>1.1299182227411633E-2</v>
      </c>
      <c r="AP8" s="267">
        <v>1</v>
      </c>
      <c r="AQ8" s="37" t="s">
        <v>73</v>
      </c>
      <c r="AR8" s="139">
        <f>取引基本表!AX5</f>
        <v>499657</v>
      </c>
      <c r="AS8" s="140">
        <f>取引基本表!BB5</f>
        <v>75978</v>
      </c>
      <c r="AT8" s="140">
        <f>ABS(取引基本表!BJ5)</f>
        <v>413050</v>
      </c>
      <c r="AU8" s="139">
        <f>AS8-AT8</f>
        <v>-337072</v>
      </c>
      <c r="AV8" s="141">
        <f>AT8/AR8</f>
        <v>0.82666709362622759</v>
      </c>
      <c r="AW8" s="138">
        <f>1-AV8</f>
        <v>0.17333290637377241</v>
      </c>
    </row>
    <row r="9" spans="1:49">
      <c r="A9" s="268">
        <v>2</v>
      </c>
      <c r="B9" s="37" t="s">
        <v>74</v>
      </c>
      <c r="C9" s="141">
        <f t="shared" si="0"/>
        <v>0.39351462480142041</v>
      </c>
      <c r="D9" s="141">
        <f t="shared" si="1"/>
        <v>0.29572434079210003</v>
      </c>
      <c r="E9" s="141">
        <f t="shared" si="1"/>
        <v>0.26862065342998215</v>
      </c>
      <c r="F9" s="141">
        <f t="shared" si="2"/>
        <v>0.63987813845992225</v>
      </c>
      <c r="G9" s="141">
        <f t="shared" si="2"/>
        <v>0.22817522849038765</v>
      </c>
      <c r="H9" s="138">
        <f t="shared" si="3"/>
        <v>5.0911500837573466E-4</v>
      </c>
      <c r="K9" s="268">
        <v>2</v>
      </c>
      <c r="L9" s="37" t="s">
        <v>74</v>
      </c>
      <c r="M9" s="128">
        <f>取引基本表!AX6</f>
        <v>21402</v>
      </c>
      <c r="N9" s="129">
        <f>ABS(取引基本表!BJ6)</f>
        <v>12980</v>
      </c>
      <c r="O9" s="130">
        <f t="shared" ref="O9:O47" si="5">N9/M9</f>
        <v>0.60648537519857959</v>
      </c>
      <c r="P9" s="131">
        <f t="shared" ref="P9:P43" si="6">1-O9</f>
        <v>0.39351462480142041</v>
      </c>
      <c r="R9" s="268">
        <v>2</v>
      </c>
      <c r="S9" s="37" t="s">
        <v>74</v>
      </c>
      <c r="T9" s="132">
        <f>雇用表!C9</f>
        <v>2815</v>
      </c>
      <c r="U9" s="133">
        <f>雇用表!F9</f>
        <v>2557</v>
      </c>
      <c r="V9" s="132">
        <f>取引基本表!BL6</f>
        <v>9519</v>
      </c>
      <c r="W9" s="134">
        <f t="shared" ref="W9:W47" si="7">T9/V9</f>
        <v>0.29572434079210003</v>
      </c>
      <c r="X9" s="134">
        <f t="shared" ref="X9:X47" si="8">U9/V9</f>
        <v>0.26862065342998215</v>
      </c>
      <c r="Z9" s="268">
        <v>2</v>
      </c>
      <c r="AA9" s="37" t="s">
        <v>74</v>
      </c>
      <c r="AB9" s="142">
        <v>2172</v>
      </c>
      <c r="AC9" s="129">
        <v>3008</v>
      </c>
      <c r="AD9" s="129">
        <v>689</v>
      </c>
      <c r="AE9" s="129">
        <v>355</v>
      </c>
      <c r="AF9" s="129">
        <v>-133</v>
      </c>
      <c r="AG9" s="128">
        <f>取引基本表!BL6</f>
        <v>9519</v>
      </c>
      <c r="AH9" s="138">
        <f t="shared" ref="AH9:AH41" si="9">SUM(AB9:AF9)/AG9</f>
        <v>0.63987813845992225</v>
      </c>
      <c r="AI9" s="141">
        <f t="shared" ref="AI9:AI47" si="10">AB9/AG9</f>
        <v>0.22817522849038765</v>
      </c>
      <c r="AK9" s="268">
        <v>2</v>
      </c>
      <c r="AL9" s="37" t="s">
        <v>74</v>
      </c>
      <c r="AM9" s="128">
        <f>取引基本表!AR6</f>
        <v>5780</v>
      </c>
      <c r="AN9" s="138">
        <f t="shared" si="4"/>
        <v>5.0911500837573466E-4</v>
      </c>
      <c r="AP9" s="268">
        <v>2</v>
      </c>
      <c r="AQ9" s="37" t="s">
        <v>74</v>
      </c>
      <c r="AR9" s="139">
        <f>取引基本表!AX6</f>
        <v>21402</v>
      </c>
      <c r="AS9" s="140">
        <f>取引基本表!BB6</f>
        <v>1097</v>
      </c>
      <c r="AT9" s="140">
        <f>ABS(取引基本表!BJ6)</f>
        <v>12980</v>
      </c>
      <c r="AU9" s="139">
        <f t="shared" ref="AU9:AU47" si="11">AS9-AT9</f>
        <v>-11883</v>
      </c>
      <c r="AV9" s="141">
        <f t="shared" ref="AV9:AV46" si="12">AT9/AR9</f>
        <v>0.60648537519857959</v>
      </c>
      <c r="AW9" s="138">
        <f t="shared" ref="AW9:AW47" si="13">1-AV9</f>
        <v>0.39351462480142041</v>
      </c>
    </row>
    <row r="10" spans="1:49">
      <c r="A10" s="268">
        <v>3</v>
      </c>
      <c r="B10" s="37" t="s">
        <v>75</v>
      </c>
      <c r="C10" s="141">
        <f t="shared" si="0"/>
        <v>0.12671464860287895</v>
      </c>
      <c r="D10" s="141">
        <f t="shared" si="1"/>
        <v>9.5045460793747427E-2</v>
      </c>
      <c r="E10" s="141">
        <f t="shared" si="1"/>
        <v>4.2279520059697977E-2</v>
      </c>
      <c r="F10" s="141">
        <f t="shared" si="2"/>
        <v>0.47381340455197063</v>
      </c>
      <c r="G10" s="141">
        <f t="shared" si="2"/>
        <v>0.17153349174243465</v>
      </c>
      <c r="H10" s="138">
        <f t="shared" si="3"/>
        <v>1.1608350684055029E-3</v>
      </c>
      <c r="K10" s="268">
        <v>3</v>
      </c>
      <c r="L10" s="37" t="s">
        <v>75</v>
      </c>
      <c r="M10" s="128">
        <f>取引基本表!AX7</f>
        <v>47240</v>
      </c>
      <c r="N10" s="129">
        <f>ABS(取引基本表!BJ7)</f>
        <v>41254</v>
      </c>
      <c r="O10" s="130">
        <f t="shared" si="5"/>
        <v>0.87328535139712105</v>
      </c>
      <c r="P10" s="131">
        <f t="shared" si="6"/>
        <v>0.12671464860287895</v>
      </c>
      <c r="R10" s="268">
        <v>3</v>
      </c>
      <c r="S10" s="37" t="s">
        <v>75</v>
      </c>
      <c r="T10" s="132">
        <f>雇用表!C10</f>
        <v>4840</v>
      </c>
      <c r="U10" s="133">
        <f>雇用表!F10</f>
        <v>2153</v>
      </c>
      <c r="V10" s="132">
        <f>取引基本表!BL7</f>
        <v>50923</v>
      </c>
      <c r="W10" s="134">
        <f t="shared" si="7"/>
        <v>9.5045460793747427E-2</v>
      </c>
      <c r="X10" s="134">
        <f t="shared" si="8"/>
        <v>4.2279520059697977E-2</v>
      </c>
      <c r="Z10" s="268">
        <v>3</v>
      </c>
      <c r="AA10" s="37" t="s">
        <v>75</v>
      </c>
      <c r="AB10" s="142">
        <v>8735</v>
      </c>
      <c r="AC10" s="129">
        <v>7731</v>
      </c>
      <c r="AD10" s="129">
        <v>6443</v>
      </c>
      <c r="AE10" s="129">
        <v>1294</v>
      </c>
      <c r="AF10" s="129">
        <v>-75</v>
      </c>
      <c r="AG10" s="128">
        <f>取引基本表!BL7</f>
        <v>50923</v>
      </c>
      <c r="AH10" s="138">
        <f t="shared" si="9"/>
        <v>0.47381340455197063</v>
      </c>
      <c r="AI10" s="141">
        <f t="shared" si="10"/>
        <v>0.17153349174243465</v>
      </c>
      <c r="AK10" s="268">
        <v>3</v>
      </c>
      <c r="AL10" s="37" t="s">
        <v>75</v>
      </c>
      <c r="AM10" s="128">
        <f>取引基本表!AR7</f>
        <v>13179</v>
      </c>
      <c r="AN10" s="138">
        <f t="shared" si="4"/>
        <v>1.1608350684055029E-3</v>
      </c>
      <c r="AP10" s="268">
        <v>3</v>
      </c>
      <c r="AQ10" s="37" t="s">
        <v>75</v>
      </c>
      <c r="AR10" s="139">
        <f>取引基本表!AX7</f>
        <v>47240</v>
      </c>
      <c r="AS10" s="140">
        <f>取引基本表!BB7</f>
        <v>44937</v>
      </c>
      <c r="AT10" s="140">
        <f>ABS(取引基本表!BJ7)</f>
        <v>41254</v>
      </c>
      <c r="AU10" s="139">
        <f t="shared" si="11"/>
        <v>3683</v>
      </c>
      <c r="AV10" s="141">
        <f t="shared" si="12"/>
        <v>0.87328535139712105</v>
      </c>
      <c r="AW10" s="138">
        <f t="shared" si="13"/>
        <v>0.12671464860287895</v>
      </c>
    </row>
    <row r="11" spans="1:49">
      <c r="A11" s="268">
        <v>4</v>
      </c>
      <c r="B11" s="37" t="s">
        <v>76</v>
      </c>
      <c r="C11" s="141">
        <f t="shared" si="0"/>
        <v>9.348517078458185E-3</v>
      </c>
      <c r="D11" s="141">
        <f t="shared" si="1"/>
        <v>4.0785268604474206E-2</v>
      </c>
      <c r="E11" s="141">
        <f t="shared" si="1"/>
        <v>3.926343022371024E-2</v>
      </c>
      <c r="F11" s="141">
        <f t="shared" si="2"/>
        <v>0.54360066960888753</v>
      </c>
      <c r="G11" s="141">
        <f t="shared" si="2"/>
        <v>0.2579516055394917</v>
      </c>
      <c r="H11" s="138">
        <f t="shared" si="3"/>
        <v>-1.9466162084954558E-5</v>
      </c>
      <c r="K11" s="268">
        <v>4</v>
      </c>
      <c r="L11" s="37" t="s">
        <v>76</v>
      </c>
      <c r="M11" s="128">
        <f>取引基本表!AX8</f>
        <v>614429</v>
      </c>
      <c r="N11" s="129">
        <f>ABS(取引基本表!BJ8)</f>
        <v>608685</v>
      </c>
      <c r="O11" s="130">
        <f t="shared" si="5"/>
        <v>0.99065148292154181</v>
      </c>
      <c r="P11" s="131">
        <f t="shared" si="6"/>
        <v>9.348517078458185E-3</v>
      </c>
      <c r="R11" s="268">
        <v>4</v>
      </c>
      <c r="S11" s="37" t="s">
        <v>76</v>
      </c>
      <c r="T11" s="132">
        <f>雇用表!C11</f>
        <v>268</v>
      </c>
      <c r="U11" s="133">
        <f>雇用表!F11</f>
        <v>258</v>
      </c>
      <c r="V11" s="132">
        <f>取引基本表!BL8</f>
        <v>6571</v>
      </c>
      <c r="W11" s="134">
        <f t="shared" si="7"/>
        <v>4.0785268604474206E-2</v>
      </c>
      <c r="X11" s="134">
        <f t="shared" si="8"/>
        <v>3.926343022371024E-2</v>
      </c>
      <c r="Z11" s="268">
        <v>4</v>
      </c>
      <c r="AA11" s="37" t="s">
        <v>76</v>
      </c>
      <c r="AB11" s="142">
        <v>1695</v>
      </c>
      <c r="AC11" s="129">
        <v>790</v>
      </c>
      <c r="AD11" s="129">
        <v>743</v>
      </c>
      <c r="AE11" s="129">
        <v>344</v>
      </c>
      <c r="AF11" s="129">
        <v>0</v>
      </c>
      <c r="AG11" s="128">
        <f>取引基本表!BL8</f>
        <v>6571</v>
      </c>
      <c r="AH11" s="138">
        <f t="shared" si="9"/>
        <v>0.54360066960888753</v>
      </c>
      <c r="AI11" s="141">
        <f t="shared" si="10"/>
        <v>0.2579516055394917</v>
      </c>
      <c r="AK11" s="268">
        <v>4</v>
      </c>
      <c r="AL11" s="37" t="s">
        <v>76</v>
      </c>
      <c r="AM11" s="128">
        <f>取引基本表!AR8</f>
        <v>-221</v>
      </c>
      <c r="AN11" s="138">
        <f t="shared" si="4"/>
        <v>-1.9466162084954558E-5</v>
      </c>
      <c r="AP11" s="268">
        <v>4</v>
      </c>
      <c r="AQ11" s="37" t="s">
        <v>76</v>
      </c>
      <c r="AR11" s="139">
        <f>取引基本表!AX8</f>
        <v>614429</v>
      </c>
      <c r="AS11" s="140">
        <f>取引基本表!BB8</f>
        <v>827</v>
      </c>
      <c r="AT11" s="140">
        <f>ABS(取引基本表!BJ8)</f>
        <v>608685</v>
      </c>
      <c r="AU11" s="139">
        <f t="shared" si="11"/>
        <v>-607858</v>
      </c>
      <c r="AV11" s="141">
        <f t="shared" si="12"/>
        <v>0.99065148292154181</v>
      </c>
      <c r="AW11" s="138">
        <f t="shared" si="13"/>
        <v>9.348517078458185E-3</v>
      </c>
    </row>
    <row r="12" spans="1:49">
      <c r="A12" s="268">
        <v>5</v>
      </c>
      <c r="B12" s="37" t="s">
        <v>77</v>
      </c>
      <c r="C12" s="141">
        <f t="shared" si="0"/>
        <v>0.26169189557273109</v>
      </c>
      <c r="D12" s="141">
        <f t="shared" si="1"/>
        <v>3.4578030097235327E-2</v>
      </c>
      <c r="E12" s="141">
        <f t="shared" si="1"/>
        <v>3.3355134693599395E-2</v>
      </c>
      <c r="F12" s="141">
        <f t="shared" si="2"/>
        <v>0.33651535386825859</v>
      </c>
      <c r="G12" s="141">
        <f t="shared" si="2"/>
        <v>0.13770114594385849</v>
      </c>
      <c r="H12" s="138">
        <f t="shared" si="3"/>
        <v>0.10146071966313146</v>
      </c>
      <c r="K12" s="268">
        <v>5</v>
      </c>
      <c r="L12" s="37" t="s">
        <v>77</v>
      </c>
      <c r="M12" s="128">
        <f>取引基本表!AX9</f>
        <v>1887055</v>
      </c>
      <c r="N12" s="129">
        <f>ABS(取引基本表!BJ9)</f>
        <v>1393228</v>
      </c>
      <c r="O12" s="130">
        <f t="shared" si="5"/>
        <v>0.73830810442726891</v>
      </c>
      <c r="P12" s="131">
        <f t="shared" si="6"/>
        <v>0.26169189557273109</v>
      </c>
      <c r="R12" s="268">
        <v>5</v>
      </c>
      <c r="S12" s="37" t="s">
        <v>77</v>
      </c>
      <c r="T12" s="132">
        <f>雇用表!C12</f>
        <v>73064</v>
      </c>
      <c r="U12" s="133">
        <f>雇用表!F12</f>
        <v>70480</v>
      </c>
      <c r="V12" s="132">
        <f>取引基本表!BL9</f>
        <v>2113018</v>
      </c>
      <c r="W12" s="134">
        <f t="shared" si="7"/>
        <v>3.4578030097235327E-2</v>
      </c>
      <c r="X12" s="134">
        <f t="shared" si="8"/>
        <v>3.3355134693599395E-2</v>
      </c>
      <c r="Z12" s="268">
        <v>5</v>
      </c>
      <c r="AA12" s="37" t="s">
        <v>77</v>
      </c>
      <c r="AB12" s="142">
        <v>290965</v>
      </c>
      <c r="AC12" s="129">
        <v>184090</v>
      </c>
      <c r="AD12" s="129">
        <v>137207</v>
      </c>
      <c r="AE12" s="129">
        <v>103447</v>
      </c>
      <c r="AF12" s="129">
        <v>-4646</v>
      </c>
      <c r="AG12" s="128">
        <f>取引基本表!BL9</f>
        <v>2113018</v>
      </c>
      <c r="AH12" s="138">
        <f t="shared" si="9"/>
        <v>0.33651535386825859</v>
      </c>
      <c r="AI12" s="141">
        <f t="shared" si="10"/>
        <v>0.13770114594385849</v>
      </c>
      <c r="AK12" s="268">
        <v>5</v>
      </c>
      <c r="AL12" s="37" t="s">
        <v>77</v>
      </c>
      <c r="AM12" s="128">
        <f>取引基本表!AR9</f>
        <v>1151887</v>
      </c>
      <c r="AN12" s="138">
        <f t="shared" si="4"/>
        <v>0.10146071966313146</v>
      </c>
      <c r="AP12" s="268">
        <v>5</v>
      </c>
      <c r="AQ12" s="37" t="s">
        <v>77</v>
      </c>
      <c r="AR12" s="139">
        <f>取引基本表!AX9</f>
        <v>1887055</v>
      </c>
      <c r="AS12" s="140">
        <f>取引基本表!BB9</f>
        <v>1619191</v>
      </c>
      <c r="AT12" s="140">
        <f>ABS(取引基本表!BJ9)</f>
        <v>1393228</v>
      </c>
      <c r="AU12" s="139">
        <f t="shared" si="11"/>
        <v>225963</v>
      </c>
      <c r="AV12" s="141">
        <f t="shared" si="12"/>
        <v>0.73830810442726891</v>
      </c>
      <c r="AW12" s="138">
        <f t="shared" si="13"/>
        <v>0.26169189557273109</v>
      </c>
    </row>
    <row r="13" spans="1:49">
      <c r="A13" s="268">
        <v>6</v>
      </c>
      <c r="B13" s="37" t="s">
        <v>78</v>
      </c>
      <c r="C13" s="141">
        <f t="shared" si="0"/>
        <v>8.2810371123538395E-2</v>
      </c>
      <c r="D13" s="141">
        <f t="shared" si="1"/>
        <v>0.12720758845381647</v>
      </c>
      <c r="E13" s="141">
        <f t="shared" si="1"/>
        <v>9.5492852763317662E-2</v>
      </c>
      <c r="F13" s="141">
        <f t="shared" si="2"/>
        <v>0.39077170920544851</v>
      </c>
      <c r="G13" s="141">
        <f t="shared" si="2"/>
        <v>0.2721720626600464</v>
      </c>
      <c r="H13" s="138">
        <f t="shared" si="3"/>
        <v>1.212874021164739E-2</v>
      </c>
      <c r="K13" s="268">
        <v>6</v>
      </c>
      <c r="L13" s="37" t="s">
        <v>78</v>
      </c>
      <c r="M13" s="128">
        <f>取引基本表!AX10</f>
        <v>245875</v>
      </c>
      <c r="N13" s="129">
        <f>ABS(取引基本表!BJ10)</f>
        <v>225514</v>
      </c>
      <c r="O13" s="130">
        <f t="shared" si="5"/>
        <v>0.9171896288764616</v>
      </c>
      <c r="P13" s="131">
        <f t="shared" si="6"/>
        <v>8.2810371123538395E-2</v>
      </c>
      <c r="R13" s="268">
        <v>6</v>
      </c>
      <c r="S13" s="37" t="s">
        <v>78</v>
      </c>
      <c r="T13" s="132">
        <f>雇用表!C13</f>
        <v>10581</v>
      </c>
      <c r="U13" s="133">
        <f>雇用表!F13</f>
        <v>7943</v>
      </c>
      <c r="V13" s="132">
        <f>取引基本表!BL10</f>
        <v>83179</v>
      </c>
      <c r="W13" s="134">
        <f t="shared" si="7"/>
        <v>0.12720758845381647</v>
      </c>
      <c r="X13" s="134">
        <f t="shared" si="8"/>
        <v>9.5492852763317662E-2</v>
      </c>
      <c r="Z13" s="268">
        <v>6</v>
      </c>
      <c r="AA13" s="37" t="s">
        <v>78</v>
      </c>
      <c r="AB13" s="142">
        <v>22639</v>
      </c>
      <c r="AC13" s="129">
        <v>-1243</v>
      </c>
      <c r="AD13" s="129">
        <v>10613</v>
      </c>
      <c r="AE13" s="129">
        <v>495</v>
      </c>
      <c r="AF13" s="129">
        <v>0</v>
      </c>
      <c r="AG13" s="128">
        <f>取引基本表!BL10</f>
        <v>83179</v>
      </c>
      <c r="AH13" s="138">
        <f t="shared" si="9"/>
        <v>0.39077170920544851</v>
      </c>
      <c r="AI13" s="141">
        <f t="shared" si="10"/>
        <v>0.2721720626600464</v>
      </c>
      <c r="AK13" s="268">
        <v>6</v>
      </c>
      <c r="AL13" s="37" t="s">
        <v>78</v>
      </c>
      <c r="AM13" s="128">
        <f>取引基本表!AR10</f>
        <v>137698</v>
      </c>
      <c r="AN13" s="138">
        <f t="shared" si="4"/>
        <v>1.212874021164739E-2</v>
      </c>
      <c r="AP13" s="268">
        <v>6</v>
      </c>
      <c r="AQ13" s="37" t="s">
        <v>78</v>
      </c>
      <c r="AR13" s="139">
        <f>取引基本表!AX10</f>
        <v>245875</v>
      </c>
      <c r="AS13" s="140">
        <f>取引基本表!BB10</f>
        <v>62818</v>
      </c>
      <c r="AT13" s="140">
        <f>ABS(取引基本表!BJ10)</f>
        <v>225514</v>
      </c>
      <c r="AU13" s="139">
        <f t="shared" si="11"/>
        <v>-162696</v>
      </c>
      <c r="AV13" s="141">
        <f t="shared" si="12"/>
        <v>0.9171896288764616</v>
      </c>
      <c r="AW13" s="138">
        <f t="shared" si="13"/>
        <v>8.2810371123538395E-2</v>
      </c>
    </row>
    <row r="14" spans="1:49">
      <c r="A14" s="268">
        <v>7</v>
      </c>
      <c r="B14" s="37" t="s">
        <v>79</v>
      </c>
      <c r="C14" s="141">
        <f t="shared" si="0"/>
        <v>0.29759344347769412</v>
      </c>
      <c r="D14" s="141">
        <f t="shared" si="1"/>
        <v>4.3833041969742803E-2</v>
      </c>
      <c r="E14" s="141">
        <f t="shared" si="1"/>
        <v>3.8757158040430381E-2</v>
      </c>
      <c r="F14" s="141">
        <f t="shared" si="2"/>
        <v>0.35598651785260127</v>
      </c>
      <c r="G14" s="141">
        <f t="shared" si="2"/>
        <v>0.17335642824825784</v>
      </c>
      <c r="H14" s="138">
        <f t="shared" si="3"/>
        <v>1.9165801846449152E-3</v>
      </c>
      <c r="K14" s="268">
        <v>7</v>
      </c>
      <c r="L14" s="37" t="s">
        <v>79</v>
      </c>
      <c r="M14" s="128">
        <f>取引基本表!AX11</f>
        <v>490992</v>
      </c>
      <c r="N14" s="129">
        <f>ABS(取引基本表!BJ11)</f>
        <v>344876</v>
      </c>
      <c r="O14" s="130">
        <f t="shared" si="5"/>
        <v>0.70240655652230588</v>
      </c>
      <c r="P14" s="131">
        <f t="shared" si="6"/>
        <v>0.29759344347769412</v>
      </c>
      <c r="R14" s="268">
        <v>7</v>
      </c>
      <c r="S14" s="37" t="s">
        <v>79</v>
      </c>
      <c r="T14" s="132">
        <f>雇用表!C14</f>
        <v>16373</v>
      </c>
      <c r="U14" s="133">
        <f>雇用表!F14</f>
        <v>14477</v>
      </c>
      <c r="V14" s="132">
        <f>取引基本表!BL11</f>
        <v>373531</v>
      </c>
      <c r="W14" s="134">
        <f t="shared" si="7"/>
        <v>4.3833041969742803E-2</v>
      </c>
      <c r="X14" s="134">
        <f t="shared" si="8"/>
        <v>3.8757158040430381E-2</v>
      </c>
      <c r="Z14" s="268">
        <v>7</v>
      </c>
      <c r="AA14" s="37" t="s">
        <v>79</v>
      </c>
      <c r="AB14" s="142">
        <v>64754</v>
      </c>
      <c r="AC14" s="129">
        <v>31516</v>
      </c>
      <c r="AD14" s="129">
        <v>23384</v>
      </c>
      <c r="AE14" s="129">
        <v>13318</v>
      </c>
      <c r="AF14" s="129">
        <v>0</v>
      </c>
      <c r="AG14" s="128">
        <f>取引基本表!BL11</f>
        <v>373531</v>
      </c>
      <c r="AH14" s="138">
        <f t="shared" si="9"/>
        <v>0.35598651785260127</v>
      </c>
      <c r="AI14" s="141">
        <f t="shared" si="10"/>
        <v>0.17335642824825784</v>
      </c>
      <c r="AK14" s="268">
        <v>7</v>
      </c>
      <c r="AL14" s="37" t="s">
        <v>79</v>
      </c>
      <c r="AM14" s="128">
        <f>取引基本表!AR11</f>
        <v>21759</v>
      </c>
      <c r="AN14" s="138">
        <f t="shared" si="4"/>
        <v>1.9165801846449152E-3</v>
      </c>
      <c r="AP14" s="268">
        <v>7</v>
      </c>
      <c r="AQ14" s="37" t="s">
        <v>79</v>
      </c>
      <c r="AR14" s="139">
        <f>取引基本表!AX11</f>
        <v>490992</v>
      </c>
      <c r="AS14" s="140">
        <f>取引基本表!BB11</f>
        <v>227415</v>
      </c>
      <c r="AT14" s="140">
        <f>ABS(取引基本表!BJ11)</f>
        <v>344876</v>
      </c>
      <c r="AU14" s="139">
        <f t="shared" si="11"/>
        <v>-117461</v>
      </c>
      <c r="AV14" s="141">
        <f t="shared" si="12"/>
        <v>0.70240655652230588</v>
      </c>
      <c r="AW14" s="138">
        <f t="shared" si="13"/>
        <v>0.29759344347769412</v>
      </c>
    </row>
    <row r="15" spans="1:49">
      <c r="A15" s="268">
        <v>8</v>
      </c>
      <c r="B15" s="37" t="s">
        <v>80</v>
      </c>
      <c r="C15" s="141">
        <f t="shared" si="0"/>
        <v>0.21593049601829584</v>
      </c>
      <c r="D15" s="141">
        <f t="shared" si="1"/>
        <v>1.5678367482667734E-2</v>
      </c>
      <c r="E15" s="141">
        <f t="shared" si="1"/>
        <v>1.5634458686506418E-2</v>
      </c>
      <c r="F15" s="141">
        <f t="shared" si="2"/>
        <v>0.35842164855867914</v>
      </c>
      <c r="G15" s="141">
        <f t="shared" si="2"/>
        <v>0.1171240792325445</v>
      </c>
      <c r="H15" s="138">
        <f t="shared" si="3"/>
        <v>7.9892300155183192E-3</v>
      </c>
      <c r="K15" s="268">
        <v>8</v>
      </c>
      <c r="L15" s="37" t="s">
        <v>80</v>
      </c>
      <c r="M15" s="128">
        <f>取引基本表!AX12</f>
        <v>1413214</v>
      </c>
      <c r="N15" s="129">
        <f>ABS(取引基本表!BJ12)</f>
        <v>1108058</v>
      </c>
      <c r="O15" s="130">
        <f t="shared" si="5"/>
        <v>0.78406950398170416</v>
      </c>
      <c r="P15" s="131">
        <f t="shared" si="6"/>
        <v>0.21593049601829584</v>
      </c>
      <c r="R15" s="268">
        <v>8</v>
      </c>
      <c r="S15" s="37" t="s">
        <v>80</v>
      </c>
      <c r="T15" s="132">
        <f>雇用表!C15</f>
        <v>26780</v>
      </c>
      <c r="U15" s="133">
        <f>雇用表!F15</f>
        <v>26705</v>
      </c>
      <c r="V15" s="132">
        <f>取引基本表!BL12</f>
        <v>1708086</v>
      </c>
      <c r="W15" s="134">
        <f t="shared" si="7"/>
        <v>1.5678367482667734E-2</v>
      </c>
      <c r="X15" s="134">
        <f t="shared" si="8"/>
        <v>1.5634458686506418E-2</v>
      </c>
      <c r="Z15" s="268">
        <v>8</v>
      </c>
      <c r="AA15" s="37" t="s">
        <v>80</v>
      </c>
      <c r="AB15" s="142">
        <v>200058</v>
      </c>
      <c r="AC15" s="129">
        <v>141047</v>
      </c>
      <c r="AD15" s="129">
        <v>267742</v>
      </c>
      <c r="AE15" s="129">
        <v>3373</v>
      </c>
      <c r="AF15" s="129">
        <v>-5</v>
      </c>
      <c r="AG15" s="128">
        <f>取引基本表!BL12</f>
        <v>1708086</v>
      </c>
      <c r="AH15" s="138">
        <f t="shared" si="9"/>
        <v>0.35842164855867914</v>
      </c>
      <c r="AI15" s="141">
        <f t="shared" si="10"/>
        <v>0.1171240792325445</v>
      </c>
      <c r="AK15" s="268">
        <v>8</v>
      </c>
      <c r="AL15" s="37" t="s">
        <v>80</v>
      </c>
      <c r="AM15" s="128">
        <f>取引基本表!AR12</f>
        <v>90702</v>
      </c>
      <c r="AN15" s="138">
        <f t="shared" si="4"/>
        <v>7.9892300155183192E-3</v>
      </c>
      <c r="AP15" s="268">
        <v>8</v>
      </c>
      <c r="AQ15" s="37" t="s">
        <v>80</v>
      </c>
      <c r="AR15" s="139">
        <f>取引基本表!AX12</f>
        <v>1413214</v>
      </c>
      <c r="AS15" s="140">
        <f>取引基本表!BB12</f>
        <v>1402930</v>
      </c>
      <c r="AT15" s="140">
        <f>ABS(取引基本表!BJ12)</f>
        <v>1108058</v>
      </c>
      <c r="AU15" s="139">
        <f t="shared" si="11"/>
        <v>294872</v>
      </c>
      <c r="AV15" s="141">
        <f t="shared" si="12"/>
        <v>0.78406950398170416</v>
      </c>
      <c r="AW15" s="138">
        <f t="shared" si="13"/>
        <v>0.21593049601829584</v>
      </c>
    </row>
    <row r="16" spans="1:49">
      <c r="A16" s="268">
        <v>9</v>
      </c>
      <c r="B16" s="37" t="s">
        <v>81</v>
      </c>
      <c r="C16" s="141">
        <f t="shared" si="0"/>
        <v>0.18770505348742417</v>
      </c>
      <c r="D16" s="141">
        <f t="shared" si="1"/>
        <v>1.0339400475073228E-2</v>
      </c>
      <c r="E16" s="141">
        <f t="shared" si="1"/>
        <v>1.0339400475073228E-2</v>
      </c>
      <c r="F16" s="141">
        <f t="shared" si="2"/>
        <v>0.2627694146106877</v>
      </c>
      <c r="G16" s="141">
        <f t="shared" si="2"/>
        <v>1.5279579137581789E-2</v>
      </c>
      <c r="H16" s="138">
        <f t="shared" si="3"/>
        <v>6.0242927132958465E-3</v>
      </c>
      <c r="K16" s="268">
        <v>9</v>
      </c>
      <c r="L16" s="37" t="s">
        <v>81</v>
      </c>
      <c r="M16" s="128">
        <f>取引基本表!AX13</f>
        <v>453845</v>
      </c>
      <c r="N16" s="129">
        <f>ABS(取引基本表!BJ13)</f>
        <v>368656</v>
      </c>
      <c r="O16" s="130">
        <f t="shared" si="5"/>
        <v>0.81229494651257583</v>
      </c>
      <c r="P16" s="131">
        <f t="shared" si="6"/>
        <v>0.18770505348742417</v>
      </c>
      <c r="R16" s="268">
        <v>9</v>
      </c>
      <c r="S16" s="37" t="s">
        <v>81</v>
      </c>
      <c r="T16" s="132">
        <f>雇用表!C16</f>
        <v>1419</v>
      </c>
      <c r="U16" s="133">
        <f>雇用表!F16</f>
        <v>1419</v>
      </c>
      <c r="V16" s="132">
        <f>取引基本表!BL13</f>
        <v>137242</v>
      </c>
      <c r="W16" s="134">
        <f t="shared" si="7"/>
        <v>1.0339400475073228E-2</v>
      </c>
      <c r="X16" s="134">
        <f t="shared" si="8"/>
        <v>1.0339400475073228E-2</v>
      </c>
      <c r="Z16" s="268">
        <v>9</v>
      </c>
      <c r="AA16" s="37" t="s">
        <v>81</v>
      </c>
      <c r="AB16" s="142">
        <v>2097</v>
      </c>
      <c r="AC16" s="129">
        <v>13023</v>
      </c>
      <c r="AD16" s="129">
        <v>6657</v>
      </c>
      <c r="AE16" s="129">
        <v>14530</v>
      </c>
      <c r="AF16" s="129">
        <v>-244</v>
      </c>
      <c r="AG16" s="128">
        <f>取引基本表!BL13</f>
        <v>137242</v>
      </c>
      <c r="AH16" s="138">
        <f t="shared" si="9"/>
        <v>0.2627694146106877</v>
      </c>
      <c r="AI16" s="141">
        <f t="shared" si="10"/>
        <v>1.5279579137581789E-2</v>
      </c>
      <c r="AK16" s="268">
        <v>9</v>
      </c>
      <c r="AL16" s="37" t="s">
        <v>81</v>
      </c>
      <c r="AM16" s="128">
        <f>取引基本表!AR13</f>
        <v>68394</v>
      </c>
      <c r="AN16" s="138">
        <f t="shared" si="4"/>
        <v>6.0242927132958465E-3</v>
      </c>
      <c r="AP16" s="268">
        <v>9</v>
      </c>
      <c r="AQ16" s="37" t="s">
        <v>81</v>
      </c>
      <c r="AR16" s="139">
        <f>取引基本表!AX13</f>
        <v>453845</v>
      </c>
      <c r="AS16" s="140">
        <f>取引基本表!BB13</f>
        <v>52053</v>
      </c>
      <c r="AT16" s="140">
        <f>ABS(取引基本表!BJ13)</f>
        <v>368656</v>
      </c>
      <c r="AU16" s="139">
        <f t="shared" si="11"/>
        <v>-316603</v>
      </c>
      <c r="AV16" s="141">
        <f t="shared" si="12"/>
        <v>0.81229494651257583</v>
      </c>
      <c r="AW16" s="138">
        <f t="shared" si="13"/>
        <v>0.18770505348742417</v>
      </c>
    </row>
    <row r="17" spans="1:49">
      <c r="A17" s="268">
        <v>10</v>
      </c>
      <c r="B17" s="37" t="s">
        <v>82</v>
      </c>
      <c r="C17" s="141">
        <f t="shared" si="0"/>
        <v>0.24245613901755958</v>
      </c>
      <c r="D17" s="141">
        <f t="shared" si="1"/>
        <v>5.1560411778863557E-2</v>
      </c>
      <c r="E17" s="141">
        <f t="shared" si="1"/>
        <v>4.9008807340167618E-2</v>
      </c>
      <c r="F17" s="141">
        <f t="shared" si="2"/>
        <v>0.42825667105631338</v>
      </c>
      <c r="G17" s="141">
        <f t="shared" si="2"/>
        <v>0.24054742090319753</v>
      </c>
      <c r="H17" s="138">
        <f t="shared" si="3"/>
        <v>2.8816966460243139E-3</v>
      </c>
      <c r="K17" s="268">
        <v>10</v>
      </c>
      <c r="L17" s="37" t="s">
        <v>82</v>
      </c>
      <c r="M17" s="128">
        <f>取引基本表!AX14</f>
        <v>526322</v>
      </c>
      <c r="N17" s="129">
        <f>ABS(取引基本表!BJ14)</f>
        <v>398712</v>
      </c>
      <c r="O17" s="130">
        <f t="shared" si="5"/>
        <v>0.75754386098244042</v>
      </c>
      <c r="P17" s="131">
        <f t="shared" si="6"/>
        <v>0.24245613901755958</v>
      </c>
      <c r="R17" s="268">
        <v>10</v>
      </c>
      <c r="S17" s="37" t="s">
        <v>82</v>
      </c>
      <c r="T17" s="132">
        <f>雇用表!C17</f>
        <v>26350</v>
      </c>
      <c r="U17" s="133">
        <f>雇用表!F17</f>
        <v>25046</v>
      </c>
      <c r="V17" s="132">
        <f>取引基本表!BL14</f>
        <v>511051</v>
      </c>
      <c r="W17" s="134">
        <f t="shared" si="7"/>
        <v>5.1560411778863557E-2</v>
      </c>
      <c r="X17" s="134">
        <f t="shared" si="8"/>
        <v>4.9008807340167618E-2</v>
      </c>
      <c r="Z17" s="268">
        <v>10</v>
      </c>
      <c r="AA17" s="37" t="s">
        <v>82</v>
      </c>
      <c r="AB17" s="142">
        <v>122932</v>
      </c>
      <c r="AC17" s="129">
        <v>31000</v>
      </c>
      <c r="AD17" s="129">
        <v>52314</v>
      </c>
      <c r="AE17" s="129">
        <v>12616</v>
      </c>
      <c r="AF17" s="129">
        <v>-1</v>
      </c>
      <c r="AG17" s="128">
        <f>取引基本表!BL14</f>
        <v>511051</v>
      </c>
      <c r="AH17" s="138">
        <f t="shared" si="9"/>
        <v>0.42825667105631338</v>
      </c>
      <c r="AI17" s="141">
        <f t="shared" si="10"/>
        <v>0.24054742090319753</v>
      </c>
      <c r="AK17" s="268">
        <v>10</v>
      </c>
      <c r="AL17" s="37" t="s">
        <v>82</v>
      </c>
      <c r="AM17" s="128">
        <f>取引基本表!AR14</f>
        <v>32716</v>
      </c>
      <c r="AN17" s="138">
        <f t="shared" si="4"/>
        <v>2.8816966460243139E-3</v>
      </c>
      <c r="AP17" s="268">
        <v>10</v>
      </c>
      <c r="AQ17" s="37" t="s">
        <v>82</v>
      </c>
      <c r="AR17" s="139">
        <f>取引基本表!AX14</f>
        <v>526322</v>
      </c>
      <c r="AS17" s="140">
        <f>取引基本表!BB14</f>
        <v>383441</v>
      </c>
      <c r="AT17" s="140">
        <f>ABS(取引基本表!BJ14)</f>
        <v>398712</v>
      </c>
      <c r="AU17" s="139">
        <f t="shared" si="11"/>
        <v>-15271</v>
      </c>
      <c r="AV17" s="141">
        <f t="shared" si="12"/>
        <v>0.75754386098244042</v>
      </c>
      <c r="AW17" s="138">
        <f t="shared" si="13"/>
        <v>0.24245613901755958</v>
      </c>
    </row>
    <row r="18" spans="1:49">
      <c r="A18" s="268">
        <v>11</v>
      </c>
      <c r="B18" s="37" t="s">
        <v>83</v>
      </c>
      <c r="C18" s="141">
        <f t="shared" si="0"/>
        <v>0.40831687749419565</v>
      </c>
      <c r="D18" s="141">
        <f t="shared" si="1"/>
        <v>3.8565313316438733E-2</v>
      </c>
      <c r="E18" s="141">
        <f t="shared" si="1"/>
        <v>3.6576455199010559E-2</v>
      </c>
      <c r="F18" s="141">
        <f t="shared" si="2"/>
        <v>0.48997194925916815</v>
      </c>
      <c r="G18" s="141">
        <f t="shared" si="2"/>
        <v>0.21766947174074985</v>
      </c>
      <c r="H18" s="138">
        <f t="shared" si="3"/>
        <v>4.4543159123807785E-4</v>
      </c>
      <c r="K18" s="268">
        <v>11</v>
      </c>
      <c r="L18" s="37" t="s">
        <v>83</v>
      </c>
      <c r="M18" s="128">
        <f>取引基本表!AX15</f>
        <v>242062</v>
      </c>
      <c r="N18" s="129">
        <f>ABS(取引基本表!BJ15)</f>
        <v>143224</v>
      </c>
      <c r="O18" s="130">
        <f t="shared" si="5"/>
        <v>0.59168312250580435</v>
      </c>
      <c r="P18" s="131">
        <f t="shared" si="6"/>
        <v>0.40831687749419565</v>
      </c>
      <c r="R18" s="268">
        <v>11</v>
      </c>
      <c r="S18" s="37" t="s">
        <v>83</v>
      </c>
      <c r="T18" s="132">
        <f>雇用表!C18</f>
        <v>10820</v>
      </c>
      <c r="U18" s="133">
        <f>雇用表!F18</f>
        <v>10262</v>
      </c>
      <c r="V18" s="132">
        <f>取引基本表!BL15</f>
        <v>280563</v>
      </c>
      <c r="W18" s="134">
        <f t="shared" si="7"/>
        <v>3.8565313316438733E-2</v>
      </c>
      <c r="X18" s="134">
        <f t="shared" si="8"/>
        <v>3.6576455199010559E-2</v>
      </c>
      <c r="Z18" s="268">
        <v>11</v>
      </c>
      <c r="AA18" s="37" t="s">
        <v>83</v>
      </c>
      <c r="AB18" s="142">
        <v>61070</v>
      </c>
      <c r="AC18" s="129">
        <v>31356</v>
      </c>
      <c r="AD18" s="129">
        <v>34085</v>
      </c>
      <c r="AE18" s="129">
        <v>10957</v>
      </c>
      <c r="AF18" s="129">
        <v>0</v>
      </c>
      <c r="AG18" s="128">
        <f>取引基本表!BL15</f>
        <v>280563</v>
      </c>
      <c r="AH18" s="138">
        <f t="shared" si="9"/>
        <v>0.48997194925916815</v>
      </c>
      <c r="AI18" s="141">
        <f t="shared" si="10"/>
        <v>0.21766947174074985</v>
      </c>
      <c r="AK18" s="268">
        <v>11</v>
      </c>
      <c r="AL18" s="37" t="s">
        <v>83</v>
      </c>
      <c r="AM18" s="128">
        <f>取引基本表!AR15</f>
        <v>5057</v>
      </c>
      <c r="AN18" s="138">
        <f t="shared" si="4"/>
        <v>4.4543159123807785E-4</v>
      </c>
      <c r="AP18" s="268">
        <v>11</v>
      </c>
      <c r="AQ18" s="37" t="s">
        <v>83</v>
      </c>
      <c r="AR18" s="139">
        <f>取引基本表!AX15</f>
        <v>242062</v>
      </c>
      <c r="AS18" s="140">
        <f>取引基本表!BB15</f>
        <v>181725</v>
      </c>
      <c r="AT18" s="140">
        <f>ABS(取引基本表!BJ15)</f>
        <v>143224</v>
      </c>
      <c r="AU18" s="139">
        <f t="shared" si="11"/>
        <v>38501</v>
      </c>
      <c r="AV18" s="141">
        <f t="shared" si="12"/>
        <v>0.59168312250580435</v>
      </c>
      <c r="AW18" s="138">
        <f t="shared" si="13"/>
        <v>0.40831687749419565</v>
      </c>
    </row>
    <row r="19" spans="1:49">
      <c r="A19" s="268">
        <v>12</v>
      </c>
      <c r="B19" s="37" t="s">
        <v>84</v>
      </c>
      <c r="C19" s="141">
        <f t="shared" si="0"/>
        <v>0.72110086081153413</v>
      </c>
      <c r="D19" s="141">
        <f t="shared" si="1"/>
        <v>1.2736199640345095E-2</v>
      </c>
      <c r="E19" s="141">
        <f t="shared" si="1"/>
        <v>1.2523714081279422E-2</v>
      </c>
      <c r="F19" s="141">
        <f t="shared" si="2"/>
        <v>0.21331101927013058</v>
      </c>
      <c r="G19" s="141">
        <f t="shared" si="2"/>
        <v>6.2445810408374151E-2</v>
      </c>
      <c r="H19" s="138">
        <f t="shared" si="3"/>
        <v>-1.2604560155461526E-4</v>
      </c>
      <c r="K19" s="268">
        <v>12</v>
      </c>
      <c r="L19" s="37" t="s">
        <v>84</v>
      </c>
      <c r="M19" s="128">
        <f>取引基本表!AX16</f>
        <v>1685154</v>
      </c>
      <c r="N19" s="129">
        <f>ABS(取引基本表!BJ16)</f>
        <v>469988</v>
      </c>
      <c r="O19" s="130">
        <f t="shared" si="5"/>
        <v>0.27889913918846587</v>
      </c>
      <c r="P19" s="131">
        <f t="shared" si="6"/>
        <v>0.72110086081153413</v>
      </c>
      <c r="R19" s="268">
        <v>12</v>
      </c>
      <c r="S19" s="37" t="s">
        <v>84</v>
      </c>
      <c r="T19" s="132">
        <f>雇用表!C19</f>
        <v>27572</v>
      </c>
      <c r="U19" s="133">
        <f>雇用表!F19</f>
        <v>27112</v>
      </c>
      <c r="V19" s="132">
        <f>取引基本表!BL16</f>
        <v>2164853</v>
      </c>
      <c r="W19" s="134">
        <f t="shared" si="7"/>
        <v>1.2736199640345095E-2</v>
      </c>
      <c r="X19" s="134">
        <f t="shared" si="8"/>
        <v>1.2523714081279422E-2</v>
      </c>
      <c r="Z19" s="268">
        <v>12</v>
      </c>
      <c r="AA19" s="37" t="s">
        <v>84</v>
      </c>
      <c r="AB19" s="142">
        <v>135186</v>
      </c>
      <c r="AC19" s="129">
        <v>183945</v>
      </c>
      <c r="AD19" s="129">
        <v>110093</v>
      </c>
      <c r="AE19" s="129">
        <v>32566</v>
      </c>
      <c r="AF19" s="129">
        <v>-3</v>
      </c>
      <c r="AG19" s="128">
        <f>取引基本表!BL16</f>
        <v>2164853</v>
      </c>
      <c r="AH19" s="138">
        <f t="shared" si="9"/>
        <v>0.21331101927013058</v>
      </c>
      <c r="AI19" s="141">
        <f t="shared" si="10"/>
        <v>6.2445810408374151E-2</v>
      </c>
      <c r="AK19" s="268">
        <v>12</v>
      </c>
      <c r="AL19" s="37" t="s">
        <v>84</v>
      </c>
      <c r="AM19" s="128">
        <f>取引基本表!AR16</f>
        <v>-1431</v>
      </c>
      <c r="AN19" s="138">
        <f t="shared" si="4"/>
        <v>-1.2604560155461526E-4</v>
      </c>
      <c r="AP19" s="268">
        <v>12</v>
      </c>
      <c r="AQ19" s="37" t="s">
        <v>84</v>
      </c>
      <c r="AR19" s="139">
        <f>取引基本表!AX16</f>
        <v>1685154</v>
      </c>
      <c r="AS19" s="140">
        <f>取引基本表!BB16</f>
        <v>949687</v>
      </c>
      <c r="AT19" s="140">
        <f>ABS(取引基本表!BJ16)</f>
        <v>469988</v>
      </c>
      <c r="AU19" s="139">
        <f t="shared" si="11"/>
        <v>479699</v>
      </c>
      <c r="AV19" s="141">
        <f t="shared" si="12"/>
        <v>0.27889913918846587</v>
      </c>
      <c r="AW19" s="138">
        <f t="shared" si="13"/>
        <v>0.72110086081153413</v>
      </c>
    </row>
    <row r="20" spans="1:49">
      <c r="A20" s="268">
        <v>13</v>
      </c>
      <c r="B20" s="37" t="s">
        <v>85</v>
      </c>
      <c r="C20" s="141">
        <f t="shared" si="0"/>
        <v>4.9598906854145253E-2</v>
      </c>
      <c r="D20" s="141">
        <f t="shared" si="1"/>
        <v>3.0797631013066269E-2</v>
      </c>
      <c r="E20" s="141">
        <f t="shared" si="1"/>
        <v>2.9972730221401771E-2</v>
      </c>
      <c r="F20" s="141">
        <f t="shared" si="2"/>
        <v>0.2109583665362576</v>
      </c>
      <c r="G20" s="141">
        <f t="shared" si="2"/>
        <v>0.11671945764775135</v>
      </c>
      <c r="H20" s="138">
        <f t="shared" si="3"/>
        <v>7.0439320449493942E-4</v>
      </c>
      <c r="K20" s="268">
        <v>13</v>
      </c>
      <c r="L20" s="37" t="s">
        <v>85</v>
      </c>
      <c r="M20" s="128">
        <f>取引基本表!AX17</f>
        <v>463982</v>
      </c>
      <c r="N20" s="129">
        <f>ABS(取引基本表!BJ17)</f>
        <v>440969</v>
      </c>
      <c r="O20" s="130">
        <f t="shared" si="5"/>
        <v>0.95040109314585475</v>
      </c>
      <c r="P20" s="131">
        <f t="shared" si="6"/>
        <v>4.9598906854145253E-2</v>
      </c>
      <c r="R20" s="268">
        <v>13</v>
      </c>
      <c r="S20" s="37" t="s">
        <v>85</v>
      </c>
      <c r="T20" s="132">
        <f>雇用表!C20</f>
        <v>7691</v>
      </c>
      <c r="U20" s="133">
        <f>雇用表!F20</f>
        <v>7485</v>
      </c>
      <c r="V20" s="132">
        <f>取引基本表!BL17</f>
        <v>249727</v>
      </c>
      <c r="W20" s="134">
        <f t="shared" si="7"/>
        <v>3.0797631013066269E-2</v>
      </c>
      <c r="X20" s="134">
        <f t="shared" si="8"/>
        <v>2.9972730221401771E-2</v>
      </c>
      <c r="Z20" s="268">
        <v>13</v>
      </c>
      <c r="AA20" s="37" t="s">
        <v>85</v>
      </c>
      <c r="AB20" s="142">
        <v>29148</v>
      </c>
      <c r="AC20" s="129">
        <v>15888</v>
      </c>
      <c r="AD20" s="129">
        <v>8845</v>
      </c>
      <c r="AE20" s="129">
        <v>-1199</v>
      </c>
      <c r="AF20" s="129">
        <v>0</v>
      </c>
      <c r="AG20" s="128">
        <f>取引基本表!BL17</f>
        <v>249727</v>
      </c>
      <c r="AH20" s="138">
        <f t="shared" si="9"/>
        <v>0.2109583665362576</v>
      </c>
      <c r="AI20" s="141">
        <f t="shared" si="10"/>
        <v>0.11671945764775135</v>
      </c>
      <c r="AK20" s="268">
        <v>13</v>
      </c>
      <c r="AL20" s="37" t="s">
        <v>85</v>
      </c>
      <c r="AM20" s="128">
        <f>取引基本表!AR17</f>
        <v>7997</v>
      </c>
      <c r="AN20" s="138">
        <f t="shared" si="4"/>
        <v>7.0439320449493942E-4</v>
      </c>
      <c r="AP20" s="268">
        <v>13</v>
      </c>
      <c r="AQ20" s="37" t="s">
        <v>85</v>
      </c>
      <c r="AR20" s="139">
        <f>取引基本表!AX17</f>
        <v>463982</v>
      </c>
      <c r="AS20" s="140">
        <f>取引基本表!BB17</f>
        <v>226714</v>
      </c>
      <c r="AT20" s="140">
        <f>ABS(取引基本表!BJ17)</f>
        <v>440969</v>
      </c>
      <c r="AU20" s="139">
        <f t="shared" si="11"/>
        <v>-214255</v>
      </c>
      <c r="AV20" s="141">
        <f t="shared" si="12"/>
        <v>0.95040109314585475</v>
      </c>
      <c r="AW20" s="138">
        <f t="shared" si="13"/>
        <v>4.9598906854145253E-2</v>
      </c>
    </row>
    <row r="21" spans="1:49">
      <c r="A21" s="268">
        <v>14</v>
      </c>
      <c r="B21" s="37" t="s">
        <v>86</v>
      </c>
      <c r="C21" s="141">
        <f t="shared" si="0"/>
        <v>0.28411166756853934</v>
      </c>
      <c r="D21" s="141">
        <f t="shared" si="1"/>
        <v>5.9847590028896828E-2</v>
      </c>
      <c r="E21" s="141">
        <f t="shared" si="1"/>
        <v>5.4782163530779596E-2</v>
      </c>
      <c r="F21" s="141">
        <f t="shared" si="2"/>
        <v>0.45791147145628314</v>
      </c>
      <c r="G21" s="141">
        <f t="shared" si="2"/>
        <v>0.29005387701730417</v>
      </c>
      <c r="H21" s="138">
        <f t="shared" si="3"/>
        <v>2.3737267060065176E-3</v>
      </c>
      <c r="K21" s="268">
        <v>14</v>
      </c>
      <c r="L21" s="37" t="s">
        <v>86</v>
      </c>
      <c r="M21" s="128">
        <f>取引基本表!AX18</f>
        <v>550706</v>
      </c>
      <c r="N21" s="129">
        <f>ABS(取引基本表!BJ18)</f>
        <v>394244</v>
      </c>
      <c r="O21" s="130">
        <f t="shared" si="5"/>
        <v>0.71588833243146066</v>
      </c>
      <c r="P21" s="131">
        <f t="shared" si="6"/>
        <v>0.28411166756853934</v>
      </c>
      <c r="R21" s="268">
        <v>14</v>
      </c>
      <c r="S21" s="37" t="s">
        <v>86</v>
      </c>
      <c r="T21" s="132">
        <f>雇用表!C21</f>
        <v>38812</v>
      </c>
      <c r="U21" s="133">
        <f>雇用表!F21</f>
        <v>35527</v>
      </c>
      <c r="V21" s="132">
        <f>取引基本表!BL18</f>
        <v>648514</v>
      </c>
      <c r="W21" s="134">
        <f t="shared" si="7"/>
        <v>5.9847590028896828E-2</v>
      </c>
      <c r="X21" s="134">
        <f t="shared" si="8"/>
        <v>5.4782163530779596E-2</v>
      </c>
      <c r="Z21" s="268">
        <v>14</v>
      </c>
      <c r="AA21" s="37" t="s">
        <v>86</v>
      </c>
      <c r="AB21" s="142">
        <v>188104</v>
      </c>
      <c r="AC21" s="129">
        <v>32536</v>
      </c>
      <c r="AD21" s="129">
        <v>53235</v>
      </c>
      <c r="AE21" s="129">
        <v>23092</v>
      </c>
      <c r="AF21" s="129">
        <v>-5</v>
      </c>
      <c r="AG21" s="128">
        <f>取引基本表!BL18</f>
        <v>648514</v>
      </c>
      <c r="AH21" s="138">
        <f t="shared" si="9"/>
        <v>0.45791147145628314</v>
      </c>
      <c r="AI21" s="141">
        <f t="shared" si="10"/>
        <v>0.29005387701730417</v>
      </c>
      <c r="AK21" s="268">
        <v>14</v>
      </c>
      <c r="AL21" s="37" t="s">
        <v>86</v>
      </c>
      <c r="AM21" s="128">
        <f>取引基本表!AR18</f>
        <v>26949</v>
      </c>
      <c r="AN21" s="138">
        <f t="shared" si="4"/>
        <v>2.3737267060065176E-3</v>
      </c>
      <c r="AP21" s="268">
        <v>14</v>
      </c>
      <c r="AQ21" s="37" t="s">
        <v>86</v>
      </c>
      <c r="AR21" s="139">
        <f>取引基本表!AX18</f>
        <v>550706</v>
      </c>
      <c r="AS21" s="140">
        <f>取引基本表!BB18</f>
        <v>492052</v>
      </c>
      <c r="AT21" s="140">
        <f>ABS(取引基本表!BJ18)</f>
        <v>394244</v>
      </c>
      <c r="AU21" s="139">
        <f t="shared" si="11"/>
        <v>97808</v>
      </c>
      <c r="AV21" s="141">
        <f t="shared" si="12"/>
        <v>0.71588833243146066</v>
      </c>
      <c r="AW21" s="138">
        <f t="shared" si="13"/>
        <v>0.28411166756853934</v>
      </c>
    </row>
    <row r="22" spans="1:49">
      <c r="A22" s="268">
        <v>15</v>
      </c>
      <c r="B22" s="37" t="s">
        <v>70</v>
      </c>
      <c r="C22" s="141">
        <f t="shared" si="0"/>
        <v>0.28280144764930404</v>
      </c>
      <c r="D22" s="141">
        <f t="shared" si="1"/>
        <v>2.2938556731137788E-2</v>
      </c>
      <c r="E22" s="141">
        <f t="shared" si="1"/>
        <v>2.2183368519679003E-2</v>
      </c>
      <c r="F22" s="141">
        <f t="shared" si="2"/>
        <v>0.43073258580094059</v>
      </c>
      <c r="G22" s="141">
        <f t="shared" si="2"/>
        <v>0.21325815420745545</v>
      </c>
      <c r="H22" s="138">
        <f t="shared" si="3"/>
        <v>5.2408897921031505E-5</v>
      </c>
      <c r="K22" s="268">
        <v>15</v>
      </c>
      <c r="L22" s="37" t="s">
        <v>70</v>
      </c>
      <c r="M22" s="128">
        <f>取引基本表!AX19</f>
        <v>576659</v>
      </c>
      <c r="N22" s="129">
        <f>ABS(取引基本表!BJ19)</f>
        <v>413579</v>
      </c>
      <c r="O22" s="130">
        <f t="shared" si="5"/>
        <v>0.71719855235069596</v>
      </c>
      <c r="P22" s="131">
        <f t="shared" si="6"/>
        <v>0.28280144764930404</v>
      </c>
      <c r="R22" s="268">
        <v>15</v>
      </c>
      <c r="S22" s="37" t="s">
        <v>70</v>
      </c>
      <c r="T22" s="132">
        <f>雇用表!C22</f>
        <v>30162</v>
      </c>
      <c r="U22" s="133">
        <f>雇用表!F22</f>
        <v>29169</v>
      </c>
      <c r="V22" s="132">
        <f>取引基本表!BL19</f>
        <v>1314904</v>
      </c>
      <c r="W22" s="134">
        <f t="shared" si="7"/>
        <v>2.2938556731137788E-2</v>
      </c>
      <c r="X22" s="134">
        <f t="shared" si="8"/>
        <v>2.2183368519679003E-2</v>
      </c>
      <c r="Z22" s="268">
        <v>15</v>
      </c>
      <c r="AA22" s="37" t="s">
        <v>70</v>
      </c>
      <c r="AB22" s="142">
        <v>280414</v>
      </c>
      <c r="AC22" s="129">
        <v>144523</v>
      </c>
      <c r="AD22" s="129">
        <v>138714</v>
      </c>
      <c r="AE22" s="129">
        <v>2726</v>
      </c>
      <c r="AF22" s="129">
        <v>-5</v>
      </c>
      <c r="AG22" s="128">
        <f>取引基本表!BL19</f>
        <v>1314904</v>
      </c>
      <c r="AH22" s="138">
        <f t="shared" si="9"/>
        <v>0.43073258580094059</v>
      </c>
      <c r="AI22" s="141">
        <f t="shared" si="10"/>
        <v>0.21325815420745545</v>
      </c>
      <c r="AK22" s="268">
        <v>15</v>
      </c>
      <c r="AL22" s="37" t="s">
        <v>70</v>
      </c>
      <c r="AM22" s="128">
        <f>取引基本表!AR19</f>
        <v>595</v>
      </c>
      <c r="AN22" s="138">
        <f t="shared" si="4"/>
        <v>5.2408897921031505E-5</v>
      </c>
      <c r="AP22" s="268">
        <v>15</v>
      </c>
      <c r="AQ22" s="37" t="s">
        <v>70</v>
      </c>
      <c r="AR22" s="139">
        <f>取引基本表!AX19</f>
        <v>576659</v>
      </c>
      <c r="AS22" s="140">
        <f>取引基本表!BB19</f>
        <v>1151824</v>
      </c>
      <c r="AT22" s="140">
        <f>ABS(取引基本表!BJ19)</f>
        <v>413579</v>
      </c>
      <c r="AU22" s="139">
        <f t="shared" si="11"/>
        <v>738245</v>
      </c>
      <c r="AV22" s="141">
        <f t="shared" si="12"/>
        <v>0.71719855235069596</v>
      </c>
      <c r="AW22" s="138">
        <f t="shared" si="13"/>
        <v>0.28280144764930404</v>
      </c>
    </row>
    <row r="23" spans="1:49">
      <c r="A23" s="268">
        <v>16</v>
      </c>
      <c r="B23" s="37" t="s">
        <v>71</v>
      </c>
      <c r="C23" s="141">
        <f t="shared" si="0"/>
        <v>0.31843177703160996</v>
      </c>
      <c r="D23" s="141">
        <f t="shared" si="1"/>
        <v>3.7770855561684982E-2</v>
      </c>
      <c r="E23" s="141">
        <f t="shared" si="1"/>
        <v>3.6503495425501575E-2</v>
      </c>
      <c r="F23" s="141">
        <f t="shared" si="2"/>
        <v>0.43764444987651224</v>
      </c>
      <c r="G23" s="141">
        <f t="shared" si="2"/>
        <v>0.24379890925547271</v>
      </c>
      <c r="H23" s="138">
        <f t="shared" si="3"/>
        <v>7.2227388731505603E-6</v>
      </c>
      <c r="K23" s="268">
        <v>16</v>
      </c>
      <c r="L23" s="37" t="s">
        <v>71</v>
      </c>
      <c r="M23" s="128">
        <f>取引基本表!AX20</f>
        <v>535179</v>
      </c>
      <c r="N23" s="129">
        <f>ABS(取引基本表!BJ20)</f>
        <v>364761</v>
      </c>
      <c r="O23" s="130">
        <f t="shared" si="5"/>
        <v>0.68156822296839004</v>
      </c>
      <c r="P23" s="131">
        <f t="shared" si="6"/>
        <v>0.31843177703160996</v>
      </c>
      <c r="R23" s="268">
        <v>16</v>
      </c>
      <c r="S23" s="37" t="s">
        <v>71</v>
      </c>
      <c r="T23" s="132">
        <f>雇用表!C23</f>
        <v>34303</v>
      </c>
      <c r="U23" s="133">
        <f>雇用表!F23</f>
        <v>33152</v>
      </c>
      <c r="V23" s="132">
        <f>取引基本表!BL20</f>
        <v>908187</v>
      </c>
      <c r="W23" s="134">
        <f t="shared" si="7"/>
        <v>3.7770855561684982E-2</v>
      </c>
      <c r="X23" s="134">
        <f t="shared" si="8"/>
        <v>3.6503495425501575E-2</v>
      </c>
      <c r="Z23" s="268">
        <v>16</v>
      </c>
      <c r="AA23" s="37" t="s">
        <v>71</v>
      </c>
      <c r="AB23" s="142">
        <v>221415</v>
      </c>
      <c r="AC23" s="129">
        <v>70033</v>
      </c>
      <c r="AD23" s="129">
        <v>102574</v>
      </c>
      <c r="AE23" s="129">
        <v>3443</v>
      </c>
      <c r="AF23" s="129">
        <v>-2</v>
      </c>
      <c r="AG23" s="128">
        <f>取引基本表!BL20</f>
        <v>908187</v>
      </c>
      <c r="AH23" s="138">
        <f t="shared" si="9"/>
        <v>0.43764444987651224</v>
      </c>
      <c r="AI23" s="141">
        <f t="shared" si="10"/>
        <v>0.24379890925547271</v>
      </c>
      <c r="AK23" s="268">
        <v>16</v>
      </c>
      <c r="AL23" s="37" t="s">
        <v>71</v>
      </c>
      <c r="AM23" s="128">
        <f>取引基本表!AR20</f>
        <v>82</v>
      </c>
      <c r="AN23" s="138">
        <f t="shared" si="4"/>
        <v>7.2227388731505603E-6</v>
      </c>
      <c r="AP23" s="268">
        <v>16</v>
      </c>
      <c r="AQ23" s="37" t="s">
        <v>71</v>
      </c>
      <c r="AR23" s="139">
        <f>取引基本表!AX20</f>
        <v>535179</v>
      </c>
      <c r="AS23" s="140">
        <f>取引基本表!BB20</f>
        <v>737769</v>
      </c>
      <c r="AT23" s="140">
        <f>ABS(取引基本表!BJ20)</f>
        <v>364761</v>
      </c>
      <c r="AU23" s="139">
        <f t="shared" si="11"/>
        <v>373008</v>
      </c>
      <c r="AV23" s="141">
        <f t="shared" si="12"/>
        <v>0.68156822296839004</v>
      </c>
      <c r="AW23" s="138">
        <f t="shared" si="13"/>
        <v>0.31843177703160996</v>
      </c>
    </row>
    <row r="24" spans="1:49">
      <c r="A24" s="268">
        <v>17</v>
      </c>
      <c r="B24" s="37" t="s">
        <v>72</v>
      </c>
      <c r="C24" s="141">
        <f t="shared" si="0"/>
        <v>6.5709335168878003E-2</v>
      </c>
      <c r="D24" s="141">
        <f t="shared" si="1"/>
        <v>3.9309475738153632E-2</v>
      </c>
      <c r="E24" s="141">
        <f t="shared" si="1"/>
        <v>3.8550657867992791E-2</v>
      </c>
      <c r="F24" s="141">
        <f t="shared" si="2"/>
        <v>0.36721364788140759</v>
      </c>
      <c r="G24" s="141">
        <f t="shared" si="2"/>
        <v>0.24633125110096343</v>
      </c>
      <c r="H24" s="138">
        <f t="shared" si="3"/>
        <v>2.8080599423907303E-4</v>
      </c>
      <c r="K24" s="268">
        <v>17</v>
      </c>
      <c r="L24" s="37" t="s">
        <v>72</v>
      </c>
      <c r="M24" s="128">
        <f>取引基本表!AX21</f>
        <v>210655</v>
      </c>
      <c r="N24" s="129">
        <f>ABS(取引基本表!BJ21)</f>
        <v>196813</v>
      </c>
      <c r="O24" s="130">
        <f t="shared" si="5"/>
        <v>0.934290664831122</v>
      </c>
      <c r="P24" s="131">
        <f t="shared" si="6"/>
        <v>6.5709335168878003E-2</v>
      </c>
      <c r="R24" s="268">
        <v>17</v>
      </c>
      <c r="S24" s="37" t="s">
        <v>72</v>
      </c>
      <c r="T24" s="132">
        <f>雇用表!C24</f>
        <v>8703</v>
      </c>
      <c r="U24" s="133">
        <f>雇用表!F24</f>
        <v>8535</v>
      </c>
      <c r="V24" s="132">
        <f>取引基本表!BL21</f>
        <v>221397</v>
      </c>
      <c r="W24" s="134">
        <f t="shared" si="7"/>
        <v>3.9309475738153632E-2</v>
      </c>
      <c r="X24" s="134">
        <f t="shared" si="8"/>
        <v>3.8550657867992791E-2</v>
      </c>
      <c r="Z24" s="268">
        <v>17</v>
      </c>
      <c r="AA24" s="37" t="s">
        <v>72</v>
      </c>
      <c r="AB24" s="142">
        <v>54537</v>
      </c>
      <c r="AC24" s="129">
        <v>937</v>
      </c>
      <c r="AD24" s="129">
        <v>30629</v>
      </c>
      <c r="AE24" s="129">
        <v>-4802</v>
      </c>
      <c r="AF24" s="129">
        <v>-1</v>
      </c>
      <c r="AG24" s="128">
        <f>取引基本表!BL21</f>
        <v>221397</v>
      </c>
      <c r="AH24" s="138">
        <f t="shared" si="9"/>
        <v>0.36721364788140759</v>
      </c>
      <c r="AI24" s="141">
        <f t="shared" si="10"/>
        <v>0.24633125110096343</v>
      </c>
      <c r="AK24" s="268">
        <v>17</v>
      </c>
      <c r="AL24" s="37" t="s">
        <v>72</v>
      </c>
      <c r="AM24" s="128">
        <f>取引基本表!AR21</f>
        <v>3188</v>
      </c>
      <c r="AN24" s="138">
        <f t="shared" si="4"/>
        <v>2.8080599423907303E-4</v>
      </c>
      <c r="AP24" s="268">
        <v>17</v>
      </c>
      <c r="AQ24" s="37" t="s">
        <v>72</v>
      </c>
      <c r="AR24" s="139">
        <f>取引基本表!AX21</f>
        <v>210655</v>
      </c>
      <c r="AS24" s="140">
        <f>取引基本表!BB21</f>
        <v>207555</v>
      </c>
      <c r="AT24" s="140">
        <f>ABS(取引基本表!BJ21)</f>
        <v>196813</v>
      </c>
      <c r="AU24" s="139">
        <f t="shared" si="11"/>
        <v>10742</v>
      </c>
      <c r="AV24" s="141">
        <f t="shared" si="12"/>
        <v>0.934290664831122</v>
      </c>
      <c r="AW24" s="138">
        <f t="shared" si="13"/>
        <v>6.5709335168878003E-2</v>
      </c>
    </row>
    <row r="25" spans="1:49">
      <c r="A25" s="268">
        <v>18</v>
      </c>
      <c r="B25" s="37" t="s">
        <v>87</v>
      </c>
      <c r="C25" s="141">
        <f t="shared" si="0"/>
        <v>0.13092441386923714</v>
      </c>
      <c r="D25" s="141">
        <f t="shared" si="1"/>
        <v>4.284059086963312E-2</v>
      </c>
      <c r="E25" s="141">
        <f t="shared" si="1"/>
        <v>4.249917369780222E-2</v>
      </c>
      <c r="F25" s="141">
        <f t="shared" si="2"/>
        <v>0.33318683873123567</v>
      </c>
      <c r="G25" s="141">
        <f t="shared" si="2"/>
        <v>0.2605848403511512</v>
      </c>
      <c r="H25" s="138">
        <f t="shared" si="3"/>
        <v>9.8123550057191766E-5</v>
      </c>
      <c r="K25" s="268">
        <v>18</v>
      </c>
      <c r="L25" s="37" t="s">
        <v>87</v>
      </c>
      <c r="M25" s="128">
        <f>取引基本表!AX22</f>
        <v>445677</v>
      </c>
      <c r="N25" s="129">
        <f>ABS(取引基本表!BJ22)</f>
        <v>387327</v>
      </c>
      <c r="O25" s="130">
        <f t="shared" si="5"/>
        <v>0.86907558613076286</v>
      </c>
      <c r="P25" s="131">
        <f t="shared" si="6"/>
        <v>0.13092441386923714</v>
      </c>
      <c r="R25" s="268">
        <v>18</v>
      </c>
      <c r="S25" s="37" t="s">
        <v>87</v>
      </c>
      <c r="T25" s="132">
        <f>雇用表!C25</f>
        <v>11795</v>
      </c>
      <c r="U25" s="133">
        <f>雇用表!F25</f>
        <v>11701</v>
      </c>
      <c r="V25" s="132">
        <f>取引基本表!BL22</f>
        <v>275323</v>
      </c>
      <c r="W25" s="134">
        <f t="shared" si="7"/>
        <v>4.284059086963312E-2</v>
      </c>
      <c r="X25" s="134">
        <f t="shared" si="8"/>
        <v>4.249917369780222E-2</v>
      </c>
      <c r="Z25" s="268">
        <v>18</v>
      </c>
      <c r="AA25" s="37" t="s">
        <v>87</v>
      </c>
      <c r="AB25" s="142">
        <v>71745</v>
      </c>
      <c r="AC25" s="129">
        <v>-13550</v>
      </c>
      <c r="AD25" s="129">
        <v>47712</v>
      </c>
      <c r="AE25" s="129">
        <v>-14171</v>
      </c>
      <c r="AF25" s="129">
        <v>-2</v>
      </c>
      <c r="AG25" s="128">
        <f>取引基本表!BL22</f>
        <v>275323</v>
      </c>
      <c r="AH25" s="138">
        <f t="shared" si="9"/>
        <v>0.33318683873123567</v>
      </c>
      <c r="AI25" s="141">
        <f t="shared" si="10"/>
        <v>0.2605848403511512</v>
      </c>
      <c r="AK25" s="268">
        <v>18</v>
      </c>
      <c r="AL25" s="37" t="s">
        <v>87</v>
      </c>
      <c r="AM25" s="128">
        <f>取引基本表!AR22</f>
        <v>1114</v>
      </c>
      <c r="AN25" s="138">
        <f t="shared" si="4"/>
        <v>9.8123550057191766E-5</v>
      </c>
      <c r="AP25" s="268">
        <v>18</v>
      </c>
      <c r="AQ25" s="37" t="s">
        <v>87</v>
      </c>
      <c r="AR25" s="139">
        <f>取引基本表!AX22</f>
        <v>445677</v>
      </c>
      <c r="AS25" s="140">
        <f>取引基本表!BB22</f>
        <v>216973</v>
      </c>
      <c r="AT25" s="140">
        <f>ABS(取引基本表!BJ22)</f>
        <v>387327</v>
      </c>
      <c r="AU25" s="139">
        <f t="shared" si="11"/>
        <v>-170354</v>
      </c>
      <c r="AV25" s="141">
        <f t="shared" si="12"/>
        <v>0.86907558613076286</v>
      </c>
      <c r="AW25" s="138">
        <f t="shared" si="13"/>
        <v>0.13092441386923714</v>
      </c>
    </row>
    <row r="26" spans="1:49">
      <c r="A26" s="268">
        <v>19</v>
      </c>
      <c r="B26" s="37" t="s">
        <v>88</v>
      </c>
      <c r="C26" s="141">
        <f t="shared" si="0"/>
        <v>0.15308736674872969</v>
      </c>
      <c r="D26" s="141">
        <f t="shared" si="1"/>
        <v>3.3929737559631502E-2</v>
      </c>
      <c r="E26" s="141">
        <f t="shared" si="1"/>
        <v>3.3531988342571602E-2</v>
      </c>
      <c r="F26" s="141">
        <f t="shared" si="2"/>
        <v>0.33811565690794865</v>
      </c>
      <c r="G26" s="141">
        <f t="shared" si="2"/>
        <v>0.20415569699579933</v>
      </c>
      <c r="H26" s="138">
        <f t="shared" si="3"/>
        <v>8.8175548492147558E-3</v>
      </c>
      <c r="K26" s="268">
        <v>19</v>
      </c>
      <c r="L26" s="37" t="s">
        <v>88</v>
      </c>
      <c r="M26" s="128">
        <f>取引基本表!AX23</f>
        <v>659656</v>
      </c>
      <c r="N26" s="129">
        <f>ABS(取引基本表!BJ23)</f>
        <v>558671</v>
      </c>
      <c r="O26" s="130">
        <f t="shared" si="5"/>
        <v>0.84691263325127031</v>
      </c>
      <c r="P26" s="131">
        <f t="shared" si="6"/>
        <v>0.15308736674872969</v>
      </c>
      <c r="R26" s="268">
        <v>19</v>
      </c>
      <c r="S26" s="37" t="s">
        <v>88</v>
      </c>
      <c r="T26" s="132">
        <f>雇用表!C26</f>
        <v>41202</v>
      </c>
      <c r="U26" s="133">
        <f>雇用表!F26</f>
        <v>40719</v>
      </c>
      <c r="V26" s="132">
        <f>取引基本表!BL23</f>
        <v>1214333</v>
      </c>
      <c r="W26" s="134">
        <f t="shared" si="7"/>
        <v>3.3929737559631502E-2</v>
      </c>
      <c r="X26" s="134">
        <f t="shared" si="8"/>
        <v>3.3531988342571602E-2</v>
      </c>
      <c r="Z26" s="268">
        <v>19</v>
      </c>
      <c r="AA26" s="37" t="s">
        <v>88</v>
      </c>
      <c r="AB26" s="142">
        <v>247913</v>
      </c>
      <c r="AC26" s="129">
        <v>-27695</v>
      </c>
      <c r="AD26" s="129">
        <v>208522</v>
      </c>
      <c r="AE26" s="129">
        <v>-18151</v>
      </c>
      <c r="AF26" s="129">
        <v>-4</v>
      </c>
      <c r="AG26" s="128">
        <f>取引基本表!BL23</f>
        <v>1214333</v>
      </c>
      <c r="AH26" s="138">
        <f t="shared" si="9"/>
        <v>0.33811565690794865</v>
      </c>
      <c r="AI26" s="141">
        <f t="shared" si="10"/>
        <v>0.20415569699579933</v>
      </c>
      <c r="AK26" s="268">
        <v>19</v>
      </c>
      <c r="AL26" s="37" t="s">
        <v>88</v>
      </c>
      <c r="AM26" s="128">
        <f>取引基本表!AR23</f>
        <v>100106</v>
      </c>
      <c r="AN26" s="138">
        <f t="shared" si="4"/>
        <v>8.8175548492147558E-3</v>
      </c>
      <c r="AP26" s="268">
        <v>19</v>
      </c>
      <c r="AQ26" s="37" t="s">
        <v>88</v>
      </c>
      <c r="AR26" s="139">
        <f>取引基本表!AX23</f>
        <v>659656</v>
      </c>
      <c r="AS26" s="140">
        <f>取引基本表!BB23</f>
        <v>1113348</v>
      </c>
      <c r="AT26" s="140">
        <f>ABS(取引基本表!BJ23)</f>
        <v>558671</v>
      </c>
      <c r="AU26" s="139">
        <f t="shared" si="11"/>
        <v>554677</v>
      </c>
      <c r="AV26" s="141">
        <f t="shared" si="12"/>
        <v>0.84691263325127031</v>
      </c>
      <c r="AW26" s="138">
        <f t="shared" si="13"/>
        <v>0.15308736674872969</v>
      </c>
    </row>
    <row r="27" spans="1:49">
      <c r="A27" s="268">
        <v>20</v>
      </c>
      <c r="B27" s="37" t="s">
        <v>89</v>
      </c>
      <c r="C27" s="141">
        <f t="shared" si="0"/>
        <v>0.18884998044104273</v>
      </c>
      <c r="D27" s="141">
        <f t="shared" si="1"/>
        <v>2.042747265118797E-2</v>
      </c>
      <c r="E27" s="141">
        <f t="shared" si="1"/>
        <v>2.035082172191522E-2</v>
      </c>
      <c r="F27" s="141">
        <f t="shared" si="2"/>
        <v>0.29536956526946395</v>
      </c>
      <c r="G27" s="141">
        <f t="shared" si="2"/>
        <v>0.16481626532719168</v>
      </c>
      <c r="H27" s="138">
        <f t="shared" si="3"/>
        <v>2.2388024205688101E-2</v>
      </c>
      <c r="K27" s="268">
        <v>20</v>
      </c>
      <c r="L27" s="37" t="s">
        <v>89</v>
      </c>
      <c r="M27" s="128">
        <f>取引基本表!AX24</f>
        <v>424358</v>
      </c>
      <c r="N27" s="129">
        <f>ABS(取引基本表!BJ24)</f>
        <v>344218</v>
      </c>
      <c r="O27" s="130">
        <f t="shared" si="5"/>
        <v>0.81115001955895727</v>
      </c>
      <c r="P27" s="131">
        <f t="shared" si="6"/>
        <v>0.18884998044104273</v>
      </c>
      <c r="R27" s="268">
        <v>20</v>
      </c>
      <c r="S27" s="37" t="s">
        <v>89</v>
      </c>
      <c r="T27" s="132">
        <f>雇用表!C27</f>
        <v>8528</v>
      </c>
      <c r="U27" s="133">
        <f>雇用表!F27</f>
        <v>8496</v>
      </c>
      <c r="V27" s="132">
        <f>取引基本表!BL24</f>
        <v>417477</v>
      </c>
      <c r="W27" s="134">
        <f t="shared" si="7"/>
        <v>2.042747265118797E-2</v>
      </c>
      <c r="X27" s="134">
        <f t="shared" si="8"/>
        <v>2.035082172191522E-2</v>
      </c>
      <c r="Z27" s="268">
        <v>20</v>
      </c>
      <c r="AA27" s="37" t="s">
        <v>89</v>
      </c>
      <c r="AB27" s="142">
        <v>68807</v>
      </c>
      <c r="AC27" s="129">
        <v>-14959</v>
      </c>
      <c r="AD27" s="129">
        <v>89019</v>
      </c>
      <c r="AE27" s="129">
        <v>-19556</v>
      </c>
      <c r="AF27" s="129">
        <v>-1</v>
      </c>
      <c r="AG27" s="128">
        <f>取引基本表!BL24</f>
        <v>417477</v>
      </c>
      <c r="AH27" s="138">
        <f t="shared" si="9"/>
        <v>0.29536956526946395</v>
      </c>
      <c r="AI27" s="141">
        <f t="shared" si="10"/>
        <v>0.16481626532719168</v>
      </c>
      <c r="AK27" s="268">
        <v>20</v>
      </c>
      <c r="AL27" s="37" t="s">
        <v>89</v>
      </c>
      <c r="AM27" s="128">
        <f>取引基本表!AR24</f>
        <v>254172</v>
      </c>
      <c r="AN27" s="138">
        <f t="shared" si="4"/>
        <v>2.2388024205688101E-2</v>
      </c>
      <c r="AP27" s="268">
        <v>20</v>
      </c>
      <c r="AQ27" s="37" t="s">
        <v>89</v>
      </c>
      <c r="AR27" s="139">
        <f>取引基本表!AX24</f>
        <v>424358</v>
      </c>
      <c r="AS27" s="140">
        <f>取引基本表!BB24</f>
        <v>337337</v>
      </c>
      <c r="AT27" s="140">
        <f>ABS(取引基本表!BJ24)</f>
        <v>344218</v>
      </c>
      <c r="AU27" s="139">
        <f t="shared" si="11"/>
        <v>-6881</v>
      </c>
      <c r="AV27" s="141">
        <f t="shared" si="12"/>
        <v>0.81115001955895727</v>
      </c>
      <c r="AW27" s="138">
        <f t="shared" si="13"/>
        <v>0.18884998044104273</v>
      </c>
    </row>
    <row r="28" spans="1:49">
      <c r="A28" s="268">
        <v>21</v>
      </c>
      <c r="B28" s="37" t="s">
        <v>90</v>
      </c>
      <c r="C28" s="141">
        <f t="shared" si="0"/>
        <v>0.2115566871254172</v>
      </c>
      <c r="D28" s="141">
        <f t="shared" si="1"/>
        <v>3.0551159487848582E-2</v>
      </c>
      <c r="E28" s="141">
        <f t="shared" si="1"/>
        <v>3.018459578819983E-2</v>
      </c>
      <c r="F28" s="141">
        <f t="shared" si="2"/>
        <v>0.29628808224417325</v>
      </c>
      <c r="G28" s="141">
        <f t="shared" si="2"/>
        <v>0.18177207604774032</v>
      </c>
      <c r="H28" s="138">
        <f t="shared" si="3"/>
        <v>7.2231792840574596E-3</v>
      </c>
      <c r="K28" s="268">
        <v>21</v>
      </c>
      <c r="L28" s="37" t="s">
        <v>90</v>
      </c>
      <c r="M28" s="128">
        <f>取引基本表!AX25</f>
        <v>817743</v>
      </c>
      <c r="N28" s="129">
        <f>ABS(取引基本表!BJ25)</f>
        <v>644744</v>
      </c>
      <c r="O28" s="130">
        <f t="shared" si="5"/>
        <v>0.7884433128745828</v>
      </c>
      <c r="P28" s="131">
        <f t="shared" si="6"/>
        <v>0.2115566871254172</v>
      </c>
      <c r="R28" s="268">
        <v>21</v>
      </c>
      <c r="S28" s="37" t="s">
        <v>90</v>
      </c>
      <c r="T28" s="132">
        <f>雇用表!C28</f>
        <v>36505</v>
      </c>
      <c r="U28" s="133">
        <f>雇用表!F28</f>
        <v>36067</v>
      </c>
      <c r="V28" s="132">
        <f>取引基本表!BL25</f>
        <v>1194881</v>
      </c>
      <c r="W28" s="134">
        <f t="shared" si="7"/>
        <v>3.0551159487848582E-2</v>
      </c>
      <c r="X28" s="134">
        <f t="shared" si="8"/>
        <v>3.018459578819983E-2</v>
      </c>
      <c r="Z28" s="268">
        <v>21</v>
      </c>
      <c r="AA28" s="37" t="s">
        <v>90</v>
      </c>
      <c r="AB28" s="142">
        <v>217196</v>
      </c>
      <c r="AC28" s="129">
        <v>11772</v>
      </c>
      <c r="AD28" s="129">
        <v>131128</v>
      </c>
      <c r="AE28" s="129">
        <v>-6042</v>
      </c>
      <c r="AF28" s="129">
        <v>-25</v>
      </c>
      <c r="AG28" s="128">
        <f>取引基本表!BL25</f>
        <v>1194881</v>
      </c>
      <c r="AH28" s="138">
        <f t="shared" si="9"/>
        <v>0.29628808224417325</v>
      </c>
      <c r="AI28" s="141">
        <f t="shared" si="10"/>
        <v>0.18177207604774032</v>
      </c>
      <c r="AK28" s="268">
        <v>21</v>
      </c>
      <c r="AL28" s="37" t="s">
        <v>90</v>
      </c>
      <c r="AM28" s="128">
        <f>取引基本表!AR25</f>
        <v>82005</v>
      </c>
      <c r="AN28" s="138">
        <f t="shared" si="4"/>
        <v>7.2231792840574596E-3</v>
      </c>
      <c r="AP28" s="268">
        <v>21</v>
      </c>
      <c r="AQ28" s="37" t="s">
        <v>90</v>
      </c>
      <c r="AR28" s="139">
        <f>取引基本表!AX25</f>
        <v>817743</v>
      </c>
      <c r="AS28" s="140">
        <f>取引基本表!BB25</f>
        <v>1021882</v>
      </c>
      <c r="AT28" s="140">
        <f>ABS(取引基本表!BJ25)</f>
        <v>644744</v>
      </c>
      <c r="AU28" s="139">
        <f t="shared" si="11"/>
        <v>377138</v>
      </c>
      <c r="AV28" s="141">
        <f t="shared" si="12"/>
        <v>0.7884433128745828</v>
      </c>
      <c r="AW28" s="138">
        <f t="shared" si="13"/>
        <v>0.2115566871254172</v>
      </c>
    </row>
    <row r="29" spans="1:49">
      <c r="A29" s="268">
        <v>22</v>
      </c>
      <c r="B29" s="37" t="s">
        <v>64</v>
      </c>
      <c r="C29" s="141">
        <f t="shared" si="0"/>
        <v>0.4024048564090591</v>
      </c>
      <c r="D29" s="141">
        <f t="shared" si="1"/>
        <v>7.9194780809421356E-2</v>
      </c>
      <c r="E29" s="141">
        <f t="shared" si="1"/>
        <v>6.5944675090492746E-2</v>
      </c>
      <c r="F29" s="141">
        <f t="shared" si="2"/>
        <v>0.40202182464221792</v>
      </c>
      <c r="G29" s="141">
        <f t="shared" si="2"/>
        <v>0.28848634430593861</v>
      </c>
      <c r="H29" s="138">
        <f t="shared" si="3"/>
        <v>7.7130042947109994E-3</v>
      </c>
      <c r="K29" s="268">
        <v>22</v>
      </c>
      <c r="L29" s="37" t="s">
        <v>64</v>
      </c>
      <c r="M29" s="128">
        <f>取引基本表!AX26</f>
        <v>368338</v>
      </c>
      <c r="N29" s="129">
        <f>ABS(取引基本表!BJ26)</f>
        <v>220117</v>
      </c>
      <c r="O29" s="130">
        <f t="shared" si="5"/>
        <v>0.5975951435909409</v>
      </c>
      <c r="P29" s="131">
        <f t="shared" si="6"/>
        <v>0.4024048564090591</v>
      </c>
      <c r="R29" s="268">
        <v>22</v>
      </c>
      <c r="S29" s="37" t="s">
        <v>64</v>
      </c>
      <c r="T29" s="132">
        <f>雇用表!C29</f>
        <v>29777</v>
      </c>
      <c r="U29" s="133">
        <f>雇用表!F29</f>
        <v>24795</v>
      </c>
      <c r="V29" s="132">
        <f>取引基本表!BL26</f>
        <v>375997</v>
      </c>
      <c r="W29" s="134">
        <f t="shared" si="7"/>
        <v>7.9194780809421356E-2</v>
      </c>
      <c r="X29" s="134">
        <f t="shared" si="8"/>
        <v>6.5944675090492746E-2</v>
      </c>
      <c r="Z29" s="268">
        <v>22</v>
      </c>
      <c r="AA29" s="37" t="s">
        <v>64</v>
      </c>
      <c r="AB29" s="142">
        <v>108470</v>
      </c>
      <c r="AC29" s="129">
        <v>-3859</v>
      </c>
      <c r="AD29" s="129">
        <v>38699</v>
      </c>
      <c r="AE29" s="129">
        <v>7850</v>
      </c>
      <c r="AF29" s="129">
        <v>-1</v>
      </c>
      <c r="AG29" s="128">
        <f>取引基本表!BL26</f>
        <v>375997</v>
      </c>
      <c r="AH29" s="138">
        <f t="shared" si="9"/>
        <v>0.40202182464221792</v>
      </c>
      <c r="AI29" s="141">
        <f t="shared" si="10"/>
        <v>0.28848634430593861</v>
      </c>
      <c r="AK29" s="268">
        <v>22</v>
      </c>
      <c r="AL29" s="37" t="s">
        <v>64</v>
      </c>
      <c r="AM29" s="128">
        <f>取引基本表!AR26</f>
        <v>87566</v>
      </c>
      <c r="AN29" s="138">
        <f t="shared" si="4"/>
        <v>7.7130042947109994E-3</v>
      </c>
      <c r="AP29" s="268">
        <v>22</v>
      </c>
      <c r="AQ29" s="37" t="s">
        <v>64</v>
      </c>
      <c r="AR29" s="139">
        <f>取引基本表!AX26</f>
        <v>368338</v>
      </c>
      <c r="AS29" s="140">
        <f>取引基本表!BB26</f>
        <v>227776</v>
      </c>
      <c r="AT29" s="140">
        <f>ABS(取引基本表!BJ26)</f>
        <v>220117</v>
      </c>
      <c r="AU29" s="139">
        <f t="shared" si="11"/>
        <v>7659</v>
      </c>
      <c r="AV29" s="141">
        <f t="shared" si="12"/>
        <v>0.5975951435909409</v>
      </c>
      <c r="AW29" s="138">
        <f t="shared" si="13"/>
        <v>0.4024048564090591</v>
      </c>
    </row>
    <row r="30" spans="1:49">
      <c r="A30" s="268">
        <v>23</v>
      </c>
      <c r="B30" s="37" t="s">
        <v>91</v>
      </c>
      <c r="C30" s="141">
        <f t="shared" si="0"/>
        <v>1</v>
      </c>
      <c r="D30" s="141">
        <f t="shared" si="1"/>
        <v>7.3824536053885614E-2</v>
      </c>
      <c r="E30" s="141">
        <f t="shared" si="1"/>
        <v>5.6949248710145881E-2</v>
      </c>
      <c r="F30" s="141">
        <f t="shared" si="2"/>
        <v>0.46362091424568164</v>
      </c>
      <c r="G30" s="141">
        <f t="shared" si="2"/>
        <v>0.33838967095036887</v>
      </c>
      <c r="H30" s="138">
        <f t="shared" si="3"/>
        <v>0</v>
      </c>
      <c r="K30" s="268">
        <v>23</v>
      </c>
      <c r="L30" s="37" t="s">
        <v>91</v>
      </c>
      <c r="M30" s="128">
        <f>取引基本表!AX27</f>
        <v>2192496</v>
      </c>
      <c r="N30" s="129">
        <f>ABS(取引基本表!BJ27)</f>
        <v>0</v>
      </c>
      <c r="O30" s="130">
        <f t="shared" si="5"/>
        <v>0</v>
      </c>
      <c r="P30" s="131">
        <f t="shared" si="6"/>
        <v>1</v>
      </c>
      <c r="R30" s="268">
        <v>23</v>
      </c>
      <c r="S30" s="37" t="s">
        <v>91</v>
      </c>
      <c r="T30" s="132">
        <f>雇用表!C30</f>
        <v>161860</v>
      </c>
      <c r="U30" s="133">
        <f>雇用表!F30</f>
        <v>124861</v>
      </c>
      <c r="V30" s="132">
        <f>取引基本表!BL27</f>
        <v>2192496</v>
      </c>
      <c r="W30" s="134">
        <f t="shared" si="7"/>
        <v>7.3824536053885614E-2</v>
      </c>
      <c r="X30" s="134">
        <f t="shared" si="8"/>
        <v>5.6949248710145881E-2</v>
      </c>
      <c r="Z30" s="268">
        <v>23</v>
      </c>
      <c r="AA30" s="37" t="s">
        <v>91</v>
      </c>
      <c r="AB30" s="142">
        <v>741918</v>
      </c>
      <c r="AC30" s="129">
        <v>74044</v>
      </c>
      <c r="AD30" s="129">
        <v>102728</v>
      </c>
      <c r="AE30" s="129">
        <v>104455</v>
      </c>
      <c r="AF30" s="129">
        <v>-6658</v>
      </c>
      <c r="AG30" s="128">
        <f>取引基本表!BL27</f>
        <v>2192496</v>
      </c>
      <c r="AH30" s="138">
        <f t="shared" si="9"/>
        <v>0.46362091424568164</v>
      </c>
      <c r="AI30" s="141">
        <f t="shared" si="10"/>
        <v>0.33838967095036887</v>
      </c>
      <c r="AK30" s="268">
        <v>23</v>
      </c>
      <c r="AL30" s="37" t="s">
        <v>91</v>
      </c>
      <c r="AM30" s="128">
        <f>取引基本表!AR27</f>
        <v>0</v>
      </c>
      <c r="AN30" s="138">
        <f t="shared" si="4"/>
        <v>0</v>
      </c>
      <c r="AP30" s="268">
        <v>23</v>
      </c>
      <c r="AQ30" s="37" t="s">
        <v>91</v>
      </c>
      <c r="AR30" s="139">
        <f>取引基本表!AX27</f>
        <v>2192496</v>
      </c>
      <c r="AS30" s="140">
        <f>取引基本表!BB27</f>
        <v>0</v>
      </c>
      <c r="AT30" s="140">
        <f>ABS(取引基本表!BJ27)</f>
        <v>0</v>
      </c>
      <c r="AU30" s="139">
        <f t="shared" si="11"/>
        <v>0</v>
      </c>
      <c r="AV30" s="141">
        <f t="shared" si="12"/>
        <v>0</v>
      </c>
      <c r="AW30" s="138">
        <f t="shared" si="13"/>
        <v>1</v>
      </c>
    </row>
    <row r="31" spans="1:49">
      <c r="A31" s="268">
        <v>24</v>
      </c>
      <c r="B31" s="37" t="s">
        <v>92</v>
      </c>
      <c r="C31" s="141">
        <f t="shared" si="0"/>
        <v>0.99932498158227889</v>
      </c>
      <c r="D31" s="141">
        <f t="shared" si="1"/>
        <v>2.9145126840892164E-3</v>
      </c>
      <c r="E31" s="141">
        <f t="shared" si="1"/>
        <v>2.9145126840892164E-3</v>
      </c>
      <c r="F31" s="141">
        <f t="shared" si="2"/>
        <v>0.39948542779773355</v>
      </c>
      <c r="G31" s="141">
        <f t="shared" si="2"/>
        <v>7.0262508387801376E-2</v>
      </c>
      <c r="H31" s="138">
        <f t="shared" si="3"/>
        <v>3.314462019579964E-2</v>
      </c>
      <c r="K31" s="268">
        <v>24</v>
      </c>
      <c r="L31" s="37" t="s">
        <v>92</v>
      </c>
      <c r="M31" s="128">
        <f>取引基本表!AX28</f>
        <v>1118488</v>
      </c>
      <c r="N31" s="129">
        <f>ABS(取引基本表!BJ28)</f>
        <v>755</v>
      </c>
      <c r="O31" s="130">
        <f t="shared" si="5"/>
        <v>6.7501841772106628E-4</v>
      </c>
      <c r="P31" s="131">
        <f t="shared" si="6"/>
        <v>0.99932498158227889</v>
      </c>
      <c r="R31" s="268">
        <v>24</v>
      </c>
      <c r="S31" s="37" t="s">
        <v>92</v>
      </c>
      <c r="T31" s="132">
        <f>雇用表!C31</f>
        <v>4035</v>
      </c>
      <c r="U31" s="133">
        <f>雇用表!F31</f>
        <v>4035</v>
      </c>
      <c r="V31" s="132">
        <f>取引基本表!BL28</f>
        <v>1384451</v>
      </c>
      <c r="W31" s="134">
        <f t="shared" si="7"/>
        <v>2.9145126840892164E-3</v>
      </c>
      <c r="X31" s="134">
        <f t="shared" si="8"/>
        <v>2.9145126840892164E-3</v>
      </c>
      <c r="Z31" s="268">
        <v>24</v>
      </c>
      <c r="AA31" s="37" t="s">
        <v>92</v>
      </c>
      <c r="AB31" s="142">
        <v>97275</v>
      </c>
      <c r="AC31" s="129">
        <v>139400</v>
      </c>
      <c r="AD31" s="129">
        <v>269715</v>
      </c>
      <c r="AE31" s="129">
        <v>46964</v>
      </c>
      <c r="AF31" s="129">
        <v>-286</v>
      </c>
      <c r="AG31" s="128">
        <f>取引基本表!BL28</f>
        <v>1384451</v>
      </c>
      <c r="AH31" s="138">
        <f t="shared" si="9"/>
        <v>0.39948542779773355</v>
      </c>
      <c r="AI31" s="141">
        <f t="shared" si="10"/>
        <v>7.0262508387801376E-2</v>
      </c>
      <c r="AK31" s="268">
        <v>24</v>
      </c>
      <c r="AL31" s="37" t="s">
        <v>92</v>
      </c>
      <c r="AM31" s="128">
        <f>取引基本表!AR28</f>
        <v>376292</v>
      </c>
      <c r="AN31" s="138">
        <f t="shared" si="4"/>
        <v>3.314462019579964E-2</v>
      </c>
      <c r="AP31" s="268">
        <v>24</v>
      </c>
      <c r="AQ31" s="37" t="s">
        <v>92</v>
      </c>
      <c r="AR31" s="139">
        <f>取引基本表!AX28</f>
        <v>1118488</v>
      </c>
      <c r="AS31" s="140">
        <f>取引基本表!BB28</f>
        <v>266718</v>
      </c>
      <c r="AT31" s="140">
        <f>ABS(取引基本表!BJ28)</f>
        <v>755</v>
      </c>
      <c r="AU31" s="139">
        <f t="shared" si="11"/>
        <v>265963</v>
      </c>
      <c r="AV31" s="141">
        <f t="shared" si="12"/>
        <v>6.7501841772106628E-4</v>
      </c>
      <c r="AW31" s="138">
        <f t="shared" si="13"/>
        <v>0.99932498158227889</v>
      </c>
    </row>
    <row r="32" spans="1:49">
      <c r="A32" s="268">
        <v>25</v>
      </c>
      <c r="B32" s="37" t="s">
        <v>1</v>
      </c>
      <c r="C32" s="141">
        <f t="shared" si="0"/>
        <v>0.9998360837770528</v>
      </c>
      <c r="D32" s="141">
        <f t="shared" si="1"/>
        <v>2.1120085933633119E-2</v>
      </c>
      <c r="E32" s="141">
        <f t="shared" si="1"/>
        <v>2.1120085933633119E-2</v>
      </c>
      <c r="F32" s="141">
        <f t="shared" si="2"/>
        <v>0.44272670787830282</v>
      </c>
      <c r="G32" s="141">
        <f t="shared" si="2"/>
        <v>0.11380414292785156</v>
      </c>
      <c r="H32" s="138">
        <f t="shared" si="3"/>
        <v>7.2296973654795713E-3</v>
      </c>
      <c r="K32" s="268">
        <v>25</v>
      </c>
      <c r="L32" s="37" t="s">
        <v>1</v>
      </c>
      <c r="M32" s="128">
        <f>取引基本表!AX29</f>
        <v>189121</v>
      </c>
      <c r="N32" s="129">
        <f>ABS(取引基本表!BJ29)</f>
        <v>31</v>
      </c>
      <c r="O32" s="130">
        <f t="shared" si="5"/>
        <v>1.6391622294721368E-4</v>
      </c>
      <c r="P32" s="131">
        <f t="shared" si="6"/>
        <v>0.9998360837770528</v>
      </c>
      <c r="R32" s="268">
        <v>25</v>
      </c>
      <c r="S32" s="37" t="s">
        <v>1</v>
      </c>
      <c r="T32" s="132">
        <f>雇用表!C32</f>
        <v>4011</v>
      </c>
      <c r="U32" s="133">
        <f>雇用表!F32</f>
        <v>4011</v>
      </c>
      <c r="V32" s="132">
        <f>取引基本表!BL29</f>
        <v>189914</v>
      </c>
      <c r="W32" s="134">
        <f t="shared" si="7"/>
        <v>2.1120085933633119E-2</v>
      </c>
      <c r="X32" s="134">
        <f t="shared" si="8"/>
        <v>2.1120085933633119E-2</v>
      </c>
      <c r="Z32" s="268">
        <v>25</v>
      </c>
      <c r="AA32" s="37" t="s">
        <v>1</v>
      </c>
      <c r="AB32" s="142">
        <v>21613</v>
      </c>
      <c r="AC32" s="129">
        <v>22610</v>
      </c>
      <c r="AD32" s="129">
        <v>39461</v>
      </c>
      <c r="AE32" s="129">
        <v>7214</v>
      </c>
      <c r="AF32" s="129">
        <v>-6818</v>
      </c>
      <c r="AG32" s="128">
        <f>取引基本表!BL29</f>
        <v>189914</v>
      </c>
      <c r="AH32" s="138">
        <f t="shared" si="9"/>
        <v>0.44272670787830282</v>
      </c>
      <c r="AI32" s="141">
        <f t="shared" si="10"/>
        <v>0.11380414292785156</v>
      </c>
      <c r="AK32" s="268">
        <v>25</v>
      </c>
      <c r="AL32" s="37" t="s">
        <v>1</v>
      </c>
      <c r="AM32" s="128">
        <f>取引基本表!AR29</f>
        <v>82079</v>
      </c>
      <c r="AN32" s="138">
        <f t="shared" si="4"/>
        <v>7.2296973654795713E-3</v>
      </c>
      <c r="AP32" s="268">
        <v>25</v>
      </c>
      <c r="AQ32" s="37" t="s">
        <v>1</v>
      </c>
      <c r="AR32" s="139">
        <f>取引基本表!AX29</f>
        <v>189121</v>
      </c>
      <c r="AS32" s="140">
        <f>取引基本表!BB29</f>
        <v>824</v>
      </c>
      <c r="AT32" s="140">
        <f>ABS(取引基本表!BJ29)</f>
        <v>31</v>
      </c>
      <c r="AU32" s="139">
        <f t="shared" si="11"/>
        <v>793</v>
      </c>
      <c r="AV32" s="141">
        <f t="shared" si="12"/>
        <v>1.6391622294721368E-4</v>
      </c>
      <c r="AW32" s="138">
        <f t="shared" si="13"/>
        <v>0.9998360837770528</v>
      </c>
    </row>
    <row r="33" spans="1:49">
      <c r="A33" s="268">
        <v>26</v>
      </c>
      <c r="B33" s="37" t="s">
        <v>2</v>
      </c>
      <c r="C33" s="141">
        <f t="shared" si="0"/>
        <v>0.99108509199615646</v>
      </c>
      <c r="D33" s="141">
        <f t="shared" si="1"/>
        <v>8.7702783269007503E-2</v>
      </c>
      <c r="E33" s="141">
        <f t="shared" si="1"/>
        <v>8.4336323251883824E-2</v>
      </c>
      <c r="F33" s="141">
        <f t="shared" si="2"/>
        <v>0.63278689994307047</v>
      </c>
      <c r="G33" s="141">
        <f t="shared" si="2"/>
        <v>0.4529749017181946</v>
      </c>
      <c r="H33" s="138">
        <f t="shared" si="3"/>
        <v>7.7168799106917146E-4</v>
      </c>
      <c r="K33" s="268">
        <v>26</v>
      </c>
      <c r="L33" s="37" t="s">
        <v>2</v>
      </c>
      <c r="M33" s="128">
        <f>取引基本表!AX30</f>
        <v>224792</v>
      </c>
      <c r="N33" s="129">
        <f>ABS(取引基本表!BJ30)</f>
        <v>2004</v>
      </c>
      <c r="O33" s="130">
        <f t="shared" si="5"/>
        <v>8.9149080038435531E-3</v>
      </c>
      <c r="P33" s="131">
        <f t="shared" si="6"/>
        <v>0.99108509199615646</v>
      </c>
      <c r="R33" s="268">
        <v>26</v>
      </c>
      <c r="S33" s="37" t="s">
        <v>2</v>
      </c>
      <c r="T33" s="132">
        <f>雇用表!C33</f>
        <v>19565</v>
      </c>
      <c r="U33" s="133">
        <f>雇用表!F33</f>
        <v>18814</v>
      </c>
      <c r="V33" s="132">
        <f>取引基本表!BL30</f>
        <v>223083</v>
      </c>
      <c r="W33" s="134">
        <f t="shared" si="7"/>
        <v>8.7702783269007503E-2</v>
      </c>
      <c r="X33" s="134">
        <f t="shared" si="8"/>
        <v>8.4336323251883824E-2</v>
      </c>
      <c r="Z33" s="268">
        <v>26</v>
      </c>
      <c r="AA33" s="37" t="s">
        <v>2</v>
      </c>
      <c r="AB33" s="142">
        <v>101051</v>
      </c>
      <c r="AC33" s="129">
        <v>12777</v>
      </c>
      <c r="AD33" s="129">
        <v>17517</v>
      </c>
      <c r="AE33" s="129">
        <v>9820</v>
      </c>
      <c r="AF33" s="129">
        <v>-1</v>
      </c>
      <c r="AG33" s="128">
        <f>取引基本表!BL30</f>
        <v>223083</v>
      </c>
      <c r="AH33" s="138">
        <f t="shared" si="9"/>
        <v>0.63278689994307047</v>
      </c>
      <c r="AI33" s="141">
        <f t="shared" si="10"/>
        <v>0.4529749017181946</v>
      </c>
      <c r="AK33" s="268">
        <v>26</v>
      </c>
      <c r="AL33" s="37" t="s">
        <v>2</v>
      </c>
      <c r="AM33" s="128">
        <f>取引基本表!AR30</f>
        <v>8761</v>
      </c>
      <c r="AN33" s="138">
        <f t="shared" si="4"/>
        <v>7.7168799106917146E-4</v>
      </c>
      <c r="AP33" s="268">
        <v>26</v>
      </c>
      <c r="AQ33" s="37" t="s">
        <v>2</v>
      </c>
      <c r="AR33" s="139">
        <f>取引基本表!AX30</f>
        <v>224792</v>
      </c>
      <c r="AS33" s="140">
        <f>取引基本表!BB30</f>
        <v>295</v>
      </c>
      <c r="AT33" s="140">
        <f>ABS(取引基本表!BJ30)</f>
        <v>2004</v>
      </c>
      <c r="AU33" s="139">
        <f t="shared" si="11"/>
        <v>-1709</v>
      </c>
      <c r="AV33" s="141">
        <f t="shared" si="12"/>
        <v>8.9149080038435531E-3</v>
      </c>
      <c r="AW33" s="138">
        <f t="shared" si="13"/>
        <v>0.99108509199615646</v>
      </c>
    </row>
    <row r="34" spans="1:49">
      <c r="A34" s="268">
        <v>27</v>
      </c>
      <c r="B34" s="37" t="s">
        <v>65</v>
      </c>
      <c r="C34" s="141">
        <f t="shared" si="0"/>
        <v>0.24606089914510665</v>
      </c>
      <c r="D34" s="141">
        <f t="shared" si="1"/>
        <v>0.15389009392691583</v>
      </c>
      <c r="E34" s="141">
        <f t="shared" si="1"/>
        <v>0.1433320704064108</v>
      </c>
      <c r="F34" s="141">
        <f t="shared" si="2"/>
        <v>0.68044247766447119</v>
      </c>
      <c r="G34" s="141">
        <f t="shared" si="2"/>
        <v>0.43749758717185111</v>
      </c>
      <c r="H34" s="138">
        <f t="shared" si="3"/>
        <v>0.137069350800852</v>
      </c>
      <c r="K34" s="268">
        <v>27</v>
      </c>
      <c r="L34" s="37" t="s">
        <v>65</v>
      </c>
      <c r="M34" s="128">
        <f>取引基本表!AX31</f>
        <v>3019090</v>
      </c>
      <c r="N34" s="129">
        <f>ABS(取引基本表!BJ31)</f>
        <v>2276210</v>
      </c>
      <c r="O34" s="130">
        <f t="shared" si="5"/>
        <v>0.75393910085489335</v>
      </c>
      <c r="P34" s="131">
        <f t="shared" si="6"/>
        <v>0.24606089914510665</v>
      </c>
      <c r="R34" s="268">
        <v>27</v>
      </c>
      <c r="S34" s="37" t="s">
        <v>65</v>
      </c>
      <c r="T34" s="132">
        <f>雇用表!C34</f>
        <v>450446</v>
      </c>
      <c r="U34" s="133">
        <f>雇用表!F34</f>
        <v>419542</v>
      </c>
      <c r="V34" s="132">
        <f>取引基本表!BL31</f>
        <v>2927063</v>
      </c>
      <c r="W34" s="134">
        <f t="shared" si="7"/>
        <v>0.15389009392691583</v>
      </c>
      <c r="X34" s="134">
        <f t="shared" si="8"/>
        <v>0.1433320704064108</v>
      </c>
      <c r="Z34" s="268">
        <v>27</v>
      </c>
      <c r="AA34" s="37" t="s">
        <v>65</v>
      </c>
      <c r="AB34" s="142">
        <v>1280583</v>
      </c>
      <c r="AC34" s="129">
        <v>260345</v>
      </c>
      <c r="AD34" s="129">
        <v>283737</v>
      </c>
      <c r="AE34" s="129">
        <v>169131</v>
      </c>
      <c r="AF34" s="129">
        <v>-2098</v>
      </c>
      <c r="AG34" s="128">
        <f>取引基本表!BL31</f>
        <v>2927063</v>
      </c>
      <c r="AH34" s="138">
        <f t="shared" si="9"/>
        <v>0.68044247766447119</v>
      </c>
      <c r="AI34" s="141">
        <f t="shared" si="10"/>
        <v>0.43749758717185111</v>
      </c>
      <c r="AK34" s="268">
        <v>27</v>
      </c>
      <c r="AL34" s="37" t="s">
        <v>65</v>
      </c>
      <c r="AM34" s="128">
        <f>取引基本表!AR31</f>
        <v>1556153</v>
      </c>
      <c r="AN34" s="138">
        <f t="shared" si="4"/>
        <v>0.137069350800852</v>
      </c>
      <c r="AP34" s="268">
        <v>27</v>
      </c>
      <c r="AQ34" s="37" t="s">
        <v>65</v>
      </c>
      <c r="AR34" s="139">
        <f>取引基本表!AX31</f>
        <v>3019090</v>
      </c>
      <c r="AS34" s="140">
        <f>取引基本表!BB31</f>
        <v>2184183</v>
      </c>
      <c r="AT34" s="140">
        <f>ABS(取引基本表!BJ31)</f>
        <v>2276210</v>
      </c>
      <c r="AU34" s="139">
        <f t="shared" si="11"/>
        <v>-92027</v>
      </c>
      <c r="AV34" s="141">
        <f t="shared" si="12"/>
        <v>0.75393910085489335</v>
      </c>
      <c r="AW34" s="138">
        <f t="shared" si="13"/>
        <v>0.24606089914510665</v>
      </c>
    </row>
    <row r="35" spans="1:49">
      <c r="A35" s="268">
        <v>28</v>
      </c>
      <c r="B35" s="37" t="s">
        <v>66</v>
      </c>
      <c r="C35" s="141">
        <f t="shared" si="0"/>
        <v>0.75377646979277246</v>
      </c>
      <c r="D35" s="141">
        <f t="shared" si="1"/>
        <v>4.0363234612300396E-2</v>
      </c>
      <c r="E35" s="141">
        <f t="shared" si="1"/>
        <v>3.9154079363329694E-2</v>
      </c>
      <c r="F35" s="141">
        <f t="shared" si="2"/>
        <v>0.60548890850388704</v>
      </c>
      <c r="G35" s="141">
        <f t="shared" si="2"/>
        <v>0.30282397072447498</v>
      </c>
      <c r="H35" s="138">
        <f t="shared" si="3"/>
        <v>5.7629969222324183E-2</v>
      </c>
      <c r="K35" s="268">
        <v>28</v>
      </c>
      <c r="L35" s="37" t="s">
        <v>66</v>
      </c>
      <c r="M35" s="128">
        <f>取引基本表!AX32</f>
        <v>1434607</v>
      </c>
      <c r="N35" s="129">
        <f>ABS(取引基本表!BJ32)</f>
        <v>353234</v>
      </c>
      <c r="O35" s="130">
        <f t="shared" si="5"/>
        <v>0.24622353020722748</v>
      </c>
      <c r="P35" s="131">
        <f t="shared" si="6"/>
        <v>0.75377646979277246</v>
      </c>
      <c r="R35" s="268">
        <v>28</v>
      </c>
      <c r="S35" s="37" t="s">
        <v>66</v>
      </c>
      <c r="T35" s="132">
        <f>雇用表!C35</f>
        <v>47969</v>
      </c>
      <c r="U35" s="133">
        <f>雇用表!F35</f>
        <v>46532</v>
      </c>
      <c r="V35" s="132">
        <f>取引基本表!BL32</f>
        <v>1188433</v>
      </c>
      <c r="W35" s="134">
        <f t="shared" si="7"/>
        <v>4.0363234612300396E-2</v>
      </c>
      <c r="X35" s="134">
        <f t="shared" si="8"/>
        <v>3.9154079363329694E-2</v>
      </c>
      <c r="Z35" s="268">
        <v>28</v>
      </c>
      <c r="AA35" s="37" t="s">
        <v>66</v>
      </c>
      <c r="AB35" s="142">
        <v>359886</v>
      </c>
      <c r="AC35" s="129">
        <v>263922</v>
      </c>
      <c r="AD35" s="129">
        <v>89472</v>
      </c>
      <c r="AE35" s="129">
        <v>20390</v>
      </c>
      <c r="AF35" s="129">
        <v>-14087</v>
      </c>
      <c r="AG35" s="128">
        <f>取引基本表!BL32</f>
        <v>1188433</v>
      </c>
      <c r="AH35" s="138">
        <f t="shared" si="9"/>
        <v>0.60548890850388704</v>
      </c>
      <c r="AI35" s="141">
        <f t="shared" si="10"/>
        <v>0.30282397072447498</v>
      </c>
      <c r="AK35" s="268">
        <v>28</v>
      </c>
      <c r="AL35" s="37" t="s">
        <v>66</v>
      </c>
      <c r="AM35" s="128">
        <f>取引基本表!AR32</f>
        <v>654275</v>
      </c>
      <c r="AN35" s="138">
        <f t="shared" si="4"/>
        <v>5.7629969222324183E-2</v>
      </c>
      <c r="AP35" s="268">
        <v>28</v>
      </c>
      <c r="AQ35" s="37" t="s">
        <v>66</v>
      </c>
      <c r="AR35" s="139">
        <f>取引基本表!AX32</f>
        <v>1434607</v>
      </c>
      <c r="AS35" s="140">
        <f>取引基本表!BB32</f>
        <v>107060</v>
      </c>
      <c r="AT35" s="140">
        <f>ABS(取引基本表!BJ32)</f>
        <v>353234</v>
      </c>
      <c r="AU35" s="139">
        <f t="shared" si="11"/>
        <v>-246174</v>
      </c>
      <c r="AV35" s="141">
        <f t="shared" si="12"/>
        <v>0.24622353020722748</v>
      </c>
      <c r="AW35" s="138">
        <f t="shared" si="13"/>
        <v>0.75377646979277246</v>
      </c>
    </row>
    <row r="36" spans="1:49">
      <c r="A36" s="268">
        <v>29</v>
      </c>
      <c r="B36" s="37" t="s">
        <v>93</v>
      </c>
      <c r="C36" s="141">
        <f t="shared" si="0"/>
        <v>0.99118010215945485</v>
      </c>
      <c r="D36" s="141">
        <f t="shared" si="1"/>
        <v>1.5774342104513773E-2</v>
      </c>
      <c r="E36" s="141">
        <f t="shared" si="1"/>
        <v>1.3229670821596217E-2</v>
      </c>
      <c r="F36" s="141">
        <f t="shared" si="2"/>
        <v>0.81306518983088305</v>
      </c>
      <c r="G36" s="141">
        <f t="shared" si="2"/>
        <v>5.8650173764370726E-2</v>
      </c>
      <c r="H36" s="138">
        <f t="shared" si="3"/>
        <v>0.2375179181177472</v>
      </c>
      <c r="K36" s="268">
        <v>29</v>
      </c>
      <c r="L36" s="37" t="s">
        <v>93</v>
      </c>
      <c r="M36" s="128">
        <f>取引基本表!AX33</f>
        <v>3496299</v>
      </c>
      <c r="N36" s="129">
        <f>ABS(取引基本表!BJ33)</f>
        <v>30837</v>
      </c>
      <c r="O36" s="130">
        <f t="shared" si="5"/>
        <v>8.8198978405451024E-3</v>
      </c>
      <c r="P36" s="131">
        <f t="shared" si="6"/>
        <v>0.99118010215945485</v>
      </c>
      <c r="R36" s="268">
        <v>29</v>
      </c>
      <c r="S36" s="37" t="s">
        <v>93</v>
      </c>
      <c r="T36" s="132">
        <f>雇用表!C36</f>
        <v>55394</v>
      </c>
      <c r="U36" s="133">
        <f>雇用表!F36</f>
        <v>46458</v>
      </c>
      <c r="V36" s="132">
        <f>取引基本表!BL33</f>
        <v>3511652</v>
      </c>
      <c r="W36" s="134">
        <f t="shared" si="7"/>
        <v>1.5774342104513773E-2</v>
      </c>
      <c r="X36" s="134">
        <f t="shared" si="8"/>
        <v>1.3229670821596217E-2</v>
      </c>
      <c r="Z36" s="268">
        <v>29</v>
      </c>
      <c r="AA36" s="37" t="s">
        <v>93</v>
      </c>
      <c r="AB36" s="142">
        <v>205959</v>
      </c>
      <c r="AC36" s="129">
        <v>1220158</v>
      </c>
      <c r="AD36" s="129">
        <v>1178643</v>
      </c>
      <c r="AE36" s="129">
        <v>251198</v>
      </c>
      <c r="AF36" s="129">
        <v>-756</v>
      </c>
      <c r="AG36" s="128">
        <f>取引基本表!BL33</f>
        <v>3511652</v>
      </c>
      <c r="AH36" s="138">
        <f>SUM(AB36:AF36)/AG36</f>
        <v>0.81306518983088305</v>
      </c>
      <c r="AI36" s="141">
        <f>AB36/AG36</f>
        <v>5.8650173764370726E-2</v>
      </c>
      <c r="AK36" s="268">
        <v>29</v>
      </c>
      <c r="AL36" s="37" t="s">
        <v>93</v>
      </c>
      <c r="AM36" s="128">
        <f>取引基本表!AR33</f>
        <v>2696549</v>
      </c>
      <c r="AN36" s="138">
        <f t="shared" si="4"/>
        <v>0.2375179181177472</v>
      </c>
      <c r="AP36" s="268">
        <v>29</v>
      </c>
      <c r="AQ36" s="37" t="s">
        <v>93</v>
      </c>
      <c r="AR36" s="139">
        <f>取引基本表!AX33</f>
        <v>3496299</v>
      </c>
      <c r="AS36" s="140">
        <f>取引基本表!BB33</f>
        <v>46190</v>
      </c>
      <c r="AT36" s="140">
        <f>ABS(取引基本表!BJ33)</f>
        <v>30837</v>
      </c>
      <c r="AU36" s="139">
        <f t="shared" si="11"/>
        <v>15353</v>
      </c>
      <c r="AV36" s="141">
        <f t="shared" si="12"/>
        <v>8.8198978405451024E-3</v>
      </c>
      <c r="AW36" s="138">
        <f t="shared" si="13"/>
        <v>0.99118010215945485</v>
      </c>
    </row>
    <row r="37" spans="1:49">
      <c r="A37" s="268">
        <v>30</v>
      </c>
      <c r="B37" s="37" t="s">
        <v>94</v>
      </c>
      <c r="C37" s="141">
        <f t="shared" si="0"/>
        <v>0.58105140483022077</v>
      </c>
      <c r="D37" s="141">
        <f t="shared" si="1"/>
        <v>7.9200513574427991E-2</v>
      </c>
      <c r="E37" s="141">
        <f t="shared" si="1"/>
        <v>7.3600662533244779E-2</v>
      </c>
      <c r="F37" s="141">
        <f t="shared" si="2"/>
        <v>0.63403708963374472</v>
      </c>
      <c r="G37" s="141">
        <f t="shared" si="2"/>
        <v>0.40235165952905672</v>
      </c>
      <c r="H37" s="138">
        <f t="shared" si="3"/>
        <v>4.2719417558337268E-2</v>
      </c>
      <c r="K37" s="268">
        <v>30</v>
      </c>
      <c r="L37" s="37" t="s">
        <v>94</v>
      </c>
      <c r="M37" s="128">
        <f>取引基本表!AX34</f>
        <v>1491319</v>
      </c>
      <c r="N37" s="129">
        <f>ABS(取引基本表!BJ34)</f>
        <v>624786</v>
      </c>
      <c r="O37" s="130">
        <f t="shared" si="5"/>
        <v>0.41894859516977923</v>
      </c>
      <c r="P37" s="131">
        <f t="shared" si="6"/>
        <v>0.58105140483022077</v>
      </c>
      <c r="R37" s="268">
        <v>30</v>
      </c>
      <c r="S37" s="37" t="s">
        <v>94</v>
      </c>
      <c r="T37" s="132">
        <f>雇用表!C37</f>
        <v>142494</v>
      </c>
      <c r="U37" s="133">
        <f>雇用表!F37</f>
        <v>132419</v>
      </c>
      <c r="V37" s="132">
        <f>取引基本表!BL34</f>
        <v>1799155</v>
      </c>
      <c r="W37" s="134">
        <f t="shared" si="7"/>
        <v>7.9200513574427991E-2</v>
      </c>
      <c r="X37" s="134">
        <f t="shared" si="8"/>
        <v>7.3600662533244779E-2</v>
      </c>
      <c r="Z37" s="268">
        <v>30</v>
      </c>
      <c r="AA37" s="37" t="s">
        <v>94</v>
      </c>
      <c r="AB37" s="142">
        <v>723893</v>
      </c>
      <c r="AC37" s="129">
        <v>40258</v>
      </c>
      <c r="AD37" s="129">
        <v>299088</v>
      </c>
      <c r="AE37" s="129">
        <v>84822</v>
      </c>
      <c r="AF37" s="129">
        <v>-7330</v>
      </c>
      <c r="AG37" s="128">
        <f>取引基本表!BL34</f>
        <v>1799155</v>
      </c>
      <c r="AH37" s="138">
        <f t="shared" si="9"/>
        <v>0.63403708963374472</v>
      </c>
      <c r="AI37" s="141">
        <f t="shared" si="10"/>
        <v>0.40235165952905672</v>
      </c>
      <c r="AK37" s="268">
        <v>30</v>
      </c>
      <c r="AL37" s="37" t="s">
        <v>94</v>
      </c>
      <c r="AM37" s="128">
        <f>取引基本表!AR34</f>
        <v>484995</v>
      </c>
      <c r="AN37" s="138">
        <f t="shared" si="4"/>
        <v>4.2719417558337268E-2</v>
      </c>
      <c r="AP37" s="268">
        <v>30</v>
      </c>
      <c r="AQ37" s="37" t="s">
        <v>94</v>
      </c>
      <c r="AR37" s="139">
        <f>取引基本表!AX34</f>
        <v>1491319</v>
      </c>
      <c r="AS37" s="140">
        <f>取引基本表!BB34</f>
        <v>932622</v>
      </c>
      <c r="AT37" s="140">
        <f>ABS(取引基本表!BJ34)</f>
        <v>624786</v>
      </c>
      <c r="AU37" s="139">
        <f t="shared" si="11"/>
        <v>307836</v>
      </c>
      <c r="AV37" s="141">
        <f t="shared" si="12"/>
        <v>0.41894859516977923</v>
      </c>
      <c r="AW37" s="138">
        <f t="shared" si="13"/>
        <v>0.58105140483022077</v>
      </c>
    </row>
    <row r="38" spans="1:49">
      <c r="A38" s="268">
        <v>31</v>
      </c>
      <c r="B38" s="37" t="s">
        <v>95</v>
      </c>
      <c r="C38" s="141">
        <f t="shared" si="0"/>
        <v>0.47456671407271833</v>
      </c>
      <c r="D38" s="141">
        <f t="shared" si="1"/>
        <v>3.5590827435143364E-2</v>
      </c>
      <c r="E38" s="141">
        <f t="shared" si="1"/>
        <v>3.1059891839156476E-2</v>
      </c>
      <c r="F38" s="141">
        <f t="shared" si="2"/>
        <v>0.4997199825516766</v>
      </c>
      <c r="G38" s="141">
        <f t="shared" si="2"/>
        <v>0.18003386475673192</v>
      </c>
      <c r="H38" s="138">
        <f t="shared" si="3"/>
        <v>5.150358926080905E-2</v>
      </c>
      <c r="K38" s="268">
        <v>31</v>
      </c>
      <c r="L38" s="37" t="s">
        <v>95</v>
      </c>
      <c r="M38" s="128">
        <f>取引基本表!AX35</f>
        <v>1918883</v>
      </c>
      <c r="N38" s="129">
        <f>ABS(取引基本表!BJ35)</f>
        <v>1008245</v>
      </c>
      <c r="O38" s="130">
        <f t="shared" si="5"/>
        <v>0.52543328592728167</v>
      </c>
      <c r="P38" s="131">
        <f t="shared" si="6"/>
        <v>0.47456671407271833</v>
      </c>
      <c r="R38" s="268">
        <v>31</v>
      </c>
      <c r="S38" s="37" t="s">
        <v>95</v>
      </c>
      <c r="T38" s="132">
        <f>雇用表!C38</f>
        <v>37940</v>
      </c>
      <c r="U38" s="133">
        <f>雇用表!F38</f>
        <v>33110</v>
      </c>
      <c r="V38" s="132">
        <f>取引基本表!BL35</f>
        <v>1066005</v>
      </c>
      <c r="W38" s="134">
        <f t="shared" si="7"/>
        <v>3.5590827435143364E-2</v>
      </c>
      <c r="X38" s="134">
        <f t="shared" si="8"/>
        <v>3.1059891839156476E-2</v>
      </c>
      <c r="Z38" s="268">
        <v>31</v>
      </c>
      <c r="AA38" s="37" t="s">
        <v>95</v>
      </c>
      <c r="AB38" s="142">
        <v>191917</v>
      </c>
      <c r="AC38" s="129">
        <v>145435</v>
      </c>
      <c r="AD38" s="129">
        <v>163180</v>
      </c>
      <c r="AE38" s="129">
        <v>32177</v>
      </c>
      <c r="AF38" s="129">
        <v>-5</v>
      </c>
      <c r="AG38" s="128">
        <f>取引基本表!BL35</f>
        <v>1066005</v>
      </c>
      <c r="AH38" s="138">
        <f t="shared" si="9"/>
        <v>0.4997199825516766</v>
      </c>
      <c r="AI38" s="141">
        <f t="shared" si="10"/>
        <v>0.18003386475673192</v>
      </c>
      <c r="AK38" s="268">
        <v>31</v>
      </c>
      <c r="AL38" s="37" t="s">
        <v>95</v>
      </c>
      <c r="AM38" s="128">
        <f>取引基本表!AR35</f>
        <v>584722</v>
      </c>
      <c r="AN38" s="138">
        <f t="shared" si="4"/>
        <v>5.150358926080905E-2</v>
      </c>
      <c r="AP38" s="268">
        <v>31</v>
      </c>
      <c r="AQ38" s="37" t="s">
        <v>95</v>
      </c>
      <c r="AR38" s="139">
        <f>取引基本表!AX35</f>
        <v>1918883</v>
      </c>
      <c r="AS38" s="140">
        <f>取引基本表!BB35</f>
        <v>155367</v>
      </c>
      <c r="AT38" s="140">
        <f>ABS(取引基本表!BJ35)</f>
        <v>1008245</v>
      </c>
      <c r="AU38" s="139">
        <f t="shared" si="11"/>
        <v>-852878</v>
      </c>
      <c r="AV38" s="141">
        <f t="shared" si="12"/>
        <v>0.52543328592728167</v>
      </c>
      <c r="AW38" s="138">
        <f t="shared" si="13"/>
        <v>0.47456671407271833</v>
      </c>
    </row>
    <row r="39" spans="1:49">
      <c r="A39" s="268">
        <v>32</v>
      </c>
      <c r="B39" s="37" t="s">
        <v>67</v>
      </c>
      <c r="C39" s="141">
        <f t="shared" si="0"/>
        <v>1</v>
      </c>
      <c r="D39" s="141">
        <f t="shared" si="1"/>
        <v>4.8027598057070089E-2</v>
      </c>
      <c r="E39" s="141">
        <f t="shared" si="1"/>
        <v>4.8027598057070089E-2</v>
      </c>
      <c r="F39" s="141">
        <f t="shared" si="2"/>
        <v>0.70859596344355691</v>
      </c>
      <c r="G39" s="141">
        <f t="shared" si="2"/>
        <v>0.33345520667958617</v>
      </c>
      <c r="H39" s="138">
        <f t="shared" si="3"/>
        <v>5.0851604954235139E-3</v>
      </c>
      <c r="K39" s="268">
        <v>32</v>
      </c>
      <c r="L39" s="37" t="s">
        <v>67</v>
      </c>
      <c r="M39" s="128">
        <f>取引基本表!AX36</f>
        <v>1438652</v>
      </c>
      <c r="N39" s="129">
        <f>ABS(取引基本表!BJ36)</f>
        <v>0</v>
      </c>
      <c r="O39" s="130">
        <f t="shared" si="5"/>
        <v>0</v>
      </c>
      <c r="P39" s="131">
        <f t="shared" si="6"/>
        <v>1</v>
      </c>
      <c r="R39" s="268">
        <v>32</v>
      </c>
      <c r="S39" s="37" t="s">
        <v>67</v>
      </c>
      <c r="T39" s="132">
        <f>雇用表!C39</f>
        <v>69095</v>
      </c>
      <c r="U39" s="133">
        <f>雇用表!F39</f>
        <v>69095</v>
      </c>
      <c r="V39" s="132">
        <f>取引基本表!BL36</f>
        <v>1438652</v>
      </c>
      <c r="W39" s="134">
        <f t="shared" si="7"/>
        <v>4.8027598057070089E-2</v>
      </c>
      <c r="X39" s="134">
        <f t="shared" si="8"/>
        <v>4.8027598057070089E-2</v>
      </c>
      <c r="Z39" s="268">
        <v>32</v>
      </c>
      <c r="AA39" s="37" t="s">
        <v>67</v>
      </c>
      <c r="AB39" s="142">
        <v>479726</v>
      </c>
      <c r="AC39" s="129">
        <v>0</v>
      </c>
      <c r="AD39" s="129">
        <v>537239</v>
      </c>
      <c r="AE39" s="129">
        <v>2458</v>
      </c>
      <c r="AF39" s="129">
        <v>0</v>
      </c>
      <c r="AG39" s="128">
        <f>取引基本表!BL36</f>
        <v>1438652</v>
      </c>
      <c r="AH39" s="138">
        <f t="shared" si="9"/>
        <v>0.70859596344355691</v>
      </c>
      <c r="AI39" s="141">
        <f t="shared" si="10"/>
        <v>0.33345520667958617</v>
      </c>
      <c r="AK39" s="268">
        <v>32</v>
      </c>
      <c r="AL39" s="37" t="s">
        <v>67</v>
      </c>
      <c r="AM39" s="128">
        <f>取引基本表!AR36</f>
        <v>57732</v>
      </c>
      <c r="AN39" s="138">
        <f t="shared" si="4"/>
        <v>5.0851604954235139E-3</v>
      </c>
      <c r="AP39" s="268">
        <v>32</v>
      </c>
      <c r="AQ39" s="37" t="s">
        <v>67</v>
      </c>
      <c r="AR39" s="139">
        <f>取引基本表!AX36</f>
        <v>1438652</v>
      </c>
      <c r="AS39" s="140">
        <f>取引基本表!BB36</f>
        <v>0</v>
      </c>
      <c r="AT39" s="140">
        <f>ABS(取引基本表!BJ36)</f>
        <v>0</v>
      </c>
      <c r="AU39" s="139">
        <f t="shared" si="11"/>
        <v>0</v>
      </c>
      <c r="AV39" s="141">
        <f t="shared" si="12"/>
        <v>0</v>
      </c>
      <c r="AW39" s="138">
        <f t="shared" si="13"/>
        <v>1</v>
      </c>
    </row>
    <row r="40" spans="1:49">
      <c r="A40" s="268">
        <v>33</v>
      </c>
      <c r="B40" s="37" t="s">
        <v>96</v>
      </c>
      <c r="C40" s="141">
        <f t="shared" si="0"/>
        <v>0.78927678494152065</v>
      </c>
      <c r="D40" s="141">
        <f t="shared" si="1"/>
        <v>9.0697433955161888E-2</v>
      </c>
      <c r="E40" s="141">
        <f t="shared" si="1"/>
        <v>9.0562666353757981E-2</v>
      </c>
      <c r="F40" s="141">
        <f t="shared" si="2"/>
        <v>0.70623799726049996</v>
      </c>
      <c r="G40" s="141">
        <f t="shared" si="2"/>
        <v>0.52314226927728547</v>
      </c>
      <c r="H40" s="138">
        <f t="shared" si="3"/>
        <v>3.428475595158087E-2</v>
      </c>
      <c r="K40" s="268">
        <v>33</v>
      </c>
      <c r="L40" s="37" t="s">
        <v>96</v>
      </c>
      <c r="M40" s="128">
        <f>取引基本表!AX37</f>
        <v>2056622</v>
      </c>
      <c r="N40" s="129">
        <f>ABS(取引基本表!BJ37)</f>
        <v>433378</v>
      </c>
      <c r="O40" s="130">
        <f t="shared" si="5"/>
        <v>0.21072321505847938</v>
      </c>
      <c r="P40" s="131">
        <f t="shared" si="6"/>
        <v>0.78927678494152065</v>
      </c>
      <c r="R40" s="268">
        <v>33</v>
      </c>
      <c r="S40" s="37" t="s">
        <v>96</v>
      </c>
      <c r="T40" s="132">
        <f>雇用表!C40</f>
        <v>156134</v>
      </c>
      <c r="U40" s="133">
        <f>雇用表!F40</f>
        <v>155902</v>
      </c>
      <c r="V40" s="132">
        <f>取引基本表!BL37</f>
        <v>1721482</v>
      </c>
      <c r="W40" s="134">
        <f t="shared" si="7"/>
        <v>9.0697433955161888E-2</v>
      </c>
      <c r="X40" s="134">
        <f t="shared" si="8"/>
        <v>9.0562666353757981E-2</v>
      </c>
      <c r="Z40" s="268">
        <v>33</v>
      </c>
      <c r="AA40" s="37" t="s">
        <v>96</v>
      </c>
      <c r="AB40" s="142">
        <v>900580</v>
      </c>
      <c r="AC40" s="129">
        <v>27515</v>
      </c>
      <c r="AD40" s="129">
        <v>279584</v>
      </c>
      <c r="AE40" s="129">
        <v>16592</v>
      </c>
      <c r="AF40" s="129">
        <v>-8495</v>
      </c>
      <c r="AG40" s="128">
        <f>取引基本表!BL37</f>
        <v>1721482</v>
      </c>
      <c r="AH40" s="138">
        <f t="shared" si="9"/>
        <v>0.70623799726049996</v>
      </c>
      <c r="AI40" s="141">
        <f t="shared" si="10"/>
        <v>0.52314226927728547</v>
      </c>
      <c r="AK40" s="268">
        <v>33</v>
      </c>
      <c r="AL40" s="37" t="s">
        <v>96</v>
      </c>
      <c r="AM40" s="128">
        <f>取引基本表!AR37</f>
        <v>389236</v>
      </c>
      <c r="AN40" s="138">
        <f t="shared" si="4"/>
        <v>3.428475595158087E-2</v>
      </c>
      <c r="AP40" s="268">
        <v>33</v>
      </c>
      <c r="AQ40" s="37" t="s">
        <v>96</v>
      </c>
      <c r="AR40" s="139">
        <f>取引基本表!AX37</f>
        <v>2056622</v>
      </c>
      <c r="AS40" s="140">
        <f>取引基本表!BB37</f>
        <v>98238</v>
      </c>
      <c r="AT40" s="140">
        <f>ABS(取引基本表!BJ37)</f>
        <v>433378</v>
      </c>
      <c r="AU40" s="139">
        <f t="shared" si="11"/>
        <v>-335140</v>
      </c>
      <c r="AV40" s="141">
        <f t="shared" si="12"/>
        <v>0.21072321505847938</v>
      </c>
      <c r="AW40" s="138">
        <f t="shared" si="13"/>
        <v>0.78927678494152065</v>
      </c>
    </row>
    <row r="41" spans="1:49">
      <c r="A41" s="268">
        <v>34</v>
      </c>
      <c r="B41" s="37" t="s">
        <v>97</v>
      </c>
      <c r="C41" s="141">
        <f t="shared" si="0"/>
        <v>0.99594790611943085</v>
      </c>
      <c r="D41" s="141">
        <f t="shared" si="1"/>
        <v>0.12149342216939719</v>
      </c>
      <c r="E41" s="141">
        <f t="shared" si="1"/>
        <v>0.11755967401821014</v>
      </c>
      <c r="F41" s="141">
        <f t="shared" si="2"/>
        <v>0.58132099287543681</v>
      </c>
      <c r="G41" s="141">
        <f t="shared" si="2"/>
        <v>0.50896339569449323</v>
      </c>
      <c r="H41" s="138">
        <f t="shared" si="3"/>
        <v>5.504775199299148E-2</v>
      </c>
      <c r="K41" s="268">
        <v>34</v>
      </c>
      <c r="L41" s="37" t="s">
        <v>97</v>
      </c>
      <c r="M41" s="128">
        <f>取引基本表!AX38</f>
        <v>3068537</v>
      </c>
      <c r="N41" s="129">
        <f>ABS(取引基本表!BJ38)</f>
        <v>12434</v>
      </c>
      <c r="O41" s="130">
        <f t="shared" si="5"/>
        <v>4.0520938805691442E-3</v>
      </c>
      <c r="P41" s="131">
        <f t="shared" si="6"/>
        <v>0.99594790611943085</v>
      </c>
      <c r="R41" s="268">
        <v>34</v>
      </c>
      <c r="S41" s="37" t="s">
        <v>97</v>
      </c>
      <c r="T41" s="132">
        <f>雇用表!C41</f>
        <v>374325</v>
      </c>
      <c r="U41" s="133">
        <f>雇用表!F41</f>
        <v>362205</v>
      </c>
      <c r="V41" s="132">
        <f>取引基本表!BL38</f>
        <v>3081031</v>
      </c>
      <c r="W41" s="134">
        <f t="shared" si="7"/>
        <v>0.12149342216939719</v>
      </c>
      <c r="X41" s="134">
        <f t="shared" si="8"/>
        <v>0.11755967401821014</v>
      </c>
      <c r="Z41" s="268">
        <v>34</v>
      </c>
      <c r="AA41" s="37" t="s">
        <v>97</v>
      </c>
      <c r="AB41" s="142">
        <v>1568132</v>
      </c>
      <c r="AC41" s="129">
        <v>45619</v>
      </c>
      <c r="AD41" s="129">
        <v>183331</v>
      </c>
      <c r="AE41" s="129">
        <v>34069</v>
      </c>
      <c r="AF41" s="129">
        <v>-40083</v>
      </c>
      <c r="AG41" s="128">
        <f>取引基本表!BL38</f>
        <v>3081031</v>
      </c>
      <c r="AH41" s="138">
        <f t="shared" si="9"/>
        <v>0.58132099287543681</v>
      </c>
      <c r="AI41" s="141">
        <f t="shared" si="10"/>
        <v>0.50896339569449323</v>
      </c>
      <c r="AK41" s="268">
        <v>34</v>
      </c>
      <c r="AL41" s="37" t="s">
        <v>97</v>
      </c>
      <c r="AM41" s="128">
        <f>取引基本表!AR38</f>
        <v>624959</v>
      </c>
      <c r="AN41" s="138">
        <f t="shared" si="4"/>
        <v>5.504775199299148E-2</v>
      </c>
      <c r="AP41" s="268">
        <v>34</v>
      </c>
      <c r="AQ41" s="37" t="s">
        <v>97</v>
      </c>
      <c r="AR41" s="139">
        <f>取引基本表!AX38</f>
        <v>3068537</v>
      </c>
      <c r="AS41" s="140">
        <f>取引基本表!BB38</f>
        <v>24928</v>
      </c>
      <c r="AT41" s="140">
        <f>ABS(取引基本表!BJ38)</f>
        <v>12434</v>
      </c>
      <c r="AU41" s="139">
        <f t="shared" si="11"/>
        <v>12494</v>
      </c>
      <c r="AV41" s="141">
        <f t="shared" si="12"/>
        <v>4.0520938805691442E-3</v>
      </c>
      <c r="AW41" s="138">
        <f t="shared" si="13"/>
        <v>0.99594790611943085</v>
      </c>
    </row>
    <row r="42" spans="1:49">
      <c r="A42" s="268">
        <v>35</v>
      </c>
      <c r="B42" s="37" t="s">
        <v>3</v>
      </c>
      <c r="C42" s="141">
        <f t="shared" si="0"/>
        <v>0.9655414908579466</v>
      </c>
      <c r="D42" s="141">
        <f t="shared" ref="D42:E47" si="14">W42</f>
        <v>0.12536880137580664</v>
      </c>
      <c r="E42" s="141">
        <f t="shared" si="14"/>
        <v>0.11770088827882173</v>
      </c>
      <c r="F42" s="141">
        <f t="shared" ref="F42:G46" si="15">AH42</f>
        <v>0.58706867988829459</v>
      </c>
      <c r="G42" s="141">
        <f t="shared" si="15"/>
        <v>0.53299358903562055</v>
      </c>
      <c r="H42" s="138">
        <f t="shared" si="3"/>
        <v>1.3420289237220641E-2</v>
      </c>
      <c r="K42" s="268">
        <v>35</v>
      </c>
      <c r="L42" s="37" t="s">
        <v>3</v>
      </c>
      <c r="M42" s="128">
        <f>取引基本表!AX39</f>
        <v>196236</v>
      </c>
      <c r="N42" s="129">
        <f>ABS(取引基本表!BJ39)</f>
        <v>6762</v>
      </c>
      <c r="O42" s="130">
        <f t="shared" si="5"/>
        <v>3.4458509142053444E-2</v>
      </c>
      <c r="P42" s="131">
        <f t="shared" si="6"/>
        <v>0.9655414908579466</v>
      </c>
      <c r="R42" s="268">
        <v>35</v>
      </c>
      <c r="S42" s="37" t="s">
        <v>3</v>
      </c>
      <c r="T42" s="132">
        <f>雇用表!C42</f>
        <v>23838</v>
      </c>
      <c r="U42" s="133">
        <f>雇用表!F42</f>
        <v>22380</v>
      </c>
      <c r="V42" s="132">
        <f>取引基本表!BL39</f>
        <v>190143</v>
      </c>
      <c r="W42" s="134">
        <f t="shared" si="7"/>
        <v>0.12536880137580664</v>
      </c>
      <c r="X42" s="134">
        <f t="shared" si="8"/>
        <v>0.11770088827882173</v>
      </c>
      <c r="Z42" s="268">
        <v>35</v>
      </c>
      <c r="AA42" s="37" t="s">
        <v>3</v>
      </c>
      <c r="AB42" s="142">
        <v>101345</v>
      </c>
      <c r="AC42" s="129">
        <v>-1491</v>
      </c>
      <c r="AD42" s="129">
        <v>8463</v>
      </c>
      <c r="AE42" s="129">
        <v>6216</v>
      </c>
      <c r="AF42" s="129">
        <v>-2906</v>
      </c>
      <c r="AG42" s="128">
        <f>取引基本表!BL39</f>
        <v>190143</v>
      </c>
      <c r="AH42" s="138">
        <f t="shared" ref="AH42:AH47" si="16">SUM(AB42:AF42)/AG42</f>
        <v>0.58706867988829459</v>
      </c>
      <c r="AI42" s="141">
        <f t="shared" si="10"/>
        <v>0.53299358903562055</v>
      </c>
      <c r="AK42" s="268">
        <v>35</v>
      </c>
      <c r="AL42" s="37" t="s">
        <v>3</v>
      </c>
      <c r="AM42" s="128">
        <f>取引基本表!AR39</f>
        <v>152361</v>
      </c>
      <c r="AN42" s="138">
        <f t="shared" si="4"/>
        <v>1.3420289237220641E-2</v>
      </c>
      <c r="AP42" s="268">
        <v>35</v>
      </c>
      <c r="AQ42" s="37" t="s">
        <v>3</v>
      </c>
      <c r="AR42" s="139">
        <f>取引基本表!AX39</f>
        <v>196236</v>
      </c>
      <c r="AS42" s="140">
        <f>取引基本表!BB39</f>
        <v>669</v>
      </c>
      <c r="AT42" s="140">
        <f>ABS(取引基本表!BJ39)</f>
        <v>6762</v>
      </c>
      <c r="AU42" s="139">
        <f t="shared" si="11"/>
        <v>-6093</v>
      </c>
      <c r="AV42" s="141">
        <f t="shared" si="12"/>
        <v>3.4458509142053444E-2</v>
      </c>
      <c r="AW42" s="138">
        <f t="shared" si="13"/>
        <v>0.9655414908579466</v>
      </c>
    </row>
    <row r="43" spans="1:49">
      <c r="A43" s="268">
        <v>36</v>
      </c>
      <c r="B43" s="37" t="s">
        <v>98</v>
      </c>
      <c r="C43" s="141">
        <f t="shared" si="0"/>
        <v>0.68354347123018677</v>
      </c>
      <c r="D43" s="141">
        <f t="shared" si="14"/>
        <v>0.13048156468325811</v>
      </c>
      <c r="E43" s="141">
        <f t="shared" si="14"/>
        <v>0.11291103502841897</v>
      </c>
      <c r="F43" s="141">
        <f t="shared" si="15"/>
        <v>0.62240825035949521</v>
      </c>
      <c r="G43" s="141">
        <f t="shared" si="15"/>
        <v>0.37257380440005849</v>
      </c>
      <c r="H43" s="138">
        <f t="shared" si="3"/>
        <v>1.4147055315786071E-2</v>
      </c>
      <c r="K43" s="268">
        <v>36</v>
      </c>
      <c r="L43" s="37" t="s">
        <v>98</v>
      </c>
      <c r="M43" s="128">
        <f>取引基本表!AX40</f>
        <v>2934343</v>
      </c>
      <c r="N43" s="129">
        <f>ABS(取引基本表!BJ40)</f>
        <v>928592</v>
      </c>
      <c r="O43" s="130">
        <f t="shared" si="5"/>
        <v>0.31645652876981323</v>
      </c>
      <c r="P43" s="131">
        <f t="shared" si="6"/>
        <v>0.68354347123018677</v>
      </c>
      <c r="R43" s="268">
        <v>36</v>
      </c>
      <c r="S43" s="37" t="s">
        <v>98</v>
      </c>
      <c r="T43" s="132">
        <f>雇用表!C43</f>
        <v>287281</v>
      </c>
      <c r="U43" s="133">
        <f>雇用表!F43</f>
        <v>248596</v>
      </c>
      <c r="V43" s="132">
        <f>取引基本表!BL40</f>
        <v>2201698</v>
      </c>
      <c r="W43" s="134">
        <f t="shared" si="7"/>
        <v>0.13048156468325811</v>
      </c>
      <c r="X43" s="134">
        <f t="shared" si="8"/>
        <v>0.11291103502841897</v>
      </c>
      <c r="Z43" s="268">
        <v>36</v>
      </c>
      <c r="AA43" s="37" t="s">
        <v>98</v>
      </c>
      <c r="AB43" s="142">
        <v>820295</v>
      </c>
      <c r="AC43" s="129">
        <v>161989</v>
      </c>
      <c r="AD43" s="129">
        <v>266174</v>
      </c>
      <c r="AE43" s="129">
        <v>121981</v>
      </c>
      <c r="AF43" s="129">
        <v>-84</v>
      </c>
      <c r="AG43" s="128">
        <f>取引基本表!BL40</f>
        <v>2201698</v>
      </c>
      <c r="AH43" s="138">
        <f t="shared" si="16"/>
        <v>0.62240825035949521</v>
      </c>
      <c r="AI43" s="141">
        <f t="shared" si="10"/>
        <v>0.37257380440005849</v>
      </c>
      <c r="AK43" s="268">
        <v>36</v>
      </c>
      <c r="AL43" s="37" t="s">
        <v>98</v>
      </c>
      <c r="AM43" s="128">
        <f>取引基本表!AR40</f>
        <v>160612</v>
      </c>
      <c r="AN43" s="138">
        <f t="shared" si="4"/>
        <v>1.4147055315786071E-2</v>
      </c>
      <c r="AP43" s="268">
        <v>36</v>
      </c>
      <c r="AQ43" s="37" t="s">
        <v>98</v>
      </c>
      <c r="AR43" s="139">
        <f>取引基本表!AX40</f>
        <v>2934343</v>
      </c>
      <c r="AS43" s="140">
        <f>取引基本表!BB40</f>
        <v>195947</v>
      </c>
      <c r="AT43" s="140">
        <f>ABS(取引基本表!BJ40)</f>
        <v>928592</v>
      </c>
      <c r="AU43" s="139">
        <f t="shared" si="11"/>
        <v>-732645</v>
      </c>
      <c r="AV43" s="141">
        <f t="shared" si="12"/>
        <v>0.31645652876981323</v>
      </c>
      <c r="AW43" s="138">
        <f t="shared" si="13"/>
        <v>0.68354347123018677</v>
      </c>
    </row>
    <row r="44" spans="1:49">
      <c r="A44" s="268">
        <v>37</v>
      </c>
      <c r="B44" s="37" t="s">
        <v>99</v>
      </c>
      <c r="C44" s="141">
        <f t="shared" si="0"/>
        <v>0.55987382763194615</v>
      </c>
      <c r="D44" s="141">
        <f t="shared" si="14"/>
        <v>0.19836337849438287</v>
      </c>
      <c r="E44" s="141">
        <f t="shared" si="14"/>
        <v>0.16230318686650563</v>
      </c>
      <c r="F44" s="141">
        <f t="shared" si="15"/>
        <v>0.5344179716450459</v>
      </c>
      <c r="G44" s="141">
        <f t="shared" si="15"/>
        <v>0.32381925449611038</v>
      </c>
      <c r="H44" s="138">
        <f t="shared" si="3"/>
        <v>0.11509284654657072</v>
      </c>
      <c r="K44" s="268">
        <v>37</v>
      </c>
      <c r="L44" s="37" t="s">
        <v>99</v>
      </c>
      <c r="M44" s="128">
        <f>取引基本表!AX41</f>
        <v>1619372</v>
      </c>
      <c r="N44" s="129">
        <f>ABS(取引基本表!BJ41)</f>
        <v>712728</v>
      </c>
      <c r="O44" s="130">
        <f t="shared" si="5"/>
        <v>0.44012617236805379</v>
      </c>
      <c r="P44" s="131">
        <f>1-O44</f>
        <v>0.55987382763194615</v>
      </c>
      <c r="R44" s="268">
        <v>37</v>
      </c>
      <c r="S44" s="37" t="s">
        <v>99</v>
      </c>
      <c r="T44" s="132">
        <f>雇用表!C44</f>
        <v>297626</v>
      </c>
      <c r="U44" s="133">
        <f>雇用表!F44</f>
        <v>243521</v>
      </c>
      <c r="V44" s="132">
        <f>取引基本表!BL41</f>
        <v>1500408</v>
      </c>
      <c r="W44" s="134">
        <f t="shared" si="7"/>
        <v>0.19836337849438287</v>
      </c>
      <c r="X44" s="134">
        <f t="shared" si="8"/>
        <v>0.16230318686650563</v>
      </c>
      <c r="Z44" s="268">
        <v>37</v>
      </c>
      <c r="AA44" s="37" t="s">
        <v>99</v>
      </c>
      <c r="AB44" s="142">
        <v>485861</v>
      </c>
      <c r="AC44" s="129">
        <v>43415</v>
      </c>
      <c r="AD44" s="129">
        <v>187806</v>
      </c>
      <c r="AE44" s="129">
        <v>84767</v>
      </c>
      <c r="AF44" s="129">
        <v>-4</v>
      </c>
      <c r="AG44" s="128">
        <f>取引基本表!BL41</f>
        <v>1500408</v>
      </c>
      <c r="AH44" s="138">
        <f t="shared" si="16"/>
        <v>0.5344179716450459</v>
      </c>
      <c r="AI44" s="141">
        <f t="shared" si="10"/>
        <v>0.32381925449611038</v>
      </c>
      <c r="AK44" s="268">
        <v>37</v>
      </c>
      <c r="AL44" s="37" t="s">
        <v>99</v>
      </c>
      <c r="AM44" s="128">
        <f>取引基本表!AR41</f>
        <v>1306653</v>
      </c>
      <c r="AN44" s="138">
        <f t="shared" si="4"/>
        <v>0.11509284654657072</v>
      </c>
      <c r="AP44" s="268">
        <v>37</v>
      </c>
      <c r="AQ44" s="37" t="s">
        <v>99</v>
      </c>
      <c r="AR44" s="139">
        <f>取引基本表!AX41</f>
        <v>1619372</v>
      </c>
      <c r="AS44" s="140">
        <f>取引基本表!BB41</f>
        <v>593764</v>
      </c>
      <c r="AT44" s="140">
        <f>ABS(取引基本表!BJ41)</f>
        <v>712728</v>
      </c>
      <c r="AU44" s="139">
        <f t="shared" si="11"/>
        <v>-118964</v>
      </c>
      <c r="AV44" s="141">
        <f t="shared" si="12"/>
        <v>0.44012617236805379</v>
      </c>
      <c r="AW44" s="138">
        <f t="shared" si="13"/>
        <v>0.55987382763194615</v>
      </c>
    </row>
    <row r="45" spans="1:49">
      <c r="A45" s="268">
        <v>38</v>
      </c>
      <c r="B45" s="37" t="s">
        <v>4</v>
      </c>
      <c r="C45" s="141">
        <f t="shared" si="0"/>
        <v>1</v>
      </c>
      <c r="D45" s="141">
        <f t="shared" si="14"/>
        <v>0</v>
      </c>
      <c r="E45" s="141">
        <f t="shared" si="14"/>
        <v>0</v>
      </c>
      <c r="F45" s="141">
        <f t="shared" si="15"/>
        <v>0</v>
      </c>
      <c r="G45" s="141">
        <f t="shared" si="15"/>
        <v>0</v>
      </c>
      <c r="H45" s="138">
        <f t="shared" si="3"/>
        <v>0</v>
      </c>
      <c r="K45" s="268">
        <v>38</v>
      </c>
      <c r="L45" s="37" t="s">
        <v>4</v>
      </c>
      <c r="M45" s="128">
        <f>取引基本表!AX42</f>
        <v>54569</v>
      </c>
      <c r="N45" s="129">
        <f>ABS(取引基本表!BJ42)</f>
        <v>0</v>
      </c>
      <c r="O45" s="130">
        <f t="shared" si="5"/>
        <v>0</v>
      </c>
      <c r="P45" s="131">
        <f>1-O45</f>
        <v>1</v>
      </c>
      <c r="R45" s="268">
        <v>38</v>
      </c>
      <c r="S45" s="37" t="s">
        <v>4</v>
      </c>
      <c r="T45" s="132">
        <f>雇用表!C45</f>
        <v>0</v>
      </c>
      <c r="U45" s="133">
        <f>雇用表!F45</f>
        <v>0</v>
      </c>
      <c r="V45" s="132">
        <f>取引基本表!BL42</f>
        <v>54569</v>
      </c>
      <c r="W45" s="134">
        <f t="shared" si="7"/>
        <v>0</v>
      </c>
      <c r="X45" s="134">
        <f t="shared" si="8"/>
        <v>0</v>
      </c>
      <c r="Z45" s="268">
        <v>38</v>
      </c>
      <c r="AA45" s="37" t="s">
        <v>4</v>
      </c>
      <c r="AB45" s="142">
        <v>0</v>
      </c>
      <c r="AC45" s="129">
        <v>0</v>
      </c>
      <c r="AD45" s="129">
        <v>0</v>
      </c>
      <c r="AE45" s="129">
        <v>0</v>
      </c>
      <c r="AF45" s="129">
        <v>0</v>
      </c>
      <c r="AG45" s="128">
        <f>取引基本表!BL42</f>
        <v>54569</v>
      </c>
      <c r="AH45" s="138">
        <f>SUM(AB45:AF45)/AG45</f>
        <v>0</v>
      </c>
      <c r="AI45" s="141">
        <f>AB45/AG45</f>
        <v>0</v>
      </c>
      <c r="AK45" s="268">
        <v>38</v>
      </c>
      <c r="AL45" s="37" t="s">
        <v>4</v>
      </c>
      <c r="AM45" s="128">
        <f>取引基本表!AR42</f>
        <v>0</v>
      </c>
      <c r="AN45" s="138">
        <f t="shared" si="4"/>
        <v>0</v>
      </c>
      <c r="AP45" s="268">
        <v>38</v>
      </c>
      <c r="AQ45" s="37" t="s">
        <v>4</v>
      </c>
      <c r="AR45" s="139">
        <f>取引基本表!AX42</f>
        <v>54569</v>
      </c>
      <c r="AS45" s="140">
        <f>取引基本表!BB42</f>
        <v>0</v>
      </c>
      <c r="AT45" s="140">
        <f>ABS(取引基本表!BJ42)</f>
        <v>0</v>
      </c>
      <c r="AU45" s="139">
        <f t="shared" si="11"/>
        <v>0</v>
      </c>
      <c r="AV45" s="141">
        <f t="shared" si="12"/>
        <v>0</v>
      </c>
      <c r="AW45" s="138">
        <f t="shared" si="13"/>
        <v>1</v>
      </c>
    </row>
    <row r="46" spans="1:49">
      <c r="A46" s="268">
        <v>39</v>
      </c>
      <c r="B46" s="37" t="s">
        <v>5</v>
      </c>
      <c r="C46" s="141">
        <f t="shared" si="0"/>
        <v>0.63561708735819755</v>
      </c>
      <c r="D46" s="141">
        <f t="shared" si="14"/>
        <v>3.6867524451068895E-3</v>
      </c>
      <c r="E46" s="141">
        <f t="shared" si="14"/>
        <v>3.6024838177901608E-3</v>
      </c>
      <c r="F46" s="141">
        <f t="shared" si="15"/>
        <v>0.64740426293918441</v>
      </c>
      <c r="G46" s="141">
        <f t="shared" si="15"/>
        <v>7.4261727822867345E-3</v>
      </c>
      <c r="H46" s="138">
        <f t="shared" si="3"/>
        <v>7.1346566917706757E-6</v>
      </c>
      <c r="K46" s="268">
        <v>39</v>
      </c>
      <c r="L46" s="37" t="s">
        <v>5</v>
      </c>
      <c r="M46" s="128">
        <f>取引基本表!AX43</f>
        <v>189965</v>
      </c>
      <c r="N46" s="129">
        <f>ABS(取引基本表!BJ43)</f>
        <v>69220</v>
      </c>
      <c r="O46" s="130">
        <f t="shared" si="5"/>
        <v>0.36438291264180245</v>
      </c>
      <c r="P46" s="131">
        <f>1-O46</f>
        <v>0.63561708735819755</v>
      </c>
      <c r="R46" s="268">
        <v>39</v>
      </c>
      <c r="S46" s="37" t="s">
        <v>5</v>
      </c>
      <c r="T46" s="132">
        <f>雇用表!C46</f>
        <v>700</v>
      </c>
      <c r="U46" s="133">
        <f>雇用表!F46</f>
        <v>684</v>
      </c>
      <c r="V46" s="132">
        <f>取引基本表!BL43</f>
        <v>189869</v>
      </c>
      <c r="W46" s="134">
        <f t="shared" si="7"/>
        <v>3.6867524451068895E-3</v>
      </c>
      <c r="X46" s="134">
        <f t="shared" si="8"/>
        <v>3.6024838177901608E-3</v>
      </c>
      <c r="Z46" s="268">
        <v>39</v>
      </c>
      <c r="AA46" s="37" t="s">
        <v>5</v>
      </c>
      <c r="AB46" s="142">
        <v>1410</v>
      </c>
      <c r="AC46" s="129">
        <v>109156</v>
      </c>
      <c r="AD46" s="129">
        <v>6675</v>
      </c>
      <c r="AE46" s="129">
        <v>6243</v>
      </c>
      <c r="AF46" s="129">
        <v>-562</v>
      </c>
      <c r="AG46" s="128">
        <f>取引基本表!BL43</f>
        <v>189869</v>
      </c>
      <c r="AH46" s="138">
        <f t="shared" si="16"/>
        <v>0.64740426293918441</v>
      </c>
      <c r="AI46" s="141">
        <f t="shared" si="10"/>
        <v>7.4261727822867345E-3</v>
      </c>
      <c r="AK46" s="268">
        <v>39</v>
      </c>
      <c r="AL46" s="37" t="s">
        <v>5</v>
      </c>
      <c r="AM46" s="128">
        <f>取引基本表!AR43</f>
        <v>81</v>
      </c>
      <c r="AN46" s="138">
        <f t="shared" si="4"/>
        <v>7.1346566917706757E-6</v>
      </c>
      <c r="AP46" s="268">
        <v>39</v>
      </c>
      <c r="AQ46" s="37" t="s">
        <v>5</v>
      </c>
      <c r="AR46" s="139">
        <f>取引基本表!AX43</f>
        <v>189965</v>
      </c>
      <c r="AS46" s="140">
        <f>取引基本表!BB43</f>
        <v>69124</v>
      </c>
      <c r="AT46" s="140">
        <f>ABS(取引基本表!BJ43)</f>
        <v>69220</v>
      </c>
      <c r="AU46" s="139">
        <f t="shared" si="11"/>
        <v>-96</v>
      </c>
      <c r="AV46" s="141">
        <f t="shared" si="12"/>
        <v>0.36438291264180245</v>
      </c>
      <c r="AW46" s="138">
        <f t="shared" si="13"/>
        <v>0.63561708735819755</v>
      </c>
    </row>
    <row r="47" spans="1:49">
      <c r="A47" s="270">
        <v>40</v>
      </c>
      <c r="B47" s="143" t="s">
        <v>6</v>
      </c>
      <c r="C47" s="144">
        <f t="shared" si="0"/>
        <v>0.59941121331825653</v>
      </c>
      <c r="D47" s="144">
        <f t="shared" si="14"/>
        <v>6.7043132898265148E-2</v>
      </c>
      <c r="E47" s="144">
        <f t="shared" si="14"/>
        <v>6.0489972943054145E-2</v>
      </c>
      <c r="F47" s="144">
        <f>AH47</f>
        <v>0.52032812004185636</v>
      </c>
      <c r="G47" s="144">
        <f>AI47</f>
        <v>0.26745444124294698</v>
      </c>
      <c r="H47" s="145">
        <f t="shared" si="3"/>
        <v>1</v>
      </c>
      <c r="K47" s="270">
        <v>40</v>
      </c>
      <c r="L47" s="143" t="s">
        <v>6</v>
      </c>
      <c r="M47" s="146">
        <f>取引基本表!AX44</f>
        <v>39823591</v>
      </c>
      <c r="N47" s="147">
        <f>ABS(取引基本表!BJ44)</f>
        <v>15952884</v>
      </c>
      <c r="O47" s="148">
        <f t="shared" si="5"/>
        <v>0.40058878668174347</v>
      </c>
      <c r="P47" s="149">
        <f>1-O47</f>
        <v>0.59941121331825653</v>
      </c>
      <c r="R47" s="270">
        <v>40</v>
      </c>
      <c r="S47" s="143" t="s">
        <v>6</v>
      </c>
      <c r="T47" s="150">
        <f>SUM(T8:T46)</f>
        <v>2633586</v>
      </c>
      <c r="U47" s="150">
        <f>SUM(U8:U46)</f>
        <v>2376165</v>
      </c>
      <c r="V47" s="150">
        <f>SUM(V8:V46)</f>
        <v>39281965</v>
      </c>
      <c r="W47" s="151">
        <f t="shared" si="7"/>
        <v>6.7043132898265148E-2</v>
      </c>
      <c r="X47" s="151">
        <f t="shared" si="8"/>
        <v>6.0489972943054145E-2</v>
      </c>
      <c r="Z47" s="270">
        <v>40</v>
      </c>
      <c r="AA47" s="143" t="s">
        <v>6</v>
      </c>
      <c r="AB47" s="152">
        <f t="shared" ref="AB47:AG47" si="17">SUM(AB8:AB46)</f>
        <v>10506136</v>
      </c>
      <c r="AC47" s="147">
        <f t="shared" si="17"/>
        <v>3429452</v>
      </c>
      <c r="AD47" s="147">
        <f t="shared" si="17"/>
        <v>5439981</v>
      </c>
      <c r="AE47" s="147">
        <f t="shared" si="17"/>
        <v>1168759</v>
      </c>
      <c r="AF47" s="147">
        <f t="shared" si="17"/>
        <v>-104817</v>
      </c>
      <c r="AG47" s="146">
        <f t="shared" si="17"/>
        <v>39281965</v>
      </c>
      <c r="AH47" s="145">
        <f t="shared" si="16"/>
        <v>0.52032812004185636</v>
      </c>
      <c r="AI47" s="144">
        <f t="shared" si="10"/>
        <v>0.26745444124294698</v>
      </c>
      <c r="AK47" s="270">
        <v>40</v>
      </c>
      <c r="AL47" s="143" t="s">
        <v>6</v>
      </c>
      <c r="AM47" s="146">
        <f>取引基本表!AR44</f>
        <v>11353034</v>
      </c>
      <c r="AN47" s="145">
        <f t="shared" si="4"/>
        <v>1</v>
      </c>
      <c r="AP47" s="270">
        <v>40</v>
      </c>
      <c r="AQ47" s="143" t="s">
        <v>6</v>
      </c>
      <c r="AR47" s="153">
        <f>SUM(AR8:AR46)</f>
        <v>39823591</v>
      </c>
      <c r="AS47" s="154">
        <f>SUM(AS8:AS46)</f>
        <v>15411258</v>
      </c>
      <c r="AT47" s="155">
        <f>SUM(AT8:AT46)</f>
        <v>15952884</v>
      </c>
      <c r="AU47" s="153">
        <f t="shared" si="11"/>
        <v>-541626</v>
      </c>
      <c r="AV47" s="144">
        <f>AT47/AR47</f>
        <v>0.40058878668174347</v>
      </c>
      <c r="AW47" s="145">
        <f t="shared" si="13"/>
        <v>0.59941121331825653</v>
      </c>
    </row>
    <row r="48" spans="1:49">
      <c r="A48" s="67" t="s">
        <v>196</v>
      </c>
      <c r="K48" s="67" t="s">
        <v>196</v>
      </c>
      <c r="R48" s="67" t="s">
        <v>196</v>
      </c>
      <c r="Z48" s="67" t="s">
        <v>196</v>
      </c>
      <c r="AK48" s="67" t="s">
        <v>196</v>
      </c>
      <c r="AP48" s="67" t="s">
        <v>196</v>
      </c>
      <c r="AU48" s="156"/>
      <c r="AV48" s="157"/>
      <c r="AW48" s="157"/>
    </row>
    <row r="49" spans="43:49">
      <c r="AQ49" s="67" t="s">
        <v>194</v>
      </c>
      <c r="AR49" s="132">
        <f>SUM(AR12:AR29)+AR45</f>
        <v>12052041</v>
      </c>
      <c r="AS49" s="132">
        <f>SUM(AS12:AS29)+AS45</f>
        <v>10612490</v>
      </c>
      <c r="AT49" s="132">
        <f>SUM(AT12:AT29)+AT45</f>
        <v>8417699</v>
      </c>
      <c r="AU49" s="132">
        <f>SUM(AU12:AU29)+AU45</f>
        <v>2194791</v>
      </c>
      <c r="AV49" s="158">
        <f>AT49/AR49</f>
        <v>0.69844593127421317</v>
      </c>
      <c r="AW49" s="158">
        <f>1-AV49</f>
        <v>0.30155406872578683</v>
      </c>
    </row>
    <row r="50" spans="43:49">
      <c r="AQ50" s="67" t="s">
        <v>195</v>
      </c>
      <c r="AR50" s="132">
        <f>SUM(AR8:AR11)+SUM(AR30:AR44)+AR46</f>
        <v>27771550</v>
      </c>
      <c r="AS50" s="132">
        <f>SUM(AS8:AS11)+SUM(AS30:AS44)+AS46</f>
        <v>4798768</v>
      </c>
      <c r="AT50" s="132">
        <f>SUM(AT8:AT11)+SUM(AT30:AT44)+AT46</f>
        <v>7535185</v>
      </c>
      <c r="AU50" s="132">
        <f>SUM(AU8:AU11)+SUM(AU30:AU44)+AU46</f>
        <v>-2736417</v>
      </c>
      <c r="AV50" s="158">
        <f>AT50/AR50</f>
        <v>0.27132749162362202</v>
      </c>
      <c r="AW50" s="158">
        <f>1-AV50</f>
        <v>0.72867250837637798</v>
      </c>
    </row>
    <row r="51" spans="43:49">
      <c r="AR51" s="132"/>
      <c r="AS51" s="132"/>
      <c r="AT51" s="132"/>
      <c r="AU51" s="132"/>
    </row>
    <row r="52" spans="43:49">
      <c r="AR52" s="132" t="s">
        <v>117</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ColWidth="8.625" defaultRowHeight="12"/>
  <cols>
    <col min="1" max="1" width="4.125" style="109" customWidth="1"/>
    <col min="2" max="2" width="21.625" style="109" customWidth="1"/>
    <col min="3" max="64" width="10.625" style="109" customWidth="1"/>
    <col min="65" max="16384" width="8.625" style="109"/>
  </cols>
  <sheetData>
    <row r="1" spans="1:64">
      <c r="A1" s="109" t="s">
        <v>0</v>
      </c>
    </row>
    <row r="2" spans="1:64">
      <c r="A2" s="109" t="s">
        <v>101</v>
      </c>
    </row>
    <row r="3" spans="1:64">
      <c r="A3" s="159"/>
      <c r="B3" s="160"/>
      <c r="C3" s="159">
        <v>1</v>
      </c>
      <c r="D3" s="160">
        <v>2</v>
      </c>
      <c r="E3" s="160">
        <v>3</v>
      </c>
      <c r="F3" s="160">
        <v>4</v>
      </c>
      <c r="G3" s="160">
        <v>5</v>
      </c>
      <c r="H3" s="160">
        <v>6</v>
      </c>
      <c r="I3" s="160">
        <v>7</v>
      </c>
      <c r="J3" s="160">
        <v>8</v>
      </c>
      <c r="K3" s="160">
        <v>9</v>
      </c>
      <c r="L3" s="160">
        <v>10</v>
      </c>
      <c r="M3" s="160">
        <v>11</v>
      </c>
      <c r="N3" s="160">
        <v>12</v>
      </c>
      <c r="O3" s="160">
        <v>13</v>
      </c>
      <c r="P3" s="160">
        <v>14</v>
      </c>
      <c r="Q3" s="160">
        <v>15</v>
      </c>
      <c r="R3" s="160">
        <v>16</v>
      </c>
      <c r="S3" s="160">
        <v>17</v>
      </c>
      <c r="T3" s="160">
        <v>18</v>
      </c>
      <c r="U3" s="160">
        <v>19</v>
      </c>
      <c r="V3" s="160">
        <v>20</v>
      </c>
      <c r="W3" s="160">
        <v>21</v>
      </c>
      <c r="X3" s="160">
        <v>22</v>
      </c>
      <c r="Y3" s="160">
        <v>23</v>
      </c>
      <c r="Z3" s="160">
        <v>24</v>
      </c>
      <c r="AA3" s="160">
        <v>25</v>
      </c>
      <c r="AB3" s="160">
        <v>26</v>
      </c>
      <c r="AC3" s="160">
        <v>27</v>
      </c>
      <c r="AD3" s="160">
        <v>28</v>
      </c>
      <c r="AE3" s="160">
        <v>29</v>
      </c>
      <c r="AF3" s="160">
        <v>30</v>
      </c>
      <c r="AG3" s="160">
        <v>31</v>
      </c>
      <c r="AH3" s="160">
        <v>32</v>
      </c>
      <c r="AI3" s="160">
        <v>33</v>
      </c>
      <c r="AJ3" s="160">
        <v>34</v>
      </c>
      <c r="AK3" s="160">
        <v>35</v>
      </c>
      <c r="AL3" s="160">
        <v>36</v>
      </c>
      <c r="AM3" s="160">
        <v>37</v>
      </c>
      <c r="AN3" s="160">
        <v>38</v>
      </c>
      <c r="AO3" s="160">
        <v>39</v>
      </c>
      <c r="AP3" s="171">
        <v>40</v>
      </c>
      <c r="AQ3" s="160">
        <v>41</v>
      </c>
      <c r="AR3" s="160">
        <v>42</v>
      </c>
      <c r="AS3" s="160">
        <v>43</v>
      </c>
      <c r="AT3" s="160">
        <v>44</v>
      </c>
      <c r="AU3" s="160">
        <v>45</v>
      </c>
      <c r="AV3" s="160">
        <v>46</v>
      </c>
      <c r="AW3" s="171">
        <v>47</v>
      </c>
      <c r="AX3" s="171">
        <v>48</v>
      </c>
      <c r="AY3" s="171">
        <v>49</v>
      </c>
      <c r="AZ3" s="171">
        <v>50</v>
      </c>
      <c r="BA3" s="171">
        <v>51</v>
      </c>
      <c r="BB3" s="171">
        <v>52</v>
      </c>
      <c r="BC3" s="171">
        <v>53</v>
      </c>
      <c r="BD3" s="171">
        <v>54</v>
      </c>
      <c r="BE3" s="160">
        <v>55</v>
      </c>
      <c r="BF3" s="160">
        <v>56</v>
      </c>
      <c r="BG3" s="160">
        <v>57</v>
      </c>
      <c r="BH3" s="171">
        <v>58</v>
      </c>
      <c r="BI3" s="171">
        <v>59</v>
      </c>
      <c r="BJ3" s="171">
        <v>60</v>
      </c>
      <c r="BK3" s="171">
        <v>61</v>
      </c>
      <c r="BL3" s="5">
        <v>62</v>
      </c>
    </row>
    <row r="4" spans="1:64" ht="48" customHeight="1">
      <c r="A4" s="16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1">
        <v>1</v>
      </c>
      <c r="B5" s="3" t="s">
        <v>73</v>
      </c>
      <c r="C5" s="190">
        <v>24191</v>
      </c>
      <c r="D5" s="190">
        <v>6</v>
      </c>
      <c r="E5" s="190">
        <v>0</v>
      </c>
      <c r="F5" s="190">
        <v>0</v>
      </c>
      <c r="G5" s="190">
        <v>302240</v>
      </c>
      <c r="H5" s="190">
        <v>907</v>
      </c>
      <c r="I5" s="190">
        <v>481</v>
      </c>
      <c r="J5" s="190">
        <v>1910</v>
      </c>
      <c r="K5" s="190">
        <v>0</v>
      </c>
      <c r="L5" s="190">
        <v>2637</v>
      </c>
      <c r="M5" s="190">
        <v>14</v>
      </c>
      <c r="N5" s="190">
        <v>0</v>
      </c>
      <c r="O5" s="190">
        <v>0</v>
      </c>
      <c r="P5" s="190">
        <v>0</v>
      </c>
      <c r="Q5" s="190">
        <v>0</v>
      </c>
      <c r="R5" s="190">
        <v>0</v>
      </c>
      <c r="S5" s="190">
        <v>0</v>
      </c>
      <c r="T5" s="190">
        <v>0</v>
      </c>
      <c r="U5" s="190">
        <v>0</v>
      </c>
      <c r="V5" s="190">
        <v>0</v>
      </c>
      <c r="W5" s="190">
        <v>0</v>
      </c>
      <c r="X5" s="190">
        <v>1507</v>
      </c>
      <c r="Y5" s="190">
        <v>1989</v>
      </c>
      <c r="Z5" s="190">
        <v>0</v>
      </c>
      <c r="AA5" s="190">
        <v>0</v>
      </c>
      <c r="AB5" s="190">
        <v>0</v>
      </c>
      <c r="AC5" s="190">
        <v>447</v>
      </c>
      <c r="AD5" s="190">
        <v>0</v>
      </c>
      <c r="AE5" s="190">
        <v>16</v>
      </c>
      <c r="AF5" s="190">
        <v>46</v>
      </c>
      <c r="AG5" s="190">
        <v>0</v>
      </c>
      <c r="AH5" s="190">
        <v>24</v>
      </c>
      <c r="AI5" s="190">
        <v>2050</v>
      </c>
      <c r="AJ5" s="190">
        <v>4717</v>
      </c>
      <c r="AK5" s="190">
        <v>436</v>
      </c>
      <c r="AL5" s="190">
        <v>21</v>
      </c>
      <c r="AM5" s="190">
        <v>17571</v>
      </c>
      <c r="AN5" s="190">
        <v>0</v>
      </c>
      <c r="AO5" s="190">
        <v>0</v>
      </c>
      <c r="AP5" s="167">
        <v>361210</v>
      </c>
      <c r="AQ5" s="191">
        <v>1823</v>
      </c>
      <c r="AR5" s="165">
        <v>128280</v>
      </c>
      <c r="AS5" s="165">
        <v>0</v>
      </c>
      <c r="AT5" s="165">
        <v>0</v>
      </c>
      <c r="AU5" s="165">
        <v>7472</v>
      </c>
      <c r="AV5" s="165">
        <v>872</v>
      </c>
      <c r="AW5" s="167">
        <v>138447</v>
      </c>
      <c r="AX5" s="167">
        <v>499657</v>
      </c>
      <c r="AY5" s="167">
        <v>501</v>
      </c>
      <c r="AZ5" s="167">
        <v>501</v>
      </c>
      <c r="BA5" s="167">
        <v>75477</v>
      </c>
      <c r="BB5" s="167">
        <v>75978</v>
      </c>
      <c r="BC5" s="167">
        <v>214425</v>
      </c>
      <c r="BD5" s="167">
        <v>575635</v>
      </c>
      <c r="BE5" s="165">
        <v>-113689</v>
      </c>
      <c r="BF5" s="165">
        <v>-1240</v>
      </c>
      <c r="BG5" s="165">
        <v>-9416</v>
      </c>
      <c r="BH5" s="167">
        <v>-124345</v>
      </c>
      <c r="BI5" s="167">
        <v>-288705</v>
      </c>
      <c r="BJ5" s="167">
        <v>-413050</v>
      </c>
      <c r="BK5" s="167">
        <v>-198625</v>
      </c>
      <c r="BL5" s="192">
        <v>162585</v>
      </c>
    </row>
    <row r="6" spans="1:64">
      <c r="A6" s="161">
        <v>2</v>
      </c>
      <c r="B6" s="3" t="s">
        <v>74</v>
      </c>
      <c r="C6" s="190">
        <v>82</v>
      </c>
      <c r="D6" s="190">
        <v>1797</v>
      </c>
      <c r="E6" s="190">
        <v>19</v>
      </c>
      <c r="F6" s="190">
        <v>0</v>
      </c>
      <c r="G6" s="190">
        <v>1058</v>
      </c>
      <c r="H6" s="190">
        <v>1</v>
      </c>
      <c r="I6" s="190">
        <v>6995</v>
      </c>
      <c r="J6" s="190">
        <v>502</v>
      </c>
      <c r="K6" s="190">
        <v>0</v>
      </c>
      <c r="L6" s="190">
        <v>0</v>
      </c>
      <c r="M6" s="190">
        <v>0</v>
      </c>
      <c r="N6" s="190">
        <v>0</v>
      </c>
      <c r="O6" s="190">
        <v>0</v>
      </c>
      <c r="P6" s="190">
        <v>0</v>
      </c>
      <c r="Q6" s="190">
        <v>0</v>
      </c>
      <c r="R6" s="190">
        <v>0</v>
      </c>
      <c r="S6" s="190">
        <v>0</v>
      </c>
      <c r="T6" s="190">
        <v>0</v>
      </c>
      <c r="U6" s="190">
        <v>0</v>
      </c>
      <c r="V6" s="190">
        <v>0</v>
      </c>
      <c r="W6" s="190">
        <v>1</v>
      </c>
      <c r="X6" s="190">
        <v>142</v>
      </c>
      <c r="Y6" s="190">
        <v>54</v>
      </c>
      <c r="Z6" s="190">
        <v>0</v>
      </c>
      <c r="AA6" s="190">
        <v>0</v>
      </c>
      <c r="AB6" s="190">
        <v>0</v>
      </c>
      <c r="AC6" s="190">
        <v>0</v>
      </c>
      <c r="AD6" s="190">
        <v>0</v>
      </c>
      <c r="AE6" s="190">
        <v>0</v>
      </c>
      <c r="AF6" s="190">
        <v>0</v>
      </c>
      <c r="AG6" s="190">
        <v>0</v>
      </c>
      <c r="AH6" s="190">
        <v>4</v>
      </c>
      <c r="AI6" s="190">
        <v>78</v>
      </c>
      <c r="AJ6" s="190">
        <v>133</v>
      </c>
      <c r="AK6" s="190">
        <v>0</v>
      </c>
      <c r="AL6" s="190">
        <v>0</v>
      </c>
      <c r="AM6" s="190">
        <v>1716</v>
      </c>
      <c r="AN6" s="190">
        <v>0</v>
      </c>
      <c r="AO6" s="190">
        <v>0</v>
      </c>
      <c r="AP6" s="166">
        <v>12582</v>
      </c>
      <c r="AQ6" s="191">
        <v>113</v>
      </c>
      <c r="AR6" s="165">
        <v>5780</v>
      </c>
      <c r="AS6" s="165">
        <v>0</v>
      </c>
      <c r="AT6" s="165">
        <v>0</v>
      </c>
      <c r="AU6" s="165">
        <v>0</v>
      </c>
      <c r="AV6" s="165">
        <v>2927</v>
      </c>
      <c r="AW6" s="166">
        <v>8820</v>
      </c>
      <c r="AX6" s="166">
        <v>21402</v>
      </c>
      <c r="AY6" s="166">
        <v>209</v>
      </c>
      <c r="AZ6" s="166">
        <v>209</v>
      </c>
      <c r="BA6" s="166">
        <v>888</v>
      </c>
      <c r="BB6" s="166">
        <v>1097</v>
      </c>
      <c r="BC6" s="166">
        <v>9917</v>
      </c>
      <c r="BD6" s="166">
        <v>22499</v>
      </c>
      <c r="BE6" s="165">
        <v>-2417</v>
      </c>
      <c r="BF6" s="165">
        <v>-36</v>
      </c>
      <c r="BG6" s="165">
        <v>-224</v>
      </c>
      <c r="BH6" s="166">
        <v>-2677</v>
      </c>
      <c r="BI6" s="166">
        <v>-10303</v>
      </c>
      <c r="BJ6" s="166">
        <v>-12980</v>
      </c>
      <c r="BK6" s="166">
        <v>-3063</v>
      </c>
      <c r="BL6" s="192">
        <v>9519</v>
      </c>
    </row>
    <row r="7" spans="1:64">
      <c r="A7" s="161">
        <v>3</v>
      </c>
      <c r="B7" s="3" t="s">
        <v>75</v>
      </c>
      <c r="C7" s="190">
        <v>0</v>
      </c>
      <c r="D7" s="190">
        <v>0</v>
      </c>
      <c r="E7" s="190">
        <v>2716</v>
      </c>
      <c r="F7" s="190">
        <v>0</v>
      </c>
      <c r="G7" s="190">
        <v>22608</v>
      </c>
      <c r="H7" s="190">
        <v>0</v>
      </c>
      <c r="I7" s="190">
        <v>0</v>
      </c>
      <c r="J7" s="190">
        <v>82</v>
      </c>
      <c r="K7" s="190">
        <v>0</v>
      </c>
      <c r="L7" s="190">
        <v>0</v>
      </c>
      <c r="M7" s="190">
        <v>0</v>
      </c>
      <c r="N7" s="190">
        <v>0</v>
      </c>
      <c r="O7" s="190">
        <v>0</v>
      </c>
      <c r="P7" s="190">
        <v>0</v>
      </c>
      <c r="Q7" s="190">
        <v>0</v>
      </c>
      <c r="R7" s="190">
        <v>0</v>
      </c>
      <c r="S7" s="190">
        <v>0</v>
      </c>
      <c r="T7" s="190">
        <v>0</v>
      </c>
      <c r="U7" s="190">
        <v>0</v>
      </c>
      <c r="V7" s="190">
        <v>0</v>
      </c>
      <c r="W7" s="190">
        <v>0</v>
      </c>
      <c r="X7" s="190">
        <v>793</v>
      </c>
      <c r="Y7" s="190">
        <v>0</v>
      </c>
      <c r="Z7" s="190">
        <v>0</v>
      </c>
      <c r="AA7" s="190">
        <v>0</v>
      </c>
      <c r="AB7" s="190">
        <v>0</v>
      </c>
      <c r="AC7" s="190">
        <v>0</v>
      </c>
      <c r="AD7" s="190">
        <v>0</v>
      </c>
      <c r="AE7" s="190">
        <v>0</v>
      </c>
      <c r="AF7" s="190">
        <v>5</v>
      </c>
      <c r="AG7" s="190">
        <v>0</v>
      </c>
      <c r="AH7" s="190">
        <v>7</v>
      </c>
      <c r="AI7" s="190">
        <v>150</v>
      </c>
      <c r="AJ7" s="190">
        <v>886</v>
      </c>
      <c r="AK7" s="190">
        <v>0</v>
      </c>
      <c r="AL7" s="190">
        <v>0</v>
      </c>
      <c r="AM7" s="190">
        <v>5556</v>
      </c>
      <c r="AN7" s="190">
        <v>0</v>
      </c>
      <c r="AO7" s="190">
        <v>0</v>
      </c>
      <c r="AP7" s="166">
        <v>32803</v>
      </c>
      <c r="AQ7" s="191">
        <v>471</v>
      </c>
      <c r="AR7" s="165">
        <v>13179</v>
      </c>
      <c r="AS7" s="165">
        <v>0</v>
      </c>
      <c r="AT7" s="165">
        <v>0</v>
      </c>
      <c r="AU7" s="165">
        <v>0</v>
      </c>
      <c r="AV7" s="165">
        <v>787</v>
      </c>
      <c r="AW7" s="166">
        <v>14437</v>
      </c>
      <c r="AX7" s="166">
        <v>47240</v>
      </c>
      <c r="AY7" s="166">
        <v>1426</v>
      </c>
      <c r="AZ7" s="166">
        <v>1426</v>
      </c>
      <c r="BA7" s="166">
        <v>43511</v>
      </c>
      <c r="BB7" s="166">
        <v>44937</v>
      </c>
      <c r="BC7" s="166">
        <v>59374</v>
      </c>
      <c r="BD7" s="166">
        <v>92177</v>
      </c>
      <c r="BE7" s="165">
        <v>-4733</v>
      </c>
      <c r="BF7" s="165">
        <v>-202</v>
      </c>
      <c r="BG7" s="165">
        <v>-394</v>
      </c>
      <c r="BH7" s="166">
        <v>-5329</v>
      </c>
      <c r="BI7" s="166">
        <v>-35925</v>
      </c>
      <c r="BJ7" s="166">
        <v>-41254</v>
      </c>
      <c r="BK7" s="166">
        <v>18120</v>
      </c>
      <c r="BL7" s="192">
        <v>50923</v>
      </c>
    </row>
    <row r="8" spans="1:64">
      <c r="A8" s="161">
        <v>4</v>
      </c>
      <c r="B8" s="3" t="s">
        <v>76</v>
      </c>
      <c r="C8" s="190">
        <v>1</v>
      </c>
      <c r="D8" s="190">
        <v>4</v>
      </c>
      <c r="E8" s="190">
        <v>0</v>
      </c>
      <c r="F8" s="190">
        <v>5</v>
      </c>
      <c r="G8" s="190">
        <v>442</v>
      </c>
      <c r="H8" s="190">
        <v>17</v>
      </c>
      <c r="I8" s="190">
        <v>767</v>
      </c>
      <c r="J8" s="190">
        <v>7812</v>
      </c>
      <c r="K8" s="190">
        <v>72512</v>
      </c>
      <c r="L8" s="190">
        <v>37</v>
      </c>
      <c r="M8" s="190">
        <v>13762</v>
      </c>
      <c r="N8" s="190">
        <v>122888</v>
      </c>
      <c r="O8" s="190">
        <v>27221</v>
      </c>
      <c r="P8" s="190">
        <v>45</v>
      </c>
      <c r="Q8" s="190">
        <v>47</v>
      </c>
      <c r="R8" s="190">
        <v>14</v>
      </c>
      <c r="S8" s="190">
        <v>5</v>
      </c>
      <c r="T8" s="190">
        <v>24</v>
      </c>
      <c r="U8" s="190">
        <v>21</v>
      </c>
      <c r="V8" s="190">
        <v>0</v>
      </c>
      <c r="W8" s="190">
        <v>48</v>
      </c>
      <c r="X8" s="190">
        <v>80</v>
      </c>
      <c r="Y8" s="190">
        <v>4033</v>
      </c>
      <c r="Z8" s="190">
        <v>354400</v>
      </c>
      <c r="AA8" s="190">
        <v>0</v>
      </c>
      <c r="AB8" s="190">
        <v>0</v>
      </c>
      <c r="AC8" s="190">
        <v>5</v>
      </c>
      <c r="AD8" s="190">
        <v>1</v>
      </c>
      <c r="AE8" s="190">
        <v>2</v>
      </c>
      <c r="AF8" s="190">
        <v>9</v>
      </c>
      <c r="AG8" s="190">
        <v>0</v>
      </c>
      <c r="AH8" s="190">
        <v>9</v>
      </c>
      <c r="AI8" s="190">
        <v>62</v>
      </c>
      <c r="AJ8" s="190">
        <v>16</v>
      </c>
      <c r="AK8" s="190">
        <v>6</v>
      </c>
      <c r="AL8" s="190">
        <v>9</v>
      </c>
      <c r="AM8" s="190">
        <v>3</v>
      </c>
      <c r="AN8" s="190">
        <v>0</v>
      </c>
      <c r="AO8" s="190">
        <v>25</v>
      </c>
      <c r="AP8" s="166">
        <v>604332</v>
      </c>
      <c r="AQ8" s="191">
        <v>-168</v>
      </c>
      <c r="AR8" s="165">
        <v>-221</v>
      </c>
      <c r="AS8" s="165">
        <v>0</v>
      </c>
      <c r="AT8" s="165">
        <v>0</v>
      </c>
      <c r="AU8" s="165">
        <v>-161</v>
      </c>
      <c r="AV8" s="165">
        <v>10647</v>
      </c>
      <c r="AW8" s="166">
        <v>10097</v>
      </c>
      <c r="AX8" s="166">
        <v>614429</v>
      </c>
      <c r="AY8" s="166">
        <v>322</v>
      </c>
      <c r="AZ8" s="166">
        <v>322</v>
      </c>
      <c r="BA8" s="166">
        <v>505</v>
      </c>
      <c r="BB8" s="166">
        <v>827</v>
      </c>
      <c r="BC8" s="166">
        <v>10924</v>
      </c>
      <c r="BD8" s="166">
        <v>615256</v>
      </c>
      <c r="BE8" s="165">
        <v>-522548</v>
      </c>
      <c r="BF8" s="165">
        <v>0</v>
      </c>
      <c r="BG8" s="165">
        <v>-77027</v>
      </c>
      <c r="BH8" s="166">
        <v>-599575</v>
      </c>
      <c r="BI8" s="166">
        <v>-9110</v>
      </c>
      <c r="BJ8" s="166">
        <v>-608685</v>
      </c>
      <c r="BK8" s="166">
        <v>-597761</v>
      </c>
      <c r="BL8" s="192">
        <v>6571</v>
      </c>
    </row>
    <row r="9" spans="1:64">
      <c r="A9" s="161">
        <v>5</v>
      </c>
      <c r="B9" s="3" t="s">
        <v>77</v>
      </c>
      <c r="C9" s="190">
        <v>22080</v>
      </c>
      <c r="D9" s="190">
        <v>66</v>
      </c>
      <c r="E9" s="190">
        <v>7222</v>
      </c>
      <c r="F9" s="190">
        <v>0</v>
      </c>
      <c r="G9" s="190">
        <v>478686</v>
      </c>
      <c r="H9" s="190">
        <v>271</v>
      </c>
      <c r="I9" s="190">
        <v>543</v>
      </c>
      <c r="J9" s="190">
        <v>17102</v>
      </c>
      <c r="K9" s="190">
        <v>0</v>
      </c>
      <c r="L9" s="190">
        <v>8</v>
      </c>
      <c r="M9" s="190">
        <v>81</v>
      </c>
      <c r="N9" s="190">
        <v>1</v>
      </c>
      <c r="O9" s="190">
        <v>0</v>
      </c>
      <c r="P9" s="190">
        <v>0</v>
      </c>
      <c r="Q9" s="190">
        <v>0</v>
      </c>
      <c r="R9" s="190">
        <v>0</v>
      </c>
      <c r="S9" s="190">
        <v>0</v>
      </c>
      <c r="T9" s="190">
        <v>0</v>
      </c>
      <c r="U9" s="190">
        <v>0</v>
      </c>
      <c r="V9" s="190">
        <v>0</v>
      </c>
      <c r="W9" s="190">
        <v>0</v>
      </c>
      <c r="X9" s="190">
        <v>1176</v>
      </c>
      <c r="Y9" s="190">
        <v>23</v>
      </c>
      <c r="Z9" s="190">
        <v>0</v>
      </c>
      <c r="AA9" s="190">
        <v>0</v>
      </c>
      <c r="AB9" s="190">
        <v>0</v>
      </c>
      <c r="AC9" s="190">
        <v>418</v>
      </c>
      <c r="AD9" s="190">
        <v>0</v>
      </c>
      <c r="AE9" s="190">
        <v>0</v>
      </c>
      <c r="AF9" s="190">
        <v>133</v>
      </c>
      <c r="AG9" s="190">
        <v>0</v>
      </c>
      <c r="AH9" s="190">
        <v>1012</v>
      </c>
      <c r="AI9" s="190">
        <v>8986</v>
      </c>
      <c r="AJ9" s="190">
        <v>20317</v>
      </c>
      <c r="AK9" s="190">
        <v>322</v>
      </c>
      <c r="AL9" s="190">
        <v>7</v>
      </c>
      <c r="AM9" s="190">
        <v>161218</v>
      </c>
      <c r="AN9" s="190">
        <v>0</v>
      </c>
      <c r="AO9" s="190">
        <v>736</v>
      </c>
      <c r="AP9" s="166">
        <v>720408</v>
      </c>
      <c r="AQ9" s="191">
        <v>31917</v>
      </c>
      <c r="AR9" s="165">
        <v>1151887</v>
      </c>
      <c r="AS9" s="165">
        <v>0</v>
      </c>
      <c r="AT9" s="165">
        <v>0</v>
      </c>
      <c r="AU9" s="165">
        <v>0</v>
      </c>
      <c r="AV9" s="165">
        <v>-17157</v>
      </c>
      <c r="AW9" s="166">
        <v>1166647</v>
      </c>
      <c r="AX9" s="166">
        <v>1887055</v>
      </c>
      <c r="AY9" s="166">
        <v>14572</v>
      </c>
      <c r="AZ9" s="166">
        <v>14572</v>
      </c>
      <c r="BA9" s="166">
        <v>1604619</v>
      </c>
      <c r="BB9" s="166">
        <v>1619191</v>
      </c>
      <c r="BC9" s="166">
        <v>2785838</v>
      </c>
      <c r="BD9" s="166">
        <v>3506246</v>
      </c>
      <c r="BE9" s="165">
        <v>-238318</v>
      </c>
      <c r="BF9" s="165">
        <v>-15141</v>
      </c>
      <c r="BG9" s="165">
        <v>-69203</v>
      </c>
      <c r="BH9" s="166">
        <v>-322662</v>
      </c>
      <c r="BI9" s="166">
        <v>-1070566</v>
      </c>
      <c r="BJ9" s="166">
        <v>-1393228</v>
      </c>
      <c r="BK9" s="166">
        <v>1392610</v>
      </c>
      <c r="BL9" s="192">
        <v>2113018</v>
      </c>
    </row>
    <row r="10" spans="1:64">
      <c r="A10" s="161">
        <v>6</v>
      </c>
      <c r="B10" s="3" t="s">
        <v>78</v>
      </c>
      <c r="C10" s="190">
        <v>393</v>
      </c>
      <c r="D10" s="190">
        <v>6</v>
      </c>
      <c r="E10" s="190">
        <v>928</v>
      </c>
      <c r="F10" s="190">
        <v>17</v>
      </c>
      <c r="G10" s="190">
        <v>2153</v>
      </c>
      <c r="H10" s="190">
        <v>17011</v>
      </c>
      <c r="I10" s="190">
        <v>1085</v>
      </c>
      <c r="J10" s="190">
        <v>2376</v>
      </c>
      <c r="K10" s="190">
        <v>31</v>
      </c>
      <c r="L10" s="190">
        <v>1711</v>
      </c>
      <c r="M10" s="190">
        <v>968</v>
      </c>
      <c r="N10" s="190">
        <v>799</v>
      </c>
      <c r="O10" s="190">
        <v>164</v>
      </c>
      <c r="P10" s="190">
        <v>799</v>
      </c>
      <c r="Q10" s="190">
        <v>1047</v>
      </c>
      <c r="R10" s="190">
        <v>820</v>
      </c>
      <c r="S10" s="190">
        <v>290</v>
      </c>
      <c r="T10" s="190">
        <v>897</v>
      </c>
      <c r="U10" s="190">
        <v>1705</v>
      </c>
      <c r="V10" s="190">
        <v>460</v>
      </c>
      <c r="W10" s="190">
        <v>1677</v>
      </c>
      <c r="X10" s="190">
        <v>5251</v>
      </c>
      <c r="Y10" s="190">
        <v>8362</v>
      </c>
      <c r="Z10" s="190">
        <v>255</v>
      </c>
      <c r="AA10" s="190">
        <v>168</v>
      </c>
      <c r="AB10" s="190">
        <v>612</v>
      </c>
      <c r="AC10" s="190">
        <v>12770</v>
      </c>
      <c r="AD10" s="190">
        <v>1628</v>
      </c>
      <c r="AE10" s="190">
        <v>176</v>
      </c>
      <c r="AF10" s="190">
        <v>4080</v>
      </c>
      <c r="AG10" s="190">
        <v>746</v>
      </c>
      <c r="AH10" s="190">
        <v>6167</v>
      </c>
      <c r="AI10" s="190">
        <v>794</v>
      </c>
      <c r="AJ10" s="190">
        <v>10358</v>
      </c>
      <c r="AK10" s="190">
        <v>3798</v>
      </c>
      <c r="AL10" s="190">
        <v>4403</v>
      </c>
      <c r="AM10" s="190">
        <v>5959</v>
      </c>
      <c r="AN10" s="190">
        <v>1094</v>
      </c>
      <c r="AO10" s="190">
        <v>42</v>
      </c>
      <c r="AP10" s="166">
        <v>102000</v>
      </c>
      <c r="AQ10" s="191">
        <v>4304</v>
      </c>
      <c r="AR10" s="165">
        <v>137698</v>
      </c>
      <c r="AS10" s="165">
        <v>0</v>
      </c>
      <c r="AT10" s="165">
        <v>24</v>
      </c>
      <c r="AU10" s="165">
        <v>5892</v>
      </c>
      <c r="AV10" s="165">
        <v>-4043</v>
      </c>
      <c r="AW10" s="166">
        <v>143875</v>
      </c>
      <c r="AX10" s="166">
        <v>245875</v>
      </c>
      <c r="AY10" s="166">
        <v>3998</v>
      </c>
      <c r="AZ10" s="166">
        <v>3998</v>
      </c>
      <c r="BA10" s="166">
        <v>58820</v>
      </c>
      <c r="BB10" s="166">
        <v>62818</v>
      </c>
      <c r="BC10" s="166">
        <v>206693</v>
      </c>
      <c r="BD10" s="166">
        <v>308693</v>
      </c>
      <c r="BE10" s="165">
        <v>-142056</v>
      </c>
      <c r="BF10" s="165">
        <v>-7113</v>
      </c>
      <c r="BG10" s="165">
        <v>-14675</v>
      </c>
      <c r="BH10" s="166">
        <v>-163844</v>
      </c>
      <c r="BI10" s="166">
        <v>-61670</v>
      </c>
      <c r="BJ10" s="166">
        <v>-225514</v>
      </c>
      <c r="BK10" s="166">
        <v>-18821</v>
      </c>
      <c r="BL10" s="192">
        <v>83179</v>
      </c>
    </row>
    <row r="11" spans="1:64">
      <c r="A11" s="161">
        <v>7</v>
      </c>
      <c r="B11" s="3" t="s">
        <v>79</v>
      </c>
      <c r="C11" s="190">
        <v>4294</v>
      </c>
      <c r="D11" s="190">
        <v>93</v>
      </c>
      <c r="E11" s="190">
        <v>197</v>
      </c>
      <c r="F11" s="190">
        <v>4</v>
      </c>
      <c r="G11" s="190">
        <v>34104</v>
      </c>
      <c r="H11" s="190">
        <v>442</v>
      </c>
      <c r="I11" s="190">
        <v>115219</v>
      </c>
      <c r="J11" s="190">
        <v>29689</v>
      </c>
      <c r="K11" s="190">
        <v>33</v>
      </c>
      <c r="L11" s="190">
        <v>2988</v>
      </c>
      <c r="M11" s="190">
        <v>4715</v>
      </c>
      <c r="N11" s="190">
        <v>744</v>
      </c>
      <c r="O11" s="190">
        <v>281</v>
      </c>
      <c r="P11" s="190">
        <v>3693</v>
      </c>
      <c r="Q11" s="190">
        <v>864</v>
      </c>
      <c r="R11" s="190">
        <v>954</v>
      </c>
      <c r="S11" s="190">
        <v>949</v>
      </c>
      <c r="T11" s="190">
        <v>994</v>
      </c>
      <c r="U11" s="190">
        <v>6877</v>
      </c>
      <c r="V11" s="190">
        <v>2412</v>
      </c>
      <c r="W11" s="190">
        <v>2892</v>
      </c>
      <c r="X11" s="190">
        <v>20715</v>
      </c>
      <c r="Y11" s="190">
        <v>93619</v>
      </c>
      <c r="Z11" s="190">
        <v>5510</v>
      </c>
      <c r="AA11" s="190">
        <v>723</v>
      </c>
      <c r="AB11" s="190">
        <v>1016</v>
      </c>
      <c r="AC11" s="190">
        <v>21877</v>
      </c>
      <c r="AD11" s="190">
        <v>5409</v>
      </c>
      <c r="AE11" s="190">
        <v>1869</v>
      </c>
      <c r="AF11" s="190">
        <v>13285</v>
      </c>
      <c r="AG11" s="190">
        <v>9929</v>
      </c>
      <c r="AH11" s="190">
        <v>1736</v>
      </c>
      <c r="AI11" s="190">
        <v>13893</v>
      </c>
      <c r="AJ11" s="190">
        <v>18121</v>
      </c>
      <c r="AK11" s="190">
        <v>3521</v>
      </c>
      <c r="AL11" s="190">
        <v>7587</v>
      </c>
      <c r="AM11" s="190">
        <v>7519</v>
      </c>
      <c r="AN11" s="190">
        <v>23596</v>
      </c>
      <c r="AO11" s="190">
        <v>116</v>
      </c>
      <c r="AP11" s="166">
        <v>462479</v>
      </c>
      <c r="AQ11" s="191">
        <v>3337</v>
      </c>
      <c r="AR11" s="165">
        <v>21759</v>
      </c>
      <c r="AS11" s="165">
        <v>44</v>
      </c>
      <c r="AT11" s="165">
        <v>300</v>
      </c>
      <c r="AU11" s="165">
        <v>9629</v>
      </c>
      <c r="AV11" s="165">
        <v>-6556</v>
      </c>
      <c r="AW11" s="166">
        <v>28513</v>
      </c>
      <c r="AX11" s="166">
        <v>490992</v>
      </c>
      <c r="AY11" s="166">
        <v>20034</v>
      </c>
      <c r="AZ11" s="166">
        <v>20034</v>
      </c>
      <c r="BA11" s="166">
        <v>207381</v>
      </c>
      <c r="BB11" s="166">
        <v>227415</v>
      </c>
      <c r="BC11" s="166">
        <v>255928</v>
      </c>
      <c r="BD11" s="166">
        <v>718407</v>
      </c>
      <c r="BE11" s="165">
        <v>-63988</v>
      </c>
      <c r="BF11" s="165">
        <v>-498</v>
      </c>
      <c r="BG11" s="165">
        <v>-6436</v>
      </c>
      <c r="BH11" s="166">
        <v>-70922</v>
      </c>
      <c r="BI11" s="166">
        <v>-273954</v>
      </c>
      <c r="BJ11" s="166">
        <v>-344876</v>
      </c>
      <c r="BK11" s="166">
        <v>-88948</v>
      </c>
      <c r="BL11" s="192">
        <v>373531</v>
      </c>
    </row>
    <row r="12" spans="1:64">
      <c r="A12" s="161">
        <v>8</v>
      </c>
      <c r="B12" s="3" t="s">
        <v>80</v>
      </c>
      <c r="C12" s="190">
        <v>7627</v>
      </c>
      <c r="D12" s="190">
        <v>9</v>
      </c>
      <c r="E12" s="190">
        <v>818</v>
      </c>
      <c r="F12" s="190">
        <v>33</v>
      </c>
      <c r="G12" s="190">
        <v>23551</v>
      </c>
      <c r="H12" s="190">
        <v>11202</v>
      </c>
      <c r="I12" s="190">
        <v>11974</v>
      </c>
      <c r="J12" s="190">
        <v>565465</v>
      </c>
      <c r="K12" s="190">
        <v>887</v>
      </c>
      <c r="L12" s="190">
        <v>80116</v>
      </c>
      <c r="M12" s="190">
        <v>7241</v>
      </c>
      <c r="N12" s="190">
        <v>10634</v>
      </c>
      <c r="O12" s="190">
        <v>1243</v>
      </c>
      <c r="P12" s="190">
        <v>5251</v>
      </c>
      <c r="Q12" s="190">
        <v>2653</v>
      </c>
      <c r="R12" s="190">
        <v>3353</v>
      </c>
      <c r="S12" s="190">
        <v>3027</v>
      </c>
      <c r="T12" s="190">
        <v>3984</v>
      </c>
      <c r="U12" s="190">
        <v>11698</v>
      </c>
      <c r="V12" s="190">
        <v>4355</v>
      </c>
      <c r="W12" s="190">
        <v>13322</v>
      </c>
      <c r="X12" s="190">
        <v>14865</v>
      </c>
      <c r="Y12" s="190">
        <v>10799</v>
      </c>
      <c r="Z12" s="190">
        <v>2479</v>
      </c>
      <c r="AA12" s="190">
        <v>1684</v>
      </c>
      <c r="AB12" s="190">
        <v>3435</v>
      </c>
      <c r="AC12" s="190">
        <v>36</v>
      </c>
      <c r="AD12" s="190">
        <v>32</v>
      </c>
      <c r="AE12" s="190">
        <v>120</v>
      </c>
      <c r="AF12" s="190">
        <v>1194</v>
      </c>
      <c r="AG12" s="190">
        <v>678</v>
      </c>
      <c r="AH12" s="190">
        <v>1332</v>
      </c>
      <c r="AI12" s="190">
        <v>15432</v>
      </c>
      <c r="AJ12" s="190">
        <v>485377</v>
      </c>
      <c r="AK12" s="190">
        <v>414</v>
      </c>
      <c r="AL12" s="190">
        <v>8787</v>
      </c>
      <c r="AM12" s="190">
        <v>13640</v>
      </c>
      <c r="AN12" s="190">
        <v>509</v>
      </c>
      <c r="AO12" s="190">
        <v>699</v>
      </c>
      <c r="AP12" s="166">
        <v>1329955</v>
      </c>
      <c r="AQ12" s="191">
        <v>7280</v>
      </c>
      <c r="AR12" s="165">
        <v>90702</v>
      </c>
      <c r="AS12" s="165">
        <v>0</v>
      </c>
      <c r="AT12" s="165">
        <v>0</v>
      </c>
      <c r="AU12" s="165">
        <v>0</v>
      </c>
      <c r="AV12" s="165">
        <v>-14723</v>
      </c>
      <c r="AW12" s="166">
        <v>83259</v>
      </c>
      <c r="AX12" s="166">
        <v>1413214</v>
      </c>
      <c r="AY12" s="166">
        <v>176398</v>
      </c>
      <c r="AZ12" s="166">
        <v>176398</v>
      </c>
      <c r="BA12" s="166">
        <v>1226532</v>
      </c>
      <c r="BB12" s="166">
        <v>1402930</v>
      </c>
      <c r="BC12" s="166">
        <v>1486189</v>
      </c>
      <c r="BD12" s="166">
        <v>2816144</v>
      </c>
      <c r="BE12" s="165">
        <v>-345249</v>
      </c>
      <c r="BF12" s="165">
        <v>-2647</v>
      </c>
      <c r="BG12" s="165">
        <v>-34724</v>
      </c>
      <c r="BH12" s="166">
        <v>-382620</v>
      </c>
      <c r="BI12" s="166">
        <v>-725438</v>
      </c>
      <c r="BJ12" s="166">
        <v>-1108058</v>
      </c>
      <c r="BK12" s="166">
        <v>378131</v>
      </c>
      <c r="BL12" s="192">
        <v>1708086</v>
      </c>
    </row>
    <row r="13" spans="1:64">
      <c r="A13" s="161">
        <v>9</v>
      </c>
      <c r="B13" s="3" t="s">
        <v>81</v>
      </c>
      <c r="C13" s="190">
        <v>3486</v>
      </c>
      <c r="D13" s="190">
        <v>182</v>
      </c>
      <c r="E13" s="190">
        <v>2063</v>
      </c>
      <c r="F13" s="190">
        <v>653</v>
      </c>
      <c r="G13" s="190">
        <v>10218</v>
      </c>
      <c r="H13" s="190">
        <v>635</v>
      </c>
      <c r="I13" s="190">
        <v>1865</v>
      </c>
      <c r="J13" s="190">
        <v>13559</v>
      </c>
      <c r="K13" s="190">
        <v>13215</v>
      </c>
      <c r="L13" s="190">
        <v>795</v>
      </c>
      <c r="M13" s="190">
        <v>6339</v>
      </c>
      <c r="N13" s="190">
        <v>61287</v>
      </c>
      <c r="O13" s="190">
        <v>931</v>
      </c>
      <c r="P13" s="190">
        <v>3282</v>
      </c>
      <c r="Q13" s="190">
        <v>3222</v>
      </c>
      <c r="R13" s="190">
        <v>1934</v>
      </c>
      <c r="S13" s="190">
        <v>673</v>
      </c>
      <c r="T13" s="190">
        <v>443</v>
      </c>
      <c r="U13" s="190">
        <v>1816</v>
      </c>
      <c r="V13" s="190">
        <v>200</v>
      </c>
      <c r="W13" s="190">
        <v>4693</v>
      </c>
      <c r="X13" s="190">
        <v>3243</v>
      </c>
      <c r="Y13" s="190">
        <v>36525</v>
      </c>
      <c r="Z13" s="190">
        <v>50791</v>
      </c>
      <c r="AA13" s="190">
        <v>2771</v>
      </c>
      <c r="AB13" s="190">
        <v>3912</v>
      </c>
      <c r="AC13" s="190">
        <v>29876</v>
      </c>
      <c r="AD13" s="190">
        <v>3037</v>
      </c>
      <c r="AE13" s="190">
        <v>2866</v>
      </c>
      <c r="AF13" s="190">
        <v>56618</v>
      </c>
      <c r="AG13" s="190">
        <v>2902</v>
      </c>
      <c r="AH13" s="190">
        <v>16696</v>
      </c>
      <c r="AI13" s="190">
        <v>10387</v>
      </c>
      <c r="AJ13" s="190">
        <v>9802</v>
      </c>
      <c r="AK13" s="190">
        <v>1137</v>
      </c>
      <c r="AL13" s="190">
        <v>7530</v>
      </c>
      <c r="AM13" s="190">
        <v>12505</v>
      </c>
      <c r="AN13" s="190">
        <v>0</v>
      </c>
      <c r="AO13" s="190">
        <v>2066</v>
      </c>
      <c r="AP13" s="166">
        <v>384155</v>
      </c>
      <c r="AQ13" s="191">
        <v>560</v>
      </c>
      <c r="AR13" s="165">
        <v>68394</v>
      </c>
      <c r="AS13" s="165">
        <v>0</v>
      </c>
      <c r="AT13" s="165">
        <v>0</v>
      </c>
      <c r="AU13" s="165">
        <v>0</v>
      </c>
      <c r="AV13" s="165">
        <v>736</v>
      </c>
      <c r="AW13" s="166">
        <v>69690</v>
      </c>
      <c r="AX13" s="166">
        <v>453845</v>
      </c>
      <c r="AY13" s="166">
        <v>228</v>
      </c>
      <c r="AZ13" s="166">
        <v>228</v>
      </c>
      <c r="BA13" s="166">
        <v>51825</v>
      </c>
      <c r="BB13" s="166">
        <v>52053</v>
      </c>
      <c r="BC13" s="166">
        <v>121743</v>
      </c>
      <c r="BD13" s="166">
        <v>505898</v>
      </c>
      <c r="BE13" s="165">
        <v>-46105</v>
      </c>
      <c r="BF13" s="165">
        <v>-195</v>
      </c>
      <c r="BG13" s="165">
        <v>-5484</v>
      </c>
      <c r="BH13" s="166">
        <v>-51784</v>
      </c>
      <c r="BI13" s="166">
        <v>-316872</v>
      </c>
      <c r="BJ13" s="166">
        <v>-368656</v>
      </c>
      <c r="BK13" s="166">
        <v>-246913</v>
      </c>
      <c r="BL13" s="192">
        <v>137242</v>
      </c>
    </row>
    <row r="14" spans="1:64">
      <c r="A14" s="161">
        <v>10</v>
      </c>
      <c r="B14" s="3" t="s">
        <v>82</v>
      </c>
      <c r="C14" s="190">
        <v>1309</v>
      </c>
      <c r="D14" s="190">
        <v>49</v>
      </c>
      <c r="E14" s="190">
        <v>772</v>
      </c>
      <c r="F14" s="190">
        <v>48</v>
      </c>
      <c r="G14" s="190">
        <v>48129</v>
      </c>
      <c r="H14" s="190">
        <v>714</v>
      </c>
      <c r="I14" s="190">
        <v>7294</v>
      </c>
      <c r="J14" s="190">
        <v>50028</v>
      </c>
      <c r="K14" s="190">
        <v>24</v>
      </c>
      <c r="L14" s="190">
        <v>100159</v>
      </c>
      <c r="M14" s="190">
        <v>2848</v>
      </c>
      <c r="N14" s="190">
        <v>2029</v>
      </c>
      <c r="O14" s="190">
        <v>708</v>
      </c>
      <c r="P14" s="190">
        <v>5167</v>
      </c>
      <c r="Q14" s="190">
        <v>10203</v>
      </c>
      <c r="R14" s="190">
        <v>24062</v>
      </c>
      <c r="S14" s="190">
        <v>9058</v>
      </c>
      <c r="T14" s="190">
        <v>4718</v>
      </c>
      <c r="U14" s="190">
        <v>36515</v>
      </c>
      <c r="V14" s="190">
        <v>20565</v>
      </c>
      <c r="W14" s="190">
        <v>37842</v>
      </c>
      <c r="X14" s="190">
        <v>22808</v>
      </c>
      <c r="Y14" s="190">
        <v>31103</v>
      </c>
      <c r="Z14" s="190">
        <v>24</v>
      </c>
      <c r="AA14" s="190">
        <v>7487</v>
      </c>
      <c r="AB14" s="190">
        <v>4610</v>
      </c>
      <c r="AC14" s="190">
        <v>17599</v>
      </c>
      <c r="AD14" s="190">
        <v>3075</v>
      </c>
      <c r="AE14" s="190">
        <v>2465</v>
      </c>
      <c r="AF14" s="190">
        <v>4700</v>
      </c>
      <c r="AG14" s="190">
        <v>2984</v>
      </c>
      <c r="AH14" s="190">
        <v>2607</v>
      </c>
      <c r="AI14" s="190">
        <v>7173</v>
      </c>
      <c r="AJ14" s="190">
        <v>7141</v>
      </c>
      <c r="AK14" s="190">
        <v>1354</v>
      </c>
      <c r="AL14" s="190">
        <v>16825</v>
      </c>
      <c r="AM14" s="190">
        <v>4238</v>
      </c>
      <c r="AN14" s="190">
        <v>2516</v>
      </c>
      <c r="AO14" s="190">
        <v>411</v>
      </c>
      <c r="AP14" s="166">
        <v>501361</v>
      </c>
      <c r="AQ14" s="191">
        <v>890</v>
      </c>
      <c r="AR14" s="165">
        <v>32716</v>
      </c>
      <c r="AS14" s="165">
        <v>56</v>
      </c>
      <c r="AT14" s="165">
        <v>0</v>
      </c>
      <c r="AU14" s="165">
        <v>0</v>
      </c>
      <c r="AV14" s="165">
        <v>-8701</v>
      </c>
      <c r="AW14" s="166">
        <v>24961</v>
      </c>
      <c r="AX14" s="166">
        <v>526322</v>
      </c>
      <c r="AY14" s="166">
        <v>77444</v>
      </c>
      <c r="AZ14" s="166">
        <v>77444</v>
      </c>
      <c r="BA14" s="166">
        <v>305997</v>
      </c>
      <c r="BB14" s="166">
        <v>383441</v>
      </c>
      <c r="BC14" s="166">
        <v>408402</v>
      </c>
      <c r="BD14" s="166">
        <v>909763</v>
      </c>
      <c r="BE14" s="165">
        <v>-60627</v>
      </c>
      <c r="BF14" s="165">
        <v>-1658</v>
      </c>
      <c r="BG14" s="165">
        <v>-6226</v>
      </c>
      <c r="BH14" s="166">
        <v>-68511</v>
      </c>
      <c r="BI14" s="166">
        <v>-330201</v>
      </c>
      <c r="BJ14" s="166">
        <v>-398712</v>
      </c>
      <c r="BK14" s="166">
        <v>9690</v>
      </c>
      <c r="BL14" s="192">
        <v>511051</v>
      </c>
    </row>
    <row r="15" spans="1:64">
      <c r="A15" s="161">
        <v>11</v>
      </c>
      <c r="B15" s="3" t="s">
        <v>83</v>
      </c>
      <c r="C15" s="190">
        <v>428</v>
      </c>
      <c r="D15" s="190">
        <v>2</v>
      </c>
      <c r="E15" s="190">
        <v>1</v>
      </c>
      <c r="F15" s="190">
        <v>0</v>
      </c>
      <c r="G15" s="190">
        <v>5173</v>
      </c>
      <c r="H15" s="190">
        <v>25</v>
      </c>
      <c r="I15" s="190">
        <v>464</v>
      </c>
      <c r="J15" s="190">
        <v>13746</v>
      </c>
      <c r="K15" s="190">
        <v>668</v>
      </c>
      <c r="L15" s="190">
        <v>1380</v>
      </c>
      <c r="M15" s="190">
        <v>26172</v>
      </c>
      <c r="N15" s="190">
        <v>9096</v>
      </c>
      <c r="O15" s="190">
        <v>1571</v>
      </c>
      <c r="P15" s="190">
        <v>4478</v>
      </c>
      <c r="Q15" s="190">
        <v>5041</v>
      </c>
      <c r="R15" s="190">
        <v>3744</v>
      </c>
      <c r="S15" s="190">
        <v>1232</v>
      </c>
      <c r="T15" s="190">
        <v>7682</v>
      </c>
      <c r="U15" s="190">
        <v>10863</v>
      </c>
      <c r="V15" s="190">
        <v>957</v>
      </c>
      <c r="W15" s="190">
        <v>8450</v>
      </c>
      <c r="X15" s="190">
        <v>2967</v>
      </c>
      <c r="Y15" s="190">
        <v>126448</v>
      </c>
      <c r="Z15" s="190">
        <v>81</v>
      </c>
      <c r="AA15" s="190">
        <v>1017</v>
      </c>
      <c r="AB15" s="190">
        <v>110</v>
      </c>
      <c r="AC15" s="190">
        <v>609</v>
      </c>
      <c r="AD15" s="190">
        <v>14</v>
      </c>
      <c r="AE15" s="190">
        <v>235</v>
      </c>
      <c r="AF15" s="190">
        <v>96</v>
      </c>
      <c r="AG15" s="190">
        <v>4</v>
      </c>
      <c r="AH15" s="190">
        <v>299</v>
      </c>
      <c r="AI15" s="190">
        <v>3042</v>
      </c>
      <c r="AJ15" s="190">
        <v>2086</v>
      </c>
      <c r="AK15" s="190">
        <v>79</v>
      </c>
      <c r="AL15" s="190">
        <v>1488</v>
      </c>
      <c r="AM15" s="190">
        <v>1554</v>
      </c>
      <c r="AN15" s="190">
        <v>294</v>
      </c>
      <c r="AO15" s="190">
        <v>524</v>
      </c>
      <c r="AP15" s="166">
        <v>242120</v>
      </c>
      <c r="AQ15" s="191">
        <v>350</v>
      </c>
      <c r="AR15" s="165">
        <v>5057</v>
      </c>
      <c r="AS15" s="165">
        <v>0</v>
      </c>
      <c r="AT15" s="165">
        <v>0</v>
      </c>
      <c r="AU15" s="165">
        <v>0</v>
      </c>
      <c r="AV15" s="165">
        <v>-5465</v>
      </c>
      <c r="AW15" s="166">
        <v>-58</v>
      </c>
      <c r="AX15" s="166">
        <v>242062</v>
      </c>
      <c r="AY15" s="166">
        <v>26255</v>
      </c>
      <c r="AZ15" s="166">
        <v>26255</v>
      </c>
      <c r="BA15" s="166">
        <v>155470</v>
      </c>
      <c r="BB15" s="166">
        <v>181725</v>
      </c>
      <c r="BC15" s="166">
        <v>181667</v>
      </c>
      <c r="BD15" s="166">
        <v>423787</v>
      </c>
      <c r="BE15" s="165">
        <v>-22002</v>
      </c>
      <c r="BF15" s="165">
        <v>-127</v>
      </c>
      <c r="BG15" s="165">
        <v>-2211</v>
      </c>
      <c r="BH15" s="166">
        <v>-24340</v>
      </c>
      <c r="BI15" s="166">
        <v>-118884</v>
      </c>
      <c r="BJ15" s="166">
        <v>-143224</v>
      </c>
      <c r="BK15" s="166">
        <v>38443</v>
      </c>
      <c r="BL15" s="192">
        <v>280563</v>
      </c>
    </row>
    <row r="16" spans="1:64">
      <c r="A16" s="161">
        <v>12</v>
      </c>
      <c r="B16" s="3" t="s">
        <v>84</v>
      </c>
      <c r="C16" s="190">
        <v>5</v>
      </c>
      <c r="D16" s="190">
        <v>0</v>
      </c>
      <c r="E16" s="190">
        <v>15</v>
      </c>
      <c r="F16" s="190">
        <v>15</v>
      </c>
      <c r="G16" s="190">
        <v>0</v>
      </c>
      <c r="H16" s="190">
        <v>10</v>
      </c>
      <c r="I16" s="190">
        <v>919</v>
      </c>
      <c r="J16" s="190">
        <v>34</v>
      </c>
      <c r="K16" s="190">
        <v>0</v>
      </c>
      <c r="L16" s="190">
        <v>1053</v>
      </c>
      <c r="M16" s="190">
        <v>1637</v>
      </c>
      <c r="N16" s="190">
        <v>1179776</v>
      </c>
      <c r="O16" s="190">
        <v>151</v>
      </c>
      <c r="P16" s="190">
        <v>115006</v>
      </c>
      <c r="Q16" s="190">
        <v>156329</v>
      </c>
      <c r="R16" s="190">
        <v>70204</v>
      </c>
      <c r="S16" s="190">
        <v>3982</v>
      </c>
      <c r="T16" s="190">
        <v>1317</v>
      </c>
      <c r="U16" s="190">
        <v>61211</v>
      </c>
      <c r="V16" s="190">
        <v>4256</v>
      </c>
      <c r="W16" s="190">
        <v>78101</v>
      </c>
      <c r="X16" s="190">
        <v>2246</v>
      </c>
      <c r="Y16" s="190">
        <v>42452</v>
      </c>
      <c r="Z16" s="190">
        <v>0</v>
      </c>
      <c r="AA16" s="190">
        <v>7</v>
      </c>
      <c r="AB16" s="190">
        <v>0</v>
      </c>
      <c r="AC16" s="190">
        <v>0</v>
      </c>
      <c r="AD16" s="190">
        <v>0</v>
      </c>
      <c r="AE16" s="190">
        <v>0</v>
      </c>
      <c r="AF16" s="190">
        <v>553</v>
      </c>
      <c r="AG16" s="190">
        <v>0</v>
      </c>
      <c r="AH16" s="190">
        <v>45</v>
      </c>
      <c r="AI16" s="190">
        <v>0</v>
      </c>
      <c r="AJ16" s="190">
        <v>8</v>
      </c>
      <c r="AK16" s="190">
        <v>1</v>
      </c>
      <c r="AL16" s="190">
        <v>336</v>
      </c>
      <c r="AM16" s="190">
        <v>90</v>
      </c>
      <c r="AN16" s="190">
        <v>1</v>
      </c>
      <c r="AO16" s="190">
        <v>474</v>
      </c>
      <c r="AP16" s="166">
        <v>1720234</v>
      </c>
      <c r="AQ16" s="191">
        <v>0</v>
      </c>
      <c r="AR16" s="165">
        <v>-1431</v>
      </c>
      <c r="AS16" s="165">
        <v>0</v>
      </c>
      <c r="AT16" s="165">
        <v>-862</v>
      </c>
      <c r="AU16" s="165">
        <v>-5175</v>
      </c>
      <c r="AV16" s="165">
        <v>-27612</v>
      </c>
      <c r="AW16" s="166">
        <v>-35080</v>
      </c>
      <c r="AX16" s="166">
        <v>1685154</v>
      </c>
      <c r="AY16" s="166">
        <v>218634</v>
      </c>
      <c r="AZ16" s="166">
        <v>218634</v>
      </c>
      <c r="BA16" s="166">
        <v>731053</v>
      </c>
      <c r="BB16" s="166">
        <v>949687</v>
      </c>
      <c r="BC16" s="166">
        <v>914607</v>
      </c>
      <c r="BD16" s="166">
        <v>2634841</v>
      </c>
      <c r="BE16" s="165">
        <v>-60769</v>
      </c>
      <c r="BF16" s="165">
        <v>-123</v>
      </c>
      <c r="BG16" s="165">
        <v>-6090</v>
      </c>
      <c r="BH16" s="166">
        <v>-66982</v>
      </c>
      <c r="BI16" s="166">
        <v>-403006</v>
      </c>
      <c r="BJ16" s="166">
        <v>-469988</v>
      </c>
      <c r="BK16" s="166">
        <v>444619</v>
      </c>
      <c r="BL16" s="192">
        <v>2164853</v>
      </c>
    </row>
    <row r="17" spans="1:64">
      <c r="A17" s="161">
        <v>13</v>
      </c>
      <c r="B17" s="3" t="s">
        <v>85</v>
      </c>
      <c r="C17" s="190">
        <v>0</v>
      </c>
      <c r="D17" s="190">
        <v>0</v>
      </c>
      <c r="E17" s="190">
        <v>0</v>
      </c>
      <c r="F17" s="190">
        <v>1</v>
      </c>
      <c r="G17" s="190">
        <v>2885</v>
      </c>
      <c r="H17" s="190">
        <v>1</v>
      </c>
      <c r="I17" s="190">
        <v>302</v>
      </c>
      <c r="J17" s="190">
        <v>11061</v>
      </c>
      <c r="K17" s="190">
        <v>1</v>
      </c>
      <c r="L17" s="190">
        <v>1201</v>
      </c>
      <c r="M17" s="190">
        <v>2547</v>
      </c>
      <c r="N17" s="190">
        <v>25849</v>
      </c>
      <c r="O17" s="190">
        <v>127366</v>
      </c>
      <c r="P17" s="190">
        <v>43181</v>
      </c>
      <c r="Q17" s="190">
        <v>46614</v>
      </c>
      <c r="R17" s="190">
        <v>14273</v>
      </c>
      <c r="S17" s="190">
        <v>4619</v>
      </c>
      <c r="T17" s="190">
        <v>8183</v>
      </c>
      <c r="U17" s="190">
        <v>84929</v>
      </c>
      <c r="V17" s="190">
        <v>19926</v>
      </c>
      <c r="W17" s="190">
        <v>25002</v>
      </c>
      <c r="X17" s="190">
        <v>6936</v>
      </c>
      <c r="Y17" s="190">
        <v>18020</v>
      </c>
      <c r="Z17" s="190">
        <v>483</v>
      </c>
      <c r="AA17" s="190">
        <v>37</v>
      </c>
      <c r="AB17" s="190">
        <v>1</v>
      </c>
      <c r="AC17" s="190">
        <v>38</v>
      </c>
      <c r="AD17" s="190">
        <v>0</v>
      </c>
      <c r="AE17" s="190">
        <v>0</v>
      </c>
      <c r="AF17" s="190">
        <v>33</v>
      </c>
      <c r="AG17" s="190">
        <v>71</v>
      </c>
      <c r="AH17" s="190">
        <v>275</v>
      </c>
      <c r="AI17" s="190">
        <v>139</v>
      </c>
      <c r="AJ17" s="190">
        <v>5147</v>
      </c>
      <c r="AK17" s="190">
        <v>39</v>
      </c>
      <c r="AL17" s="190">
        <v>815</v>
      </c>
      <c r="AM17" s="190">
        <v>572</v>
      </c>
      <c r="AN17" s="190">
        <v>53</v>
      </c>
      <c r="AO17" s="190">
        <v>414</v>
      </c>
      <c r="AP17" s="166">
        <v>451014</v>
      </c>
      <c r="AQ17" s="191">
        <v>48</v>
      </c>
      <c r="AR17" s="165">
        <v>7997</v>
      </c>
      <c r="AS17" s="165">
        <v>0</v>
      </c>
      <c r="AT17" s="165">
        <v>0</v>
      </c>
      <c r="AU17" s="165">
        <v>-8384</v>
      </c>
      <c r="AV17" s="165">
        <v>13307</v>
      </c>
      <c r="AW17" s="166">
        <v>12968</v>
      </c>
      <c r="AX17" s="166">
        <v>463982</v>
      </c>
      <c r="AY17" s="166">
        <v>63072</v>
      </c>
      <c r="AZ17" s="166">
        <v>63072</v>
      </c>
      <c r="BA17" s="166">
        <v>163642</v>
      </c>
      <c r="BB17" s="166">
        <v>226714</v>
      </c>
      <c r="BC17" s="166">
        <v>239682</v>
      </c>
      <c r="BD17" s="166">
        <v>690696</v>
      </c>
      <c r="BE17" s="165">
        <v>-161198</v>
      </c>
      <c r="BF17" s="165">
        <v>-402</v>
      </c>
      <c r="BG17" s="165">
        <v>-16160</v>
      </c>
      <c r="BH17" s="166">
        <v>-177760</v>
      </c>
      <c r="BI17" s="166">
        <v>-263209</v>
      </c>
      <c r="BJ17" s="166">
        <v>-440969</v>
      </c>
      <c r="BK17" s="166">
        <v>-201287</v>
      </c>
      <c r="BL17" s="192">
        <v>249727</v>
      </c>
    </row>
    <row r="18" spans="1:64">
      <c r="A18" s="161">
        <v>14</v>
      </c>
      <c r="B18" s="3" t="s">
        <v>86</v>
      </c>
      <c r="C18" s="190">
        <v>459</v>
      </c>
      <c r="D18" s="190">
        <v>12</v>
      </c>
      <c r="E18" s="190">
        <v>93</v>
      </c>
      <c r="F18" s="190">
        <v>56</v>
      </c>
      <c r="G18" s="190">
        <v>27399</v>
      </c>
      <c r="H18" s="190">
        <v>78</v>
      </c>
      <c r="I18" s="190">
        <v>2141</v>
      </c>
      <c r="J18" s="190">
        <v>24206</v>
      </c>
      <c r="K18" s="190">
        <v>131</v>
      </c>
      <c r="L18" s="190">
        <v>3837</v>
      </c>
      <c r="M18" s="190">
        <v>2460</v>
      </c>
      <c r="N18" s="190">
        <v>1242</v>
      </c>
      <c r="O18" s="190">
        <v>467</v>
      </c>
      <c r="P18" s="190">
        <v>63016</v>
      </c>
      <c r="Q18" s="190">
        <v>44512</v>
      </c>
      <c r="R18" s="190">
        <v>28634</v>
      </c>
      <c r="S18" s="190">
        <v>7751</v>
      </c>
      <c r="T18" s="190">
        <v>4528</v>
      </c>
      <c r="U18" s="190">
        <v>38892</v>
      </c>
      <c r="V18" s="190">
        <v>9772</v>
      </c>
      <c r="W18" s="190">
        <v>23595</v>
      </c>
      <c r="X18" s="190">
        <v>6491</v>
      </c>
      <c r="Y18" s="190">
        <v>202486</v>
      </c>
      <c r="Z18" s="190">
        <v>914</v>
      </c>
      <c r="AA18" s="190">
        <v>138</v>
      </c>
      <c r="AB18" s="190">
        <v>33</v>
      </c>
      <c r="AC18" s="190">
        <v>7895</v>
      </c>
      <c r="AD18" s="190">
        <v>135</v>
      </c>
      <c r="AE18" s="190">
        <v>1015</v>
      </c>
      <c r="AF18" s="190">
        <v>3654</v>
      </c>
      <c r="AG18" s="190">
        <v>486</v>
      </c>
      <c r="AH18" s="190">
        <v>5101</v>
      </c>
      <c r="AI18" s="190">
        <v>361</v>
      </c>
      <c r="AJ18" s="190">
        <v>1180</v>
      </c>
      <c r="AK18" s="190">
        <v>410</v>
      </c>
      <c r="AL18" s="190">
        <v>2761</v>
      </c>
      <c r="AM18" s="190">
        <v>4130</v>
      </c>
      <c r="AN18" s="190">
        <v>21</v>
      </c>
      <c r="AO18" s="190">
        <v>576</v>
      </c>
      <c r="AP18" s="166">
        <v>521068</v>
      </c>
      <c r="AQ18" s="191">
        <v>1128</v>
      </c>
      <c r="AR18" s="165">
        <v>26949</v>
      </c>
      <c r="AS18" s="165">
        <v>12</v>
      </c>
      <c r="AT18" s="165">
        <v>864</v>
      </c>
      <c r="AU18" s="165">
        <v>13998</v>
      </c>
      <c r="AV18" s="165">
        <v>-13313</v>
      </c>
      <c r="AW18" s="166">
        <v>29638</v>
      </c>
      <c r="AX18" s="166">
        <v>550706</v>
      </c>
      <c r="AY18" s="166">
        <v>27886</v>
      </c>
      <c r="AZ18" s="166">
        <v>27886</v>
      </c>
      <c r="BA18" s="166">
        <v>464166</v>
      </c>
      <c r="BB18" s="166">
        <v>492052</v>
      </c>
      <c r="BC18" s="166">
        <v>521690</v>
      </c>
      <c r="BD18" s="166">
        <v>1042758</v>
      </c>
      <c r="BE18" s="165">
        <v>-46212</v>
      </c>
      <c r="BF18" s="165">
        <v>-355</v>
      </c>
      <c r="BG18" s="165">
        <v>-4653</v>
      </c>
      <c r="BH18" s="166">
        <v>-51220</v>
      </c>
      <c r="BI18" s="166">
        <v>-343024</v>
      </c>
      <c r="BJ18" s="166">
        <v>-394244</v>
      </c>
      <c r="BK18" s="166">
        <v>127446</v>
      </c>
      <c r="BL18" s="192">
        <v>648514</v>
      </c>
    </row>
    <row r="19" spans="1:64">
      <c r="A19" s="161">
        <v>15</v>
      </c>
      <c r="B19" s="3" t="s">
        <v>70</v>
      </c>
      <c r="C19" s="190">
        <v>0</v>
      </c>
      <c r="D19" s="190">
        <v>0</v>
      </c>
      <c r="E19" s="190">
        <v>0</v>
      </c>
      <c r="F19" s="190">
        <v>26</v>
      </c>
      <c r="G19" s="190">
        <v>0</v>
      </c>
      <c r="H19" s="190">
        <v>0</v>
      </c>
      <c r="I19" s="190">
        <v>19</v>
      </c>
      <c r="J19" s="190">
        <v>53</v>
      </c>
      <c r="K19" s="190">
        <v>0</v>
      </c>
      <c r="L19" s="190">
        <v>175</v>
      </c>
      <c r="M19" s="190">
        <v>238</v>
      </c>
      <c r="N19" s="190">
        <v>95</v>
      </c>
      <c r="O19" s="190">
        <v>0</v>
      </c>
      <c r="P19" s="190">
        <v>768</v>
      </c>
      <c r="Q19" s="190">
        <v>226277</v>
      </c>
      <c r="R19" s="190">
        <v>32005</v>
      </c>
      <c r="S19" s="190">
        <v>3237</v>
      </c>
      <c r="T19" s="190">
        <v>529</v>
      </c>
      <c r="U19" s="190">
        <v>20296</v>
      </c>
      <c r="V19" s="190">
        <v>590</v>
      </c>
      <c r="W19" s="190">
        <v>17769</v>
      </c>
      <c r="X19" s="190">
        <v>40</v>
      </c>
      <c r="Y19" s="190">
        <v>16713</v>
      </c>
      <c r="Z19" s="190">
        <v>0</v>
      </c>
      <c r="AA19" s="190">
        <v>2306</v>
      </c>
      <c r="AB19" s="190">
        <v>0</v>
      </c>
      <c r="AC19" s="190">
        <v>11</v>
      </c>
      <c r="AD19" s="190">
        <v>0</v>
      </c>
      <c r="AE19" s="190">
        <v>0</v>
      </c>
      <c r="AF19" s="190">
        <v>204</v>
      </c>
      <c r="AG19" s="190">
        <v>2</v>
      </c>
      <c r="AH19" s="190">
        <v>407</v>
      </c>
      <c r="AI19" s="190">
        <v>0</v>
      </c>
      <c r="AJ19" s="190">
        <v>0</v>
      </c>
      <c r="AK19" s="190">
        <v>0</v>
      </c>
      <c r="AL19" s="190">
        <v>21456</v>
      </c>
      <c r="AM19" s="190">
        <v>52</v>
      </c>
      <c r="AN19" s="190">
        <v>0</v>
      </c>
      <c r="AO19" s="190">
        <v>0</v>
      </c>
      <c r="AP19" s="166">
        <v>343268</v>
      </c>
      <c r="AQ19" s="191">
        <v>0</v>
      </c>
      <c r="AR19" s="165">
        <v>595</v>
      </c>
      <c r="AS19" s="165">
        <v>0</v>
      </c>
      <c r="AT19" s="165">
        <v>10257</v>
      </c>
      <c r="AU19" s="165">
        <v>205511</v>
      </c>
      <c r="AV19" s="165">
        <v>17028</v>
      </c>
      <c r="AW19" s="166">
        <v>233391</v>
      </c>
      <c r="AX19" s="166">
        <v>576659</v>
      </c>
      <c r="AY19" s="166">
        <v>267473</v>
      </c>
      <c r="AZ19" s="166">
        <v>267473</v>
      </c>
      <c r="BA19" s="166">
        <v>884351</v>
      </c>
      <c r="BB19" s="166">
        <v>1151824</v>
      </c>
      <c r="BC19" s="166">
        <v>1385215</v>
      </c>
      <c r="BD19" s="166">
        <v>1728483</v>
      </c>
      <c r="BE19" s="165">
        <v>-85722</v>
      </c>
      <c r="BF19" s="165">
        <v>0</v>
      </c>
      <c r="BG19" s="165">
        <v>-8573</v>
      </c>
      <c r="BH19" s="166">
        <v>-94295</v>
      </c>
      <c r="BI19" s="166">
        <v>-319284</v>
      </c>
      <c r="BJ19" s="166">
        <v>-413579</v>
      </c>
      <c r="BK19" s="166">
        <v>971636</v>
      </c>
      <c r="BL19" s="192">
        <v>1314904</v>
      </c>
    </row>
    <row r="20" spans="1:64">
      <c r="A20" s="161">
        <v>16</v>
      </c>
      <c r="B20" s="3" t="s">
        <v>71</v>
      </c>
      <c r="C20" s="190">
        <v>0</v>
      </c>
      <c r="D20" s="190">
        <v>2</v>
      </c>
      <c r="E20" s="190">
        <v>0</v>
      </c>
      <c r="F20" s="190">
        <v>4</v>
      </c>
      <c r="G20" s="190">
        <v>0</v>
      </c>
      <c r="H20" s="190">
        <v>0</v>
      </c>
      <c r="I20" s="190">
        <v>22</v>
      </c>
      <c r="J20" s="190">
        <v>0</v>
      </c>
      <c r="K20" s="190">
        <v>3</v>
      </c>
      <c r="L20" s="190">
        <v>1370</v>
      </c>
      <c r="M20" s="190">
        <v>291</v>
      </c>
      <c r="N20" s="190">
        <v>140</v>
      </c>
      <c r="O20" s="190">
        <v>35</v>
      </c>
      <c r="P20" s="190">
        <v>325</v>
      </c>
      <c r="Q20" s="190">
        <v>4274</v>
      </c>
      <c r="R20" s="190">
        <v>170355</v>
      </c>
      <c r="S20" s="190">
        <v>393</v>
      </c>
      <c r="T20" s="190">
        <v>750</v>
      </c>
      <c r="U20" s="190">
        <v>2552</v>
      </c>
      <c r="V20" s="190">
        <v>213</v>
      </c>
      <c r="W20" s="190">
        <v>1733</v>
      </c>
      <c r="X20" s="190">
        <v>18</v>
      </c>
      <c r="Y20" s="190">
        <v>114</v>
      </c>
      <c r="Z20" s="190">
        <v>15</v>
      </c>
      <c r="AA20" s="190">
        <v>63</v>
      </c>
      <c r="AB20" s="190">
        <v>0</v>
      </c>
      <c r="AC20" s="190">
        <v>8</v>
      </c>
      <c r="AD20" s="190">
        <v>0</v>
      </c>
      <c r="AE20" s="190">
        <v>0</v>
      </c>
      <c r="AF20" s="190">
        <v>142</v>
      </c>
      <c r="AG20" s="190">
        <v>3</v>
      </c>
      <c r="AH20" s="190">
        <v>27</v>
      </c>
      <c r="AI20" s="190">
        <v>0</v>
      </c>
      <c r="AJ20" s="190">
        <v>0</v>
      </c>
      <c r="AK20" s="190">
        <v>0</v>
      </c>
      <c r="AL20" s="190">
        <v>29813</v>
      </c>
      <c r="AM20" s="190">
        <v>16</v>
      </c>
      <c r="AN20" s="190">
        <v>0</v>
      </c>
      <c r="AO20" s="190">
        <v>0</v>
      </c>
      <c r="AP20" s="166">
        <v>212681</v>
      </c>
      <c r="AQ20" s="191">
        <v>0</v>
      </c>
      <c r="AR20" s="165">
        <v>82</v>
      </c>
      <c r="AS20" s="165">
        <v>0</v>
      </c>
      <c r="AT20" s="165">
        <v>1802</v>
      </c>
      <c r="AU20" s="165">
        <v>307535</v>
      </c>
      <c r="AV20" s="165">
        <v>13079</v>
      </c>
      <c r="AW20" s="166">
        <v>322498</v>
      </c>
      <c r="AX20" s="166">
        <v>535179</v>
      </c>
      <c r="AY20" s="166">
        <v>309502</v>
      </c>
      <c r="AZ20" s="166">
        <v>309502</v>
      </c>
      <c r="BA20" s="166">
        <v>428267</v>
      </c>
      <c r="BB20" s="166">
        <v>737769</v>
      </c>
      <c r="BC20" s="166">
        <v>1060267</v>
      </c>
      <c r="BD20" s="166">
        <v>1272948</v>
      </c>
      <c r="BE20" s="165">
        <v>-72666</v>
      </c>
      <c r="BF20" s="165">
        <v>0</v>
      </c>
      <c r="BG20" s="165">
        <v>-7270</v>
      </c>
      <c r="BH20" s="166">
        <v>-79936</v>
      </c>
      <c r="BI20" s="166">
        <v>-284825</v>
      </c>
      <c r="BJ20" s="166">
        <v>-364761</v>
      </c>
      <c r="BK20" s="166">
        <v>695506</v>
      </c>
      <c r="BL20" s="192">
        <v>908187</v>
      </c>
    </row>
    <row r="21" spans="1:64">
      <c r="A21" s="161">
        <v>17</v>
      </c>
      <c r="B21" s="3" t="s">
        <v>72</v>
      </c>
      <c r="C21" s="190">
        <v>2</v>
      </c>
      <c r="D21" s="190">
        <v>0</v>
      </c>
      <c r="E21" s="190">
        <v>1</v>
      </c>
      <c r="F21" s="190">
        <v>0</v>
      </c>
      <c r="G21" s="190">
        <v>0</v>
      </c>
      <c r="H21" s="190">
        <v>0</v>
      </c>
      <c r="I21" s="190">
        <v>0</v>
      </c>
      <c r="J21" s="190">
        <v>4</v>
      </c>
      <c r="K21" s="190">
        <v>0</v>
      </c>
      <c r="L21" s="190">
        <v>0</v>
      </c>
      <c r="M21" s="190">
        <v>0</v>
      </c>
      <c r="N21" s="190">
        <v>0</v>
      </c>
      <c r="O21" s="190">
        <v>0</v>
      </c>
      <c r="P21" s="190">
        <v>16</v>
      </c>
      <c r="Q21" s="190">
        <v>2478</v>
      </c>
      <c r="R21" s="190">
        <v>4904</v>
      </c>
      <c r="S21" s="190">
        <v>31370</v>
      </c>
      <c r="T21" s="190">
        <v>9</v>
      </c>
      <c r="U21" s="190">
        <v>732</v>
      </c>
      <c r="V21" s="190">
        <v>102</v>
      </c>
      <c r="W21" s="190">
        <v>526</v>
      </c>
      <c r="X21" s="190">
        <v>55</v>
      </c>
      <c r="Y21" s="190">
        <v>453</v>
      </c>
      <c r="Z21" s="190">
        <v>0</v>
      </c>
      <c r="AA21" s="190">
        <v>22</v>
      </c>
      <c r="AB21" s="190">
        <v>5</v>
      </c>
      <c r="AC21" s="190">
        <v>2616</v>
      </c>
      <c r="AD21" s="190">
        <v>15</v>
      </c>
      <c r="AE21" s="190">
        <v>0</v>
      </c>
      <c r="AF21" s="190">
        <v>102</v>
      </c>
      <c r="AG21" s="190">
        <v>68</v>
      </c>
      <c r="AH21" s="190">
        <v>4714</v>
      </c>
      <c r="AI21" s="190">
        <v>0</v>
      </c>
      <c r="AJ21" s="190">
        <v>35986</v>
      </c>
      <c r="AK21" s="190">
        <v>0</v>
      </c>
      <c r="AL21" s="190">
        <v>9334</v>
      </c>
      <c r="AM21" s="190">
        <v>1316</v>
      </c>
      <c r="AN21" s="190">
        <v>1279</v>
      </c>
      <c r="AO21" s="190">
        <v>0</v>
      </c>
      <c r="AP21" s="166">
        <v>96109</v>
      </c>
      <c r="AQ21" s="191">
        <v>82</v>
      </c>
      <c r="AR21" s="165">
        <v>3188</v>
      </c>
      <c r="AS21" s="165">
        <v>5</v>
      </c>
      <c r="AT21" s="165">
        <v>15790</v>
      </c>
      <c r="AU21" s="165">
        <v>98191</v>
      </c>
      <c r="AV21" s="165">
        <v>-2710</v>
      </c>
      <c r="AW21" s="166">
        <v>114546</v>
      </c>
      <c r="AX21" s="166">
        <v>210655</v>
      </c>
      <c r="AY21" s="166">
        <v>20837</v>
      </c>
      <c r="AZ21" s="166">
        <v>20837</v>
      </c>
      <c r="BA21" s="166">
        <v>186718</v>
      </c>
      <c r="BB21" s="166">
        <v>207555</v>
      </c>
      <c r="BC21" s="166">
        <v>322101</v>
      </c>
      <c r="BD21" s="166">
        <v>418210</v>
      </c>
      <c r="BE21" s="165">
        <v>-70065</v>
      </c>
      <c r="BF21" s="165">
        <v>-20</v>
      </c>
      <c r="BG21" s="165">
        <v>-7007</v>
      </c>
      <c r="BH21" s="166">
        <v>-77092</v>
      </c>
      <c r="BI21" s="166">
        <v>-119721</v>
      </c>
      <c r="BJ21" s="166">
        <v>-196813</v>
      </c>
      <c r="BK21" s="166">
        <v>125288</v>
      </c>
      <c r="BL21" s="192">
        <v>221397</v>
      </c>
    </row>
    <row r="22" spans="1:64">
      <c r="A22" s="161">
        <v>18</v>
      </c>
      <c r="B22" s="3" t="s">
        <v>87</v>
      </c>
      <c r="C22" s="190">
        <v>0</v>
      </c>
      <c r="D22" s="190">
        <v>0</v>
      </c>
      <c r="E22" s="190">
        <v>0</v>
      </c>
      <c r="F22" s="190">
        <v>0</v>
      </c>
      <c r="G22" s="190">
        <v>0</v>
      </c>
      <c r="H22" s="190">
        <v>0</v>
      </c>
      <c r="I22" s="190">
        <v>3</v>
      </c>
      <c r="J22" s="190">
        <v>8</v>
      </c>
      <c r="K22" s="190">
        <v>0</v>
      </c>
      <c r="L22" s="190">
        <v>0</v>
      </c>
      <c r="M22" s="190">
        <v>0</v>
      </c>
      <c r="N22" s="190">
        <v>1</v>
      </c>
      <c r="O22" s="190">
        <v>11</v>
      </c>
      <c r="P22" s="190">
        <v>5582</v>
      </c>
      <c r="Q22" s="190">
        <v>5094</v>
      </c>
      <c r="R22" s="190">
        <v>8719</v>
      </c>
      <c r="S22" s="190">
        <v>28145</v>
      </c>
      <c r="T22" s="190">
        <v>95124</v>
      </c>
      <c r="U22" s="190">
        <v>111751</v>
      </c>
      <c r="V22" s="190">
        <v>135761</v>
      </c>
      <c r="W22" s="190">
        <v>9560</v>
      </c>
      <c r="X22" s="190">
        <v>541</v>
      </c>
      <c r="Y22" s="190">
        <v>854</v>
      </c>
      <c r="Z22" s="190">
        <v>5</v>
      </c>
      <c r="AA22" s="190">
        <v>4</v>
      </c>
      <c r="AB22" s="190">
        <v>0</v>
      </c>
      <c r="AC22" s="190">
        <v>80</v>
      </c>
      <c r="AD22" s="190">
        <v>53</v>
      </c>
      <c r="AE22" s="190">
        <v>0</v>
      </c>
      <c r="AF22" s="190">
        <v>15</v>
      </c>
      <c r="AG22" s="190">
        <v>598</v>
      </c>
      <c r="AH22" s="190">
        <v>2343</v>
      </c>
      <c r="AI22" s="190">
        <v>1533</v>
      </c>
      <c r="AJ22" s="190">
        <v>5</v>
      </c>
      <c r="AK22" s="190">
        <v>0</v>
      </c>
      <c r="AL22" s="190">
        <v>30466</v>
      </c>
      <c r="AM22" s="190">
        <v>50</v>
      </c>
      <c r="AN22" s="190">
        <v>1750</v>
      </c>
      <c r="AO22" s="190">
        <v>0</v>
      </c>
      <c r="AP22" s="166">
        <v>438056</v>
      </c>
      <c r="AQ22" s="191">
        <v>15</v>
      </c>
      <c r="AR22" s="165">
        <v>1114</v>
      </c>
      <c r="AS22" s="165">
        <v>0</v>
      </c>
      <c r="AT22" s="165">
        <v>0</v>
      </c>
      <c r="AU22" s="165">
        <v>0</v>
      </c>
      <c r="AV22" s="165">
        <v>6492</v>
      </c>
      <c r="AW22" s="166">
        <v>7621</v>
      </c>
      <c r="AX22" s="166">
        <v>445677</v>
      </c>
      <c r="AY22" s="166">
        <v>56182</v>
      </c>
      <c r="AZ22" s="166">
        <v>56182</v>
      </c>
      <c r="BA22" s="166">
        <v>160791</v>
      </c>
      <c r="BB22" s="166">
        <v>216973</v>
      </c>
      <c r="BC22" s="166">
        <v>224594</v>
      </c>
      <c r="BD22" s="166">
        <v>662650</v>
      </c>
      <c r="BE22" s="165">
        <v>-139539</v>
      </c>
      <c r="BF22" s="165">
        <v>0</v>
      </c>
      <c r="BG22" s="165">
        <v>-13952</v>
      </c>
      <c r="BH22" s="166">
        <v>-153491</v>
      </c>
      <c r="BI22" s="166">
        <v>-233836</v>
      </c>
      <c r="BJ22" s="166">
        <v>-387327</v>
      </c>
      <c r="BK22" s="166">
        <v>-162733</v>
      </c>
      <c r="BL22" s="192">
        <v>275323</v>
      </c>
    </row>
    <row r="23" spans="1:64">
      <c r="A23" s="161">
        <v>19</v>
      </c>
      <c r="B23" s="3" t="s">
        <v>88</v>
      </c>
      <c r="C23" s="190">
        <v>5</v>
      </c>
      <c r="D23" s="190">
        <v>0</v>
      </c>
      <c r="E23" s="190">
        <v>48</v>
      </c>
      <c r="F23" s="190">
        <v>0</v>
      </c>
      <c r="G23" s="190">
        <v>1</v>
      </c>
      <c r="H23" s="190">
        <v>0</v>
      </c>
      <c r="I23" s="190">
        <v>24</v>
      </c>
      <c r="J23" s="190">
        <v>9</v>
      </c>
      <c r="K23" s="190">
        <v>0</v>
      </c>
      <c r="L23" s="190">
        <v>14</v>
      </c>
      <c r="M23" s="190">
        <v>5</v>
      </c>
      <c r="N23" s="190">
        <v>0</v>
      </c>
      <c r="O23" s="190">
        <v>1</v>
      </c>
      <c r="P23" s="190">
        <v>573</v>
      </c>
      <c r="Q23" s="190">
        <v>36533</v>
      </c>
      <c r="R23" s="190">
        <v>17437</v>
      </c>
      <c r="S23" s="190">
        <v>5001</v>
      </c>
      <c r="T23" s="190">
        <v>4480</v>
      </c>
      <c r="U23" s="190">
        <v>211134</v>
      </c>
      <c r="V23" s="190">
        <v>12359</v>
      </c>
      <c r="W23" s="190">
        <v>31527</v>
      </c>
      <c r="X23" s="190">
        <v>472</v>
      </c>
      <c r="Y23" s="190">
        <v>18130</v>
      </c>
      <c r="Z23" s="190">
        <v>5</v>
      </c>
      <c r="AA23" s="190">
        <v>50</v>
      </c>
      <c r="AB23" s="190">
        <v>0</v>
      </c>
      <c r="AC23" s="190">
        <v>585</v>
      </c>
      <c r="AD23" s="190">
        <v>4</v>
      </c>
      <c r="AE23" s="190">
        <v>75</v>
      </c>
      <c r="AF23" s="190">
        <v>397</v>
      </c>
      <c r="AG23" s="190">
        <v>108</v>
      </c>
      <c r="AH23" s="190">
        <v>2246</v>
      </c>
      <c r="AI23" s="190">
        <v>1155</v>
      </c>
      <c r="AJ23" s="190">
        <v>190</v>
      </c>
      <c r="AK23" s="190">
        <v>0</v>
      </c>
      <c r="AL23" s="190">
        <v>13385</v>
      </c>
      <c r="AM23" s="190">
        <v>206</v>
      </c>
      <c r="AN23" s="190">
        <v>0</v>
      </c>
      <c r="AO23" s="190">
        <v>44</v>
      </c>
      <c r="AP23" s="166">
        <v>356203</v>
      </c>
      <c r="AQ23" s="191">
        <v>2567</v>
      </c>
      <c r="AR23" s="165">
        <v>100106</v>
      </c>
      <c r="AS23" s="165">
        <v>0</v>
      </c>
      <c r="AT23" s="165">
        <v>17251</v>
      </c>
      <c r="AU23" s="165">
        <v>203660</v>
      </c>
      <c r="AV23" s="165">
        <v>-20131</v>
      </c>
      <c r="AW23" s="166">
        <v>303453</v>
      </c>
      <c r="AX23" s="166">
        <v>659656</v>
      </c>
      <c r="AY23" s="166">
        <v>246058</v>
      </c>
      <c r="AZ23" s="166">
        <v>246058</v>
      </c>
      <c r="BA23" s="166">
        <v>867290</v>
      </c>
      <c r="BB23" s="166">
        <v>1113348</v>
      </c>
      <c r="BC23" s="166">
        <v>1416801</v>
      </c>
      <c r="BD23" s="166">
        <v>1773004</v>
      </c>
      <c r="BE23" s="165">
        <v>-156517</v>
      </c>
      <c r="BF23" s="165">
        <v>-3</v>
      </c>
      <c r="BG23" s="165">
        <v>-15644</v>
      </c>
      <c r="BH23" s="166">
        <v>-172164</v>
      </c>
      <c r="BI23" s="166">
        <v>-386507</v>
      </c>
      <c r="BJ23" s="166">
        <v>-558671</v>
      </c>
      <c r="BK23" s="166">
        <v>858130</v>
      </c>
      <c r="BL23" s="192">
        <v>1214333</v>
      </c>
    </row>
    <row r="24" spans="1:64">
      <c r="A24" s="161">
        <v>20</v>
      </c>
      <c r="B24" s="3" t="s">
        <v>89</v>
      </c>
      <c r="C24" s="190">
        <v>0</v>
      </c>
      <c r="D24" s="190">
        <v>1</v>
      </c>
      <c r="E24" s="190">
        <v>1</v>
      </c>
      <c r="F24" s="190">
        <v>0</v>
      </c>
      <c r="G24" s="190">
        <v>29</v>
      </c>
      <c r="H24" s="190">
        <v>0</v>
      </c>
      <c r="I24" s="190">
        <v>0</v>
      </c>
      <c r="J24" s="190">
        <v>54</v>
      </c>
      <c r="K24" s="190">
        <v>5</v>
      </c>
      <c r="L24" s="190">
        <v>1</v>
      </c>
      <c r="M24" s="190">
        <v>11</v>
      </c>
      <c r="N24" s="190">
        <v>6</v>
      </c>
      <c r="O24" s="190">
        <v>0</v>
      </c>
      <c r="P24" s="190">
        <v>18</v>
      </c>
      <c r="Q24" s="190">
        <v>817</v>
      </c>
      <c r="R24" s="190">
        <v>155</v>
      </c>
      <c r="S24" s="190">
        <v>8</v>
      </c>
      <c r="T24" s="190">
        <v>11</v>
      </c>
      <c r="U24" s="190">
        <v>40</v>
      </c>
      <c r="V24" s="190">
        <v>5655</v>
      </c>
      <c r="W24" s="190">
        <v>2316</v>
      </c>
      <c r="X24" s="190">
        <v>13</v>
      </c>
      <c r="Y24" s="190">
        <v>3947</v>
      </c>
      <c r="Z24" s="190">
        <v>16</v>
      </c>
      <c r="AA24" s="190">
        <v>1</v>
      </c>
      <c r="AB24" s="190">
        <v>6</v>
      </c>
      <c r="AC24" s="190">
        <v>640</v>
      </c>
      <c r="AD24" s="190">
        <v>128</v>
      </c>
      <c r="AE24" s="190">
        <v>205</v>
      </c>
      <c r="AF24" s="190">
        <v>203</v>
      </c>
      <c r="AG24" s="190">
        <v>140</v>
      </c>
      <c r="AH24" s="190">
        <v>2459</v>
      </c>
      <c r="AI24" s="190">
        <v>166</v>
      </c>
      <c r="AJ24" s="190">
        <v>53</v>
      </c>
      <c r="AK24" s="190">
        <v>9</v>
      </c>
      <c r="AL24" s="190">
        <v>2963</v>
      </c>
      <c r="AM24" s="190">
        <v>135</v>
      </c>
      <c r="AN24" s="190">
        <v>0</v>
      </c>
      <c r="AO24" s="190">
        <v>0</v>
      </c>
      <c r="AP24" s="166">
        <v>20212</v>
      </c>
      <c r="AQ24" s="191">
        <v>1666</v>
      </c>
      <c r="AR24" s="165">
        <v>254172</v>
      </c>
      <c r="AS24" s="165">
        <v>0</v>
      </c>
      <c r="AT24" s="165">
        <v>47935</v>
      </c>
      <c r="AU24" s="165">
        <v>108243</v>
      </c>
      <c r="AV24" s="165">
        <v>-7870</v>
      </c>
      <c r="AW24" s="166">
        <v>404146</v>
      </c>
      <c r="AX24" s="166">
        <v>424358</v>
      </c>
      <c r="AY24" s="166">
        <v>87296</v>
      </c>
      <c r="AZ24" s="166">
        <v>87296</v>
      </c>
      <c r="BA24" s="166">
        <v>250041</v>
      </c>
      <c r="BB24" s="166">
        <v>337337</v>
      </c>
      <c r="BC24" s="166">
        <v>741483</v>
      </c>
      <c r="BD24" s="166">
        <v>761695</v>
      </c>
      <c r="BE24" s="165">
        <v>-264841</v>
      </c>
      <c r="BF24" s="165">
        <v>0</v>
      </c>
      <c r="BG24" s="165">
        <v>-26463</v>
      </c>
      <c r="BH24" s="166">
        <v>-291304</v>
      </c>
      <c r="BI24" s="166">
        <v>-52914</v>
      </c>
      <c r="BJ24" s="166">
        <v>-344218</v>
      </c>
      <c r="BK24" s="166">
        <v>397265</v>
      </c>
      <c r="BL24" s="192">
        <v>417477</v>
      </c>
    </row>
    <row r="25" spans="1:64">
      <c r="A25" s="161">
        <v>21</v>
      </c>
      <c r="B25" s="3" t="s">
        <v>90</v>
      </c>
      <c r="C25" s="190">
        <v>1</v>
      </c>
      <c r="D25" s="190">
        <v>0</v>
      </c>
      <c r="E25" s="190">
        <v>1940</v>
      </c>
      <c r="F25" s="190">
        <v>1</v>
      </c>
      <c r="G25" s="190">
        <v>0</v>
      </c>
      <c r="H25" s="190">
        <v>0</v>
      </c>
      <c r="I25" s="190">
        <v>0</v>
      </c>
      <c r="J25" s="190">
        <v>0</v>
      </c>
      <c r="K25" s="190">
        <v>0</v>
      </c>
      <c r="L25" s="190">
        <v>0</v>
      </c>
      <c r="M25" s="190">
        <v>1</v>
      </c>
      <c r="N25" s="190">
        <v>0</v>
      </c>
      <c r="O25" s="190">
        <v>0</v>
      </c>
      <c r="P25" s="190">
        <v>0</v>
      </c>
      <c r="Q25" s="190">
        <v>0</v>
      </c>
      <c r="R25" s="190">
        <v>1003</v>
      </c>
      <c r="S25" s="190">
        <v>0</v>
      </c>
      <c r="T25" s="190">
        <v>0</v>
      </c>
      <c r="U25" s="190">
        <v>0</v>
      </c>
      <c r="V25" s="190">
        <v>0</v>
      </c>
      <c r="W25" s="190">
        <v>414234</v>
      </c>
      <c r="X25" s="190">
        <v>1</v>
      </c>
      <c r="Y25" s="190">
        <v>5</v>
      </c>
      <c r="Z25" s="190">
        <v>0</v>
      </c>
      <c r="AA25" s="190">
        <v>0</v>
      </c>
      <c r="AB25" s="190">
        <v>1</v>
      </c>
      <c r="AC25" s="190">
        <v>14</v>
      </c>
      <c r="AD25" s="190">
        <v>0</v>
      </c>
      <c r="AE25" s="190">
        <v>0</v>
      </c>
      <c r="AF25" s="190">
        <v>31908</v>
      </c>
      <c r="AG25" s="190">
        <v>0</v>
      </c>
      <c r="AH25" s="190">
        <v>10310</v>
      </c>
      <c r="AI25" s="190">
        <v>169</v>
      </c>
      <c r="AJ25" s="190">
        <v>1</v>
      </c>
      <c r="AK25" s="190">
        <v>0</v>
      </c>
      <c r="AL25" s="190">
        <v>41510</v>
      </c>
      <c r="AM25" s="190">
        <v>184</v>
      </c>
      <c r="AN25" s="190">
        <v>0</v>
      </c>
      <c r="AO25" s="190">
        <v>0</v>
      </c>
      <c r="AP25" s="166">
        <v>501283</v>
      </c>
      <c r="AQ25" s="191">
        <v>0</v>
      </c>
      <c r="AR25" s="165">
        <v>82005</v>
      </c>
      <c r="AS25" s="165">
        <v>0</v>
      </c>
      <c r="AT25" s="165">
        <v>26087</v>
      </c>
      <c r="AU25" s="165">
        <v>197453</v>
      </c>
      <c r="AV25" s="165">
        <v>10915</v>
      </c>
      <c r="AW25" s="166">
        <v>316460</v>
      </c>
      <c r="AX25" s="166">
        <v>817743</v>
      </c>
      <c r="AY25" s="166">
        <v>336027</v>
      </c>
      <c r="AZ25" s="166">
        <v>336027</v>
      </c>
      <c r="BA25" s="166">
        <v>685855</v>
      </c>
      <c r="BB25" s="166">
        <v>1021882</v>
      </c>
      <c r="BC25" s="166">
        <v>1338342</v>
      </c>
      <c r="BD25" s="166">
        <v>1839625</v>
      </c>
      <c r="BE25" s="165">
        <v>-110932</v>
      </c>
      <c r="BF25" s="165">
        <v>0</v>
      </c>
      <c r="BG25" s="165">
        <v>-10293</v>
      </c>
      <c r="BH25" s="166">
        <v>-121225</v>
      </c>
      <c r="BI25" s="166">
        <v>-523519</v>
      </c>
      <c r="BJ25" s="166">
        <v>-644744</v>
      </c>
      <c r="BK25" s="166">
        <v>693598</v>
      </c>
      <c r="BL25" s="192">
        <v>1194881</v>
      </c>
    </row>
    <row r="26" spans="1:64">
      <c r="A26" s="161">
        <v>22</v>
      </c>
      <c r="B26" s="3" t="s">
        <v>64</v>
      </c>
      <c r="C26" s="190">
        <v>140</v>
      </c>
      <c r="D26" s="190">
        <v>11</v>
      </c>
      <c r="E26" s="190">
        <v>270</v>
      </c>
      <c r="F26" s="190">
        <v>22</v>
      </c>
      <c r="G26" s="190">
        <v>13337</v>
      </c>
      <c r="H26" s="190">
        <v>1127</v>
      </c>
      <c r="I26" s="190">
        <v>4817</v>
      </c>
      <c r="J26" s="190">
        <v>7577</v>
      </c>
      <c r="K26" s="190">
        <v>1028</v>
      </c>
      <c r="L26" s="190">
        <v>2397</v>
      </c>
      <c r="M26" s="190">
        <v>2884</v>
      </c>
      <c r="N26" s="190">
        <v>17894</v>
      </c>
      <c r="O26" s="190">
        <v>6640</v>
      </c>
      <c r="P26" s="190">
        <v>3146</v>
      </c>
      <c r="Q26" s="190">
        <v>1010</v>
      </c>
      <c r="R26" s="190">
        <v>2340</v>
      </c>
      <c r="S26" s="190">
        <v>1877</v>
      </c>
      <c r="T26" s="190">
        <v>986</v>
      </c>
      <c r="U26" s="190">
        <v>3360</v>
      </c>
      <c r="V26" s="190">
        <v>2254</v>
      </c>
      <c r="W26" s="190">
        <v>2526</v>
      </c>
      <c r="X26" s="190">
        <v>17118</v>
      </c>
      <c r="Y26" s="190">
        <v>6336</v>
      </c>
      <c r="Z26" s="190">
        <v>12856</v>
      </c>
      <c r="AA26" s="190">
        <v>677</v>
      </c>
      <c r="AB26" s="190">
        <v>1209</v>
      </c>
      <c r="AC26" s="190">
        <v>15982</v>
      </c>
      <c r="AD26" s="190">
        <v>16936</v>
      </c>
      <c r="AE26" s="190">
        <v>214</v>
      </c>
      <c r="AF26" s="190">
        <v>3940</v>
      </c>
      <c r="AG26" s="190">
        <v>17057</v>
      </c>
      <c r="AH26" s="190">
        <v>9593</v>
      </c>
      <c r="AI26" s="190">
        <v>26114</v>
      </c>
      <c r="AJ26" s="190">
        <v>10307</v>
      </c>
      <c r="AK26" s="190">
        <v>7510</v>
      </c>
      <c r="AL26" s="190">
        <v>11735</v>
      </c>
      <c r="AM26" s="190">
        <v>8149</v>
      </c>
      <c r="AN26" s="190">
        <v>7035</v>
      </c>
      <c r="AO26" s="190">
        <v>142</v>
      </c>
      <c r="AP26" s="166">
        <v>248553</v>
      </c>
      <c r="AQ26" s="191">
        <v>8020</v>
      </c>
      <c r="AR26" s="165">
        <v>87566</v>
      </c>
      <c r="AS26" s="165">
        <v>1</v>
      </c>
      <c r="AT26" s="165">
        <v>3072</v>
      </c>
      <c r="AU26" s="165">
        <v>35187</v>
      </c>
      <c r="AV26" s="165">
        <v>-14061</v>
      </c>
      <c r="AW26" s="166">
        <v>119785</v>
      </c>
      <c r="AX26" s="166">
        <v>368338</v>
      </c>
      <c r="AY26" s="166">
        <v>16159</v>
      </c>
      <c r="AZ26" s="166">
        <v>16159</v>
      </c>
      <c r="BA26" s="166">
        <v>211617</v>
      </c>
      <c r="BB26" s="166">
        <v>227776</v>
      </c>
      <c r="BC26" s="166">
        <v>347561</v>
      </c>
      <c r="BD26" s="166">
        <v>596114</v>
      </c>
      <c r="BE26" s="165">
        <v>-74865</v>
      </c>
      <c r="BF26" s="165">
        <v>-2840</v>
      </c>
      <c r="BG26" s="165">
        <v>-7387</v>
      </c>
      <c r="BH26" s="166">
        <v>-85092</v>
      </c>
      <c r="BI26" s="166">
        <v>-135025</v>
      </c>
      <c r="BJ26" s="166">
        <v>-220117</v>
      </c>
      <c r="BK26" s="166">
        <v>127444</v>
      </c>
      <c r="BL26" s="192">
        <v>375997</v>
      </c>
    </row>
    <row r="27" spans="1:64">
      <c r="A27" s="161">
        <v>23</v>
      </c>
      <c r="B27" s="3" t="s">
        <v>91</v>
      </c>
      <c r="C27" s="190">
        <v>757</v>
      </c>
      <c r="D27" s="190">
        <v>10</v>
      </c>
      <c r="E27" s="190">
        <v>79</v>
      </c>
      <c r="F27" s="190">
        <v>62</v>
      </c>
      <c r="G27" s="190">
        <v>1908</v>
      </c>
      <c r="H27" s="190">
        <v>287</v>
      </c>
      <c r="I27" s="190">
        <v>2275</v>
      </c>
      <c r="J27" s="190">
        <v>6639</v>
      </c>
      <c r="K27" s="190">
        <v>303</v>
      </c>
      <c r="L27" s="190">
        <v>2517</v>
      </c>
      <c r="M27" s="190">
        <v>1910</v>
      </c>
      <c r="N27" s="190">
        <v>10518</v>
      </c>
      <c r="O27" s="190">
        <v>787</v>
      </c>
      <c r="P27" s="190">
        <v>2597</v>
      </c>
      <c r="Q27" s="190">
        <v>2871</v>
      </c>
      <c r="R27" s="190">
        <v>1931</v>
      </c>
      <c r="S27" s="190">
        <v>295</v>
      </c>
      <c r="T27" s="190">
        <v>1123</v>
      </c>
      <c r="U27" s="190">
        <v>3214</v>
      </c>
      <c r="V27" s="190">
        <v>1038</v>
      </c>
      <c r="W27" s="190">
        <v>2096</v>
      </c>
      <c r="X27" s="190">
        <v>844</v>
      </c>
      <c r="Y27" s="190">
        <v>2580</v>
      </c>
      <c r="Z27" s="190">
        <v>35913</v>
      </c>
      <c r="AA27" s="190">
        <v>8902</v>
      </c>
      <c r="AB27" s="190">
        <v>782</v>
      </c>
      <c r="AC27" s="190">
        <v>13023</v>
      </c>
      <c r="AD27" s="190">
        <v>4374</v>
      </c>
      <c r="AE27" s="190">
        <v>47427</v>
      </c>
      <c r="AF27" s="190">
        <v>14767</v>
      </c>
      <c r="AG27" s="190">
        <v>5918</v>
      </c>
      <c r="AH27" s="190">
        <v>12535</v>
      </c>
      <c r="AI27" s="190">
        <v>15044</v>
      </c>
      <c r="AJ27" s="190">
        <v>9267</v>
      </c>
      <c r="AK27" s="190">
        <v>307</v>
      </c>
      <c r="AL27" s="190">
        <v>3820</v>
      </c>
      <c r="AM27" s="190">
        <v>4811</v>
      </c>
      <c r="AN27" s="190">
        <v>0</v>
      </c>
      <c r="AO27" s="190">
        <v>2805</v>
      </c>
      <c r="AP27" s="166">
        <v>226336</v>
      </c>
      <c r="AQ27" s="191">
        <v>0</v>
      </c>
      <c r="AR27" s="165">
        <v>0</v>
      </c>
      <c r="AS27" s="165">
        <v>0</v>
      </c>
      <c r="AT27" s="165">
        <v>681803</v>
      </c>
      <c r="AU27" s="165">
        <v>1284357</v>
      </c>
      <c r="AV27" s="165">
        <v>0</v>
      </c>
      <c r="AW27" s="166">
        <v>1966160</v>
      </c>
      <c r="AX27" s="166">
        <v>2192496</v>
      </c>
      <c r="AY27" s="166">
        <v>0</v>
      </c>
      <c r="AZ27" s="166">
        <v>0</v>
      </c>
      <c r="BA27" s="166">
        <v>0</v>
      </c>
      <c r="BB27" s="166">
        <v>0</v>
      </c>
      <c r="BC27" s="166">
        <v>1966160</v>
      </c>
      <c r="BD27" s="166">
        <v>2192496</v>
      </c>
      <c r="BE27" s="165">
        <v>0</v>
      </c>
      <c r="BF27" s="165">
        <v>0</v>
      </c>
      <c r="BG27" s="165">
        <v>0</v>
      </c>
      <c r="BH27" s="166">
        <v>0</v>
      </c>
      <c r="BI27" s="166">
        <v>0</v>
      </c>
      <c r="BJ27" s="166">
        <v>0</v>
      </c>
      <c r="BK27" s="166">
        <v>1966160</v>
      </c>
      <c r="BL27" s="192">
        <v>2192496</v>
      </c>
    </row>
    <row r="28" spans="1:64">
      <c r="A28" s="161">
        <v>24</v>
      </c>
      <c r="B28" s="3" t="s">
        <v>92</v>
      </c>
      <c r="C28" s="190">
        <v>1796</v>
      </c>
      <c r="D28" s="190">
        <v>39</v>
      </c>
      <c r="E28" s="190">
        <v>467</v>
      </c>
      <c r="F28" s="190">
        <v>138</v>
      </c>
      <c r="G28" s="190">
        <v>32480</v>
      </c>
      <c r="H28" s="190">
        <v>2287</v>
      </c>
      <c r="I28" s="190">
        <v>15360</v>
      </c>
      <c r="J28" s="190">
        <v>47645</v>
      </c>
      <c r="K28" s="190">
        <v>1385</v>
      </c>
      <c r="L28" s="190">
        <v>14047</v>
      </c>
      <c r="M28" s="190">
        <v>13711</v>
      </c>
      <c r="N28" s="190">
        <v>97566</v>
      </c>
      <c r="O28" s="190">
        <v>7808</v>
      </c>
      <c r="P28" s="190">
        <v>11541</v>
      </c>
      <c r="Q28" s="190">
        <v>13918</v>
      </c>
      <c r="R28" s="190">
        <v>8575</v>
      </c>
      <c r="S28" s="190">
        <v>2604</v>
      </c>
      <c r="T28" s="190">
        <v>7478</v>
      </c>
      <c r="U28" s="190">
        <v>12122</v>
      </c>
      <c r="V28" s="190">
        <v>1957</v>
      </c>
      <c r="W28" s="190">
        <v>17801</v>
      </c>
      <c r="X28" s="190">
        <v>6995</v>
      </c>
      <c r="Y28" s="190">
        <v>6367</v>
      </c>
      <c r="Z28" s="190">
        <v>127899</v>
      </c>
      <c r="AA28" s="190">
        <v>10645</v>
      </c>
      <c r="AB28" s="190">
        <v>15433</v>
      </c>
      <c r="AC28" s="190">
        <v>75257</v>
      </c>
      <c r="AD28" s="190">
        <v>6199</v>
      </c>
      <c r="AE28" s="190">
        <v>15744</v>
      </c>
      <c r="AF28" s="190">
        <v>25496</v>
      </c>
      <c r="AG28" s="190">
        <v>7791</v>
      </c>
      <c r="AH28" s="190">
        <v>15513</v>
      </c>
      <c r="AI28" s="190">
        <v>25405</v>
      </c>
      <c r="AJ28" s="190">
        <v>36465</v>
      </c>
      <c r="AK28" s="190">
        <v>760</v>
      </c>
      <c r="AL28" s="190">
        <v>11003</v>
      </c>
      <c r="AM28" s="190">
        <v>43648</v>
      </c>
      <c r="AN28" s="190">
        <v>0</v>
      </c>
      <c r="AO28" s="190">
        <v>526</v>
      </c>
      <c r="AP28" s="166">
        <v>741871</v>
      </c>
      <c r="AQ28" s="191">
        <v>325</v>
      </c>
      <c r="AR28" s="165">
        <v>376292</v>
      </c>
      <c r="AS28" s="165">
        <v>0</v>
      </c>
      <c r="AT28" s="165">
        <v>0</v>
      </c>
      <c r="AU28" s="165">
        <v>0</v>
      </c>
      <c r="AV28" s="165">
        <v>0</v>
      </c>
      <c r="AW28" s="166">
        <v>376617</v>
      </c>
      <c r="AX28" s="166">
        <v>1118488</v>
      </c>
      <c r="AY28" s="166">
        <v>3429</v>
      </c>
      <c r="AZ28" s="166">
        <v>3429</v>
      </c>
      <c r="BA28" s="166">
        <v>263289</v>
      </c>
      <c r="BB28" s="166">
        <v>266718</v>
      </c>
      <c r="BC28" s="166">
        <v>643335</v>
      </c>
      <c r="BD28" s="166">
        <v>1385206</v>
      </c>
      <c r="BE28" s="165">
        <v>-84</v>
      </c>
      <c r="BF28" s="165">
        <v>0</v>
      </c>
      <c r="BG28" s="165">
        <v>0</v>
      </c>
      <c r="BH28" s="166">
        <v>-84</v>
      </c>
      <c r="BI28" s="166">
        <v>-671</v>
      </c>
      <c r="BJ28" s="166">
        <v>-755</v>
      </c>
      <c r="BK28" s="166">
        <v>642580</v>
      </c>
      <c r="BL28" s="192">
        <v>1384451</v>
      </c>
    </row>
    <row r="29" spans="1:64">
      <c r="A29" s="161">
        <v>25</v>
      </c>
      <c r="B29" s="3" t="s">
        <v>1</v>
      </c>
      <c r="C29" s="190">
        <v>173</v>
      </c>
      <c r="D29" s="190">
        <v>2</v>
      </c>
      <c r="E29" s="190">
        <v>22</v>
      </c>
      <c r="F29" s="190">
        <v>18</v>
      </c>
      <c r="G29" s="190">
        <v>4165</v>
      </c>
      <c r="H29" s="190">
        <v>153</v>
      </c>
      <c r="I29" s="190">
        <v>939</v>
      </c>
      <c r="J29" s="190">
        <v>4211</v>
      </c>
      <c r="K29" s="190">
        <v>208</v>
      </c>
      <c r="L29" s="190">
        <v>335</v>
      </c>
      <c r="M29" s="190">
        <v>296</v>
      </c>
      <c r="N29" s="190">
        <v>4161</v>
      </c>
      <c r="O29" s="190">
        <v>182</v>
      </c>
      <c r="P29" s="190">
        <v>363</v>
      </c>
      <c r="Q29" s="190">
        <v>488</v>
      </c>
      <c r="R29" s="190">
        <v>382</v>
      </c>
      <c r="S29" s="190">
        <v>79</v>
      </c>
      <c r="T29" s="190">
        <v>315</v>
      </c>
      <c r="U29" s="190">
        <v>450</v>
      </c>
      <c r="V29" s="190">
        <v>98</v>
      </c>
      <c r="W29" s="190">
        <v>636</v>
      </c>
      <c r="X29" s="190">
        <v>271</v>
      </c>
      <c r="Y29" s="190">
        <v>2276</v>
      </c>
      <c r="Z29" s="190">
        <v>1355</v>
      </c>
      <c r="AA29" s="190">
        <v>14061</v>
      </c>
      <c r="AB29" s="190">
        <v>1860</v>
      </c>
      <c r="AC29" s="190">
        <v>9263</v>
      </c>
      <c r="AD29" s="190">
        <v>1507</v>
      </c>
      <c r="AE29" s="190">
        <v>1818</v>
      </c>
      <c r="AF29" s="190">
        <v>4856</v>
      </c>
      <c r="AG29" s="190">
        <v>2731</v>
      </c>
      <c r="AH29" s="190">
        <v>5681</v>
      </c>
      <c r="AI29" s="190">
        <v>13374</v>
      </c>
      <c r="AJ29" s="190">
        <v>13680</v>
      </c>
      <c r="AK29" s="190">
        <v>419</v>
      </c>
      <c r="AL29" s="190">
        <v>1847</v>
      </c>
      <c r="AM29" s="190">
        <v>12557</v>
      </c>
      <c r="AN29" s="190">
        <v>0</v>
      </c>
      <c r="AO29" s="190">
        <v>180</v>
      </c>
      <c r="AP29" s="166">
        <v>105412</v>
      </c>
      <c r="AQ29" s="191">
        <v>133</v>
      </c>
      <c r="AR29" s="165">
        <v>82079</v>
      </c>
      <c r="AS29" s="165">
        <v>1497</v>
      </c>
      <c r="AT29" s="165">
        <v>0</v>
      </c>
      <c r="AU29" s="165">
        <v>0</v>
      </c>
      <c r="AV29" s="165">
        <v>0</v>
      </c>
      <c r="AW29" s="166">
        <v>83709</v>
      </c>
      <c r="AX29" s="166">
        <v>189121</v>
      </c>
      <c r="AY29" s="166">
        <v>824</v>
      </c>
      <c r="AZ29" s="166">
        <v>824</v>
      </c>
      <c r="BA29" s="166">
        <v>0</v>
      </c>
      <c r="BB29" s="166">
        <v>824</v>
      </c>
      <c r="BC29" s="166">
        <v>84533</v>
      </c>
      <c r="BD29" s="166">
        <v>189945</v>
      </c>
      <c r="BE29" s="165">
        <v>-31</v>
      </c>
      <c r="BF29" s="165">
        <v>0</v>
      </c>
      <c r="BG29" s="165">
        <v>0</v>
      </c>
      <c r="BH29" s="166">
        <v>-31</v>
      </c>
      <c r="BI29" s="166">
        <v>0</v>
      </c>
      <c r="BJ29" s="166">
        <v>-31</v>
      </c>
      <c r="BK29" s="166">
        <v>84502</v>
      </c>
      <c r="BL29" s="192">
        <v>189914</v>
      </c>
    </row>
    <row r="30" spans="1:64">
      <c r="A30" s="161">
        <v>26</v>
      </c>
      <c r="B30" s="3" t="s">
        <v>2</v>
      </c>
      <c r="C30" s="190">
        <v>33</v>
      </c>
      <c r="D30" s="190">
        <v>0</v>
      </c>
      <c r="E30" s="190">
        <v>0</v>
      </c>
      <c r="F30" s="190">
        <v>9</v>
      </c>
      <c r="G30" s="190">
        <v>3058</v>
      </c>
      <c r="H30" s="190">
        <v>24</v>
      </c>
      <c r="I30" s="190">
        <v>462</v>
      </c>
      <c r="J30" s="190">
        <v>5778</v>
      </c>
      <c r="K30" s="190">
        <v>20</v>
      </c>
      <c r="L30" s="190">
        <v>48</v>
      </c>
      <c r="M30" s="190">
        <v>828</v>
      </c>
      <c r="N30" s="190">
        <v>384</v>
      </c>
      <c r="O30" s="190">
        <v>17</v>
      </c>
      <c r="P30" s="190">
        <v>74</v>
      </c>
      <c r="Q30" s="190">
        <v>369</v>
      </c>
      <c r="R30" s="190">
        <v>26</v>
      </c>
      <c r="S30" s="190">
        <v>34</v>
      </c>
      <c r="T30" s="190">
        <v>252</v>
      </c>
      <c r="U30" s="190">
        <v>239</v>
      </c>
      <c r="V30" s="190">
        <v>104</v>
      </c>
      <c r="W30" s="190">
        <v>3265</v>
      </c>
      <c r="X30" s="190">
        <v>103</v>
      </c>
      <c r="Y30" s="190">
        <v>4864</v>
      </c>
      <c r="Z30" s="190">
        <v>20436</v>
      </c>
      <c r="AA30" s="190">
        <v>486</v>
      </c>
      <c r="AB30" s="190">
        <v>0</v>
      </c>
      <c r="AC30" s="190">
        <v>4582</v>
      </c>
      <c r="AD30" s="190">
        <v>5448</v>
      </c>
      <c r="AE30" s="190">
        <v>77</v>
      </c>
      <c r="AF30" s="190">
        <v>19222</v>
      </c>
      <c r="AG30" s="190">
        <v>8045</v>
      </c>
      <c r="AH30" s="190">
        <v>46067</v>
      </c>
      <c r="AI30" s="190">
        <v>13407</v>
      </c>
      <c r="AJ30" s="190">
        <v>15261</v>
      </c>
      <c r="AK30" s="190">
        <v>9</v>
      </c>
      <c r="AL30" s="190">
        <v>3408</v>
      </c>
      <c r="AM30" s="190">
        <v>31330</v>
      </c>
      <c r="AN30" s="190">
        <v>0</v>
      </c>
      <c r="AO30" s="190">
        <v>2385</v>
      </c>
      <c r="AP30" s="166">
        <v>190154</v>
      </c>
      <c r="AQ30" s="191">
        <v>0</v>
      </c>
      <c r="AR30" s="165">
        <v>8761</v>
      </c>
      <c r="AS30" s="165">
        <v>25877</v>
      </c>
      <c r="AT30" s="165">
        <v>0</v>
      </c>
      <c r="AU30" s="165">
        <v>0</v>
      </c>
      <c r="AV30" s="165">
        <v>0</v>
      </c>
      <c r="AW30" s="166">
        <v>34638</v>
      </c>
      <c r="AX30" s="166">
        <v>224792</v>
      </c>
      <c r="AY30" s="166">
        <v>295</v>
      </c>
      <c r="AZ30" s="166">
        <v>295</v>
      </c>
      <c r="BA30" s="166">
        <v>0</v>
      </c>
      <c r="BB30" s="166">
        <v>295</v>
      </c>
      <c r="BC30" s="166">
        <v>34933</v>
      </c>
      <c r="BD30" s="166">
        <v>225087</v>
      </c>
      <c r="BE30" s="165">
        <v>-15</v>
      </c>
      <c r="BF30" s="165">
        <v>0</v>
      </c>
      <c r="BG30" s="165">
        <v>0</v>
      </c>
      <c r="BH30" s="166">
        <v>-15</v>
      </c>
      <c r="BI30" s="166">
        <v>-1989</v>
      </c>
      <c r="BJ30" s="166">
        <v>-2004</v>
      </c>
      <c r="BK30" s="166">
        <v>32929</v>
      </c>
      <c r="BL30" s="192">
        <v>223083</v>
      </c>
    </row>
    <row r="31" spans="1:64">
      <c r="A31" s="161">
        <v>27</v>
      </c>
      <c r="B31" s="3" t="s">
        <v>65</v>
      </c>
      <c r="C31" s="190">
        <v>9495</v>
      </c>
      <c r="D31" s="190">
        <v>128</v>
      </c>
      <c r="E31" s="190">
        <v>3275</v>
      </c>
      <c r="F31" s="190">
        <v>208</v>
      </c>
      <c r="G31" s="190">
        <v>143997</v>
      </c>
      <c r="H31" s="190">
        <v>7220</v>
      </c>
      <c r="I31" s="190">
        <v>29070</v>
      </c>
      <c r="J31" s="190">
        <v>86558</v>
      </c>
      <c r="K31" s="190">
        <v>1714</v>
      </c>
      <c r="L31" s="190">
        <v>28369</v>
      </c>
      <c r="M31" s="190">
        <v>9598</v>
      </c>
      <c r="N31" s="190">
        <v>38264</v>
      </c>
      <c r="O31" s="190">
        <v>6232</v>
      </c>
      <c r="P31" s="190">
        <v>20001</v>
      </c>
      <c r="Q31" s="190">
        <v>57244</v>
      </c>
      <c r="R31" s="190">
        <v>32404</v>
      </c>
      <c r="S31" s="190">
        <v>14024</v>
      </c>
      <c r="T31" s="190">
        <v>13184</v>
      </c>
      <c r="U31" s="190">
        <v>62655</v>
      </c>
      <c r="V31" s="190">
        <v>22875</v>
      </c>
      <c r="W31" s="190">
        <v>47942</v>
      </c>
      <c r="X31" s="190">
        <v>25509</v>
      </c>
      <c r="Y31" s="190">
        <v>111762</v>
      </c>
      <c r="Z31" s="190">
        <v>8643</v>
      </c>
      <c r="AA31" s="190">
        <v>3874</v>
      </c>
      <c r="AB31" s="190">
        <v>4295</v>
      </c>
      <c r="AC31" s="190">
        <v>35855</v>
      </c>
      <c r="AD31" s="190">
        <v>7067</v>
      </c>
      <c r="AE31" s="190">
        <v>5459</v>
      </c>
      <c r="AF31" s="190">
        <v>16844</v>
      </c>
      <c r="AG31" s="190">
        <v>9433</v>
      </c>
      <c r="AH31" s="190">
        <v>14432</v>
      </c>
      <c r="AI31" s="190">
        <v>31085</v>
      </c>
      <c r="AJ31" s="190">
        <v>132186</v>
      </c>
      <c r="AK31" s="190">
        <v>6791</v>
      </c>
      <c r="AL31" s="190">
        <v>42938</v>
      </c>
      <c r="AM31" s="190">
        <v>96450</v>
      </c>
      <c r="AN31" s="190">
        <v>13034</v>
      </c>
      <c r="AO31" s="190">
        <v>882</v>
      </c>
      <c r="AP31" s="166">
        <v>1200996</v>
      </c>
      <c r="AQ31" s="191">
        <v>56112</v>
      </c>
      <c r="AR31" s="165">
        <v>1556153</v>
      </c>
      <c r="AS31" s="165">
        <v>301</v>
      </c>
      <c r="AT31" s="165">
        <v>13514</v>
      </c>
      <c r="AU31" s="165">
        <v>187698</v>
      </c>
      <c r="AV31" s="165">
        <v>4316</v>
      </c>
      <c r="AW31" s="166">
        <v>1818094</v>
      </c>
      <c r="AX31" s="166">
        <v>3019090</v>
      </c>
      <c r="AY31" s="166">
        <v>111023</v>
      </c>
      <c r="AZ31" s="166">
        <v>111023</v>
      </c>
      <c r="BA31" s="166">
        <v>2073160</v>
      </c>
      <c r="BB31" s="166">
        <v>2184183</v>
      </c>
      <c r="BC31" s="166">
        <v>4002277</v>
      </c>
      <c r="BD31" s="166">
        <v>5203273</v>
      </c>
      <c r="BE31" s="165">
        <v>-7423</v>
      </c>
      <c r="BF31" s="165">
        <v>0</v>
      </c>
      <c r="BG31" s="165">
        <v>0</v>
      </c>
      <c r="BH31" s="166">
        <v>-7423</v>
      </c>
      <c r="BI31" s="166">
        <v>-2268787</v>
      </c>
      <c r="BJ31" s="166">
        <v>-2276210</v>
      </c>
      <c r="BK31" s="166">
        <v>1726067</v>
      </c>
      <c r="BL31" s="192">
        <v>2927063</v>
      </c>
    </row>
    <row r="32" spans="1:64">
      <c r="A32" s="161">
        <v>28</v>
      </c>
      <c r="B32" s="3" t="s">
        <v>66</v>
      </c>
      <c r="C32" s="190">
        <v>1268</v>
      </c>
      <c r="D32" s="190">
        <v>120</v>
      </c>
      <c r="E32" s="190">
        <v>570</v>
      </c>
      <c r="F32" s="190">
        <v>447</v>
      </c>
      <c r="G32" s="190">
        <v>15420</v>
      </c>
      <c r="H32" s="190">
        <v>1706</v>
      </c>
      <c r="I32" s="190">
        <v>3944</v>
      </c>
      <c r="J32" s="190">
        <v>13672</v>
      </c>
      <c r="K32" s="190">
        <v>604</v>
      </c>
      <c r="L32" s="190">
        <v>2513</v>
      </c>
      <c r="M32" s="190">
        <v>3154</v>
      </c>
      <c r="N32" s="190">
        <v>11794</v>
      </c>
      <c r="O32" s="190">
        <v>1795</v>
      </c>
      <c r="P32" s="190">
        <v>8524</v>
      </c>
      <c r="Q32" s="190">
        <v>10580</v>
      </c>
      <c r="R32" s="190">
        <v>6467</v>
      </c>
      <c r="S32" s="190">
        <v>1935</v>
      </c>
      <c r="T32" s="190">
        <v>1713</v>
      </c>
      <c r="U32" s="190">
        <v>8463</v>
      </c>
      <c r="V32" s="190">
        <v>2481</v>
      </c>
      <c r="W32" s="190">
        <v>14522</v>
      </c>
      <c r="X32" s="190">
        <v>9674</v>
      </c>
      <c r="Y32" s="190">
        <v>25371</v>
      </c>
      <c r="Z32" s="190">
        <v>24972</v>
      </c>
      <c r="AA32" s="190">
        <v>3722</v>
      </c>
      <c r="AB32" s="190">
        <v>6087</v>
      </c>
      <c r="AC32" s="190">
        <v>58445</v>
      </c>
      <c r="AD32" s="190">
        <v>93556</v>
      </c>
      <c r="AE32" s="190">
        <v>276280</v>
      </c>
      <c r="AF32" s="190">
        <v>40223</v>
      </c>
      <c r="AG32" s="190">
        <v>7446</v>
      </c>
      <c r="AH32" s="190">
        <v>24792</v>
      </c>
      <c r="AI32" s="190">
        <v>16942</v>
      </c>
      <c r="AJ32" s="190">
        <v>23561</v>
      </c>
      <c r="AK32" s="190">
        <v>5053</v>
      </c>
      <c r="AL32" s="190">
        <v>26152</v>
      </c>
      <c r="AM32" s="190">
        <v>19730</v>
      </c>
      <c r="AN32" s="190">
        <v>0</v>
      </c>
      <c r="AO32" s="190">
        <v>6623</v>
      </c>
      <c r="AP32" s="166">
        <v>780321</v>
      </c>
      <c r="AQ32" s="191">
        <v>11</v>
      </c>
      <c r="AR32" s="165">
        <v>654275</v>
      </c>
      <c r="AS32" s="165">
        <v>0</v>
      </c>
      <c r="AT32" s="165">
        <v>0</v>
      </c>
      <c r="AU32" s="165">
        <v>0</v>
      </c>
      <c r="AV32" s="165">
        <v>0</v>
      </c>
      <c r="AW32" s="166">
        <v>654286</v>
      </c>
      <c r="AX32" s="166">
        <v>1434607</v>
      </c>
      <c r="AY32" s="166">
        <v>66337</v>
      </c>
      <c r="AZ32" s="166">
        <v>66337</v>
      </c>
      <c r="BA32" s="166">
        <v>40723</v>
      </c>
      <c r="BB32" s="166">
        <v>107060</v>
      </c>
      <c r="BC32" s="166">
        <v>761346</v>
      </c>
      <c r="BD32" s="166">
        <v>1541667</v>
      </c>
      <c r="BE32" s="165">
        <v>-109196</v>
      </c>
      <c r="BF32" s="165">
        <v>0</v>
      </c>
      <c r="BG32" s="165">
        <v>0</v>
      </c>
      <c r="BH32" s="166">
        <v>-109196</v>
      </c>
      <c r="BI32" s="166">
        <v>-244038</v>
      </c>
      <c r="BJ32" s="166">
        <v>-353234</v>
      </c>
      <c r="BK32" s="166">
        <v>408112</v>
      </c>
      <c r="BL32" s="192">
        <v>1188433</v>
      </c>
    </row>
    <row r="33" spans="1:64">
      <c r="A33" s="161">
        <v>29</v>
      </c>
      <c r="B33" s="3" t="s">
        <v>93</v>
      </c>
      <c r="C33" s="190">
        <v>99</v>
      </c>
      <c r="D33" s="190">
        <v>16</v>
      </c>
      <c r="E33" s="190">
        <v>69</v>
      </c>
      <c r="F33" s="190">
        <v>50</v>
      </c>
      <c r="G33" s="190">
        <v>8344</v>
      </c>
      <c r="H33" s="190">
        <v>436</v>
      </c>
      <c r="I33" s="190">
        <v>1027</v>
      </c>
      <c r="J33" s="190">
        <v>5401</v>
      </c>
      <c r="K33" s="190">
        <v>133</v>
      </c>
      <c r="L33" s="190">
        <v>2229</v>
      </c>
      <c r="M33" s="190">
        <v>1139</v>
      </c>
      <c r="N33" s="190">
        <v>3301</v>
      </c>
      <c r="O33" s="190">
        <v>263</v>
      </c>
      <c r="P33" s="190">
        <v>2794</v>
      </c>
      <c r="Q33" s="190">
        <v>4297</v>
      </c>
      <c r="R33" s="190">
        <v>2337</v>
      </c>
      <c r="S33" s="190">
        <v>834</v>
      </c>
      <c r="T33" s="190">
        <v>466</v>
      </c>
      <c r="U33" s="190">
        <v>2510</v>
      </c>
      <c r="V33" s="190">
        <v>1009</v>
      </c>
      <c r="W33" s="190">
        <v>1183</v>
      </c>
      <c r="X33" s="190">
        <v>1367</v>
      </c>
      <c r="Y33" s="190">
        <v>13242</v>
      </c>
      <c r="Z33" s="190">
        <v>11481</v>
      </c>
      <c r="AA33" s="190">
        <v>261</v>
      </c>
      <c r="AB33" s="190">
        <v>404</v>
      </c>
      <c r="AC33" s="190">
        <v>106318</v>
      </c>
      <c r="AD33" s="190">
        <v>21769</v>
      </c>
      <c r="AE33" s="190">
        <v>169837</v>
      </c>
      <c r="AF33" s="190">
        <v>61438</v>
      </c>
      <c r="AG33" s="190">
        <v>24362</v>
      </c>
      <c r="AH33" s="190">
        <v>5563</v>
      </c>
      <c r="AI33" s="190">
        <v>14545</v>
      </c>
      <c r="AJ33" s="190">
        <v>61307</v>
      </c>
      <c r="AK33" s="190">
        <v>3250</v>
      </c>
      <c r="AL33" s="190">
        <v>24243</v>
      </c>
      <c r="AM33" s="190">
        <v>54396</v>
      </c>
      <c r="AN33" s="190">
        <v>0</v>
      </c>
      <c r="AO33" s="190">
        <v>3647</v>
      </c>
      <c r="AP33" s="166">
        <v>615367</v>
      </c>
      <c r="AQ33" s="191">
        <v>0</v>
      </c>
      <c r="AR33" s="165">
        <v>2696549</v>
      </c>
      <c r="AS33" s="165">
        <v>123</v>
      </c>
      <c r="AT33" s="165">
        <v>0</v>
      </c>
      <c r="AU33" s="165">
        <v>184260</v>
      </c>
      <c r="AV33" s="165">
        <v>0</v>
      </c>
      <c r="AW33" s="166">
        <v>2880932</v>
      </c>
      <c r="AX33" s="166">
        <v>3496299</v>
      </c>
      <c r="AY33" s="166">
        <v>1110</v>
      </c>
      <c r="AZ33" s="166">
        <v>1110</v>
      </c>
      <c r="BA33" s="166">
        <v>45080</v>
      </c>
      <c r="BB33" s="166">
        <v>46190</v>
      </c>
      <c r="BC33" s="166">
        <v>2927122</v>
      </c>
      <c r="BD33" s="166">
        <v>3542489</v>
      </c>
      <c r="BE33" s="165">
        <v>-79</v>
      </c>
      <c r="BF33" s="165">
        <v>0</v>
      </c>
      <c r="BG33" s="165">
        <v>0</v>
      </c>
      <c r="BH33" s="166">
        <v>-79</v>
      </c>
      <c r="BI33" s="166">
        <v>-30758</v>
      </c>
      <c r="BJ33" s="166">
        <v>-30837</v>
      </c>
      <c r="BK33" s="166">
        <v>2896285</v>
      </c>
      <c r="BL33" s="192">
        <v>3511652</v>
      </c>
    </row>
    <row r="34" spans="1:64">
      <c r="A34" s="161">
        <v>30</v>
      </c>
      <c r="B34" s="3" t="s">
        <v>94</v>
      </c>
      <c r="C34" s="190">
        <v>5231</v>
      </c>
      <c r="D34" s="190">
        <v>374</v>
      </c>
      <c r="E34" s="190">
        <v>1410</v>
      </c>
      <c r="F34" s="190">
        <v>214</v>
      </c>
      <c r="G34" s="190">
        <v>81717</v>
      </c>
      <c r="H34" s="190">
        <v>1833</v>
      </c>
      <c r="I34" s="190">
        <v>15562</v>
      </c>
      <c r="J34" s="190">
        <v>42569</v>
      </c>
      <c r="K34" s="190">
        <v>5269</v>
      </c>
      <c r="L34" s="190">
        <v>8963</v>
      </c>
      <c r="M34" s="190">
        <v>13497</v>
      </c>
      <c r="N34" s="190">
        <v>43371</v>
      </c>
      <c r="O34" s="190">
        <v>5993</v>
      </c>
      <c r="P34" s="190">
        <v>13887</v>
      </c>
      <c r="Q34" s="190">
        <v>24727</v>
      </c>
      <c r="R34" s="190">
        <v>12422</v>
      </c>
      <c r="S34" s="190">
        <v>4387</v>
      </c>
      <c r="T34" s="190">
        <v>4180</v>
      </c>
      <c r="U34" s="190">
        <v>24366</v>
      </c>
      <c r="V34" s="190">
        <v>7816</v>
      </c>
      <c r="W34" s="190">
        <v>18989</v>
      </c>
      <c r="X34" s="190">
        <v>44706</v>
      </c>
      <c r="Y34" s="190">
        <v>62411</v>
      </c>
      <c r="Z34" s="190">
        <v>46966</v>
      </c>
      <c r="AA34" s="190">
        <v>3421</v>
      </c>
      <c r="AB34" s="190">
        <v>13415</v>
      </c>
      <c r="AC34" s="190">
        <v>63033</v>
      </c>
      <c r="AD34" s="190">
        <v>35003</v>
      </c>
      <c r="AE34" s="190">
        <v>4807</v>
      </c>
      <c r="AF34" s="190">
        <v>147399</v>
      </c>
      <c r="AG34" s="190">
        <v>16689</v>
      </c>
      <c r="AH34" s="190">
        <v>34279</v>
      </c>
      <c r="AI34" s="190">
        <v>33323</v>
      </c>
      <c r="AJ34" s="190">
        <v>40247</v>
      </c>
      <c r="AK34" s="190">
        <v>5951</v>
      </c>
      <c r="AL34" s="190">
        <v>21414</v>
      </c>
      <c r="AM34" s="190">
        <v>32326</v>
      </c>
      <c r="AN34" s="190">
        <v>3360</v>
      </c>
      <c r="AO34" s="190">
        <v>8524</v>
      </c>
      <c r="AP34" s="166">
        <v>954051</v>
      </c>
      <c r="AQ34" s="191">
        <v>13720</v>
      </c>
      <c r="AR34" s="165">
        <v>484995</v>
      </c>
      <c r="AS34" s="165">
        <v>6209</v>
      </c>
      <c r="AT34" s="165">
        <v>2421</v>
      </c>
      <c r="AU34" s="165">
        <v>27087</v>
      </c>
      <c r="AV34" s="165">
        <v>2836</v>
      </c>
      <c r="AW34" s="166">
        <v>537268</v>
      </c>
      <c r="AX34" s="166">
        <v>1491319</v>
      </c>
      <c r="AY34" s="166">
        <v>202324</v>
      </c>
      <c r="AZ34" s="166">
        <v>202324</v>
      </c>
      <c r="BA34" s="166">
        <v>730298</v>
      </c>
      <c r="BB34" s="166">
        <v>932622</v>
      </c>
      <c r="BC34" s="166">
        <v>1469890</v>
      </c>
      <c r="BD34" s="166">
        <v>2423941</v>
      </c>
      <c r="BE34" s="165">
        <v>-51559</v>
      </c>
      <c r="BF34" s="165">
        <v>0</v>
      </c>
      <c r="BG34" s="165">
        <v>0</v>
      </c>
      <c r="BH34" s="166">
        <v>-51559</v>
      </c>
      <c r="BI34" s="166">
        <v>-573227</v>
      </c>
      <c r="BJ34" s="166">
        <v>-624786</v>
      </c>
      <c r="BK34" s="166">
        <v>845104</v>
      </c>
      <c r="BL34" s="192">
        <v>1799155</v>
      </c>
    </row>
    <row r="35" spans="1:64">
      <c r="A35" s="161">
        <v>31</v>
      </c>
      <c r="B35" s="3" t="s">
        <v>95</v>
      </c>
      <c r="C35" s="190">
        <v>594</v>
      </c>
      <c r="D35" s="190">
        <v>25</v>
      </c>
      <c r="E35" s="190">
        <v>242</v>
      </c>
      <c r="F35" s="190">
        <v>27</v>
      </c>
      <c r="G35" s="190">
        <v>10146</v>
      </c>
      <c r="H35" s="190">
        <v>372</v>
      </c>
      <c r="I35" s="190">
        <v>1593</v>
      </c>
      <c r="J35" s="190">
        <v>17936</v>
      </c>
      <c r="K35" s="190">
        <v>172</v>
      </c>
      <c r="L35" s="190">
        <v>1930</v>
      </c>
      <c r="M35" s="190">
        <v>1443</v>
      </c>
      <c r="N35" s="190">
        <v>5319</v>
      </c>
      <c r="O35" s="190">
        <v>424</v>
      </c>
      <c r="P35" s="190">
        <v>4578</v>
      </c>
      <c r="Q35" s="190">
        <v>8700</v>
      </c>
      <c r="R35" s="190">
        <v>8719</v>
      </c>
      <c r="S35" s="190">
        <v>1263</v>
      </c>
      <c r="T35" s="190">
        <v>1261</v>
      </c>
      <c r="U35" s="190">
        <v>12905</v>
      </c>
      <c r="V35" s="190">
        <v>8383</v>
      </c>
      <c r="W35" s="190">
        <v>4751</v>
      </c>
      <c r="X35" s="190">
        <v>2402</v>
      </c>
      <c r="Y35" s="190">
        <v>18563</v>
      </c>
      <c r="Z35" s="190">
        <v>16645</v>
      </c>
      <c r="AA35" s="190">
        <v>7213</v>
      </c>
      <c r="AB35" s="190">
        <v>2189</v>
      </c>
      <c r="AC35" s="190">
        <v>120935</v>
      </c>
      <c r="AD35" s="190">
        <v>66900</v>
      </c>
      <c r="AE35" s="190">
        <v>10626</v>
      </c>
      <c r="AF35" s="190">
        <v>22560</v>
      </c>
      <c r="AG35" s="190">
        <v>210599</v>
      </c>
      <c r="AH35" s="190">
        <v>40905</v>
      </c>
      <c r="AI35" s="190">
        <v>49148</v>
      </c>
      <c r="AJ35" s="190">
        <v>39028</v>
      </c>
      <c r="AK35" s="190">
        <v>11849</v>
      </c>
      <c r="AL35" s="190">
        <v>82330</v>
      </c>
      <c r="AM35" s="190">
        <v>32496</v>
      </c>
      <c r="AN35" s="190">
        <v>0</v>
      </c>
      <c r="AO35" s="190">
        <v>7945</v>
      </c>
      <c r="AP35" s="166">
        <v>833116</v>
      </c>
      <c r="AQ35" s="191">
        <v>6764</v>
      </c>
      <c r="AR35" s="165">
        <v>584722</v>
      </c>
      <c r="AS35" s="165">
        <v>263</v>
      </c>
      <c r="AT35" s="165">
        <v>50145</v>
      </c>
      <c r="AU35" s="165">
        <v>444945</v>
      </c>
      <c r="AV35" s="165">
        <v>-1072</v>
      </c>
      <c r="AW35" s="166">
        <v>1085767</v>
      </c>
      <c r="AX35" s="166">
        <v>1918883</v>
      </c>
      <c r="AY35" s="166">
        <v>15356</v>
      </c>
      <c r="AZ35" s="166">
        <v>15356</v>
      </c>
      <c r="BA35" s="166">
        <v>140011</v>
      </c>
      <c r="BB35" s="166">
        <v>155367</v>
      </c>
      <c r="BC35" s="166">
        <v>1241134</v>
      </c>
      <c r="BD35" s="166">
        <v>2074250</v>
      </c>
      <c r="BE35" s="165">
        <v>-173883</v>
      </c>
      <c r="BF35" s="165">
        <v>0</v>
      </c>
      <c r="BG35" s="165">
        <v>-122</v>
      </c>
      <c r="BH35" s="166">
        <v>-174005</v>
      </c>
      <c r="BI35" s="166">
        <v>-834240</v>
      </c>
      <c r="BJ35" s="166">
        <v>-1008245</v>
      </c>
      <c r="BK35" s="166">
        <v>232889</v>
      </c>
      <c r="BL35" s="192">
        <v>1066005</v>
      </c>
    </row>
    <row r="36" spans="1:64">
      <c r="A36" s="161">
        <v>32</v>
      </c>
      <c r="B36" s="3" t="s">
        <v>67</v>
      </c>
      <c r="C36" s="190">
        <v>0</v>
      </c>
      <c r="D36" s="190">
        <v>0</v>
      </c>
      <c r="E36" s="190">
        <v>0</v>
      </c>
      <c r="F36" s="190">
        <v>0</v>
      </c>
      <c r="G36" s="190">
        <v>0</v>
      </c>
      <c r="H36" s="190">
        <v>0</v>
      </c>
      <c r="I36" s="190">
        <v>0</v>
      </c>
      <c r="J36" s="190">
        <v>0</v>
      </c>
      <c r="K36" s="190">
        <v>0</v>
      </c>
      <c r="L36" s="190">
        <v>0</v>
      </c>
      <c r="M36" s="190">
        <v>0</v>
      </c>
      <c r="N36" s="190">
        <v>0</v>
      </c>
      <c r="O36" s="190">
        <v>0</v>
      </c>
      <c r="P36" s="190">
        <v>0</v>
      </c>
      <c r="Q36" s="190">
        <v>0</v>
      </c>
      <c r="R36" s="190">
        <v>0</v>
      </c>
      <c r="S36" s="190">
        <v>0</v>
      </c>
      <c r="T36" s="190">
        <v>0</v>
      </c>
      <c r="U36" s="190">
        <v>0</v>
      </c>
      <c r="V36" s="190">
        <v>0</v>
      </c>
      <c r="W36" s="190">
        <v>0</v>
      </c>
      <c r="X36" s="190">
        <v>0</v>
      </c>
      <c r="Y36" s="190">
        <v>0</v>
      </c>
      <c r="Z36" s="190">
        <v>0</v>
      </c>
      <c r="AA36" s="190">
        <v>0</v>
      </c>
      <c r="AB36" s="190">
        <v>0</v>
      </c>
      <c r="AC36" s="190">
        <v>0</v>
      </c>
      <c r="AD36" s="190">
        <v>0</v>
      </c>
      <c r="AE36" s="190">
        <v>0</v>
      </c>
      <c r="AF36" s="190">
        <v>0</v>
      </c>
      <c r="AG36" s="190">
        <v>0</v>
      </c>
      <c r="AH36" s="190">
        <v>0</v>
      </c>
      <c r="AI36" s="190">
        <v>0</v>
      </c>
      <c r="AJ36" s="190">
        <v>0</v>
      </c>
      <c r="AK36" s="190">
        <v>0</v>
      </c>
      <c r="AL36" s="190">
        <v>0</v>
      </c>
      <c r="AM36" s="190">
        <v>0</v>
      </c>
      <c r="AN36" s="190">
        <v>0</v>
      </c>
      <c r="AO36" s="190">
        <v>19271</v>
      </c>
      <c r="AP36" s="166">
        <v>19271</v>
      </c>
      <c r="AQ36" s="191">
        <v>0</v>
      </c>
      <c r="AR36" s="165">
        <v>57732</v>
      </c>
      <c r="AS36" s="165">
        <v>1361649</v>
      </c>
      <c r="AT36" s="165">
        <v>0</v>
      </c>
      <c r="AU36" s="165">
        <v>0</v>
      </c>
      <c r="AV36" s="165">
        <v>0</v>
      </c>
      <c r="AW36" s="166">
        <v>1419381</v>
      </c>
      <c r="AX36" s="166">
        <v>1438652</v>
      </c>
      <c r="AY36" s="166">
        <v>0</v>
      </c>
      <c r="AZ36" s="166">
        <v>0</v>
      </c>
      <c r="BA36" s="166">
        <v>0</v>
      </c>
      <c r="BB36" s="166">
        <v>0</v>
      </c>
      <c r="BC36" s="166">
        <v>1419381</v>
      </c>
      <c r="BD36" s="166">
        <v>1438652</v>
      </c>
      <c r="BE36" s="165">
        <v>0</v>
      </c>
      <c r="BF36" s="165">
        <v>0</v>
      </c>
      <c r="BG36" s="165">
        <v>0</v>
      </c>
      <c r="BH36" s="166">
        <v>0</v>
      </c>
      <c r="BI36" s="166">
        <v>0</v>
      </c>
      <c r="BJ36" s="166">
        <v>0</v>
      </c>
      <c r="BK36" s="166">
        <v>1419381</v>
      </c>
      <c r="BL36" s="192">
        <v>1438652</v>
      </c>
    </row>
    <row r="37" spans="1:64">
      <c r="A37" s="161">
        <v>33</v>
      </c>
      <c r="B37" s="3" t="s">
        <v>96</v>
      </c>
      <c r="C37" s="190">
        <v>8</v>
      </c>
      <c r="D37" s="190">
        <v>13</v>
      </c>
      <c r="E37" s="190">
        <v>0</v>
      </c>
      <c r="F37" s="190">
        <v>4</v>
      </c>
      <c r="G37" s="190">
        <v>964</v>
      </c>
      <c r="H37" s="190">
        <v>4</v>
      </c>
      <c r="I37" s="190">
        <v>92</v>
      </c>
      <c r="J37" s="190">
        <v>1309</v>
      </c>
      <c r="K37" s="190">
        <v>9</v>
      </c>
      <c r="L37" s="190">
        <v>159</v>
      </c>
      <c r="M37" s="190">
        <v>201</v>
      </c>
      <c r="N37" s="190">
        <v>255</v>
      </c>
      <c r="O37" s="190">
        <v>11</v>
      </c>
      <c r="P37" s="190">
        <v>521</v>
      </c>
      <c r="Q37" s="190">
        <v>1034</v>
      </c>
      <c r="R37" s="190">
        <v>971</v>
      </c>
      <c r="S37" s="190">
        <v>122</v>
      </c>
      <c r="T37" s="190">
        <v>541</v>
      </c>
      <c r="U37" s="190">
        <v>2400</v>
      </c>
      <c r="V37" s="190">
        <v>2393</v>
      </c>
      <c r="W37" s="190">
        <v>657</v>
      </c>
      <c r="X37" s="190">
        <v>48</v>
      </c>
      <c r="Y37" s="190">
        <v>773</v>
      </c>
      <c r="Z37" s="190">
        <v>1656</v>
      </c>
      <c r="AA37" s="190">
        <v>36</v>
      </c>
      <c r="AB37" s="190">
        <v>109</v>
      </c>
      <c r="AC37" s="190">
        <v>1348</v>
      </c>
      <c r="AD37" s="190">
        <v>471</v>
      </c>
      <c r="AE37" s="190">
        <v>10</v>
      </c>
      <c r="AF37" s="190">
        <v>3224</v>
      </c>
      <c r="AG37" s="190">
        <v>10839</v>
      </c>
      <c r="AH37" s="190">
        <v>355</v>
      </c>
      <c r="AI37" s="190">
        <v>19</v>
      </c>
      <c r="AJ37" s="190">
        <v>601</v>
      </c>
      <c r="AK37" s="190">
        <v>2</v>
      </c>
      <c r="AL37" s="190">
        <v>2383</v>
      </c>
      <c r="AM37" s="190">
        <v>1653</v>
      </c>
      <c r="AN37" s="190">
        <v>0</v>
      </c>
      <c r="AO37" s="190">
        <v>885</v>
      </c>
      <c r="AP37" s="166">
        <v>36080</v>
      </c>
      <c r="AQ37" s="191">
        <v>2</v>
      </c>
      <c r="AR37" s="165">
        <v>389236</v>
      </c>
      <c r="AS37" s="165">
        <v>760562</v>
      </c>
      <c r="AT37" s="165">
        <v>83488</v>
      </c>
      <c r="AU37" s="165">
        <v>787254</v>
      </c>
      <c r="AV37" s="165">
        <v>0</v>
      </c>
      <c r="AW37" s="166">
        <v>2020542</v>
      </c>
      <c r="AX37" s="166">
        <v>2056622</v>
      </c>
      <c r="AY37" s="166">
        <v>24756</v>
      </c>
      <c r="AZ37" s="166">
        <v>24756</v>
      </c>
      <c r="BA37" s="166">
        <v>73482</v>
      </c>
      <c r="BB37" s="166">
        <v>98238</v>
      </c>
      <c r="BC37" s="166">
        <v>2118780</v>
      </c>
      <c r="BD37" s="166">
        <v>2154860</v>
      </c>
      <c r="BE37" s="165">
        <v>-95203</v>
      </c>
      <c r="BF37" s="165">
        <v>0</v>
      </c>
      <c r="BG37" s="165">
        <v>0</v>
      </c>
      <c r="BH37" s="166">
        <v>-95203</v>
      </c>
      <c r="BI37" s="166">
        <v>-338175</v>
      </c>
      <c r="BJ37" s="166">
        <v>-433378</v>
      </c>
      <c r="BK37" s="166">
        <v>1685402</v>
      </c>
      <c r="BL37" s="192">
        <v>1721482</v>
      </c>
    </row>
    <row r="38" spans="1:64">
      <c r="A38" s="161">
        <v>34</v>
      </c>
      <c r="B38" s="3" t="s">
        <v>97</v>
      </c>
      <c r="C38" s="190">
        <v>0</v>
      </c>
      <c r="D38" s="190">
        <v>0</v>
      </c>
      <c r="E38" s="190">
        <v>0</v>
      </c>
      <c r="F38" s="190">
        <v>0</v>
      </c>
      <c r="G38" s="190">
        <v>0</v>
      </c>
      <c r="H38" s="190">
        <v>0</v>
      </c>
      <c r="I38" s="190">
        <v>0</v>
      </c>
      <c r="J38" s="190">
        <v>7</v>
      </c>
      <c r="K38" s="190">
        <v>0</v>
      </c>
      <c r="L38" s="190">
        <v>0</v>
      </c>
      <c r="M38" s="190">
        <v>0</v>
      </c>
      <c r="N38" s="190">
        <v>4</v>
      </c>
      <c r="O38" s="190">
        <v>0</v>
      </c>
      <c r="P38" s="190">
        <v>0</v>
      </c>
      <c r="Q38" s="190">
        <v>0</v>
      </c>
      <c r="R38" s="190">
        <v>0</v>
      </c>
      <c r="S38" s="190">
        <v>0</v>
      </c>
      <c r="T38" s="190">
        <v>0</v>
      </c>
      <c r="U38" s="190">
        <v>0</v>
      </c>
      <c r="V38" s="190">
        <v>0</v>
      </c>
      <c r="W38" s="190">
        <v>0</v>
      </c>
      <c r="X38" s="190">
        <v>1</v>
      </c>
      <c r="Y38" s="190">
        <v>1</v>
      </c>
      <c r="Z38" s="190">
        <v>1</v>
      </c>
      <c r="AA38" s="190">
        <v>20</v>
      </c>
      <c r="AB38" s="190">
        <v>0</v>
      </c>
      <c r="AC38" s="190">
        <v>59</v>
      </c>
      <c r="AD38" s="190">
        <v>127</v>
      </c>
      <c r="AE38" s="190">
        <v>37</v>
      </c>
      <c r="AF38" s="190">
        <v>2293</v>
      </c>
      <c r="AG38" s="190">
        <v>425</v>
      </c>
      <c r="AH38" s="190">
        <v>25</v>
      </c>
      <c r="AI38" s="190">
        <v>19</v>
      </c>
      <c r="AJ38" s="190">
        <v>44919</v>
      </c>
      <c r="AK38" s="190">
        <v>1</v>
      </c>
      <c r="AL38" s="190">
        <v>49</v>
      </c>
      <c r="AM38" s="190">
        <v>428</v>
      </c>
      <c r="AN38" s="190">
        <v>0</v>
      </c>
      <c r="AO38" s="190">
        <v>25</v>
      </c>
      <c r="AP38" s="166">
        <v>48441</v>
      </c>
      <c r="AQ38" s="191">
        <v>22663</v>
      </c>
      <c r="AR38" s="165">
        <v>624959</v>
      </c>
      <c r="AS38" s="165">
        <v>2372474</v>
      </c>
      <c r="AT38" s="165">
        <v>0</v>
      </c>
      <c r="AU38" s="165">
        <v>0</v>
      </c>
      <c r="AV38" s="165">
        <v>0</v>
      </c>
      <c r="AW38" s="166">
        <v>3020096</v>
      </c>
      <c r="AX38" s="166">
        <v>3068537</v>
      </c>
      <c r="AY38" s="166">
        <v>1</v>
      </c>
      <c r="AZ38" s="166">
        <v>1</v>
      </c>
      <c r="BA38" s="166">
        <v>24927</v>
      </c>
      <c r="BB38" s="166">
        <v>24928</v>
      </c>
      <c r="BC38" s="166">
        <v>3045024</v>
      </c>
      <c r="BD38" s="166">
        <v>3093465</v>
      </c>
      <c r="BE38" s="165">
        <v>-234</v>
      </c>
      <c r="BF38" s="165">
        <v>0</v>
      </c>
      <c r="BG38" s="165">
        <v>0</v>
      </c>
      <c r="BH38" s="166">
        <v>-234</v>
      </c>
      <c r="BI38" s="166">
        <v>-12200</v>
      </c>
      <c r="BJ38" s="166">
        <v>-12434</v>
      </c>
      <c r="BK38" s="166">
        <v>3032590</v>
      </c>
      <c r="BL38" s="192">
        <v>3081031</v>
      </c>
    </row>
    <row r="39" spans="1:64">
      <c r="A39" s="161">
        <v>35</v>
      </c>
      <c r="B39" s="3" t="s">
        <v>3</v>
      </c>
      <c r="C39" s="190">
        <v>330</v>
      </c>
      <c r="D39" s="190">
        <v>15</v>
      </c>
      <c r="E39" s="190">
        <v>639</v>
      </c>
      <c r="F39" s="190">
        <v>13</v>
      </c>
      <c r="G39" s="190">
        <v>2615</v>
      </c>
      <c r="H39" s="190">
        <v>63</v>
      </c>
      <c r="I39" s="190">
        <v>201</v>
      </c>
      <c r="J39" s="190">
        <v>1836</v>
      </c>
      <c r="K39" s="190">
        <v>42</v>
      </c>
      <c r="L39" s="190">
        <v>229</v>
      </c>
      <c r="M39" s="190">
        <v>217</v>
      </c>
      <c r="N39" s="190">
        <v>1413</v>
      </c>
      <c r="O39" s="190">
        <v>309</v>
      </c>
      <c r="P39" s="190">
        <v>184</v>
      </c>
      <c r="Q39" s="190">
        <v>1748</v>
      </c>
      <c r="R39" s="190">
        <v>412</v>
      </c>
      <c r="S39" s="190">
        <v>192</v>
      </c>
      <c r="T39" s="190">
        <v>152</v>
      </c>
      <c r="U39" s="190">
        <v>334</v>
      </c>
      <c r="V39" s="190">
        <v>139</v>
      </c>
      <c r="W39" s="190">
        <v>294</v>
      </c>
      <c r="X39" s="190">
        <v>355</v>
      </c>
      <c r="Y39" s="190">
        <v>1953</v>
      </c>
      <c r="Z39" s="190">
        <v>3034</v>
      </c>
      <c r="AA39" s="190">
        <v>1420</v>
      </c>
      <c r="AB39" s="190">
        <v>419</v>
      </c>
      <c r="AC39" s="190">
        <v>1805</v>
      </c>
      <c r="AD39" s="190">
        <v>3744</v>
      </c>
      <c r="AE39" s="190">
        <v>766</v>
      </c>
      <c r="AF39" s="190">
        <v>3160</v>
      </c>
      <c r="AG39" s="190">
        <v>1190</v>
      </c>
      <c r="AH39" s="190">
        <v>3</v>
      </c>
      <c r="AI39" s="190">
        <v>3680</v>
      </c>
      <c r="AJ39" s="190">
        <v>3398</v>
      </c>
      <c r="AK39" s="190">
        <v>0</v>
      </c>
      <c r="AL39" s="190">
        <v>3976</v>
      </c>
      <c r="AM39" s="190">
        <v>3550</v>
      </c>
      <c r="AN39" s="190">
        <v>0</v>
      </c>
      <c r="AO39" s="190">
        <v>45</v>
      </c>
      <c r="AP39" s="166">
        <v>43875</v>
      </c>
      <c r="AQ39" s="191">
        <v>0</v>
      </c>
      <c r="AR39" s="165">
        <v>152361</v>
      </c>
      <c r="AS39" s="165">
        <v>0</v>
      </c>
      <c r="AT39" s="165">
        <v>0</v>
      </c>
      <c r="AU39" s="165">
        <v>0</v>
      </c>
      <c r="AV39" s="165">
        <v>0</v>
      </c>
      <c r="AW39" s="166">
        <v>152361</v>
      </c>
      <c r="AX39" s="166">
        <v>196236</v>
      </c>
      <c r="AY39" s="166">
        <v>669</v>
      </c>
      <c r="AZ39" s="166">
        <v>669</v>
      </c>
      <c r="BA39" s="166">
        <v>0</v>
      </c>
      <c r="BB39" s="166">
        <v>669</v>
      </c>
      <c r="BC39" s="166">
        <v>153030</v>
      </c>
      <c r="BD39" s="166">
        <v>196905</v>
      </c>
      <c r="BE39" s="165">
        <v>-4819</v>
      </c>
      <c r="BF39" s="165">
        <v>0</v>
      </c>
      <c r="BG39" s="165">
        <v>0</v>
      </c>
      <c r="BH39" s="166">
        <v>-4819</v>
      </c>
      <c r="BI39" s="166">
        <v>-1943</v>
      </c>
      <c r="BJ39" s="166">
        <v>-6762</v>
      </c>
      <c r="BK39" s="166">
        <v>146268</v>
      </c>
      <c r="BL39" s="192">
        <v>190143</v>
      </c>
    </row>
    <row r="40" spans="1:64">
      <c r="A40" s="161">
        <v>36</v>
      </c>
      <c r="B40" s="3" t="s">
        <v>98</v>
      </c>
      <c r="C40" s="190">
        <v>7282</v>
      </c>
      <c r="D40" s="190">
        <v>266</v>
      </c>
      <c r="E40" s="190">
        <v>1049</v>
      </c>
      <c r="F40" s="190">
        <v>789</v>
      </c>
      <c r="G40" s="190">
        <v>102133</v>
      </c>
      <c r="H40" s="190">
        <v>2834</v>
      </c>
      <c r="I40" s="190">
        <v>9559</v>
      </c>
      <c r="J40" s="190">
        <v>98680</v>
      </c>
      <c r="K40" s="190">
        <v>1853</v>
      </c>
      <c r="L40" s="190">
        <v>22765</v>
      </c>
      <c r="M40" s="190">
        <v>18109</v>
      </c>
      <c r="N40" s="190">
        <v>30438</v>
      </c>
      <c r="O40" s="190">
        <v>4258</v>
      </c>
      <c r="P40" s="190">
        <v>21535</v>
      </c>
      <c r="Q40" s="190">
        <v>52523</v>
      </c>
      <c r="R40" s="190">
        <v>37620</v>
      </c>
      <c r="S40" s="190">
        <v>9548</v>
      </c>
      <c r="T40" s="190">
        <v>15155</v>
      </c>
      <c r="U40" s="190">
        <v>51517</v>
      </c>
      <c r="V40" s="190">
        <v>19827</v>
      </c>
      <c r="W40" s="190">
        <v>38762</v>
      </c>
      <c r="X40" s="190">
        <v>18983</v>
      </c>
      <c r="Y40" s="190">
        <v>241748</v>
      </c>
      <c r="Z40" s="190">
        <v>93512</v>
      </c>
      <c r="AA40" s="190">
        <v>31395</v>
      </c>
      <c r="AB40" s="190">
        <v>15805</v>
      </c>
      <c r="AC40" s="190">
        <v>273695</v>
      </c>
      <c r="AD40" s="190">
        <v>147236</v>
      </c>
      <c r="AE40" s="190">
        <v>92193</v>
      </c>
      <c r="AF40" s="190">
        <v>143194</v>
      </c>
      <c r="AG40" s="190">
        <v>172301</v>
      </c>
      <c r="AH40" s="190">
        <v>133576</v>
      </c>
      <c r="AI40" s="190">
        <v>157577</v>
      </c>
      <c r="AJ40" s="190">
        <v>147797</v>
      </c>
      <c r="AK40" s="190">
        <v>14800</v>
      </c>
      <c r="AL40" s="190">
        <v>363474</v>
      </c>
      <c r="AM40" s="190">
        <v>66652</v>
      </c>
      <c r="AN40" s="190">
        <v>0</v>
      </c>
      <c r="AO40" s="190">
        <v>5888</v>
      </c>
      <c r="AP40" s="166">
        <v>2666328</v>
      </c>
      <c r="AQ40" s="191">
        <v>3316</v>
      </c>
      <c r="AR40" s="165">
        <v>160612</v>
      </c>
      <c r="AS40" s="165">
        <v>66</v>
      </c>
      <c r="AT40" s="165">
        <v>6324</v>
      </c>
      <c r="AU40" s="165">
        <v>97697</v>
      </c>
      <c r="AV40" s="165">
        <v>0</v>
      </c>
      <c r="AW40" s="166">
        <v>268015</v>
      </c>
      <c r="AX40" s="166">
        <v>2934343</v>
      </c>
      <c r="AY40" s="166">
        <v>91604</v>
      </c>
      <c r="AZ40" s="166">
        <v>91604</v>
      </c>
      <c r="BA40" s="166">
        <v>104343</v>
      </c>
      <c r="BB40" s="166">
        <v>195947</v>
      </c>
      <c r="BC40" s="166">
        <v>463962</v>
      </c>
      <c r="BD40" s="166">
        <v>3130290</v>
      </c>
      <c r="BE40" s="165">
        <v>-193316</v>
      </c>
      <c r="BF40" s="165">
        <v>0</v>
      </c>
      <c r="BG40" s="165">
        <v>0</v>
      </c>
      <c r="BH40" s="166">
        <v>-193316</v>
      </c>
      <c r="BI40" s="166">
        <v>-735276</v>
      </c>
      <c r="BJ40" s="166">
        <v>-928592</v>
      </c>
      <c r="BK40" s="166">
        <v>-464630</v>
      </c>
      <c r="BL40" s="192">
        <v>2201698</v>
      </c>
    </row>
    <row r="41" spans="1:64">
      <c r="A41" s="161">
        <v>37</v>
      </c>
      <c r="B41" s="3" t="s">
        <v>99</v>
      </c>
      <c r="C41" s="190">
        <v>301</v>
      </c>
      <c r="D41" s="190">
        <v>1</v>
      </c>
      <c r="E41" s="190">
        <v>56</v>
      </c>
      <c r="F41" s="190">
        <v>1</v>
      </c>
      <c r="G41" s="190">
        <v>676</v>
      </c>
      <c r="H41" s="190">
        <v>10</v>
      </c>
      <c r="I41" s="190">
        <v>30</v>
      </c>
      <c r="J41" s="190">
        <v>480</v>
      </c>
      <c r="K41" s="190">
        <v>8</v>
      </c>
      <c r="L41" s="190">
        <v>50</v>
      </c>
      <c r="M41" s="190">
        <v>61</v>
      </c>
      <c r="N41" s="190">
        <v>153</v>
      </c>
      <c r="O41" s="190">
        <v>9</v>
      </c>
      <c r="P41" s="190">
        <v>75</v>
      </c>
      <c r="Q41" s="190">
        <v>160</v>
      </c>
      <c r="R41" s="190">
        <v>187</v>
      </c>
      <c r="S41" s="190">
        <v>49</v>
      </c>
      <c r="T41" s="190">
        <v>67</v>
      </c>
      <c r="U41" s="190">
        <v>165</v>
      </c>
      <c r="V41" s="190">
        <v>91</v>
      </c>
      <c r="W41" s="190">
        <v>270</v>
      </c>
      <c r="X41" s="190">
        <v>86</v>
      </c>
      <c r="Y41" s="190">
        <v>696</v>
      </c>
      <c r="Z41" s="190">
        <v>134</v>
      </c>
      <c r="AA41" s="190">
        <v>80</v>
      </c>
      <c r="AB41" s="190">
        <v>15</v>
      </c>
      <c r="AC41" s="190">
        <v>1918</v>
      </c>
      <c r="AD41" s="190">
        <v>321</v>
      </c>
      <c r="AE41" s="190">
        <v>2730</v>
      </c>
      <c r="AF41" s="190">
        <v>1315</v>
      </c>
      <c r="AG41" s="190">
        <v>6112</v>
      </c>
      <c r="AH41" s="190">
        <v>624</v>
      </c>
      <c r="AI41" s="190">
        <v>17488</v>
      </c>
      <c r="AJ41" s="190">
        <v>69587</v>
      </c>
      <c r="AK41" s="190">
        <v>452</v>
      </c>
      <c r="AL41" s="190">
        <v>3629</v>
      </c>
      <c r="AM41" s="190">
        <v>21368</v>
      </c>
      <c r="AN41" s="190">
        <v>0</v>
      </c>
      <c r="AO41" s="190">
        <v>649</v>
      </c>
      <c r="AP41" s="166">
        <v>130104</v>
      </c>
      <c r="AQ41" s="191">
        <v>176743</v>
      </c>
      <c r="AR41" s="165">
        <v>1306653</v>
      </c>
      <c r="AS41" s="165">
        <v>0</v>
      </c>
      <c r="AT41" s="165">
        <v>0</v>
      </c>
      <c r="AU41" s="165">
        <v>5872</v>
      </c>
      <c r="AV41" s="165">
        <v>0</v>
      </c>
      <c r="AW41" s="166">
        <v>1489268</v>
      </c>
      <c r="AX41" s="166">
        <v>1619372</v>
      </c>
      <c r="AY41" s="166">
        <v>12115</v>
      </c>
      <c r="AZ41" s="166">
        <v>12115</v>
      </c>
      <c r="BA41" s="166">
        <v>581649</v>
      </c>
      <c r="BB41" s="166">
        <v>593764</v>
      </c>
      <c r="BC41" s="166">
        <v>2083032</v>
      </c>
      <c r="BD41" s="166">
        <v>2213136</v>
      </c>
      <c r="BE41" s="165">
        <v>-20342</v>
      </c>
      <c r="BF41" s="165">
        <v>0</v>
      </c>
      <c r="BG41" s="165">
        <v>-34</v>
      </c>
      <c r="BH41" s="166">
        <v>-20376</v>
      </c>
      <c r="BI41" s="166">
        <v>-692352</v>
      </c>
      <c r="BJ41" s="166">
        <v>-712728</v>
      </c>
      <c r="BK41" s="166">
        <v>1370304</v>
      </c>
      <c r="BL41" s="192">
        <v>1500408</v>
      </c>
    </row>
    <row r="42" spans="1:64">
      <c r="A42" s="161">
        <v>38</v>
      </c>
      <c r="B42" s="3" t="s">
        <v>4</v>
      </c>
      <c r="C42" s="190">
        <v>59</v>
      </c>
      <c r="D42" s="190">
        <v>41</v>
      </c>
      <c r="E42" s="190">
        <v>52</v>
      </c>
      <c r="F42" s="190">
        <v>8</v>
      </c>
      <c r="G42" s="190">
        <v>1705</v>
      </c>
      <c r="H42" s="190">
        <v>90</v>
      </c>
      <c r="I42" s="190">
        <v>238</v>
      </c>
      <c r="J42" s="190">
        <v>1164</v>
      </c>
      <c r="K42" s="190">
        <v>10</v>
      </c>
      <c r="L42" s="190">
        <v>88</v>
      </c>
      <c r="M42" s="190">
        <v>304</v>
      </c>
      <c r="N42" s="190">
        <v>321</v>
      </c>
      <c r="O42" s="190">
        <v>56</v>
      </c>
      <c r="P42" s="190">
        <v>347</v>
      </c>
      <c r="Q42" s="190">
        <v>776</v>
      </c>
      <c r="R42" s="190">
        <v>870</v>
      </c>
      <c r="S42" s="190">
        <v>283</v>
      </c>
      <c r="T42" s="190">
        <v>432</v>
      </c>
      <c r="U42" s="190">
        <v>1032</v>
      </c>
      <c r="V42" s="190">
        <v>329</v>
      </c>
      <c r="W42" s="190">
        <v>932</v>
      </c>
      <c r="X42" s="190">
        <v>440</v>
      </c>
      <c r="Y42" s="190">
        <v>1619</v>
      </c>
      <c r="Z42" s="190">
        <v>76</v>
      </c>
      <c r="AA42" s="190">
        <v>195</v>
      </c>
      <c r="AB42" s="190">
        <v>645</v>
      </c>
      <c r="AC42" s="190">
        <v>5914</v>
      </c>
      <c r="AD42" s="190">
        <v>4014</v>
      </c>
      <c r="AE42" s="190">
        <v>1209</v>
      </c>
      <c r="AF42" s="190">
        <v>4614</v>
      </c>
      <c r="AG42" s="190">
        <v>2158</v>
      </c>
      <c r="AH42" s="190">
        <v>3928</v>
      </c>
      <c r="AI42" s="190">
        <v>6128</v>
      </c>
      <c r="AJ42" s="190">
        <v>7407</v>
      </c>
      <c r="AK42" s="190">
        <v>843</v>
      </c>
      <c r="AL42" s="190">
        <v>3408</v>
      </c>
      <c r="AM42" s="190">
        <v>2811</v>
      </c>
      <c r="AN42" s="190">
        <v>0</v>
      </c>
      <c r="AO42" s="190">
        <v>23</v>
      </c>
      <c r="AP42" s="166">
        <v>54569</v>
      </c>
      <c r="AQ42" s="191">
        <v>0</v>
      </c>
      <c r="AR42" s="165">
        <v>0</v>
      </c>
      <c r="AS42" s="165">
        <v>0</v>
      </c>
      <c r="AT42" s="165">
        <v>0</v>
      </c>
      <c r="AU42" s="165">
        <v>0</v>
      </c>
      <c r="AV42" s="165">
        <v>0</v>
      </c>
      <c r="AW42" s="166">
        <v>0</v>
      </c>
      <c r="AX42" s="166">
        <v>54569</v>
      </c>
      <c r="AY42" s="166">
        <v>0</v>
      </c>
      <c r="AZ42" s="166">
        <v>0</v>
      </c>
      <c r="BA42" s="166">
        <v>0</v>
      </c>
      <c r="BB42" s="166">
        <v>0</v>
      </c>
      <c r="BC42" s="166">
        <v>0</v>
      </c>
      <c r="BD42" s="166">
        <v>54569</v>
      </c>
      <c r="BE42" s="165">
        <v>0</v>
      </c>
      <c r="BF42" s="165">
        <v>0</v>
      </c>
      <c r="BG42" s="165">
        <v>0</v>
      </c>
      <c r="BH42" s="166">
        <v>0</v>
      </c>
      <c r="BI42" s="166">
        <v>0</v>
      </c>
      <c r="BJ42" s="166">
        <v>0</v>
      </c>
      <c r="BK42" s="166">
        <v>0</v>
      </c>
      <c r="BL42" s="192">
        <v>54569</v>
      </c>
    </row>
    <row r="43" spans="1:64">
      <c r="A43" s="161">
        <v>39</v>
      </c>
      <c r="B43" s="3" t="s">
        <v>5</v>
      </c>
      <c r="C43" s="190">
        <v>887</v>
      </c>
      <c r="D43" s="190">
        <v>8</v>
      </c>
      <c r="E43" s="190">
        <v>467</v>
      </c>
      <c r="F43" s="190">
        <v>37</v>
      </c>
      <c r="G43" s="190">
        <v>8657</v>
      </c>
      <c r="H43" s="190">
        <v>231</v>
      </c>
      <c r="I43" s="190">
        <v>1118</v>
      </c>
      <c r="J43" s="190">
        <v>1767</v>
      </c>
      <c r="K43" s="190">
        <v>531</v>
      </c>
      <c r="L43" s="190">
        <v>1158</v>
      </c>
      <c r="M43" s="190">
        <v>3173</v>
      </c>
      <c r="N43" s="190">
        <v>13572</v>
      </c>
      <c r="O43" s="190">
        <v>1186</v>
      </c>
      <c r="P43" s="190">
        <v>3972</v>
      </c>
      <c r="Q43" s="190">
        <v>9141</v>
      </c>
      <c r="R43" s="190">
        <v>5699</v>
      </c>
      <c r="S43" s="190">
        <v>730</v>
      </c>
      <c r="T43" s="190">
        <v>330</v>
      </c>
      <c r="U43" s="190">
        <v>4379</v>
      </c>
      <c r="V43" s="190">
        <v>904</v>
      </c>
      <c r="W43" s="190">
        <v>5565</v>
      </c>
      <c r="X43" s="190">
        <v>649</v>
      </c>
      <c r="Y43" s="190">
        <v>32533</v>
      </c>
      <c r="Z43" s="190">
        <v>4268</v>
      </c>
      <c r="AA43" s="190">
        <v>1421</v>
      </c>
      <c r="AB43" s="190">
        <v>1706</v>
      </c>
      <c r="AC43" s="190">
        <v>12488</v>
      </c>
      <c r="AD43" s="190">
        <v>11793</v>
      </c>
      <c r="AE43" s="190">
        <v>12124</v>
      </c>
      <c r="AF43" s="190">
        <v>7853</v>
      </c>
      <c r="AG43" s="190">
        <v>5311</v>
      </c>
      <c r="AH43" s="190">
        <v>463</v>
      </c>
      <c r="AI43" s="190">
        <v>10838</v>
      </c>
      <c r="AJ43" s="190">
        <v>8461</v>
      </c>
      <c r="AK43" s="190">
        <v>2387</v>
      </c>
      <c r="AL43" s="190">
        <v>7493</v>
      </c>
      <c r="AM43" s="190">
        <v>6557</v>
      </c>
      <c r="AN43" s="190">
        <v>27</v>
      </c>
      <c r="AO43" s="190">
        <v>0</v>
      </c>
      <c r="AP43" s="166">
        <v>189884</v>
      </c>
      <c r="AQ43" s="191">
        <v>0</v>
      </c>
      <c r="AR43" s="165">
        <v>81</v>
      </c>
      <c r="AS43" s="165">
        <v>0</v>
      </c>
      <c r="AT43" s="165">
        <v>0</v>
      </c>
      <c r="AU43" s="165">
        <v>0</v>
      </c>
      <c r="AV43" s="165">
        <v>0</v>
      </c>
      <c r="AW43" s="166">
        <v>81</v>
      </c>
      <c r="AX43" s="166">
        <v>189965</v>
      </c>
      <c r="AY43" s="166">
        <v>69124</v>
      </c>
      <c r="AZ43" s="166">
        <v>69124</v>
      </c>
      <c r="BA43" s="166">
        <v>0</v>
      </c>
      <c r="BB43" s="166">
        <v>69124</v>
      </c>
      <c r="BC43" s="166">
        <v>69205</v>
      </c>
      <c r="BD43" s="166">
        <v>259089</v>
      </c>
      <c r="BE43" s="165">
        <v>-63076</v>
      </c>
      <c r="BF43" s="165">
        <v>-74</v>
      </c>
      <c r="BG43" s="165">
        <v>-6070</v>
      </c>
      <c r="BH43" s="166">
        <v>-69220</v>
      </c>
      <c r="BI43" s="166">
        <v>0</v>
      </c>
      <c r="BJ43" s="166">
        <v>-69220</v>
      </c>
      <c r="BK43" s="166">
        <v>-15</v>
      </c>
      <c r="BL43" s="192">
        <v>189869</v>
      </c>
    </row>
    <row r="44" spans="1:64">
      <c r="A44" s="168">
        <v>40</v>
      </c>
      <c r="B44" s="4" t="s">
        <v>6</v>
      </c>
      <c r="C44" s="169">
        <v>92816</v>
      </c>
      <c r="D44" s="169">
        <v>3298</v>
      </c>
      <c r="E44" s="169">
        <v>25501</v>
      </c>
      <c r="F44" s="169">
        <v>2910</v>
      </c>
      <c r="G44" s="169">
        <v>1389998</v>
      </c>
      <c r="H44" s="169">
        <v>49991</v>
      </c>
      <c r="I44" s="169">
        <v>236404</v>
      </c>
      <c r="J44" s="169">
        <v>1080929</v>
      </c>
      <c r="K44" s="169">
        <v>100799</v>
      </c>
      <c r="L44" s="169">
        <v>285279</v>
      </c>
      <c r="M44" s="169">
        <v>139855</v>
      </c>
      <c r="N44" s="169">
        <v>1693315</v>
      </c>
      <c r="O44" s="169">
        <v>196120</v>
      </c>
      <c r="P44" s="169">
        <v>345339</v>
      </c>
      <c r="Q44" s="169">
        <v>735591</v>
      </c>
      <c r="R44" s="169">
        <v>503932</v>
      </c>
      <c r="S44" s="169">
        <v>137996</v>
      </c>
      <c r="T44" s="169">
        <v>181308</v>
      </c>
      <c r="U44" s="169">
        <v>791143</v>
      </c>
      <c r="V44" s="169">
        <v>289281</v>
      </c>
      <c r="W44" s="169">
        <v>833479</v>
      </c>
      <c r="X44" s="169">
        <v>219911</v>
      </c>
      <c r="Y44" s="169">
        <v>1149224</v>
      </c>
      <c r="Z44" s="169">
        <v>824825</v>
      </c>
      <c r="AA44" s="169">
        <v>104307</v>
      </c>
      <c r="AB44" s="169">
        <v>78114</v>
      </c>
      <c r="AC44" s="169">
        <v>895444</v>
      </c>
      <c r="AD44" s="169">
        <v>439996</v>
      </c>
      <c r="AE44" s="169">
        <v>650402</v>
      </c>
      <c r="AF44" s="169">
        <v>639775</v>
      </c>
      <c r="AG44" s="169">
        <v>527126</v>
      </c>
      <c r="AH44" s="169">
        <v>406154</v>
      </c>
      <c r="AI44" s="169">
        <v>499706</v>
      </c>
      <c r="AJ44" s="169">
        <v>1265003</v>
      </c>
      <c r="AK44" s="169">
        <v>71910</v>
      </c>
      <c r="AL44" s="169">
        <v>812798</v>
      </c>
      <c r="AM44" s="169">
        <v>677142</v>
      </c>
      <c r="AN44" s="169">
        <v>54569</v>
      </c>
      <c r="AO44" s="169">
        <v>66572</v>
      </c>
      <c r="AP44" s="170">
        <v>18498262</v>
      </c>
      <c r="AQ44" s="193">
        <v>344192</v>
      </c>
      <c r="AR44" s="169">
        <v>11353034</v>
      </c>
      <c r="AS44" s="169">
        <v>4529139</v>
      </c>
      <c r="AT44" s="169">
        <v>960215</v>
      </c>
      <c r="AU44" s="169">
        <v>4198221</v>
      </c>
      <c r="AV44" s="169">
        <v>-59472</v>
      </c>
      <c r="AW44" s="170">
        <v>21325329</v>
      </c>
      <c r="AX44" s="170">
        <v>39823591</v>
      </c>
      <c r="AY44" s="170">
        <v>2569480</v>
      </c>
      <c r="AZ44" s="170">
        <v>2569480</v>
      </c>
      <c r="BA44" s="170">
        <v>12841778</v>
      </c>
      <c r="BB44" s="170">
        <v>15411258</v>
      </c>
      <c r="BC44" s="170">
        <v>36736587</v>
      </c>
      <c r="BD44" s="170">
        <v>55234849</v>
      </c>
      <c r="BE44" s="169">
        <v>-3524318</v>
      </c>
      <c r="BF44" s="169">
        <v>-32674</v>
      </c>
      <c r="BG44" s="169">
        <v>-355738</v>
      </c>
      <c r="BH44" s="170">
        <v>-3912730</v>
      </c>
      <c r="BI44" s="170">
        <v>-12040154</v>
      </c>
      <c r="BJ44" s="170">
        <v>-15952884</v>
      </c>
      <c r="BK44" s="170">
        <v>20783703</v>
      </c>
      <c r="BL44" s="194">
        <v>39281965</v>
      </c>
    </row>
    <row r="45" spans="1:64">
      <c r="A45" s="161">
        <v>41</v>
      </c>
      <c r="B45" s="5" t="s">
        <v>28</v>
      </c>
      <c r="C45" s="195">
        <v>311</v>
      </c>
      <c r="D45" s="195">
        <v>130</v>
      </c>
      <c r="E45" s="195">
        <v>1294</v>
      </c>
      <c r="F45" s="195">
        <v>89</v>
      </c>
      <c r="G45" s="195">
        <v>11957</v>
      </c>
      <c r="H45" s="195">
        <v>684</v>
      </c>
      <c r="I45" s="195">
        <v>4155</v>
      </c>
      <c r="J45" s="195">
        <v>14942</v>
      </c>
      <c r="K45" s="195">
        <v>380</v>
      </c>
      <c r="L45" s="195">
        <v>6911</v>
      </c>
      <c r="M45" s="195">
        <v>3240</v>
      </c>
      <c r="N45" s="195">
        <v>9751</v>
      </c>
      <c r="O45" s="195">
        <v>925</v>
      </c>
      <c r="P45" s="195">
        <v>6213</v>
      </c>
      <c r="Q45" s="195">
        <v>12941</v>
      </c>
      <c r="R45" s="195">
        <v>6792</v>
      </c>
      <c r="S45" s="195">
        <v>2101</v>
      </c>
      <c r="T45" s="195">
        <v>2281</v>
      </c>
      <c r="U45" s="195">
        <v>12605</v>
      </c>
      <c r="V45" s="195">
        <v>4886</v>
      </c>
      <c r="W45" s="195">
        <v>7373</v>
      </c>
      <c r="X45" s="195">
        <v>4927</v>
      </c>
      <c r="Y45" s="195">
        <v>26785</v>
      </c>
      <c r="Z45" s="195">
        <v>6558</v>
      </c>
      <c r="AA45" s="195">
        <v>1527</v>
      </c>
      <c r="AB45" s="195">
        <v>3805</v>
      </c>
      <c r="AC45" s="195">
        <v>39921</v>
      </c>
      <c r="AD45" s="195">
        <v>28854</v>
      </c>
      <c r="AE45" s="195">
        <v>6048</v>
      </c>
      <c r="AF45" s="195">
        <v>18649</v>
      </c>
      <c r="AG45" s="195">
        <v>6175</v>
      </c>
      <c r="AH45" s="195">
        <v>13075</v>
      </c>
      <c r="AI45" s="195">
        <v>6000</v>
      </c>
      <c r="AJ45" s="195">
        <v>24960</v>
      </c>
      <c r="AK45" s="195">
        <v>6606</v>
      </c>
      <c r="AL45" s="195">
        <v>18545</v>
      </c>
      <c r="AM45" s="195">
        <v>21421</v>
      </c>
      <c r="AN45" s="195">
        <v>0</v>
      </c>
      <c r="AO45" s="195">
        <v>375</v>
      </c>
      <c r="AP45" s="167">
        <v>344192</v>
      </c>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row>
    <row r="46" spans="1:64">
      <c r="A46" s="161">
        <v>42</v>
      </c>
      <c r="B46" s="3" t="s">
        <v>69</v>
      </c>
      <c r="C46" s="165">
        <v>24640</v>
      </c>
      <c r="D46" s="165">
        <v>2172</v>
      </c>
      <c r="E46" s="165">
        <v>8735</v>
      </c>
      <c r="F46" s="165">
        <v>1695</v>
      </c>
      <c r="G46" s="165">
        <v>290965</v>
      </c>
      <c r="H46" s="165">
        <v>22639</v>
      </c>
      <c r="I46" s="165">
        <v>64754</v>
      </c>
      <c r="J46" s="165">
        <v>200058</v>
      </c>
      <c r="K46" s="165">
        <v>2097</v>
      </c>
      <c r="L46" s="165">
        <v>122932</v>
      </c>
      <c r="M46" s="165">
        <v>61070</v>
      </c>
      <c r="N46" s="165">
        <v>135186</v>
      </c>
      <c r="O46" s="165">
        <v>29148</v>
      </c>
      <c r="P46" s="165">
        <v>188104</v>
      </c>
      <c r="Q46" s="165">
        <v>280414</v>
      </c>
      <c r="R46" s="165">
        <v>221415</v>
      </c>
      <c r="S46" s="165">
        <v>54537</v>
      </c>
      <c r="T46" s="165">
        <v>71745</v>
      </c>
      <c r="U46" s="165">
        <v>247913</v>
      </c>
      <c r="V46" s="165">
        <v>68807</v>
      </c>
      <c r="W46" s="165">
        <v>217196</v>
      </c>
      <c r="X46" s="165">
        <v>108470</v>
      </c>
      <c r="Y46" s="165">
        <v>741918</v>
      </c>
      <c r="Z46" s="165">
        <v>97275</v>
      </c>
      <c r="AA46" s="165">
        <v>21613</v>
      </c>
      <c r="AB46" s="165">
        <v>101051</v>
      </c>
      <c r="AC46" s="165">
        <v>1280583</v>
      </c>
      <c r="AD46" s="165">
        <v>359886</v>
      </c>
      <c r="AE46" s="165">
        <v>205959</v>
      </c>
      <c r="AF46" s="165">
        <v>723893</v>
      </c>
      <c r="AG46" s="165">
        <v>191917</v>
      </c>
      <c r="AH46" s="165">
        <v>479726</v>
      </c>
      <c r="AI46" s="165">
        <v>900580</v>
      </c>
      <c r="AJ46" s="165">
        <v>1568132</v>
      </c>
      <c r="AK46" s="165">
        <v>101345</v>
      </c>
      <c r="AL46" s="165">
        <v>820295</v>
      </c>
      <c r="AM46" s="165">
        <v>485861</v>
      </c>
      <c r="AN46" s="165">
        <v>0</v>
      </c>
      <c r="AO46" s="165">
        <v>1410</v>
      </c>
      <c r="AP46" s="166">
        <v>10506136</v>
      </c>
      <c r="AQ46" s="190"/>
      <c r="AR46" s="190"/>
      <c r="AS46" s="190"/>
      <c r="AT46" s="190"/>
      <c r="AU46" s="190"/>
      <c r="AV46" s="190"/>
      <c r="AW46" s="190"/>
      <c r="AX46" s="190"/>
      <c r="AY46" s="190"/>
      <c r="AZ46" s="190"/>
      <c r="BA46" s="190"/>
      <c r="BB46" s="190"/>
      <c r="BC46" s="190"/>
      <c r="BD46" s="190"/>
      <c r="BE46" s="190"/>
      <c r="BF46" s="190"/>
      <c r="BG46" s="190"/>
      <c r="BH46" s="190"/>
      <c r="BI46" s="190"/>
      <c r="BJ46" s="190"/>
      <c r="BK46" s="190"/>
      <c r="BL46" s="190"/>
    </row>
    <row r="47" spans="1:64">
      <c r="A47" s="161">
        <v>43</v>
      </c>
      <c r="B47" s="3" t="s">
        <v>29</v>
      </c>
      <c r="C47" s="165">
        <v>22411</v>
      </c>
      <c r="D47" s="165">
        <v>3008</v>
      </c>
      <c r="E47" s="165">
        <v>7731</v>
      </c>
      <c r="F47" s="165">
        <v>790</v>
      </c>
      <c r="G47" s="165">
        <v>184090</v>
      </c>
      <c r="H47" s="165">
        <v>-1243</v>
      </c>
      <c r="I47" s="165">
        <v>31516</v>
      </c>
      <c r="J47" s="165">
        <v>141047</v>
      </c>
      <c r="K47" s="165">
        <v>13023</v>
      </c>
      <c r="L47" s="165">
        <v>31000</v>
      </c>
      <c r="M47" s="165">
        <v>31356</v>
      </c>
      <c r="N47" s="165">
        <v>183945</v>
      </c>
      <c r="O47" s="165">
        <v>15888</v>
      </c>
      <c r="P47" s="165">
        <v>32536</v>
      </c>
      <c r="Q47" s="165">
        <v>144523</v>
      </c>
      <c r="R47" s="165">
        <v>70033</v>
      </c>
      <c r="S47" s="165">
        <v>937</v>
      </c>
      <c r="T47" s="165">
        <v>-13550</v>
      </c>
      <c r="U47" s="165">
        <v>-27695</v>
      </c>
      <c r="V47" s="165">
        <v>-14959</v>
      </c>
      <c r="W47" s="165">
        <v>11772</v>
      </c>
      <c r="X47" s="165">
        <v>-3859</v>
      </c>
      <c r="Y47" s="165">
        <v>74044</v>
      </c>
      <c r="Z47" s="165">
        <v>139400</v>
      </c>
      <c r="AA47" s="165">
        <v>22610</v>
      </c>
      <c r="AB47" s="165">
        <v>12777</v>
      </c>
      <c r="AC47" s="165">
        <v>260345</v>
      </c>
      <c r="AD47" s="165">
        <v>263922</v>
      </c>
      <c r="AE47" s="165">
        <v>1220158</v>
      </c>
      <c r="AF47" s="165">
        <v>40258</v>
      </c>
      <c r="AG47" s="165">
        <v>145435</v>
      </c>
      <c r="AH47" s="165">
        <v>0</v>
      </c>
      <c r="AI47" s="165">
        <v>27515</v>
      </c>
      <c r="AJ47" s="165">
        <v>45619</v>
      </c>
      <c r="AK47" s="165">
        <v>-1491</v>
      </c>
      <c r="AL47" s="165">
        <v>161989</v>
      </c>
      <c r="AM47" s="165">
        <v>43415</v>
      </c>
      <c r="AN47" s="165">
        <v>0</v>
      </c>
      <c r="AO47" s="165">
        <v>109156</v>
      </c>
      <c r="AP47" s="166">
        <v>3429452</v>
      </c>
      <c r="AQ47" s="190"/>
      <c r="AR47" s="190"/>
      <c r="AS47" s="190"/>
      <c r="AT47" s="190"/>
      <c r="AU47" s="190"/>
      <c r="AV47" s="190"/>
      <c r="AW47" s="190"/>
      <c r="AX47" s="190"/>
      <c r="AY47" s="190"/>
      <c r="AZ47" s="190"/>
      <c r="BA47" s="190"/>
      <c r="BB47" s="190"/>
      <c r="BC47" s="190"/>
      <c r="BD47" s="190"/>
      <c r="BE47" s="190"/>
      <c r="BF47" s="190"/>
      <c r="BG47" s="190"/>
      <c r="BH47" s="190"/>
      <c r="BI47" s="190"/>
      <c r="BJ47" s="190"/>
      <c r="BK47" s="190"/>
      <c r="BL47" s="190"/>
    </row>
    <row r="48" spans="1:64">
      <c r="A48" s="161">
        <v>44</v>
      </c>
      <c r="B48" s="3" t="s">
        <v>30</v>
      </c>
      <c r="C48" s="165">
        <v>28121</v>
      </c>
      <c r="D48" s="165">
        <v>689</v>
      </c>
      <c r="E48" s="165">
        <v>6443</v>
      </c>
      <c r="F48" s="165">
        <v>743</v>
      </c>
      <c r="G48" s="165">
        <v>137207</v>
      </c>
      <c r="H48" s="165">
        <v>10613</v>
      </c>
      <c r="I48" s="165">
        <v>23384</v>
      </c>
      <c r="J48" s="165">
        <v>267742</v>
      </c>
      <c r="K48" s="165">
        <v>6657</v>
      </c>
      <c r="L48" s="165">
        <v>52314</v>
      </c>
      <c r="M48" s="165">
        <v>34085</v>
      </c>
      <c r="N48" s="165">
        <v>110093</v>
      </c>
      <c r="O48" s="165">
        <v>8845</v>
      </c>
      <c r="P48" s="165">
        <v>53235</v>
      </c>
      <c r="Q48" s="165">
        <v>138714</v>
      </c>
      <c r="R48" s="165">
        <v>102574</v>
      </c>
      <c r="S48" s="165">
        <v>30629</v>
      </c>
      <c r="T48" s="165">
        <v>47712</v>
      </c>
      <c r="U48" s="165">
        <v>208522</v>
      </c>
      <c r="V48" s="165">
        <v>89019</v>
      </c>
      <c r="W48" s="165">
        <v>131128</v>
      </c>
      <c r="X48" s="165">
        <v>38699</v>
      </c>
      <c r="Y48" s="165">
        <v>102728</v>
      </c>
      <c r="Z48" s="165">
        <v>269715</v>
      </c>
      <c r="AA48" s="165">
        <v>39461</v>
      </c>
      <c r="AB48" s="165">
        <v>17517</v>
      </c>
      <c r="AC48" s="165">
        <v>283737</v>
      </c>
      <c r="AD48" s="165">
        <v>89472</v>
      </c>
      <c r="AE48" s="165">
        <v>1178643</v>
      </c>
      <c r="AF48" s="165">
        <v>299088</v>
      </c>
      <c r="AG48" s="165">
        <v>163180</v>
      </c>
      <c r="AH48" s="165">
        <v>537239</v>
      </c>
      <c r="AI48" s="165">
        <v>279584</v>
      </c>
      <c r="AJ48" s="165">
        <v>183331</v>
      </c>
      <c r="AK48" s="165">
        <v>8463</v>
      </c>
      <c r="AL48" s="165">
        <v>266174</v>
      </c>
      <c r="AM48" s="165">
        <v>187806</v>
      </c>
      <c r="AN48" s="165">
        <v>0</v>
      </c>
      <c r="AO48" s="165">
        <v>6675</v>
      </c>
      <c r="AP48" s="166">
        <v>5439981</v>
      </c>
      <c r="AQ48" s="190"/>
      <c r="AR48" s="190"/>
      <c r="AS48" s="190"/>
      <c r="AT48" s="190"/>
      <c r="AU48" s="190"/>
      <c r="AV48" s="190"/>
      <c r="AW48" s="190"/>
      <c r="AX48" s="190"/>
      <c r="AY48" s="190"/>
      <c r="AZ48" s="190"/>
      <c r="BA48" s="190"/>
      <c r="BB48" s="190"/>
      <c r="BC48" s="190"/>
      <c r="BD48" s="190"/>
      <c r="BE48" s="190"/>
      <c r="BF48" s="190"/>
      <c r="BG48" s="190"/>
      <c r="BH48" s="190"/>
      <c r="BI48" s="190"/>
      <c r="BJ48" s="190"/>
      <c r="BK48" s="190"/>
      <c r="BL48" s="190"/>
    </row>
    <row r="49" spans="1:64">
      <c r="A49" s="161">
        <v>45</v>
      </c>
      <c r="B49" s="3" t="s">
        <v>31</v>
      </c>
      <c r="C49" s="165">
        <v>3777</v>
      </c>
      <c r="D49" s="165">
        <v>355</v>
      </c>
      <c r="E49" s="165">
        <v>1294</v>
      </c>
      <c r="F49" s="165">
        <v>344</v>
      </c>
      <c r="G49" s="165">
        <v>103447</v>
      </c>
      <c r="H49" s="165">
        <v>495</v>
      </c>
      <c r="I49" s="165">
        <v>13318</v>
      </c>
      <c r="J49" s="165">
        <v>3373</v>
      </c>
      <c r="K49" s="165">
        <v>14530</v>
      </c>
      <c r="L49" s="165">
        <v>12616</v>
      </c>
      <c r="M49" s="165">
        <v>10957</v>
      </c>
      <c r="N49" s="165">
        <v>32566</v>
      </c>
      <c r="O49" s="165">
        <v>-1199</v>
      </c>
      <c r="P49" s="165">
        <v>23092</v>
      </c>
      <c r="Q49" s="165">
        <v>2726</v>
      </c>
      <c r="R49" s="165">
        <v>3443</v>
      </c>
      <c r="S49" s="165">
        <v>-4802</v>
      </c>
      <c r="T49" s="165">
        <v>-14171</v>
      </c>
      <c r="U49" s="165">
        <v>-18151</v>
      </c>
      <c r="V49" s="165">
        <v>-19556</v>
      </c>
      <c r="W49" s="165">
        <v>-6042</v>
      </c>
      <c r="X49" s="165">
        <v>7850</v>
      </c>
      <c r="Y49" s="165">
        <v>104455</v>
      </c>
      <c r="Z49" s="165">
        <v>46964</v>
      </c>
      <c r="AA49" s="165">
        <v>7214</v>
      </c>
      <c r="AB49" s="165">
        <v>9820</v>
      </c>
      <c r="AC49" s="165">
        <v>169131</v>
      </c>
      <c r="AD49" s="165">
        <v>20390</v>
      </c>
      <c r="AE49" s="165">
        <v>251198</v>
      </c>
      <c r="AF49" s="165">
        <v>84822</v>
      </c>
      <c r="AG49" s="165">
        <v>32177</v>
      </c>
      <c r="AH49" s="165">
        <v>2458</v>
      </c>
      <c r="AI49" s="165">
        <v>16592</v>
      </c>
      <c r="AJ49" s="165">
        <v>34069</v>
      </c>
      <c r="AK49" s="165">
        <v>6216</v>
      </c>
      <c r="AL49" s="165">
        <v>121981</v>
      </c>
      <c r="AM49" s="165">
        <v>84767</v>
      </c>
      <c r="AN49" s="165">
        <v>0</v>
      </c>
      <c r="AO49" s="165">
        <v>6243</v>
      </c>
      <c r="AP49" s="166">
        <v>1168759</v>
      </c>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row>
    <row r="50" spans="1:64">
      <c r="A50" s="161">
        <v>46</v>
      </c>
      <c r="B50" s="3" t="s">
        <v>32</v>
      </c>
      <c r="C50" s="165">
        <v>-9491</v>
      </c>
      <c r="D50" s="165">
        <v>-133</v>
      </c>
      <c r="E50" s="165">
        <v>-75</v>
      </c>
      <c r="F50" s="165">
        <v>0</v>
      </c>
      <c r="G50" s="165">
        <v>-4646</v>
      </c>
      <c r="H50" s="165">
        <v>0</v>
      </c>
      <c r="I50" s="165">
        <v>0</v>
      </c>
      <c r="J50" s="165">
        <v>-5</v>
      </c>
      <c r="K50" s="165">
        <v>-244</v>
      </c>
      <c r="L50" s="165">
        <v>-1</v>
      </c>
      <c r="M50" s="165">
        <v>0</v>
      </c>
      <c r="N50" s="165">
        <v>-3</v>
      </c>
      <c r="O50" s="165">
        <v>0</v>
      </c>
      <c r="P50" s="165">
        <v>-5</v>
      </c>
      <c r="Q50" s="165">
        <v>-5</v>
      </c>
      <c r="R50" s="165">
        <v>-2</v>
      </c>
      <c r="S50" s="165">
        <v>-1</v>
      </c>
      <c r="T50" s="165">
        <v>-2</v>
      </c>
      <c r="U50" s="165">
        <v>-4</v>
      </c>
      <c r="V50" s="165">
        <v>-1</v>
      </c>
      <c r="W50" s="165">
        <v>-25</v>
      </c>
      <c r="X50" s="165">
        <v>-1</v>
      </c>
      <c r="Y50" s="165">
        <v>-6658</v>
      </c>
      <c r="Z50" s="165">
        <v>-286</v>
      </c>
      <c r="AA50" s="165">
        <v>-6818</v>
      </c>
      <c r="AB50" s="165">
        <v>-1</v>
      </c>
      <c r="AC50" s="165">
        <v>-2098</v>
      </c>
      <c r="AD50" s="165">
        <v>-14087</v>
      </c>
      <c r="AE50" s="165">
        <v>-756</v>
      </c>
      <c r="AF50" s="165">
        <v>-7330</v>
      </c>
      <c r="AG50" s="165">
        <v>-5</v>
      </c>
      <c r="AH50" s="165">
        <v>0</v>
      </c>
      <c r="AI50" s="165">
        <v>-8495</v>
      </c>
      <c r="AJ50" s="165">
        <v>-40083</v>
      </c>
      <c r="AK50" s="165">
        <v>-2906</v>
      </c>
      <c r="AL50" s="165">
        <v>-84</v>
      </c>
      <c r="AM50" s="165">
        <v>-4</v>
      </c>
      <c r="AN50" s="165">
        <v>0</v>
      </c>
      <c r="AO50" s="165">
        <v>-562</v>
      </c>
      <c r="AP50" s="166">
        <v>-104817</v>
      </c>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row>
    <row r="51" spans="1:64">
      <c r="A51" s="168">
        <v>47</v>
      </c>
      <c r="B51" s="4" t="s">
        <v>33</v>
      </c>
      <c r="C51" s="169">
        <v>69769</v>
      </c>
      <c r="D51" s="169">
        <v>6221</v>
      </c>
      <c r="E51" s="169">
        <v>25422</v>
      </c>
      <c r="F51" s="169">
        <v>3661</v>
      </c>
      <c r="G51" s="169">
        <v>723020</v>
      </c>
      <c r="H51" s="169">
        <v>33188</v>
      </c>
      <c r="I51" s="169">
        <v>137127</v>
      </c>
      <c r="J51" s="169">
        <v>627157</v>
      </c>
      <c r="K51" s="169">
        <v>36443</v>
      </c>
      <c r="L51" s="169">
        <v>225772</v>
      </c>
      <c r="M51" s="169">
        <v>140708</v>
      </c>
      <c r="N51" s="169">
        <v>471538</v>
      </c>
      <c r="O51" s="169">
        <v>53607</v>
      </c>
      <c r="P51" s="169">
        <v>303175</v>
      </c>
      <c r="Q51" s="169">
        <v>579313</v>
      </c>
      <c r="R51" s="169">
        <v>404255</v>
      </c>
      <c r="S51" s="169">
        <v>83401</v>
      </c>
      <c r="T51" s="169">
        <v>94015</v>
      </c>
      <c r="U51" s="169">
        <v>423190</v>
      </c>
      <c r="V51" s="169">
        <v>128196</v>
      </c>
      <c r="W51" s="169">
        <v>361402</v>
      </c>
      <c r="X51" s="169">
        <v>156086</v>
      </c>
      <c r="Y51" s="169">
        <v>1043272</v>
      </c>
      <c r="Z51" s="169">
        <v>559626</v>
      </c>
      <c r="AA51" s="169">
        <v>85607</v>
      </c>
      <c r="AB51" s="169">
        <v>144969</v>
      </c>
      <c r="AC51" s="169">
        <v>2031619</v>
      </c>
      <c r="AD51" s="169">
        <v>748437</v>
      </c>
      <c r="AE51" s="169">
        <v>2861250</v>
      </c>
      <c r="AF51" s="169">
        <v>1159380</v>
      </c>
      <c r="AG51" s="169">
        <v>538879</v>
      </c>
      <c r="AH51" s="169">
        <v>1032498</v>
      </c>
      <c r="AI51" s="169">
        <v>1221776</v>
      </c>
      <c r="AJ51" s="169">
        <v>1816028</v>
      </c>
      <c r="AK51" s="169">
        <v>118233</v>
      </c>
      <c r="AL51" s="169">
        <v>1388900</v>
      </c>
      <c r="AM51" s="169">
        <v>823266</v>
      </c>
      <c r="AN51" s="169">
        <v>0</v>
      </c>
      <c r="AO51" s="169">
        <v>123297</v>
      </c>
      <c r="AP51" s="170">
        <v>20783703</v>
      </c>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row>
    <row r="52" spans="1:64">
      <c r="A52" s="168">
        <v>48</v>
      </c>
      <c r="B52" s="13" t="s">
        <v>34</v>
      </c>
      <c r="C52" s="196">
        <v>162585</v>
      </c>
      <c r="D52" s="196">
        <v>9519</v>
      </c>
      <c r="E52" s="196">
        <v>50923</v>
      </c>
      <c r="F52" s="196">
        <v>6571</v>
      </c>
      <c r="G52" s="196">
        <v>2113018</v>
      </c>
      <c r="H52" s="196">
        <v>83179</v>
      </c>
      <c r="I52" s="196">
        <v>373531</v>
      </c>
      <c r="J52" s="196">
        <v>1708086</v>
      </c>
      <c r="K52" s="196">
        <v>137242</v>
      </c>
      <c r="L52" s="196">
        <v>511051</v>
      </c>
      <c r="M52" s="196">
        <v>280563</v>
      </c>
      <c r="N52" s="196">
        <v>2164853</v>
      </c>
      <c r="O52" s="196">
        <v>249727</v>
      </c>
      <c r="P52" s="196">
        <v>648514</v>
      </c>
      <c r="Q52" s="196">
        <v>1314904</v>
      </c>
      <c r="R52" s="196">
        <v>908187</v>
      </c>
      <c r="S52" s="196">
        <v>221397</v>
      </c>
      <c r="T52" s="196">
        <v>275323</v>
      </c>
      <c r="U52" s="196">
        <v>1214333</v>
      </c>
      <c r="V52" s="196">
        <v>417477</v>
      </c>
      <c r="W52" s="196">
        <v>1194881</v>
      </c>
      <c r="X52" s="196">
        <v>375997</v>
      </c>
      <c r="Y52" s="196">
        <v>2192496</v>
      </c>
      <c r="Z52" s="196">
        <v>1384451</v>
      </c>
      <c r="AA52" s="196">
        <v>189914</v>
      </c>
      <c r="AB52" s="196">
        <v>223083</v>
      </c>
      <c r="AC52" s="196">
        <v>2927063</v>
      </c>
      <c r="AD52" s="196">
        <v>1188433</v>
      </c>
      <c r="AE52" s="196">
        <v>3511652</v>
      </c>
      <c r="AF52" s="196">
        <v>1799155</v>
      </c>
      <c r="AG52" s="196">
        <v>1066005</v>
      </c>
      <c r="AH52" s="196">
        <v>1438652</v>
      </c>
      <c r="AI52" s="196">
        <v>1721482</v>
      </c>
      <c r="AJ52" s="196">
        <v>3081031</v>
      </c>
      <c r="AK52" s="196">
        <v>190143</v>
      </c>
      <c r="AL52" s="196">
        <v>2201698</v>
      </c>
      <c r="AM52" s="196">
        <v>1500408</v>
      </c>
      <c r="AN52" s="196">
        <v>54569</v>
      </c>
      <c r="AO52" s="196">
        <v>189869</v>
      </c>
      <c r="AP52" s="197">
        <v>39281965</v>
      </c>
      <c r="AQ52" s="190"/>
      <c r="AR52" s="190"/>
      <c r="AS52" s="190"/>
      <c r="AT52" s="190"/>
      <c r="AU52" s="190"/>
      <c r="AV52" s="190"/>
      <c r="AW52" s="190"/>
      <c r="AX52" s="190"/>
      <c r="AY52" s="190"/>
      <c r="AZ52" s="190"/>
      <c r="BA52" s="190"/>
      <c r="BB52" s="190"/>
      <c r="BC52" s="190"/>
      <c r="BD52" s="190"/>
      <c r="BE52" s="190"/>
      <c r="BF52" s="190"/>
      <c r="BG52" s="190"/>
      <c r="BH52" s="190"/>
      <c r="BI52" s="190"/>
      <c r="BJ52" s="190"/>
      <c r="BK52" s="190"/>
      <c r="BL52" s="190"/>
    </row>
    <row r="53" spans="1:64">
      <c r="A53" s="109" t="s">
        <v>196</v>
      </c>
    </row>
  </sheetData>
  <phoneticPr fontId="3"/>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ColWidth="8.625" defaultRowHeight="12"/>
  <cols>
    <col min="1" max="1" width="4.125" style="109" customWidth="1"/>
    <col min="2" max="2" width="21.625" style="109" customWidth="1"/>
    <col min="3" max="215" width="10.625" style="109" customWidth="1"/>
    <col min="216" max="16384" width="8.625" style="109"/>
  </cols>
  <sheetData>
    <row r="1" spans="1:64">
      <c r="A1" s="109" t="s">
        <v>0</v>
      </c>
    </row>
    <row r="2" spans="1:64">
      <c r="A2" s="109" t="s">
        <v>104</v>
      </c>
    </row>
    <row r="3" spans="1:64">
      <c r="A3" s="159"/>
      <c r="B3" s="160"/>
      <c r="C3" s="159">
        <v>1</v>
      </c>
      <c r="D3" s="160">
        <v>2</v>
      </c>
      <c r="E3" s="160">
        <v>3</v>
      </c>
      <c r="F3" s="160">
        <v>4</v>
      </c>
      <c r="G3" s="160">
        <v>5</v>
      </c>
      <c r="H3" s="160">
        <v>6</v>
      </c>
      <c r="I3" s="160">
        <v>7</v>
      </c>
      <c r="J3" s="160">
        <v>8</v>
      </c>
      <c r="K3" s="160">
        <v>9</v>
      </c>
      <c r="L3" s="160">
        <v>10</v>
      </c>
      <c r="M3" s="160">
        <v>11</v>
      </c>
      <c r="N3" s="160">
        <v>12</v>
      </c>
      <c r="O3" s="160">
        <v>13</v>
      </c>
      <c r="P3" s="160">
        <v>14</v>
      </c>
      <c r="Q3" s="160">
        <v>15</v>
      </c>
      <c r="R3" s="160">
        <v>16</v>
      </c>
      <c r="S3" s="160">
        <v>17</v>
      </c>
      <c r="T3" s="160">
        <v>18</v>
      </c>
      <c r="U3" s="160">
        <v>19</v>
      </c>
      <c r="V3" s="160">
        <v>20</v>
      </c>
      <c r="W3" s="160">
        <v>21</v>
      </c>
      <c r="X3" s="160">
        <v>22</v>
      </c>
      <c r="Y3" s="160">
        <v>23</v>
      </c>
      <c r="Z3" s="160">
        <v>24</v>
      </c>
      <c r="AA3" s="160">
        <v>25</v>
      </c>
      <c r="AB3" s="160">
        <v>26</v>
      </c>
      <c r="AC3" s="160">
        <v>27</v>
      </c>
      <c r="AD3" s="160">
        <v>28</v>
      </c>
      <c r="AE3" s="160">
        <v>29</v>
      </c>
      <c r="AF3" s="160">
        <v>30</v>
      </c>
      <c r="AG3" s="160">
        <v>31</v>
      </c>
      <c r="AH3" s="160">
        <v>32</v>
      </c>
      <c r="AI3" s="160">
        <v>33</v>
      </c>
      <c r="AJ3" s="160">
        <v>34</v>
      </c>
      <c r="AK3" s="160">
        <v>35</v>
      </c>
      <c r="AL3" s="160">
        <v>36</v>
      </c>
      <c r="AM3" s="160">
        <v>37</v>
      </c>
      <c r="AN3" s="160">
        <v>38</v>
      </c>
      <c r="AO3" s="160">
        <v>39</v>
      </c>
      <c r="AP3" s="171">
        <v>40</v>
      </c>
      <c r="AQ3" s="160">
        <v>41</v>
      </c>
      <c r="AR3" s="160">
        <v>42</v>
      </c>
      <c r="AS3" s="160">
        <v>43</v>
      </c>
      <c r="AT3" s="160">
        <v>44</v>
      </c>
      <c r="AU3" s="160">
        <v>45</v>
      </c>
      <c r="AV3" s="160">
        <v>46</v>
      </c>
      <c r="AW3" s="171">
        <v>47</v>
      </c>
      <c r="AX3" s="171">
        <v>48</v>
      </c>
      <c r="AY3" s="171">
        <v>49</v>
      </c>
      <c r="AZ3" s="171">
        <v>50</v>
      </c>
      <c r="BA3" s="171">
        <v>51</v>
      </c>
      <c r="BB3" s="171">
        <v>52</v>
      </c>
      <c r="BC3" s="171">
        <v>53</v>
      </c>
      <c r="BD3" s="171">
        <v>54</v>
      </c>
      <c r="BE3" s="160">
        <v>55</v>
      </c>
      <c r="BF3" s="160">
        <v>56</v>
      </c>
      <c r="BG3" s="160">
        <v>57</v>
      </c>
      <c r="BH3" s="171">
        <v>58</v>
      </c>
      <c r="BI3" s="171">
        <v>59</v>
      </c>
      <c r="BJ3" s="171">
        <v>60</v>
      </c>
      <c r="BK3" s="171">
        <v>61</v>
      </c>
      <c r="BL3" s="5">
        <v>62</v>
      </c>
    </row>
    <row r="4" spans="1:64" ht="48" customHeight="1">
      <c r="A4" s="16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1">
        <v>1</v>
      </c>
      <c r="B5" s="3" t="s">
        <v>73</v>
      </c>
      <c r="C5" s="172">
        <v>0.14878986376356981</v>
      </c>
      <c r="D5" s="172">
        <v>6.3031831074692715E-4</v>
      </c>
      <c r="E5" s="172">
        <v>0</v>
      </c>
      <c r="F5" s="172">
        <v>0</v>
      </c>
      <c r="G5" s="172">
        <v>0.14303711563271113</v>
      </c>
      <c r="H5" s="172">
        <v>1.0904194568340566E-2</v>
      </c>
      <c r="I5" s="172">
        <v>1.2877110601262011E-3</v>
      </c>
      <c r="J5" s="172">
        <v>1.1182106755748833E-3</v>
      </c>
      <c r="K5" s="172">
        <v>0</v>
      </c>
      <c r="L5" s="172">
        <v>5.159954681626687E-3</v>
      </c>
      <c r="M5" s="172">
        <v>4.9899666028663791E-5</v>
      </c>
      <c r="N5" s="172">
        <v>0</v>
      </c>
      <c r="O5" s="172">
        <v>0</v>
      </c>
      <c r="P5" s="172">
        <v>0</v>
      </c>
      <c r="Q5" s="172">
        <v>0</v>
      </c>
      <c r="R5" s="172">
        <v>0</v>
      </c>
      <c r="S5" s="172">
        <v>0</v>
      </c>
      <c r="T5" s="172">
        <v>0</v>
      </c>
      <c r="U5" s="172">
        <v>0</v>
      </c>
      <c r="V5" s="172">
        <v>0</v>
      </c>
      <c r="W5" s="172">
        <v>0</v>
      </c>
      <c r="X5" s="172">
        <v>4.0080107022130492E-3</v>
      </c>
      <c r="Y5" s="172">
        <v>9.071852354576702E-4</v>
      </c>
      <c r="Z5" s="172">
        <v>0</v>
      </c>
      <c r="AA5" s="172">
        <v>0</v>
      </c>
      <c r="AB5" s="172">
        <v>0</v>
      </c>
      <c r="AC5" s="172">
        <v>1.5271280460994518E-4</v>
      </c>
      <c r="AD5" s="172">
        <v>0</v>
      </c>
      <c r="AE5" s="172">
        <v>4.5562601305596337E-6</v>
      </c>
      <c r="AF5" s="172">
        <v>2.5567558103665331E-5</v>
      </c>
      <c r="AG5" s="172">
        <v>0</v>
      </c>
      <c r="AH5" s="172">
        <v>1.6682283137270168E-5</v>
      </c>
      <c r="AI5" s="172">
        <v>1.1908344089569336E-3</v>
      </c>
      <c r="AJ5" s="172">
        <v>1.5309810255073708E-3</v>
      </c>
      <c r="AK5" s="172">
        <v>2.2930110495784752E-3</v>
      </c>
      <c r="AL5" s="172">
        <v>9.5380928719560997E-6</v>
      </c>
      <c r="AM5" s="172">
        <v>1.1710814658412911E-2</v>
      </c>
      <c r="AN5" s="172">
        <v>0</v>
      </c>
      <c r="AO5" s="172">
        <v>0</v>
      </c>
      <c r="AP5" s="182">
        <v>9.1953139309604286E-3</v>
      </c>
      <c r="AQ5" s="180">
        <v>5.2964624395686125E-3</v>
      </c>
      <c r="AR5" s="181">
        <v>1.1299182227411633E-2</v>
      </c>
      <c r="AS5" s="181">
        <v>0</v>
      </c>
      <c r="AT5" s="181">
        <v>0</v>
      </c>
      <c r="AU5" s="181">
        <v>1.7798014921082048E-3</v>
      </c>
      <c r="AV5" s="181">
        <v>-1.4662362119989239E-2</v>
      </c>
      <c r="AW5" s="182">
        <v>6.492138995839173E-3</v>
      </c>
      <c r="AX5" s="182">
        <v>1.2546759030344601E-2</v>
      </c>
      <c r="AY5" s="182">
        <v>1.9498108566713888E-4</v>
      </c>
      <c r="AZ5" s="182">
        <v>1.9498108566713888E-4</v>
      </c>
      <c r="BA5" s="182">
        <v>5.8774571558548976E-3</v>
      </c>
      <c r="BB5" s="182">
        <v>4.9300323179327738E-3</v>
      </c>
      <c r="BC5" s="182">
        <v>5.8368241992648911E-3</v>
      </c>
      <c r="BD5" s="182">
        <v>1.0421590905408286E-2</v>
      </c>
      <c r="BE5" s="181">
        <v>3.2258439788918028E-2</v>
      </c>
      <c r="BF5" s="181">
        <v>3.7950664136622389E-2</v>
      </c>
      <c r="BG5" s="181">
        <v>2.6468918136381268E-2</v>
      </c>
      <c r="BH5" s="182">
        <v>3.1779601454738765E-2</v>
      </c>
      <c r="BI5" s="182">
        <v>2.3978513896084717E-2</v>
      </c>
      <c r="BJ5" s="182">
        <v>2.589187008443113E-2</v>
      </c>
      <c r="BK5" s="182">
        <v>-9.5567666647276475E-3</v>
      </c>
      <c r="BL5" s="183">
        <v>4.138922276418708E-3</v>
      </c>
    </row>
    <row r="6" spans="1:64">
      <c r="A6" s="161">
        <v>2</v>
      </c>
      <c r="B6" s="3" t="s">
        <v>74</v>
      </c>
      <c r="C6" s="172">
        <v>5.0435156994802714E-4</v>
      </c>
      <c r="D6" s="172">
        <v>0.1887803340687047</v>
      </c>
      <c r="E6" s="172">
        <v>3.7311234609115724E-4</v>
      </c>
      <c r="F6" s="172">
        <v>0</v>
      </c>
      <c r="G6" s="172">
        <v>5.0070562579211349E-4</v>
      </c>
      <c r="H6" s="172">
        <v>1.2022265235215619E-5</v>
      </c>
      <c r="I6" s="172">
        <v>1.8726692028238619E-2</v>
      </c>
      <c r="J6" s="172">
        <v>2.9389620897308448E-4</v>
      </c>
      <c r="K6" s="172">
        <v>0</v>
      </c>
      <c r="L6" s="172">
        <v>0</v>
      </c>
      <c r="M6" s="172">
        <v>0</v>
      </c>
      <c r="N6" s="172">
        <v>0</v>
      </c>
      <c r="O6" s="172">
        <v>0</v>
      </c>
      <c r="P6" s="172">
        <v>0</v>
      </c>
      <c r="Q6" s="172">
        <v>0</v>
      </c>
      <c r="R6" s="172">
        <v>0</v>
      </c>
      <c r="S6" s="172">
        <v>0</v>
      </c>
      <c r="T6" s="172">
        <v>0</v>
      </c>
      <c r="U6" s="172">
        <v>0</v>
      </c>
      <c r="V6" s="172">
        <v>0</v>
      </c>
      <c r="W6" s="172">
        <v>8.3690342385559731E-7</v>
      </c>
      <c r="X6" s="172">
        <v>3.7766258773341279E-4</v>
      </c>
      <c r="Y6" s="172">
        <v>2.4629463406090594E-5</v>
      </c>
      <c r="Z6" s="172">
        <v>0</v>
      </c>
      <c r="AA6" s="172">
        <v>0</v>
      </c>
      <c r="AB6" s="172">
        <v>0</v>
      </c>
      <c r="AC6" s="172">
        <v>0</v>
      </c>
      <c r="AD6" s="172">
        <v>0</v>
      </c>
      <c r="AE6" s="172">
        <v>0</v>
      </c>
      <c r="AF6" s="172">
        <v>0</v>
      </c>
      <c r="AG6" s="172">
        <v>0</v>
      </c>
      <c r="AH6" s="172">
        <v>2.7803805228783613E-6</v>
      </c>
      <c r="AI6" s="172">
        <v>4.5309797023727232E-5</v>
      </c>
      <c r="AJ6" s="172">
        <v>4.3167368325732526E-5</v>
      </c>
      <c r="AK6" s="172">
        <v>0</v>
      </c>
      <c r="AL6" s="172">
        <v>0</v>
      </c>
      <c r="AM6" s="172">
        <v>1.1436889166146808E-3</v>
      </c>
      <c r="AN6" s="172">
        <v>0</v>
      </c>
      <c r="AO6" s="172">
        <v>0</v>
      </c>
      <c r="AP6" s="184">
        <v>3.2029965914383355E-4</v>
      </c>
      <c r="AQ6" s="180">
        <v>3.2830513201933804E-4</v>
      </c>
      <c r="AR6" s="181">
        <v>5.0911500837573466E-4</v>
      </c>
      <c r="AS6" s="181">
        <v>0</v>
      </c>
      <c r="AT6" s="181">
        <v>0</v>
      </c>
      <c r="AU6" s="181">
        <v>0</v>
      </c>
      <c r="AV6" s="181">
        <v>-4.9216437987624428E-2</v>
      </c>
      <c r="AW6" s="184">
        <v>4.1359268126648833E-4</v>
      </c>
      <c r="AX6" s="184">
        <v>5.3742014375348518E-4</v>
      </c>
      <c r="AY6" s="184">
        <v>8.1339414978906234E-5</v>
      </c>
      <c r="AZ6" s="184">
        <v>8.1339414978906234E-5</v>
      </c>
      <c r="BA6" s="184">
        <v>6.914930315724193E-5</v>
      </c>
      <c r="BB6" s="184">
        <v>7.1181729616102719E-5</v>
      </c>
      <c r="BC6" s="184">
        <v>2.6994886596297038E-4</v>
      </c>
      <c r="BD6" s="184">
        <v>4.0733342097124225E-4</v>
      </c>
      <c r="BE6" s="181">
        <v>6.858064453888667E-4</v>
      </c>
      <c r="BF6" s="181">
        <v>1.1017934749341985E-3</v>
      </c>
      <c r="BG6" s="181">
        <v>6.2967689704220519E-4</v>
      </c>
      <c r="BH6" s="184">
        <v>6.8417703240448481E-4</v>
      </c>
      <c r="BI6" s="184">
        <v>8.5571995175476995E-4</v>
      </c>
      <c r="BJ6" s="184">
        <v>8.1364598401141759E-4</v>
      </c>
      <c r="BK6" s="184">
        <v>-1.4737508518092277E-4</v>
      </c>
      <c r="BL6" s="183">
        <v>2.4232494479336765E-4</v>
      </c>
    </row>
    <row r="7" spans="1:64">
      <c r="A7" s="161">
        <v>3</v>
      </c>
      <c r="B7" s="3" t="s">
        <v>75</v>
      </c>
      <c r="C7" s="172">
        <v>0</v>
      </c>
      <c r="D7" s="172">
        <v>0</v>
      </c>
      <c r="E7" s="172">
        <v>5.3335427999135952E-2</v>
      </c>
      <c r="F7" s="172">
        <v>0</v>
      </c>
      <c r="G7" s="172">
        <v>1.0699388268344141E-2</v>
      </c>
      <c r="H7" s="172">
        <v>0</v>
      </c>
      <c r="I7" s="172">
        <v>0</v>
      </c>
      <c r="J7" s="172">
        <v>4.800695046970703E-5</v>
      </c>
      <c r="K7" s="172">
        <v>0</v>
      </c>
      <c r="L7" s="172">
        <v>0</v>
      </c>
      <c r="M7" s="172">
        <v>0</v>
      </c>
      <c r="N7" s="172">
        <v>0</v>
      </c>
      <c r="O7" s="172">
        <v>0</v>
      </c>
      <c r="P7" s="172">
        <v>0</v>
      </c>
      <c r="Q7" s="172">
        <v>0</v>
      </c>
      <c r="R7" s="172">
        <v>0</v>
      </c>
      <c r="S7" s="172">
        <v>0</v>
      </c>
      <c r="T7" s="172">
        <v>0</v>
      </c>
      <c r="U7" s="172">
        <v>0</v>
      </c>
      <c r="V7" s="172">
        <v>0</v>
      </c>
      <c r="W7" s="172">
        <v>0</v>
      </c>
      <c r="X7" s="172">
        <v>2.1090593807929318E-3</v>
      </c>
      <c r="Y7" s="172">
        <v>0</v>
      </c>
      <c r="Z7" s="172">
        <v>0</v>
      </c>
      <c r="AA7" s="172">
        <v>0</v>
      </c>
      <c r="AB7" s="172">
        <v>0</v>
      </c>
      <c r="AC7" s="172">
        <v>0</v>
      </c>
      <c r="AD7" s="172">
        <v>0</v>
      </c>
      <c r="AE7" s="172">
        <v>0</v>
      </c>
      <c r="AF7" s="172">
        <v>2.7790824025723187E-6</v>
      </c>
      <c r="AG7" s="172">
        <v>0</v>
      </c>
      <c r="AH7" s="172">
        <v>4.8656659150371322E-6</v>
      </c>
      <c r="AI7" s="172">
        <v>8.7134225045629291E-5</v>
      </c>
      <c r="AJ7" s="172">
        <v>2.8756607771878958E-4</v>
      </c>
      <c r="AK7" s="172">
        <v>0</v>
      </c>
      <c r="AL7" s="172">
        <v>0</v>
      </c>
      <c r="AM7" s="172">
        <v>3.7029927859622185E-3</v>
      </c>
      <c r="AN7" s="172">
        <v>0</v>
      </c>
      <c r="AO7" s="172">
        <v>0</v>
      </c>
      <c r="AP7" s="184">
        <v>8.3506515012678206E-4</v>
      </c>
      <c r="AQ7" s="180">
        <v>1.3684222759390108E-3</v>
      </c>
      <c r="AR7" s="181">
        <v>1.1608350684055029E-3</v>
      </c>
      <c r="AS7" s="181">
        <v>0</v>
      </c>
      <c r="AT7" s="181">
        <v>0</v>
      </c>
      <c r="AU7" s="181">
        <v>0</v>
      </c>
      <c r="AV7" s="181">
        <v>-1.3233118105999461E-2</v>
      </c>
      <c r="AW7" s="184">
        <v>6.7698838315694921E-4</v>
      </c>
      <c r="AX7" s="184">
        <v>1.1862315480289057E-3</v>
      </c>
      <c r="AY7" s="184">
        <v>5.5497610411445121E-4</v>
      </c>
      <c r="AZ7" s="184">
        <v>5.5497610411445121E-4</v>
      </c>
      <c r="BA7" s="184">
        <v>3.3882379838679659E-3</v>
      </c>
      <c r="BB7" s="184">
        <v>2.9158554090782207E-3</v>
      </c>
      <c r="BC7" s="184">
        <v>1.6162089308949686E-3</v>
      </c>
      <c r="BD7" s="184">
        <v>1.6688196250885016E-3</v>
      </c>
      <c r="BE7" s="181">
        <v>1.3429548638913969E-3</v>
      </c>
      <c r="BF7" s="181">
        <v>6.1822856093530021E-3</v>
      </c>
      <c r="BG7" s="181">
        <v>1.1075566849760216E-3</v>
      </c>
      <c r="BH7" s="184">
        <v>1.3619646640580874E-3</v>
      </c>
      <c r="BI7" s="184">
        <v>2.9837658222643996E-3</v>
      </c>
      <c r="BJ7" s="184">
        <v>2.5859900943302791E-3</v>
      </c>
      <c r="BK7" s="184">
        <v>8.7183693877842649E-4</v>
      </c>
      <c r="BL7" s="183">
        <v>1.2963455366858557E-3</v>
      </c>
    </row>
    <row r="8" spans="1:64">
      <c r="A8" s="161">
        <v>4</v>
      </c>
      <c r="B8" s="3" t="s">
        <v>76</v>
      </c>
      <c r="C8" s="172">
        <v>6.1506289018052096E-6</v>
      </c>
      <c r="D8" s="172">
        <v>4.2021220716461814E-4</v>
      </c>
      <c r="E8" s="172">
        <v>0</v>
      </c>
      <c r="F8" s="172">
        <v>7.6091919038198143E-4</v>
      </c>
      <c r="G8" s="172">
        <v>2.0917947693772603E-4</v>
      </c>
      <c r="H8" s="172">
        <v>2.0437850899866552E-4</v>
      </c>
      <c r="I8" s="172">
        <v>2.0533770958769152E-3</v>
      </c>
      <c r="J8" s="172">
        <v>4.5735402081628213E-3</v>
      </c>
      <c r="K8" s="172">
        <v>0.52835137931536991</v>
      </c>
      <c r="L8" s="172">
        <v>7.2399819196127202E-5</v>
      </c>
      <c r="M8" s="172">
        <v>4.9051371706176509E-2</v>
      </c>
      <c r="N8" s="172">
        <v>5.6765055179266215E-2</v>
      </c>
      <c r="O8" s="172">
        <v>0.10900303131019073</v>
      </c>
      <c r="P8" s="172">
        <v>6.9389404083797723E-5</v>
      </c>
      <c r="Q8" s="172">
        <v>3.5744054318794378E-5</v>
      </c>
      <c r="R8" s="172">
        <v>1.5415327460093571E-5</v>
      </c>
      <c r="S8" s="172">
        <v>2.2583865183358401E-5</v>
      </c>
      <c r="T8" s="172">
        <v>8.7170341744060616E-5</v>
      </c>
      <c r="U8" s="172">
        <v>1.7293444219995669E-5</v>
      </c>
      <c r="V8" s="172">
        <v>0</v>
      </c>
      <c r="W8" s="172">
        <v>4.0171364345068674E-5</v>
      </c>
      <c r="X8" s="172">
        <v>2.1276765506107761E-4</v>
      </c>
      <c r="Y8" s="172">
        <v>1.8394560354956177E-3</v>
      </c>
      <c r="Z8" s="172">
        <v>0.25598594677601444</v>
      </c>
      <c r="AA8" s="172">
        <v>0</v>
      </c>
      <c r="AB8" s="172">
        <v>0</v>
      </c>
      <c r="AC8" s="172">
        <v>1.7081969195743311E-6</v>
      </c>
      <c r="AD8" s="172">
        <v>8.4144415377223621E-7</v>
      </c>
      <c r="AE8" s="172">
        <v>5.6953251631995422E-7</v>
      </c>
      <c r="AF8" s="172">
        <v>5.0023483246301738E-6</v>
      </c>
      <c r="AG8" s="172">
        <v>0</v>
      </c>
      <c r="AH8" s="172">
        <v>6.2558561764763128E-6</v>
      </c>
      <c r="AI8" s="172">
        <v>3.6015479685526773E-5</v>
      </c>
      <c r="AJ8" s="172">
        <v>5.1930668662535366E-6</v>
      </c>
      <c r="AK8" s="172">
        <v>3.1555197929979019E-5</v>
      </c>
      <c r="AL8" s="172">
        <v>4.0877540879811852E-6</v>
      </c>
      <c r="AM8" s="172">
        <v>1.9994561479277636E-6</v>
      </c>
      <c r="AN8" s="172">
        <v>0</v>
      </c>
      <c r="AO8" s="172">
        <v>1.3166973018238892E-4</v>
      </c>
      <c r="AP8" s="184">
        <v>1.5384464600994375E-2</v>
      </c>
      <c r="AQ8" s="180">
        <v>-4.8809966530308663E-4</v>
      </c>
      <c r="AR8" s="181">
        <v>-1.9466162084954558E-5</v>
      </c>
      <c r="AS8" s="181">
        <v>0</v>
      </c>
      <c r="AT8" s="181">
        <v>0</v>
      </c>
      <c r="AU8" s="181">
        <v>-3.8349577118498527E-5</v>
      </c>
      <c r="AV8" s="181">
        <v>-0.17902542372881355</v>
      </c>
      <c r="AW8" s="184">
        <v>4.7347452412105812E-4</v>
      </c>
      <c r="AX8" s="184">
        <v>1.5428769344281383E-2</v>
      </c>
      <c r="AY8" s="184">
        <v>1.2531718480003737E-4</v>
      </c>
      <c r="AZ8" s="184">
        <v>1.2531718480003737E-4</v>
      </c>
      <c r="BA8" s="184">
        <v>3.9324772628836911E-5</v>
      </c>
      <c r="BB8" s="184">
        <v>5.3662069637663585E-5</v>
      </c>
      <c r="BC8" s="184">
        <v>2.9736023109604604E-4</v>
      </c>
      <c r="BD8" s="184">
        <v>1.1138909785016341E-2</v>
      </c>
      <c r="BE8" s="181">
        <v>0.1482692537960536</v>
      </c>
      <c r="BF8" s="181">
        <v>0</v>
      </c>
      <c r="BG8" s="181">
        <v>0.21652733191281223</v>
      </c>
      <c r="BH8" s="184">
        <v>0.15323699820841202</v>
      </c>
      <c r="BI8" s="184">
        <v>7.5663484038493195E-4</v>
      </c>
      <c r="BJ8" s="184">
        <v>3.8155169936671014E-2</v>
      </c>
      <c r="BK8" s="184">
        <v>-2.8761044170040342E-2</v>
      </c>
      <c r="BL8" s="183">
        <v>1.6727778256510334E-4</v>
      </c>
    </row>
    <row r="9" spans="1:64">
      <c r="A9" s="161">
        <v>5</v>
      </c>
      <c r="B9" s="3" t="s">
        <v>77</v>
      </c>
      <c r="C9" s="172">
        <v>0.13580588615185904</v>
      </c>
      <c r="D9" s="172">
        <v>6.9335014182161994E-3</v>
      </c>
      <c r="E9" s="172">
        <v>0.14182196649843881</v>
      </c>
      <c r="F9" s="172">
        <v>0</v>
      </c>
      <c r="G9" s="172">
        <v>0.2265413735235573</v>
      </c>
      <c r="H9" s="172">
        <v>3.2580338787434326E-3</v>
      </c>
      <c r="I9" s="172">
        <v>1.4536946063378943E-3</v>
      </c>
      <c r="J9" s="172">
        <v>1.0012376426011337E-2</v>
      </c>
      <c r="K9" s="172">
        <v>0</v>
      </c>
      <c r="L9" s="172">
        <v>1.5654014961324798E-5</v>
      </c>
      <c r="M9" s="172">
        <v>2.8870521059441197E-4</v>
      </c>
      <c r="N9" s="172">
        <v>4.6192512840363758E-7</v>
      </c>
      <c r="O9" s="172">
        <v>0</v>
      </c>
      <c r="P9" s="172">
        <v>0</v>
      </c>
      <c r="Q9" s="172">
        <v>0</v>
      </c>
      <c r="R9" s="172">
        <v>0</v>
      </c>
      <c r="S9" s="172">
        <v>0</v>
      </c>
      <c r="T9" s="172">
        <v>0</v>
      </c>
      <c r="U9" s="172">
        <v>0</v>
      </c>
      <c r="V9" s="172">
        <v>0</v>
      </c>
      <c r="W9" s="172">
        <v>0</v>
      </c>
      <c r="X9" s="172">
        <v>3.127684529397841E-3</v>
      </c>
      <c r="Y9" s="172">
        <v>1.0490327006297845E-5</v>
      </c>
      <c r="Z9" s="172">
        <v>0</v>
      </c>
      <c r="AA9" s="172">
        <v>0</v>
      </c>
      <c r="AB9" s="172">
        <v>0</v>
      </c>
      <c r="AC9" s="172">
        <v>1.4280526247641408E-4</v>
      </c>
      <c r="AD9" s="172">
        <v>0</v>
      </c>
      <c r="AE9" s="172">
        <v>0</v>
      </c>
      <c r="AF9" s="172">
        <v>7.3923591908423673E-5</v>
      </c>
      <c r="AG9" s="172">
        <v>0</v>
      </c>
      <c r="AH9" s="172">
        <v>7.0343627228822538E-4</v>
      </c>
      <c r="AI9" s="172">
        <v>5.2199209750668323E-3</v>
      </c>
      <c r="AJ9" s="172">
        <v>6.5942212201045691E-3</v>
      </c>
      <c r="AK9" s="172">
        <v>1.6934622889088738E-3</v>
      </c>
      <c r="AL9" s="172">
        <v>3.1793642906520331E-6</v>
      </c>
      <c r="AM9" s="172">
        <v>0.10744944041887274</v>
      </c>
      <c r="AN9" s="172">
        <v>0</v>
      </c>
      <c r="AO9" s="172">
        <v>3.8763568565695294E-3</v>
      </c>
      <c r="AP9" s="184">
        <v>1.8339408428269817E-2</v>
      </c>
      <c r="AQ9" s="180">
        <v>9.2730220342134628E-2</v>
      </c>
      <c r="AR9" s="181">
        <v>0.10146071966313146</v>
      </c>
      <c r="AS9" s="181">
        <v>0</v>
      </c>
      <c r="AT9" s="181">
        <v>0</v>
      </c>
      <c r="AU9" s="181">
        <v>0</v>
      </c>
      <c r="AV9" s="181">
        <v>0.28848870056497178</v>
      </c>
      <c r="AW9" s="184">
        <v>5.4707104401531155E-2</v>
      </c>
      <c r="AX9" s="184">
        <v>4.7385355077597092E-2</v>
      </c>
      <c r="AY9" s="184">
        <v>5.6711863879072809E-3</v>
      </c>
      <c r="AZ9" s="184">
        <v>5.6711863879072809E-3</v>
      </c>
      <c r="BA9" s="184">
        <v>0.12495302441764684</v>
      </c>
      <c r="BB9" s="184">
        <v>0.10506546577832906</v>
      </c>
      <c r="BC9" s="184">
        <v>7.5832793068120352E-2</v>
      </c>
      <c r="BD9" s="184">
        <v>6.3478873636460917E-2</v>
      </c>
      <c r="BE9" s="181">
        <v>6.7621026252455085E-2</v>
      </c>
      <c r="BF9" s="181">
        <v>0.46339597233274166</v>
      </c>
      <c r="BG9" s="181">
        <v>0.19453361743755235</v>
      </c>
      <c r="BH9" s="184">
        <v>8.2464673003248376E-2</v>
      </c>
      <c r="BI9" s="184">
        <v>8.8916304558895182E-2</v>
      </c>
      <c r="BJ9" s="184">
        <v>8.733392658029733E-2</v>
      </c>
      <c r="BK9" s="184">
        <v>6.7004902831800467E-2</v>
      </c>
      <c r="BL9" s="183">
        <v>5.3791046349132482E-2</v>
      </c>
    </row>
    <row r="10" spans="1:64">
      <c r="A10" s="161">
        <v>6</v>
      </c>
      <c r="B10" s="3" t="s">
        <v>78</v>
      </c>
      <c r="C10" s="172">
        <v>2.4171971584094473E-3</v>
      </c>
      <c r="D10" s="172">
        <v>6.3031831074692715E-4</v>
      </c>
      <c r="E10" s="172">
        <v>1.82235924827681E-2</v>
      </c>
      <c r="F10" s="172">
        <v>2.5871252472987371E-3</v>
      </c>
      <c r="G10" s="172">
        <v>1.0189217507848964E-3</v>
      </c>
      <c r="H10" s="172">
        <v>0.2045107539162529</v>
      </c>
      <c r="I10" s="172">
        <v>2.9047120587046321E-3</v>
      </c>
      <c r="J10" s="172">
        <v>1.3910306623905353E-3</v>
      </c>
      <c r="K10" s="172">
        <v>2.2587837542443275E-4</v>
      </c>
      <c r="L10" s="172">
        <v>3.3480024498533413E-3</v>
      </c>
      <c r="M10" s="172">
        <v>3.4502054796961821E-3</v>
      </c>
      <c r="N10" s="172">
        <v>3.6907817759450644E-4</v>
      </c>
      <c r="O10" s="172">
        <v>6.5671713511154177E-4</v>
      </c>
      <c r="P10" s="172">
        <v>1.232047419176764E-3</v>
      </c>
      <c r="Q10" s="172">
        <v>7.9625584833569601E-4</v>
      </c>
      <c r="R10" s="172">
        <v>9.0289775123405201E-4</v>
      </c>
      <c r="S10" s="172">
        <v>1.3098641806347873E-3</v>
      </c>
      <c r="T10" s="172">
        <v>3.2579915226842652E-3</v>
      </c>
      <c r="U10" s="172">
        <v>1.4040629711948864E-3</v>
      </c>
      <c r="V10" s="172">
        <v>1.1018571082957863E-3</v>
      </c>
      <c r="W10" s="172">
        <v>1.4034870418058367E-3</v>
      </c>
      <c r="X10" s="172">
        <v>1.3965536959071483E-2</v>
      </c>
      <c r="Y10" s="172">
        <v>3.8139180185505469E-3</v>
      </c>
      <c r="Z10" s="172">
        <v>1.8418853393872373E-4</v>
      </c>
      <c r="AA10" s="172">
        <v>8.8461092915740811E-4</v>
      </c>
      <c r="AB10" s="172">
        <v>2.7433735425828054E-3</v>
      </c>
      <c r="AC10" s="172">
        <v>4.3627349325928415E-3</v>
      </c>
      <c r="AD10" s="172">
        <v>1.3698710823412006E-3</v>
      </c>
      <c r="AE10" s="172">
        <v>5.0118861436155973E-5</v>
      </c>
      <c r="AF10" s="172">
        <v>2.267731240499012E-3</v>
      </c>
      <c r="AG10" s="172">
        <v>6.9980910033255002E-4</v>
      </c>
      <c r="AH10" s="172">
        <v>4.2866516711477136E-3</v>
      </c>
      <c r="AI10" s="172">
        <v>4.6123049790819772E-4</v>
      </c>
      <c r="AJ10" s="172">
        <v>3.3618616625408831E-3</v>
      </c>
      <c r="AK10" s="172">
        <v>1.9974440289676716E-2</v>
      </c>
      <c r="AL10" s="172">
        <v>1.9998201388201288E-3</v>
      </c>
      <c r="AM10" s="172">
        <v>3.9715863951671811E-3</v>
      </c>
      <c r="AN10" s="172">
        <v>2.0048012607890926E-2</v>
      </c>
      <c r="AO10" s="172">
        <v>2.2120514670641338E-4</v>
      </c>
      <c r="AP10" s="184">
        <v>2.5966114475179641E-3</v>
      </c>
      <c r="AQ10" s="180">
        <v>1.2504648568240982E-2</v>
      </c>
      <c r="AR10" s="181">
        <v>1.212874021164739E-2</v>
      </c>
      <c r="AS10" s="181">
        <v>0</v>
      </c>
      <c r="AT10" s="181">
        <v>2.4994402295319278E-5</v>
      </c>
      <c r="AU10" s="181">
        <v>1.4034516048583435E-3</v>
      </c>
      <c r="AV10" s="181">
        <v>6.7981571159537263E-2</v>
      </c>
      <c r="AW10" s="184">
        <v>6.7466719974167803E-3</v>
      </c>
      <c r="AX10" s="184">
        <v>6.1741041886453681E-3</v>
      </c>
      <c r="AY10" s="184">
        <v>1.5559568472998428E-3</v>
      </c>
      <c r="AZ10" s="184">
        <v>1.5559568472998428E-3</v>
      </c>
      <c r="BA10" s="184">
        <v>4.5803626257983898E-3</v>
      </c>
      <c r="BB10" s="184">
        <v>4.0761111130577397E-3</v>
      </c>
      <c r="BC10" s="184">
        <v>5.6263528236850094E-3</v>
      </c>
      <c r="BD10" s="184">
        <v>5.5887361980477218E-3</v>
      </c>
      <c r="BE10" s="181">
        <v>4.0307372944212189E-2</v>
      </c>
      <c r="BF10" s="181">
        <v>0.21769602742241537</v>
      </c>
      <c r="BG10" s="181">
        <v>4.1252269928992683E-2</v>
      </c>
      <c r="BH10" s="184">
        <v>4.187459906510288E-2</v>
      </c>
      <c r="BI10" s="184">
        <v>5.1220275089504672E-3</v>
      </c>
      <c r="BJ10" s="184">
        <v>1.4136252730227337E-2</v>
      </c>
      <c r="BK10" s="184">
        <v>-9.0556528834154334E-4</v>
      </c>
      <c r="BL10" s="183">
        <v>2.1174857215009485E-3</v>
      </c>
    </row>
    <row r="11" spans="1:64">
      <c r="A11" s="161">
        <v>7</v>
      </c>
      <c r="B11" s="3" t="s">
        <v>79</v>
      </c>
      <c r="C11" s="172">
        <v>2.6410800504351569E-2</v>
      </c>
      <c r="D11" s="172">
        <v>9.7699338165773714E-3</v>
      </c>
      <c r="E11" s="172">
        <v>3.8685859042083145E-3</v>
      </c>
      <c r="F11" s="172">
        <v>6.087353523055851E-4</v>
      </c>
      <c r="G11" s="172">
        <v>1.6139947695665631E-2</v>
      </c>
      <c r="H11" s="172">
        <v>5.3138412339653034E-3</v>
      </c>
      <c r="I11" s="172">
        <v>0.30845900340266269</v>
      </c>
      <c r="J11" s="172">
        <v>1.7381443323111364E-2</v>
      </c>
      <c r="K11" s="172">
        <v>2.4045117383891229E-4</v>
      </c>
      <c r="L11" s="172">
        <v>5.8467745880548122E-3</v>
      </c>
      <c r="M11" s="172">
        <v>1.6805494666082128E-2</v>
      </c>
      <c r="N11" s="172">
        <v>3.4367229553230636E-4</v>
      </c>
      <c r="O11" s="172">
        <v>1.125228749794776E-3</v>
      </c>
      <c r="P11" s="172">
        <v>5.6945570951436666E-3</v>
      </c>
      <c r="Q11" s="172">
        <v>6.5708219003060304E-4</v>
      </c>
      <c r="R11" s="172">
        <v>1.050444456923519E-3</v>
      </c>
      <c r="S11" s="172">
        <v>4.2864176118014245E-3</v>
      </c>
      <c r="T11" s="172">
        <v>3.6103049872331771E-3</v>
      </c>
      <c r="U11" s="172">
        <v>5.6631912333766771E-3</v>
      </c>
      <c r="V11" s="172">
        <v>5.7775637939335581E-3</v>
      </c>
      <c r="W11" s="172">
        <v>2.4203247017903877E-3</v>
      </c>
      <c r="X11" s="172">
        <v>5.5093524682377784E-2</v>
      </c>
      <c r="Y11" s="172">
        <v>4.269973582619991E-2</v>
      </c>
      <c r="Z11" s="172">
        <v>3.9799169490288928E-3</v>
      </c>
      <c r="AA11" s="172">
        <v>3.8069863201238455E-3</v>
      </c>
      <c r="AB11" s="172">
        <v>4.5543586916080561E-3</v>
      </c>
      <c r="AC11" s="172">
        <v>7.4740448019055281E-3</v>
      </c>
      <c r="AD11" s="172">
        <v>4.551371427754026E-3</v>
      </c>
      <c r="AE11" s="172">
        <v>5.3222813650099729E-4</v>
      </c>
      <c r="AF11" s="172">
        <v>7.3840219436346506E-3</v>
      </c>
      <c r="AG11" s="172">
        <v>9.3142152241312195E-3</v>
      </c>
      <c r="AH11" s="172">
        <v>1.2066851469292087E-3</v>
      </c>
      <c r="AI11" s="172">
        <v>8.0703719237261856E-3</v>
      </c>
      <c r="AJ11" s="172">
        <v>5.8814727927112712E-3</v>
      </c>
      <c r="AK11" s="172">
        <v>1.8517641985242687E-2</v>
      </c>
      <c r="AL11" s="172">
        <v>3.4459766961681395E-3</v>
      </c>
      <c r="AM11" s="172">
        <v>5.0113035920896186E-3</v>
      </c>
      <c r="AN11" s="172">
        <v>0.43240667778408987</v>
      </c>
      <c r="AO11" s="172">
        <v>6.1094754804628449E-4</v>
      </c>
      <c r="AP11" s="184">
        <v>1.1773316329771182E-2</v>
      </c>
      <c r="AQ11" s="180">
        <v>9.6951701375976203E-3</v>
      </c>
      <c r="AR11" s="181">
        <v>1.9165801846449152E-3</v>
      </c>
      <c r="AS11" s="181">
        <v>9.7148707513723907E-6</v>
      </c>
      <c r="AT11" s="181">
        <v>3.1243002869149096E-4</v>
      </c>
      <c r="AU11" s="181">
        <v>2.2935905470436169E-3</v>
      </c>
      <c r="AV11" s="181">
        <v>0.11023675006725854</v>
      </c>
      <c r="AW11" s="184">
        <v>1.3370485397904061E-3</v>
      </c>
      <c r="AX11" s="184">
        <v>1.2329174433315167E-2</v>
      </c>
      <c r="AY11" s="184">
        <v>7.796908323863194E-3</v>
      </c>
      <c r="AZ11" s="184">
        <v>7.796908323863194E-3</v>
      </c>
      <c r="BA11" s="184">
        <v>1.6148932024833321E-2</v>
      </c>
      <c r="BB11" s="184">
        <v>1.4756420274061988E-2</v>
      </c>
      <c r="BC11" s="184">
        <v>6.9665698667108079E-3</v>
      </c>
      <c r="BD11" s="184">
        <v>1.3006408327467321E-2</v>
      </c>
      <c r="BE11" s="181">
        <v>1.8156136875276296E-2</v>
      </c>
      <c r="BF11" s="181">
        <v>1.5241476403256411E-2</v>
      </c>
      <c r="BG11" s="181">
        <v>1.8091966559659074E-2</v>
      </c>
      <c r="BH11" s="184">
        <v>1.8125963202163194E-2</v>
      </c>
      <c r="BI11" s="184">
        <v>2.2753363453656823E-2</v>
      </c>
      <c r="BJ11" s="184">
        <v>2.1618410815248203E-2</v>
      </c>
      <c r="BK11" s="184">
        <v>-4.2796993394295518E-3</v>
      </c>
      <c r="BL11" s="183">
        <v>9.5089693196356139E-3</v>
      </c>
    </row>
    <row r="12" spans="1:64">
      <c r="A12" s="161">
        <v>8</v>
      </c>
      <c r="B12" s="3" t="s">
        <v>80</v>
      </c>
      <c r="C12" s="172">
        <v>4.6910846634068332E-2</v>
      </c>
      <c r="D12" s="172">
        <v>9.4547746612039078E-4</v>
      </c>
      <c r="E12" s="172">
        <v>1.6063468373819296E-2</v>
      </c>
      <c r="F12" s="172">
        <v>5.0220666565210775E-3</v>
      </c>
      <c r="G12" s="172">
        <v>1.1145669369593634E-2</v>
      </c>
      <c r="H12" s="172">
        <v>0.13467341516488537</v>
      </c>
      <c r="I12" s="172">
        <v>3.2056241650626052E-2</v>
      </c>
      <c r="J12" s="172">
        <v>0.33105183228479129</v>
      </c>
      <c r="K12" s="172">
        <v>6.4630360968216723E-3</v>
      </c>
      <c r="L12" s="172">
        <v>0.1567671328301872</v>
      </c>
      <c r="M12" s="172">
        <v>2.5808820122396752E-2</v>
      </c>
      <c r="N12" s="172">
        <v>4.9121118154442818E-3</v>
      </c>
      <c r="O12" s="172">
        <v>4.9774353594124786E-3</v>
      </c>
      <c r="P12" s="172">
        <v>8.0969724632004858E-3</v>
      </c>
      <c r="Q12" s="172">
        <v>2.0176377895268398E-3</v>
      </c>
      <c r="R12" s="172">
        <v>3.6919709266924105E-3</v>
      </c>
      <c r="S12" s="172">
        <v>1.3672271982005177E-2</v>
      </c>
      <c r="T12" s="172">
        <v>1.4470276729514061E-2</v>
      </c>
      <c r="U12" s="172">
        <v>9.6332719278813973E-3</v>
      </c>
      <c r="V12" s="172">
        <v>1.0431712405713368E-2</v>
      </c>
      <c r="W12" s="172">
        <v>1.1149227412604268E-2</v>
      </c>
      <c r="X12" s="172">
        <v>3.9534889906036486E-2</v>
      </c>
      <c r="Y12" s="172">
        <v>4.9254365800439313E-3</v>
      </c>
      <c r="Z12" s="172">
        <v>1.7906014730748867E-3</v>
      </c>
      <c r="AA12" s="172">
        <v>8.8671714565540186E-3</v>
      </c>
      <c r="AB12" s="172">
        <v>1.5397856403222119E-2</v>
      </c>
      <c r="AC12" s="172">
        <v>1.2299017820935183E-5</v>
      </c>
      <c r="AD12" s="172">
        <v>2.6926212920711559E-5</v>
      </c>
      <c r="AE12" s="172">
        <v>3.4171950979197254E-5</v>
      </c>
      <c r="AF12" s="172">
        <v>6.6364487773426972E-4</v>
      </c>
      <c r="AG12" s="172">
        <v>6.3601953086523983E-4</v>
      </c>
      <c r="AH12" s="172">
        <v>9.2586671411849428E-4</v>
      </c>
      <c r="AI12" s="172">
        <v>8.9643690726943417E-3</v>
      </c>
      <c r="AJ12" s="172">
        <v>0.15753720102134641</v>
      </c>
      <c r="AK12" s="172">
        <v>2.177308657168552E-3</v>
      </c>
      <c r="AL12" s="172">
        <v>3.9910105745656309E-3</v>
      </c>
      <c r="AM12" s="172">
        <v>9.0908606192448994E-3</v>
      </c>
      <c r="AN12" s="172">
        <v>9.3276402352984299E-3</v>
      </c>
      <c r="AO12" s="172">
        <v>3.6814856558995937E-3</v>
      </c>
      <c r="AP12" s="184">
        <v>3.3856631153762293E-2</v>
      </c>
      <c r="AQ12" s="180">
        <v>2.1150985496467087E-2</v>
      </c>
      <c r="AR12" s="181">
        <v>7.9892300155183192E-3</v>
      </c>
      <c r="AS12" s="181">
        <v>0</v>
      </c>
      <c r="AT12" s="181">
        <v>0</v>
      </c>
      <c r="AU12" s="181">
        <v>0</v>
      </c>
      <c r="AV12" s="181">
        <v>0.24756187785848802</v>
      </c>
      <c r="AW12" s="184">
        <v>3.9042305044860036E-3</v>
      </c>
      <c r="AX12" s="184">
        <v>3.5486855015159233E-2</v>
      </c>
      <c r="AY12" s="184">
        <v>6.8651244609804318E-2</v>
      </c>
      <c r="AZ12" s="184">
        <v>6.8651244609804318E-2</v>
      </c>
      <c r="BA12" s="184">
        <v>9.5511073310876424E-2</v>
      </c>
      <c r="BB12" s="184">
        <v>9.1032802124265261E-2</v>
      </c>
      <c r="BC12" s="184">
        <v>4.0455282359245837E-2</v>
      </c>
      <c r="BD12" s="184">
        <v>5.0984913528051831E-2</v>
      </c>
      <c r="BE12" s="181">
        <v>9.7961931925552692E-2</v>
      </c>
      <c r="BF12" s="181">
        <v>8.1012425781967309E-2</v>
      </c>
      <c r="BG12" s="181">
        <v>9.761116327184613E-2</v>
      </c>
      <c r="BH12" s="184">
        <v>9.778850061210459E-2</v>
      </c>
      <c r="BI12" s="184">
        <v>6.0251554921971928E-2</v>
      </c>
      <c r="BJ12" s="184">
        <v>6.9458161922320752E-2</v>
      </c>
      <c r="BK12" s="184">
        <v>1.8193629883952827E-2</v>
      </c>
      <c r="BL12" s="183">
        <v>4.3482702558285971E-2</v>
      </c>
    </row>
    <row r="13" spans="1:64">
      <c r="A13" s="161">
        <v>9</v>
      </c>
      <c r="B13" s="3" t="s">
        <v>81</v>
      </c>
      <c r="C13" s="172">
        <v>2.1441092351692961E-2</v>
      </c>
      <c r="D13" s="172">
        <v>1.9119655425990124E-2</v>
      </c>
      <c r="E13" s="172">
        <v>4.0512145788739864E-2</v>
      </c>
      <c r="F13" s="172">
        <v>9.9376046263886769E-2</v>
      </c>
      <c r="G13" s="172">
        <v>4.8357373197956671E-3</v>
      </c>
      <c r="H13" s="172">
        <v>7.6341384243619184E-3</v>
      </c>
      <c r="I13" s="172">
        <v>4.9928921562065803E-3</v>
      </c>
      <c r="J13" s="172">
        <v>7.9381248953507028E-3</v>
      </c>
      <c r="K13" s="172">
        <v>9.6289765523673507E-2</v>
      </c>
      <c r="L13" s="172">
        <v>1.555617736781652E-3</v>
      </c>
      <c r="M13" s="172">
        <v>2.2593855925407129E-2</v>
      </c>
      <c r="N13" s="172">
        <v>2.8310005344473737E-2</v>
      </c>
      <c r="O13" s="172">
        <v>3.7280710535905208E-3</v>
      </c>
      <c r="P13" s="172">
        <v>5.0608005378449811E-3</v>
      </c>
      <c r="Q13" s="172">
        <v>2.4503690003224569E-3</v>
      </c>
      <c r="R13" s="172">
        <v>2.129517379130069E-3</v>
      </c>
      <c r="S13" s="172">
        <v>3.0397882536800408E-3</v>
      </c>
      <c r="T13" s="172">
        <v>1.6090192246924521E-3</v>
      </c>
      <c r="U13" s="172">
        <v>1.4954711763577207E-3</v>
      </c>
      <c r="V13" s="172">
        <v>4.7906830795468972E-4</v>
      </c>
      <c r="W13" s="172">
        <v>3.9275877681543185E-3</v>
      </c>
      <c r="X13" s="172">
        <v>8.6250688170384331E-3</v>
      </c>
      <c r="Y13" s="172">
        <v>1.6659095387175166E-2</v>
      </c>
      <c r="Z13" s="172">
        <v>3.6686744420712618E-2</v>
      </c>
      <c r="AA13" s="172">
        <v>1.4590814789852248E-2</v>
      </c>
      <c r="AB13" s="172">
        <v>1.7536074017294012E-2</v>
      </c>
      <c r="AC13" s="172">
        <v>1.0206818233840542E-2</v>
      </c>
      <c r="AD13" s="172">
        <v>2.5554658950062816E-3</v>
      </c>
      <c r="AE13" s="172">
        <v>8.1614009588649441E-4</v>
      </c>
      <c r="AF13" s="172">
        <v>3.1469217493767909E-2</v>
      </c>
      <c r="AG13" s="172">
        <v>2.7223136852078554E-3</v>
      </c>
      <c r="AH13" s="172">
        <v>1.160530830249428E-2</v>
      </c>
      <c r="AI13" s="172">
        <v>6.0337546369930092E-3</v>
      </c>
      <c r="AJ13" s="172">
        <v>3.1814025889385727E-3</v>
      </c>
      <c r="AK13" s="172">
        <v>5.9797100077310233E-3</v>
      </c>
      <c r="AL13" s="172">
        <v>3.4200875869442584E-3</v>
      </c>
      <c r="AM13" s="172">
        <v>8.3343997099455617E-3</v>
      </c>
      <c r="AN13" s="172">
        <v>0</v>
      </c>
      <c r="AO13" s="172">
        <v>1.088118650227262E-2</v>
      </c>
      <c r="AP13" s="184">
        <v>9.7794242217770933E-3</v>
      </c>
      <c r="AQ13" s="180">
        <v>1.6269988843436221E-3</v>
      </c>
      <c r="AR13" s="181">
        <v>6.0242927132958465E-3</v>
      </c>
      <c r="AS13" s="181">
        <v>0</v>
      </c>
      <c r="AT13" s="181">
        <v>0</v>
      </c>
      <c r="AU13" s="181">
        <v>0</v>
      </c>
      <c r="AV13" s="181">
        <v>-1.2375571697605597E-2</v>
      </c>
      <c r="AW13" s="184">
        <v>3.2679448931362326E-3</v>
      </c>
      <c r="AX13" s="184">
        <v>1.1396385624792098E-2</v>
      </c>
      <c r="AY13" s="184">
        <v>8.8733907249715897E-5</v>
      </c>
      <c r="AZ13" s="184">
        <v>8.8733907249715897E-5</v>
      </c>
      <c r="BA13" s="184">
        <v>4.0356561217613322E-3</v>
      </c>
      <c r="BB13" s="184">
        <v>3.3775957809544167E-3</v>
      </c>
      <c r="BC13" s="184">
        <v>3.3139442158848344E-3</v>
      </c>
      <c r="BD13" s="184">
        <v>9.159036535068648E-3</v>
      </c>
      <c r="BE13" s="181">
        <v>1.3081963659351966E-2</v>
      </c>
      <c r="BF13" s="181">
        <v>5.9680479892269085E-3</v>
      </c>
      <c r="BG13" s="181">
        <v>1.5415839747229702E-2</v>
      </c>
      <c r="BH13" s="184">
        <v>1.323474913934772E-2</v>
      </c>
      <c r="BI13" s="184">
        <v>2.6317935800488929E-2</v>
      </c>
      <c r="BJ13" s="184">
        <v>2.3109050376095005E-2</v>
      </c>
      <c r="BK13" s="184">
        <v>-1.1880125500253733E-2</v>
      </c>
      <c r="BL13" s="183">
        <v>3.4937661596103962E-3</v>
      </c>
    </row>
    <row r="14" spans="1:64">
      <c r="A14" s="161">
        <v>10</v>
      </c>
      <c r="B14" s="3" t="s">
        <v>82</v>
      </c>
      <c r="C14" s="172">
        <v>8.0511732324630193E-3</v>
      </c>
      <c r="D14" s="172">
        <v>5.1475995377665718E-3</v>
      </c>
      <c r="E14" s="172">
        <v>1.5160143746440705E-2</v>
      </c>
      <c r="F14" s="172">
        <v>7.3048242276670221E-3</v>
      </c>
      <c r="G14" s="172">
        <v>2.2777373406189631E-2</v>
      </c>
      <c r="H14" s="172">
        <v>8.5838973779439522E-3</v>
      </c>
      <c r="I14" s="172">
        <v>1.9527161065614366E-2</v>
      </c>
      <c r="J14" s="172">
        <v>2.9288923391445162E-2</v>
      </c>
      <c r="K14" s="172">
        <v>1.7487358097375438E-4</v>
      </c>
      <c r="L14" s="172">
        <v>0.19598631056391633</v>
      </c>
      <c r="M14" s="172">
        <v>1.0151017774973892E-2</v>
      </c>
      <c r="N14" s="172">
        <v>9.372460855309806E-4</v>
      </c>
      <c r="O14" s="172">
        <v>2.8350959247498268E-3</v>
      </c>
      <c r="P14" s="172">
        <v>7.9674455755773966E-3</v>
      </c>
      <c r="Q14" s="172">
        <v>7.7595018343544469E-3</v>
      </c>
      <c r="R14" s="172">
        <v>2.6494543524626536E-2</v>
      </c>
      <c r="S14" s="172">
        <v>4.0912930166172083E-2</v>
      </c>
      <c r="T14" s="172">
        <v>1.7136236347853249E-2</v>
      </c>
      <c r="U14" s="172">
        <v>3.007000550919723E-2</v>
      </c>
      <c r="V14" s="172">
        <v>4.9260198765440973E-2</v>
      </c>
      <c r="W14" s="172">
        <v>3.1670099365543512E-2</v>
      </c>
      <c r="X14" s="172">
        <v>6.0660058457913231E-2</v>
      </c>
      <c r="Y14" s="172">
        <v>1.4186114820733994E-2</v>
      </c>
      <c r="Z14" s="172">
        <v>1.733539142952694E-5</v>
      </c>
      <c r="AA14" s="172">
        <v>3.9423107301199488E-2</v>
      </c>
      <c r="AB14" s="172">
        <v>2.0664954299520807E-2</v>
      </c>
      <c r="AC14" s="172">
        <v>6.01251151751773E-3</v>
      </c>
      <c r="AD14" s="172">
        <v>2.5874407728496262E-3</v>
      </c>
      <c r="AE14" s="172">
        <v>7.0194882636434358E-4</v>
      </c>
      <c r="AF14" s="172">
        <v>2.6123374584179795E-3</v>
      </c>
      <c r="AG14" s="172">
        <v>2.7992364013302001E-3</v>
      </c>
      <c r="AH14" s="172">
        <v>1.8121130057859719E-3</v>
      </c>
      <c r="AI14" s="172">
        <v>4.1667586416819927E-3</v>
      </c>
      <c r="AJ14" s="172">
        <v>2.3177306557447814E-3</v>
      </c>
      <c r="AK14" s="172">
        <v>7.1209563328652643E-3</v>
      </c>
      <c r="AL14" s="172">
        <v>7.6418291700314942E-3</v>
      </c>
      <c r="AM14" s="172">
        <v>2.8245650516392873E-3</v>
      </c>
      <c r="AN14" s="172">
        <v>4.6106763913577306E-2</v>
      </c>
      <c r="AO14" s="172">
        <v>2.1646503641984736E-3</v>
      </c>
      <c r="AP14" s="184">
        <v>1.276313443077504E-2</v>
      </c>
      <c r="AQ14" s="180">
        <v>2.585766084046114E-3</v>
      </c>
      <c r="AR14" s="181">
        <v>2.8816966460243139E-3</v>
      </c>
      <c r="AS14" s="181">
        <v>1.2364380956292134E-5</v>
      </c>
      <c r="AT14" s="181">
        <v>0</v>
      </c>
      <c r="AU14" s="181">
        <v>0</v>
      </c>
      <c r="AV14" s="181">
        <v>0.14630414312617701</v>
      </c>
      <c r="AW14" s="184">
        <v>1.1704860450218611E-3</v>
      </c>
      <c r="AX14" s="184">
        <v>1.3216337019933737E-2</v>
      </c>
      <c r="AY14" s="184">
        <v>3.0139950495820165E-2</v>
      </c>
      <c r="AZ14" s="184">
        <v>3.0139950495820165E-2</v>
      </c>
      <c r="BA14" s="184">
        <v>2.3828242475457839E-2</v>
      </c>
      <c r="BB14" s="184">
        <v>2.4880577562195118E-2</v>
      </c>
      <c r="BC14" s="184">
        <v>1.1117037083493903E-2</v>
      </c>
      <c r="BD14" s="184">
        <v>1.6470815372374784E-2</v>
      </c>
      <c r="BE14" s="181">
        <v>1.7202477188494342E-2</v>
      </c>
      <c r="BF14" s="181">
        <v>5.0743710595580582E-2</v>
      </c>
      <c r="BG14" s="181">
        <v>1.7501644468682007E-2</v>
      </c>
      <c r="BH14" s="184">
        <v>1.7509769393748098E-2</v>
      </c>
      <c r="BI14" s="184">
        <v>2.7424981441267281E-2</v>
      </c>
      <c r="BJ14" s="184">
        <v>2.4993098426591705E-2</v>
      </c>
      <c r="BK14" s="184">
        <v>4.6623068083680755E-4</v>
      </c>
      <c r="BL14" s="183">
        <v>1.3009812518289246E-2</v>
      </c>
    </row>
    <row r="15" spans="1:64">
      <c r="A15" s="161">
        <v>11</v>
      </c>
      <c r="B15" s="3" t="s">
        <v>83</v>
      </c>
      <c r="C15" s="172">
        <v>2.6324691699726298E-3</v>
      </c>
      <c r="D15" s="172">
        <v>2.1010610358230907E-4</v>
      </c>
      <c r="E15" s="172">
        <v>1.9637491899534592E-5</v>
      </c>
      <c r="F15" s="172">
        <v>0</v>
      </c>
      <c r="G15" s="172">
        <v>2.4481570909476399E-3</v>
      </c>
      <c r="H15" s="172">
        <v>3.0055663088039046E-4</v>
      </c>
      <c r="I15" s="172">
        <v>1.2421994426165433E-3</v>
      </c>
      <c r="J15" s="172">
        <v>8.0476041604462534E-3</v>
      </c>
      <c r="K15" s="172">
        <v>4.8673146704361642E-3</v>
      </c>
      <c r="L15" s="172">
        <v>2.7003175808285279E-3</v>
      </c>
      <c r="M15" s="172">
        <v>9.3283861378727767E-2</v>
      </c>
      <c r="N15" s="172">
        <v>4.2016709679594871E-3</v>
      </c>
      <c r="O15" s="172">
        <v>6.2908696296355617E-3</v>
      </c>
      <c r="P15" s="172">
        <v>6.9050166997165832E-3</v>
      </c>
      <c r="Q15" s="172">
        <v>3.8337399536392011E-3</v>
      </c>
      <c r="R15" s="172">
        <v>4.1224990007564521E-3</v>
      </c>
      <c r="S15" s="172">
        <v>5.5646643811795102E-3</v>
      </c>
      <c r="T15" s="172">
        <v>2.7901773553244736E-2</v>
      </c>
      <c r="U15" s="172">
        <v>8.9456516458006168E-3</v>
      </c>
      <c r="V15" s="172">
        <v>2.2923418535631904E-3</v>
      </c>
      <c r="W15" s="172">
        <v>7.0718339315797973E-3</v>
      </c>
      <c r="X15" s="172">
        <v>7.8910204070777156E-3</v>
      </c>
      <c r="Y15" s="172">
        <v>5.767308127358043E-2</v>
      </c>
      <c r="Z15" s="172">
        <v>5.8506946074653418E-5</v>
      </c>
      <c r="AA15" s="172">
        <v>5.3550554461493094E-3</v>
      </c>
      <c r="AB15" s="172">
        <v>4.9309001582370688E-4</v>
      </c>
      <c r="AC15" s="172">
        <v>2.0805838480415353E-4</v>
      </c>
      <c r="AD15" s="172">
        <v>1.1780218152811307E-5</v>
      </c>
      <c r="AE15" s="172">
        <v>6.6920070667594622E-5</v>
      </c>
      <c r="AF15" s="172">
        <v>5.3358382129388516E-5</v>
      </c>
      <c r="AG15" s="172">
        <v>3.7523276157241289E-6</v>
      </c>
      <c r="AH15" s="172">
        <v>2.078334440851575E-4</v>
      </c>
      <c r="AI15" s="172">
        <v>1.767082083925362E-3</v>
      </c>
      <c r="AJ15" s="172">
        <v>6.7704609268780486E-4</v>
      </c>
      <c r="AK15" s="172">
        <v>4.154767727447237E-4</v>
      </c>
      <c r="AL15" s="172">
        <v>6.7584200921288931E-4</v>
      </c>
      <c r="AM15" s="172">
        <v>1.0357182846265816E-3</v>
      </c>
      <c r="AN15" s="172">
        <v>5.3876743205849478E-3</v>
      </c>
      <c r="AO15" s="172">
        <v>2.7597975446228716E-3</v>
      </c>
      <c r="AP15" s="184">
        <v>6.1636427811083278E-3</v>
      </c>
      <c r="AQ15" s="180">
        <v>1.0168743027147639E-3</v>
      </c>
      <c r="AR15" s="181">
        <v>4.4543159123807785E-4</v>
      </c>
      <c r="AS15" s="181">
        <v>0</v>
      </c>
      <c r="AT15" s="181">
        <v>0</v>
      </c>
      <c r="AU15" s="181">
        <v>0</v>
      </c>
      <c r="AV15" s="181">
        <v>9.1891982781813292E-2</v>
      </c>
      <c r="AW15" s="184">
        <v>-2.719770466378268E-6</v>
      </c>
      <c r="AX15" s="184">
        <v>6.0783569216548055E-3</v>
      </c>
      <c r="AY15" s="184">
        <v>1.0218020766847767E-2</v>
      </c>
      <c r="AZ15" s="184">
        <v>1.0218020766847767E-2</v>
      </c>
      <c r="BA15" s="184">
        <v>1.2106579011099553E-2</v>
      </c>
      <c r="BB15" s="184">
        <v>1.1791704479932786E-2</v>
      </c>
      <c r="BC15" s="184">
        <v>4.9451245974483152E-3</v>
      </c>
      <c r="BD15" s="184">
        <v>7.6724569302253362E-3</v>
      </c>
      <c r="BE15" s="181">
        <v>6.2429099757740367E-3</v>
      </c>
      <c r="BF15" s="181">
        <v>3.8868825365734223E-3</v>
      </c>
      <c r="BG15" s="181">
        <v>6.215248300715695E-3</v>
      </c>
      <c r="BH15" s="184">
        <v>6.2207205710590819E-3</v>
      </c>
      <c r="BI15" s="184">
        <v>9.8739600838992584E-3</v>
      </c>
      <c r="BJ15" s="184">
        <v>8.9779377822843814E-3</v>
      </c>
      <c r="BK15" s="184">
        <v>1.8496703883807424E-3</v>
      </c>
      <c r="BL15" s="183">
        <v>7.1422852700978676E-3</v>
      </c>
    </row>
    <row r="16" spans="1:64">
      <c r="A16" s="161">
        <v>12</v>
      </c>
      <c r="B16" s="3" t="s">
        <v>84</v>
      </c>
      <c r="C16" s="172">
        <v>3.0753144509026051E-5</v>
      </c>
      <c r="D16" s="172">
        <v>0</v>
      </c>
      <c r="E16" s="172">
        <v>2.9456237849301888E-4</v>
      </c>
      <c r="F16" s="172">
        <v>2.2827575711459442E-3</v>
      </c>
      <c r="G16" s="172">
        <v>0</v>
      </c>
      <c r="H16" s="172">
        <v>1.202226523521562E-4</v>
      </c>
      <c r="I16" s="172">
        <v>2.4603044994926794E-3</v>
      </c>
      <c r="J16" s="172">
        <v>1.9905320926463891E-5</v>
      </c>
      <c r="K16" s="172">
        <v>0</v>
      </c>
      <c r="L16" s="172">
        <v>2.0604597192843766E-3</v>
      </c>
      <c r="M16" s="172">
        <v>5.8346966634944732E-3</v>
      </c>
      <c r="N16" s="172">
        <v>0.54496818028752991</v>
      </c>
      <c r="O16" s="172">
        <v>6.0466028903562695E-4</v>
      </c>
      <c r="P16" s="172">
        <v>0.17733772902358313</v>
      </c>
      <c r="Q16" s="172">
        <v>0.11889004824686822</v>
      </c>
      <c r="R16" s="172">
        <v>7.7301260643457784E-2</v>
      </c>
      <c r="S16" s="172">
        <v>1.7985790232026632E-2</v>
      </c>
      <c r="T16" s="172">
        <v>4.7834725032053259E-3</v>
      </c>
      <c r="U16" s="172">
        <v>5.0407095911912135E-2</v>
      </c>
      <c r="V16" s="172">
        <v>1.0194573593275797E-2</v>
      </c>
      <c r="W16" s="172">
        <v>6.5362994306546005E-2</v>
      </c>
      <c r="X16" s="172">
        <v>5.9734519158397541E-3</v>
      </c>
      <c r="Y16" s="172">
        <v>1.9362407046580699E-2</v>
      </c>
      <c r="Z16" s="172">
        <v>0</v>
      </c>
      <c r="AA16" s="172">
        <v>3.6858788714892007E-5</v>
      </c>
      <c r="AB16" s="172">
        <v>0</v>
      </c>
      <c r="AC16" s="172">
        <v>0</v>
      </c>
      <c r="AD16" s="172">
        <v>0</v>
      </c>
      <c r="AE16" s="172">
        <v>0</v>
      </c>
      <c r="AF16" s="172">
        <v>3.0736651372449843E-4</v>
      </c>
      <c r="AG16" s="172">
        <v>0</v>
      </c>
      <c r="AH16" s="172">
        <v>3.1279280882381566E-5</v>
      </c>
      <c r="AI16" s="172">
        <v>0</v>
      </c>
      <c r="AJ16" s="172">
        <v>2.5965334331267683E-6</v>
      </c>
      <c r="AK16" s="172">
        <v>5.2591996549965023E-6</v>
      </c>
      <c r="AL16" s="172">
        <v>1.526094859512976E-4</v>
      </c>
      <c r="AM16" s="172">
        <v>5.9983684437832912E-5</v>
      </c>
      <c r="AN16" s="172">
        <v>1.8325422859132473E-5</v>
      </c>
      <c r="AO16" s="172">
        <v>2.4964580842580936E-3</v>
      </c>
      <c r="AP16" s="184">
        <v>4.3791953890290364E-2</v>
      </c>
      <c r="AQ16" s="180">
        <v>0</v>
      </c>
      <c r="AR16" s="181">
        <v>-1.2604560155461526E-4</v>
      </c>
      <c r="AS16" s="181">
        <v>0</v>
      </c>
      <c r="AT16" s="181">
        <v>-8.9771561577355074E-4</v>
      </c>
      <c r="AU16" s="181">
        <v>-1.2326649788088812E-3</v>
      </c>
      <c r="AV16" s="181">
        <v>0.4642857142857143</v>
      </c>
      <c r="AW16" s="184">
        <v>-1.644992206216373E-3</v>
      </c>
      <c r="AX16" s="184">
        <v>4.231547074697508E-2</v>
      </c>
      <c r="AY16" s="184">
        <v>8.5088811744010465E-2</v>
      </c>
      <c r="AZ16" s="184">
        <v>8.5088811744010465E-2</v>
      </c>
      <c r="BA16" s="184">
        <v>5.6927708920057642E-2</v>
      </c>
      <c r="BB16" s="184">
        <v>6.1622938244236779E-2</v>
      </c>
      <c r="BC16" s="184">
        <v>2.4896351966501407E-2</v>
      </c>
      <c r="BD16" s="184">
        <v>4.7702511144730383E-2</v>
      </c>
      <c r="BE16" s="181">
        <v>1.7242768671839489E-2</v>
      </c>
      <c r="BF16" s="181">
        <v>3.7644610393585114E-3</v>
      </c>
      <c r="BG16" s="181">
        <v>1.7119340638334955E-2</v>
      </c>
      <c r="BH16" s="184">
        <v>1.7118993643824132E-2</v>
      </c>
      <c r="BI16" s="184">
        <v>3.3471831008141592E-2</v>
      </c>
      <c r="BJ16" s="184">
        <v>2.9461005295343463E-2</v>
      </c>
      <c r="BK16" s="184">
        <v>2.1392674827964968E-2</v>
      </c>
      <c r="BL16" s="183">
        <v>5.511060864699615E-2</v>
      </c>
    </row>
    <row r="17" spans="1:64">
      <c r="A17" s="161">
        <v>13</v>
      </c>
      <c r="B17" s="3" t="s">
        <v>85</v>
      </c>
      <c r="C17" s="172">
        <v>0</v>
      </c>
      <c r="D17" s="172">
        <v>0</v>
      </c>
      <c r="E17" s="172">
        <v>0</v>
      </c>
      <c r="F17" s="172">
        <v>1.5218383807639628E-4</v>
      </c>
      <c r="G17" s="172">
        <v>1.365345680917058E-3</v>
      </c>
      <c r="H17" s="172">
        <v>1.2022265235215619E-5</v>
      </c>
      <c r="I17" s="172">
        <v>8.0850049928921563E-4</v>
      </c>
      <c r="J17" s="172">
        <v>6.4756692578710907E-3</v>
      </c>
      <c r="K17" s="172">
        <v>7.2863992072397667E-6</v>
      </c>
      <c r="L17" s="172">
        <v>2.3500589960688853E-3</v>
      </c>
      <c r="M17" s="172">
        <v>9.0781749553576208E-3</v>
      </c>
      <c r="N17" s="172">
        <v>1.1940302644105628E-2</v>
      </c>
      <c r="O17" s="172">
        <v>0.51002094286961364</v>
      </c>
      <c r="P17" s="172">
        <v>6.6584530172054887E-2</v>
      </c>
      <c r="Q17" s="172">
        <v>3.5450496766303852E-2</v>
      </c>
      <c r="R17" s="172">
        <v>1.5715926345565397E-2</v>
      </c>
      <c r="S17" s="172">
        <v>2.086297465638649E-2</v>
      </c>
      <c r="T17" s="172">
        <v>2.9721454437152E-2</v>
      </c>
      <c r="U17" s="172">
        <v>6.9938805912381524E-2</v>
      </c>
      <c r="V17" s="172">
        <v>4.7729575521525736E-2</v>
      </c>
      <c r="W17" s="172">
        <v>2.0924259403237645E-2</v>
      </c>
      <c r="X17" s="172">
        <v>1.8446955693795428E-2</v>
      </c>
      <c r="Y17" s="172">
        <v>8.2189431588472681E-3</v>
      </c>
      <c r="Z17" s="172">
        <v>3.4887475251922965E-4</v>
      </c>
      <c r="AA17" s="172">
        <v>1.9482502606442916E-4</v>
      </c>
      <c r="AB17" s="172">
        <v>4.4826365074882447E-6</v>
      </c>
      <c r="AC17" s="172">
        <v>1.2982296588764916E-5</v>
      </c>
      <c r="AD17" s="172">
        <v>0</v>
      </c>
      <c r="AE17" s="172">
        <v>0</v>
      </c>
      <c r="AF17" s="172">
        <v>1.8341943856977303E-5</v>
      </c>
      <c r="AG17" s="172">
        <v>6.6603815179103282E-5</v>
      </c>
      <c r="AH17" s="172">
        <v>1.9115116094788731E-4</v>
      </c>
      <c r="AI17" s="172">
        <v>8.0744381875616481E-5</v>
      </c>
      <c r="AJ17" s="172">
        <v>1.6705446975379345E-3</v>
      </c>
      <c r="AK17" s="172">
        <v>2.051087865448636E-4</v>
      </c>
      <c r="AL17" s="172">
        <v>3.7016884241162959E-4</v>
      </c>
      <c r="AM17" s="172">
        <v>3.8122963887156027E-4</v>
      </c>
      <c r="AN17" s="172">
        <v>9.7124741153402111E-4</v>
      </c>
      <c r="AO17" s="172">
        <v>2.1804507318203604E-3</v>
      </c>
      <c r="AP17" s="184">
        <v>1.1481452111675167E-2</v>
      </c>
      <c r="AQ17" s="180">
        <v>1.3945704722945332E-4</v>
      </c>
      <c r="AR17" s="181">
        <v>7.0439320449493942E-4</v>
      </c>
      <c r="AS17" s="181">
        <v>0</v>
      </c>
      <c r="AT17" s="181">
        <v>0</v>
      </c>
      <c r="AU17" s="181">
        <v>-1.997036363735973E-3</v>
      </c>
      <c r="AV17" s="181">
        <v>-0.22375235404896421</v>
      </c>
      <c r="AW17" s="184">
        <v>6.0810316220678232E-4</v>
      </c>
      <c r="AX17" s="184">
        <v>1.1650933237035303E-2</v>
      </c>
      <c r="AY17" s="184">
        <v>2.4546600868658251E-2</v>
      </c>
      <c r="AZ17" s="184">
        <v>2.4546600868658251E-2</v>
      </c>
      <c r="BA17" s="184">
        <v>1.2742939490154712E-2</v>
      </c>
      <c r="BB17" s="184">
        <v>1.4710934045747595E-2</v>
      </c>
      <c r="BC17" s="184">
        <v>6.5243404347823603E-3</v>
      </c>
      <c r="BD17" s="184">
        <v>1.2504714188681858E-2</v>
      </c>
      <c r="BE17" s="181">
        <v>4.5738778396274118E-2</v>
      </c>
      <c r="BF17" s="181">
        <v>1.230336047009855E-2</v>
      </c>
      <c r="BG17" s="181">
        <v>4.5426690429473379E-2</v>
      </c>
      <c r="BH17" s="184">
        <v>4.5431195099074048E-2</v>
      </c>
      <c r="BI17" s="184">
        <v>2.1860933007999732E-2</v>
      </c>
      <c r="BJ17" s="184">
        <v>2.764196116514105E-2</v>
      </c>
      <c r="BK17" s="184">
        <v>-9.6848477867490703E-3</v>
      </c>
      <c r="BL17" s="183">
        <v>6.3572939897482217E-3</v>
      </c>
    </row>
    <row r="18" spans="1:64">
      <c r="A18" s="161">
        <v>14</v>
      </c>
      <c r="B18" s="3" t="s">
        <v>86</v>
      </c>
      <c r="C18" s="172">
        <v>2.8231386659285911E-3</v>
      </c>
      <c r="D18" s="172">
        <v>1.2606366214938543E-3</v>
      </c>
      <c r="E18" s="172">
        <v>1.826286746656717E-3</v>
      </c>
      <c r="F18" s="172">
        <v>8.5222949322781918E-3</v>
      </c>
      <c r="G18" s="172">
        <v>1.2966761286463247E-2</v>
      </c>
      <c r="H18" s="172">
        <v>9.3773668834681834E-4</v>
      </c>
      <c r="I18" s="172">
        <v>5.7317866522457305E-3</v>
      </c>
      <c r="J18" s="172">
        <v>1.4171417598411321E-2</v>
      </c>
      <c r="K18" s="172">
        <v>9.5451829614840941E-4</v>
      </c>
      <c r="L18" s="172">
        <v>7.5080569258254067E-3</v>
      </c>
      <c r="M18" s="172">
        <v>8.7680841736080661E-3</v>
      </c>
      <c r="N18" s="172">
        <v>5.7371100947731788E-4</v>
      </c>
      <c r="O18" s="172">
        <v>1.870042085957866E-3</v>
      </c>
      <c r="P18" s="172">
        <v>9.7169837505435508E-2</v>
      </c>
      <c r="Q18" s="172">
        <v>3.3851900975280326E-2</v>
      </c>
      <c r="R18" s="172">
        <v>3.1528749035165664E-2</v>
      </c>
      <c r="S18" s="172">
        <v>3.5009507807242192E-2</v>
      </c>
      <c r="T18" s="172">
        <v>1.6446137809046101E-2</v>
      </c>
      <c r="U18" s="172">
        <v>3.2027458695431978E-2</v>
      </c>
      <c r="V18" s="172">
        <v>2.3407277526666138E-2</v>
      </c>
      <c r="W18" s="172">
        <v>1.9746736285872819E-2</v>
      </c>
      <c r="X18" s="172">
        <v>1.7263435612518186E-2</v>
      </c>
      <c r="Y18" s="172">
        <v>9.235410235640111E-2</v>
      </c>
      <c r="Z18" s="172">
        <v>6.6018949027448425E-4</v>
      </c>
      <c r="AA18" s="172">
        <v>7.2664469180787089E-4</v>
      </c>
      <c r="AB18" s="172">
        <v>1.4792700474711205E-4</v>
      </c>
      <c r="AC18" s="172">
        <v>2.6972429360078687E-3</v>
      </c>
      <c r="AD18" s="172">
        <v>1.1359496075925188E-4</v>
      </c>
      <c r="AE18" s="172">
        <v>2.8903775203237677E-4</v>
      </c>
      <c r="AF18" s="172">
        <v>2.0309534197998505E-3</v>
      </c>
      <c r="AG18" s="172">
        <v>4.5590780531048168E-4</v>
      </c>
      <c r="AH18" s="172">
        <v>3.5456802618006301E-3</v>
      </c>
      <c r="AI18" s="172">
        <v>2.0970303494314782E-4</v>
      </c>
      <c r="AJ18" s="172">
        <v>3.8298868138619835E-4</v>
      </c>
      <c r="AK18" s="172">
        <v>2.156271858548566E-3</v>
      </c>
      <c r="AL18" s="172">
        <v>1.2540321152128948E-3</v>
      </c>
      <c r="AM18" s="172">
        <v>2.7525846303138881E-3</v>
      </c>
      <c r="AN18" s="172">
        <v>3.8483388004178197E-4</v>
      </c>
      <c r="AO18" s="172">
        <v>3.0336705834022406E-3</v>
      </c>
      <c r="AP18" s="184">
        <v>1.3264815036620494E-2</v>
      </c>
      <c r="AQ18" s="180">
        <v>3.2772406098921531E-3</v>
      </c>
      <c r="AR18" s="181">
        <v>2.3737267060065176E-3</v>
      </c>
      <c r="AS18" s="181">
        <v>2.6495102049197431E-6</v>
      </c>
      <c r="AT18" s="181">
        <v>8.9979848263149395E-4</v>
      </c>
      <c r="AU18" s="181">
        <v>3.3342694441288348E-3</v>
      </c>
      <c r="AV18" s="181">
        <v>0.22385324186171643</v>
      </c>
      <c r="AW18" s="184">
        <v>1.3898027083192948E-3</v>
      </c>
      <c r="AX18" s="184">
        <v>1.3828637402387947E-2</v>
      </c>
      <c r="AY18" s="184">
        <v>1.0852779550726216E-2</v>
      </c>
      <c r="AZ18" s="184">
        <v>1.0852779550726216E-2</v>
      </c>
      <c r="BA18" s="184">
        <v>3.6144994875320226E-2</v>
      </c>
      <c r="BB18" s="184">
        <v>3.1928087895225686E-2</v>
      </c>
      <c r="BC18" s="184">
        <v>1.420082927137461E-2</v>
      </c>
      <c r="BD18" s="184">
        <v>1.8878624978227062E-2</v>
      </c>
      <c r="BE18" s="181">
        <v>1.3112324143281055E-2</v>
      </c>
      <c r="BF18" s="181">
        <v>1.0864907877823345E-2</v>
      </c>
      <c r="BG18" s="181">
        <v>1.3079850901506165E-2</v>
      </c>
      <c r="BH18" s="184">
        <v>1.3090604258407813E-2</v>
      </c>
      <c r="BI18" s="184">
        <v>2.8490001041514917E-2</v>
      </c>
      <c r="BJ18" s="184">
        <v>2.4713023676471289E-2</v>
      </c>
      <c r="BK18" s="184">
        <v>6.1320160319842908E-3</v>
      </c>
      <c r="BL18" s="183">
        <v>1.6509204669369264E-2</v>
      </c>
    </row>
    <row r="19" spans="1:64">
      <c r="A19" s="161">
        <v>15</v>
      </c>
      <c r="B19" s="3" t="s">
        <v>70</v>
      </c>
      <c r="C19" s="172">
        <v>0</v>
      </c>
      <c r="D19" s="172">
        <v>0</v>
      </c>
      <c r="E19" s="172">
        <v>0</v>
      </c>
      <c r="F19" s="172">
        <v>3.9567797899863035E-3</v>
      </c>
      <c r="G19" s="172">
        <v>0</v>
      </c>
      <c r="H19" s="172">
        <v>0</v>
      </c>
      <c r="I19" s="172">
        <v>5.0865925451970518E-5</v>
      </c>
      <c r="J19" s="172">
        <v>3.1028882620664301E-5</v>
      </c>
      <c r="K19" s="172">
        <v>0</v>
      </c>
      <c r="L19" s="172">
        <v>3.4243157727897996E-4</v>
      </c>
      <c r="M19" s="172">
        <v>8.4829432248728447E-4</v>
      </c>
      <c r="N19" s="172">
        <v>4.3882887198345569E-5</v>
      </c>
      <c r="O19" s="172">
        <v>0</v>
      </c>
      <c r="P19" s="172">
        <v>1.1842458296968145E-3</v>
      </c>
      <c r="Q19" s="172">
        <v>0.17208632721476244</v>
      </c>
      <c r="R19" s="172">
        <v>3.5240539668592481E-2</v>
      </c>
      <c r="S19" s="172">
        <v>1.462079431970623E-2</v>
      </c>
      <c r="T19" s="172">
        <v>1.9213796159420027E-3</v>
      </c>
      <c r="U19" s="172">
        <v>1.6713702089953909E-2</v>
      </c>
      <c r="V19" s="172">
        <v>1.4132515084663347E-3</v>
      </c>
      <c r="W19" s="172">
        <v>1.487093693849011E-2</v>
      </c>
      <c r="X19" s="172">
        <v>1.0638382753053881E-4</v>
      </c>
      <c r="Y19" s="172">
        <v>7.6228189241850383E-3</v>
      </c>
      <c r="Z19" s="172">
        <v>0</v>
      </c>
      <c r="AA19" s="172">
        <v>1.2142338110934422E-2</v>
      </c>
      <c r="AB19" s="172">
        <v>0</v>
      </c>
      <c r="AC19" s="172">
        <v>3.7580332230635281E-6</v>
      </c>
      <c r="AD19" s="172">
        <v>0</v>
      </c>
      <c r="AE19" s="172">
        <v>0</v>
      </c>
      <c r="AF19" s="172">
        <v>1.133865620249506E-4</v>
      </c>
      <c r="AG19" s="172">
        <v>1.8761638078620644E-6</v>
      </c>
      <c r="AH19" s="172">
        <v>2.8290371820287324E-4</v>
      </c>
      <c r="AI19" s="172">
        <v>0</v>
      </c>
      <c r="AJ19" s="172">
        <v>0</v>
      </c>
      <c r="AK19" s="172">
        <v>0</v>
      </c>
      <c r="AL19" s="172">
        <v>9.7452057457471462E-3</v>
      </c>
      <c r="AM19" s="172">
        <v>3.4657239897414573E-5</v>
      </c>
      <c r="AN19" s="172">
        <v>0</v>
      </c>
      <c r="AO19" s="172">
        <v>0</v>
      </c>
      <c r="AP19" s="184">
        <v>8.7385648859470248E-3</v>
      </c>
      <c r="AQ19" s="180">
        <v>0</v>
      </c>
      <c r="AR19" s="181">
        <v>5.2408897921031505E-5</v>
      </c>
      <c r="AS19" s="181">
        <v>0</v>
      </c>
      <c r="AT19" s="181">
        <v>1.0681982680962076E-2</v>
      </c>
      <c r="AU19" s="181">
        <v>4.895192511304193E-2</v>
      </c>
      <c r="AV19" s="181">
        <v>-0.28631961259079902</v>
      </c>
      <c r="AW19" s="184">
        <v>1.0944309464111903E-2</v>
      </c>
      <c r="AX19" s="184">
        <v>1.4480336542226942E-2</v>
      </c>
      <c r="AY19" s="184">
        <v>0.10409615953422482</v>
      </c>
      <c r="AZ19" s="184">
        <v>0.10409615953422482</v>
      </c>
      <c r="BA19" s="184">
        <v>6.8865152473434749E-2</v>
      </c>
      <c r="BB19" s="184">
        <v>7.473912901853956E-2</v>
      </c>
      <c r="BC19" s="184">
        <v>3.7706687341423413E-2</v>
      </c>
      <c r="BD19" s="184">
        <v>3.1293341636545437E-2</v>
      </c>
      <c r="BE19" s="181">
        <v>2.4323003769807377E-2</v>
      </c>
      <c r="BF19" s="181">
        <v>0</v>
      </c>
      <c r="BG19" s="181">
        <v>2.4099196599744757E-2</v>
      </c>
      <c r="BH19" s="184">
        <v>2.4099541752178148E-2</v>
      </c>
      <c r="BI19" s="184">
        <v>2.6518265464046391E-2</v>
      </c>
      <c r="BJ19" s="184">
        <v>2.5925030232777972E-2</v>
      </c>
      <c r="BK19" s="184">
        <v>4.6749898225547197E-2</v>
      </c>
      <c r="BL19" s="183">
        <v>3.347347822340354E-2</v>
      </c>
    </row>
    <row r="20" spans="1:64">
      <c r="A20" s="161">
        <v>16</v>
      </c>
      <c r="B20" s="3" t="s">
        <v>71</v>
      </c>
      <c r="C20" s="172">
        <v>0</v>
      </c>
      <c r="D20" s="172">
        <v>2.1010610358230907E-4</v>
      </c>
      <c r="E20" s="172">
        <v>0</v>
      </c>
      <c r="F20" s="172">
        <v>6.087353523055851E-4</v>
      </c>
      <c r="G20" s="172">
        <v>0</v>
      </c>
      <c r="H20" s="172">
        <v>0</v>
      </c>
      <c r="I20" s="172">
        <v>5.8897387365439552E-5</v>
      </c>
      <c r="J20" s="172">
        <v>0</v>
      </c>
      <c r="K20" s="172">
        <v>2.1859197621719297E-5</v>
      </c>
      <c r="L20" s="172">
        <v>2.6807500621268718E-3</v>
      </c>
      <c r="M20" s="172">
        <v>1.0372002010243689E-3</v>
      </c>
      <c r="N20" s="172">
        <v>6.466951797650926E-5</v>
      </c>
      <c r="O20" s="172">
        <v>1.4015304712746318E-4</v>
      </c>
      <c r="P20" s="172">
        <v>5.0114569616076135E-4</v>
      </c>
      <c r="Q20" s="172">
        <v>3.2504274076282373E-3</v>
      </c>
      <c r="R20" s="172">
        <v>0.18757700781887432</v>
      </c>
      <c r="S20" s="172">
        <v>1.7750918034119703E-3</v>
      </c>
      <c r="T20" s="172">
        <v>2.7240731795018943E-3</v>
      </c>
      <c r="U20" s="172">
        <v>2.1015652214013783E-3</v>
      </c>
      <c r="V20" s="172">
        <v>5.1020774797174459E-4</v>
      </c>
      <c r="W20" s="172">
        <v>1.4503536335417502E-3</v>
      </c>
      <c r="X20" s="172">
        <v>4.7872722388742464E-5</v>
      </c>
      <c r="Y20" s="172">
        <v>5.1995533857302365E-5</v>
      </c>
      <c r="Z20" s="172">
        <v>1.0834619643454336E-5</v>
      </c>
      <c r="AA20" s="172">
        <v>3.3172909843402803E-4</v>
      </c>
      <c r="AB20" s="172">
        <v>0</v>
      </c>
      <c r="AC20" s="172">
        <v>2.7331150713189298E-6</v>
      </c>
      <c r="AD20" s="172">
        <v>0</v>
      </c>
      <c r="AE20" s="172">
        <v>0</v>
      </c>
      <c r="AF20" s="172">
        <v>7.8925940233053857E-5</v>
      </c>
      <c r="AG20" s="172">
        <v>2.8142457117930969E-6</v>
      </c>
      <c r="AH20" s="172">
        <v>1.8767568529428937E-5</v>
      </c>
      <c r="AI20" s="172">
        <v>0</v>
      </c>
      <c r="AJ20" s="172">
        <v>0</v>
      </c>
      <c r="AK20" s="172">
        <v>0</v>
      </c>
      <c r="AL20" s="172">
        <v>1.354091251388701E-2</v>
      </c>
      <c r="AM20" s="172">
        <v>1.0663766122281406E-5</v>
      </c>
      <c r="AN20" s="172">
        <v>0</v>
      </c>
      <c r="AO20" s="172">
        <v>0</v>
      </c>
      <c r="AP20" s="184">
        <v>5.4142148947996871E-3</v>
      </c>
      <c r="AQ20" s="180">
        <v>0</v>
      </c>
      <c r="AR20" s="181">
        <v>7.2227388731505603E-6</v>
      </c>
      <c r="AS20" s="181">
        <v>0</v>
      </c>
      <c r="AT20" s="181">
        <v>1.8766630390068891E-3</v>
      </c>
      <c r="AU20" s="181">
        <v>7.3253647199611457E-2</v>
      </c>
      <c r="AV20" s="181">
        <v>-0.21991861716437988</v>
      </c>
      <c r="AW20" s="184">
        <v>1.5122767859759632E-2</v>
      </c>
      <c r="AX20" s="184">
        <v>1.3438742879817141E-2</v>
      </c>
      <c r="AY20" s="184">
        <v>0.12045316562105951</v>
      </c>
      <c r="AZ20" s="184">
        <v>0.12045316562105951</v>
      </c>
      <c r="BA20" s="184">
        <v>3.3349509701849696E-2</v>
      </c>
      <c r="BB20" s="184">
        <v>4.7872081565307645E-2</v>
      </c>
      <c r="BC20" s="184">
        <v>2.8861336519911334E-2</v>
      </c>
      <c r="BD20" s="184">
        <v>2.3046102651606778E-2</v>
      </c>
      <c r="BE20" s="181">
        <v>2.0618457244777569E-2</v>
      </c>
      <c r="BF20" s="181">
        <v>0</v>
      </c>
      <c r="BG20" s="181">
        <v>2.0436388578110858E-2</v>
      </c>
      <c r="BH20" s="184">
        <v>2.0429725536901346E-2</v>
      </c>
      <c r="BI20" s="184">
        <v>2.3656258881738557E-2</v>
      </c>
      <c r="BJ20" s="184">
        <v>2.2864893896301131E-2</v>
      </c>
      <c r="BK20" s="184">
        <v>3.3464007833445275E-2</v>
      </c>
      <c r="BL20" s="183">
        <v>2.3119693732225464E-2</v>
      </c>
    </row>
    <row r="21" spans="1:64">
      <c r="A21" s="161">
        <v>17</v>
      </c>
      <c r="B21" s="3" t="s">
        <v>72</v>
      </c>
      <c r="C21" s="172">
        <v>1.2301257803610419E-5</v>
      </c>
      <c r="D21" s="172">
        <v>0</v>
      </c>
      <c r="E21" s="172">
        <v>1.9637491899534592E-5</v>
      </c>
      <c r="F21" s="172">
        <v>0</v>
      </c>
      <c r="G21" s="172">
        <v>0</v>
      </c>
      <c r="H21" s="172">
        <v>0</v>
      </c>
      <c r="I21" s="172">
        <v>0</v>
      </c>
      <c r="J21" s="172">
        <v>2.3418024619369282E-6</v>
      </c>
      <c r="K21" s="172">
        <v>0</v>
      </c>
      <c r="L21" s="172">
        <v>0</v>
      </c>
      <c r="M21" s="172">
        <v>0</v>
      </c>
      <c r="N21" s="172">
        <v>0</v>
      </c>
      <c r="O21" s="172">
        <v>0</v>
      </c>
      <c r="P21" s="172">
        <v>2.4671788118683638E-5</v>
      </c>
      <c r="Q21" s="172">
        <v>1.8845482255738823E-3</v>
      </c>
      <c r="R21" s="172">
        <v>5.3997689903070622E-3</v>
      </c>
      <c r="S21" s="172">
        <v>0.14169117016039062</v>
      </c>
      <c r="T21" s="172">
        <v>3.2688878154022727E-5</v>
      </c>
      <c r="U21" s="172">
        <v>6.0280005566842041E-4</v>
      </c>
      <c r="V21" s="172">
        <v>2.4432483705689176E-4</v>
      </c>
      <c r="W21" s="172">
        <v>4.4021120094804421E-4</v>
      </c>
      <c r="X21" s="172">
        <v>1.4627776285449086E-4</v>
      </c>
      <c r="Y21" s="172">
        <v>2.0661383190664887E-4</v>
      </c>
      <c r="Z21" s="172">
        <v>0</v>
      </c>
      <c r="AA21" s="172">
        <v>1.1584190738966058E-4</v>
      </c>
      <c r="AB21" s="172">
        <v>2.2413182537441221E-5</v>
      </c>
      <c r="AC21" s="172">
        <v>8.9372862832128995E-4</v>
      </c>
      <c r="AD21" s="172">
        <v>1.2621662306583544E-5</v>
      </c>
      <c r="AE21" s="172">
        <v>0</v>
      </c>
      <c r="AF21" s="172">
        <v>5.6693281012475301E-5</v>
      </c>
      <c r="AG21" s="172">
        <v>6.378956946731019E-5</v>
      </c>
      <c r="AH21" s="172">
        <v>3.2766784462121487E-3</v>
      </c>
      <c r="AI21" s="172">
        <v>0</v>
      </c>
      <c r="AJ21" s="172">
        <v>1.1679856515562486E-2</v>
      </c>
      <c r="AK21" s="172">
        <v>0</v>
      </c>
      <c r="AL21" s="172">
        <v>4.2394551841351538E-3</v>
      </c>
      <c r="AM21" s="172">
        <v>8.7709476355764563E-4</v>
      </c>
      <c r="AN21" s="172">
        <v>2.3438215836830433E-2</v>
      </c>
      <c r="AO21" s="172">
        <v>0</v>
      </c>
      <c r="AP21" s="184">
        <v>2.4466444079363136E-3</v>
      </c>
      <c r="AQ21" s="180">
        <v>2.3823912235031611E-4</v>
      </c>
      <c r="AR21" s="181">
        <v>2.8080599423907303E-4</v>
      </c>
      <c r="AS21" s="181">
        <v>1.1039625853832263E-6</v>
      </c>
      <c r="AT21" s="181">
        <v>1.6444233843462143E-2</v>
      </c>
      <c r="AU21" s="181">
        <v>2.3388716315791855E-2</v>
      </c>
      <c r="AV21" s="181">
        <v>4.5567662093085819E-2</v>
      </c>
      <c r="AW21" s="184">
        <v>5.3713591007200877E-3</v>
      </c>
      <c r="AX21" s="184">
        <v>5.2897037838702194E-3</v>
      </c>
      <c r="AY21" s="184">
        <v>8.109422918255834E-3</v>
      </c>
      <c r="AZ21" s="184">
        <v>8.109422918255834E-3</v>
      </c>
      <c r="BA21" s="184">
        <v>1.4539886922200337E-2</v>
      </c>
      <c r="BB21" s="184">
        <v>1.3467751951203465E-2</v>
      </c>
      <c r="BC21" s="184">
        <v>8.7678531486879829E-3</v>
      </c>
      <c r="BD21" s="184">
        <v>7.5714880654421633E-3</v>
      </c>
      <c r="BE21" s="181">
        <v>1.9880442116744289E-2</v>
      </c>
      <c r="BF21" s="181">
        <v>6.1210748607455471E-4</v>
      </c>
      <c r="BG21" s="181">
        <v>1.9697080435601481E-2</v>
      </c>
      <c r="BH21" s="184">
        <v>1.9702867307480967E-2</v>
      </c>
      <c r="BI21" s="184">
        <v>9.9434774671486766E-3</v>
      </c>
      <c r="BJ21" s="184">
        <v>1.2337142299787298E-2</v>
      </c>
      <c r="BK21" s="184">
        <v>6.0281846791209442E-3</v>
      </c>
      <c r="BL21" s="183">
        <v>5.6360978886875945E-3</v>
      </c>
    </row>
    <row r="22" spans="1:64">
      <c r="A22" s="161">
        <v>18</v>
      </c>
      <c r="B22" s="3" t="s">
        <v>87</v>
      </c>
      <c r="C22" s="172">
        <v>0</v>
      </c>
      <c r="D22" s="172">
        <v>0</v>
      </c>
      <c r="E22" s="172">
        <v>0</v>
      </c>
      <c r="F22" s="172">
        <v>0</v>
      </c>
      <c r="G22" s="172">
        <v>0</v>
      </c>
      <c r="H22" s="172">
        <v>0</v>
      </c>
      <c r="I22" s="172">
        <v>8.0314619134690287E-6</v>
      </c>
      <c r="J22" s="172">
        <v>4.6836049238738565E-6</v>
      </c>
      <c r="K22" s="172">
        <v>0</v>
      </c>
      <c r="L22" s="172">
        <v>0</v>
      </c>
      <c r="M22" s="172">
        <v>0</v>
      </c>
      <c r="N22" s="172">
        <v>4.6192512840363758E-7</v>
      </c>
      <c r="O22" s="172">
        <v>4.4048100525774143E-5</v>
      </c>
      <c r="P22" s="172">
        <v>8.6073700799057535E-3</v>
      </c>
      <c r="Q22" s="172">
        <v>3.8740470787220968E-3</v>
      </c>
      <c r="R22" s="172">
        <v>9.6004457231825598E-3</v>
      </c>
      <c r="S22" s="172">
        <v>0.12712457711712444</v>
      </c>
      <c r="T22" s="172">
        <v>0.34549964950258422</v>
      </c>
      <c r="U22" s="172">
        <v>9.2026651668035045E-2</v>
      </c>
      <c r="V22" s="172">
        <v>0.32519396278118318</v>
      </c>
      <c r="W22" s="172">
        <v>8.0007967320595112E-3</v>
      </c>
      <c r="X22" s="172">
        <v>1.4388412673505373E-3</v>
      </c>
      <c r="Y22" s="172">
        <v>3.8951040275558087E-4</v>
      </c>
      <c r="Z22" s="172">
        <v>3.6115398811514455E-6</v>
      </c>
      <c r="AA22" s="172">
        <v>2.1062164979938286E-5</v>
      </c>
      <c r="AB22" s="172">
        <v>0</v>
      </c>
      <c r="AC22" s="172">
        <v>2.7331150713189297E-5</v>
      </c>
      <c r="AD22" s="172">
        <v>4.459654014992852E-5</v>
      </c>
      <c r="AE22" s="172">
        <v>0</v>
      </c>
      <c r="AF22" s="172">
        <v>8.3372472077169552E-6</v>
      </c>
      <c r="AG22" s="172">
        <v>5.6097297855075732E-4</v>
      </c>
      <c r="AH22" s="172">
        <v>1.6286078912760001E-3</v>
      </c>
      <c r="AI22" s="172">
        <v>8.9051177996633129E-4</v>
      </c>
      <c r="AJ22" s="172">
        <v>1.6228333957042302E-6</v>
      </c>
      <c r="AK22" s="172">
        <v>0</v>
      </c>
      <c r="AL22" s="172">
        <v>1.3837501782714976E-2</v>
      </c>
      <c r="AM22" s="172">
        <v>3.3324269132129392E-5</v>
      </c>
      <c r="AN22" s="172">
        <v>3.2069490003481832E-2</v>
      </c>
      <c r="AO22" s="172">
        <v>0</v>
      </c>
      <c r="AP22" s="184">
        <v>1.1151580629940483E-2</v>
      </c>
      <c r="AQ22" s="180">
        <v>4.3580327259204165E-5</v>
      </c>
      <c r="AR22" s="181">
        <v>9.8123550057191766E-5</v>
      </c>
      <c r="AS22" s="181">
        <v>0</v>
      </c>
      <c r="AT22" s="181">
        <v>0</v>
      </c>
      <c r="AU22" s="181">
        <v>0</v>
      </c>
      <c r="AV22" s="181">
        <v>-0.10916061339790153</v>
      </c>
      <c r="AW22" s="184">
        <v>3.5736846076325481E-4</v>
      </c>
      <c r="AX22" s="184">
        <v>1.1191281067546119E-2</v>
      </c>
      <c r="AY22" s="184">
        <v>2.1865124460980431E-2</v>
      </c>
      <c r="AZ22" s="184">
        <v>2.1865124460980431E-2</v>
      </c>
      <c r="BA22" s="184">
        <v>1.2520929734184784E-2</v>
      </c>
      <c r="BB22" s="184">
        <v>1.4078863646303241E-2</v>
      </c>
      <c r="BC22" s="184">
        <v>6.1136327117159795E-3</v>
      </c>
      <c r="BD22" s="184">
        <v>1.1996955038294755E-2</v>
      </c>
      <c r="BE22" s="181">
        <v>3.9593192214777438E-2</v>
      </c>
      <c r="BF22" s="181">
        <v>0</v>
      </c>
      <c r="BG22" s="181">
        <v>3.9219875301485928E-2</v>
      </c>
      <c r="BH22" s="184">
        <v>3.922862042614747E-2</v>
      </c>
      <c r="BI22" s="184">
        <v>1.942134627181679E-2</v>
      </c>
      <c r="BJ22" s="184">
        <v>2.4279434364344404E-2</v>
      </c>
      <c r="BK22" s="184">
        <v>-7.8298366753989899E-3</v>
      </c>
      <c r="BL22" s="183">
        <v>7.0088907212253766E-3</v>
      </c>
    </row>
    <row r="23" spans="1:64">
      <c r="A23" s="161">
        <v>19</v>
      </c>
      <c r="B23" s="3" t="s">
        <v>88</v>
      </c>
      <c r="C23" s="172">
        <v>3.0753144509026051E-5</v>
      </c>
      <c r="D23" s="172">
        <v>0</v>
      </c>
      <c r="E23" s="172">
        <v>9.4259961117766037E-4</v>
      </c>
      <c r="F23" s="172">
        <v>0</v>
      </c>
      <c r="G23" s="172">
        <v>4.7325673515322631E-7</v>
      </c>
      <c r="H23" s="172">
        <v>0</v>
      </c>
      <c r="I23" s="172">
        <v>6.425169530775223E-5</v>
      </c>
      <c r="J23" s="172">
        <v>5.2690555393580881E-6</v>
      </c>
      <c r="K23" s="172">
        <v>0</v>
      </c>
      <c r="L23" s="172">
        <v>2.7394526182318398E-5</v>
      </c>
      <c r="M23" s="172">
        <v>1.7821309295951356E-5</v>
      </c>
      <c r="N23" s="172">
        <v>0</v>
      </c>
      <c r="O23" s="172">
        <v>4.0043727750703768E-6</v>
      </c>
      <c r="P23" s="172">
        <v>8.8355841200035777E-4</v>
      </c>
      <c r="Q23" s="172">
        <v>2.7783777370819468E-2</v>
      </c>
      <c r="R23" s="172">
        <v>1.9199790351546543E-2</v>
      </c>
      <c r="S23" s="172">
        <v>2.2588381956395072E-2</v>
      </c>
      <c r="T23" s="172">
        <v>1.6271797125557982E-2</v>
      </c>
      <c r="U23" s="172">
        <v>0.17386828818783645</v>
      </c>
      <c r="V23" s="172">
        <v>2.9604026090060052E-2</v>
      </c>
      <c r="W23" s="172">
        <v>2.6385054243895416E-2</v>
      </c>
      <c r="X23" s="172">
        <v>1.2553291648603579E-3</v>
      </c>
      <c r="Y23" s="172">
        <v>8.2691142880078235E-3</v>
      </c>
      <c r="Z23" s="172">
        <v>3.6115398811514455E-6</v>
      </c>
      <c r="AA23" s="172">
        <v>2.6327706224922858E-4</v>
      </c>
      <c r="AB23" s="172">
        <v>0</v>
      </c>
      <c r="AC23" s="172">
        <v>1.9985903959019672E-4</v>
      </c>
      <c r="AD23" s="172">
        <v>3.3657766150889448E-6</v>
      </c>
      <c r="AE23" s="172">
        <v>2.1357469361998285E-5</v>
      </c>
      <c r="AF23" s="172">
        <v>2.2065914276424211E-4</v>
      </c>
      <c r="AG23" s="172">
        <v>1.0131284562455148E-4</v>
      </c>
      <c r="AH23" s="172">
        <v>1.5611836635961998E-3</v>
      </c>
      <c r="AI23" s="172">
        <v>6.7093353285134548E-4</v>
      </c>
      <c r="AJ23" s="172">
        <v>6.1667669036760743E-5</v>
      </c>
      <c r="AK23" s="172">
        <v>0</v>
      </c>
      <c r="AL23" s="172">
        <v>6.0793987186253517E-3</v>
      </c>
      <c r="AM23" s="172">
        <v>1.3729598882437311E-4</v>
      </c>
      <c r="AN23" s="172">
        <v>0</v>
      </c>
      <c r="AO23" s="172">
        <v>2.3173872512100447E-4</v>
      </c>
      <c r="AP23" s="184">
        <v>9.0678508572572675E-3</v>
      </c>
      <c r="AQ23" s="180">
        <v>7.4580466716251395E-3</v>
      </c>
      <c r="AR23" s="181">
        <v>8.8175548492147558E-3</v>
      </c>
      <c r="AS23" s="181">
        <v>0</v>
      </c>
      <c r="AT23" s="181">
        <v>1.7965768083189702E-2</v>
      </c>
      <c r="AU23" s="181">
        <v>4.8511024074244784E-2</v>
      </c>
      <c r="AV23" s="181">
        <v>0.33849542641915525</v>
      </c>
      <c r="AW23" s="184">
        <v>1.4229698402308354E-2</v>
      </c>
      <c r="AX23" s="184">
        <v>1.6564452964575697E-2</v>
      </c>
      <c r="AY23" s="184">
        <v>9.5761788377414891E-2</v>
      </c>
      <c r="AZ23" s="184">
        <v>9.5761788377414891E-2</v>
      </c>
      <c r="BA23" s="184">
        <v>6.7536598125275182E-2</v>
      </c>
      <c r="BB23" s="184">
        <v>7.2242512583982441E-2</v>
      </c>
      <c r="BC23" s="184">
        <v>3.8566484142906365E-2</v>
      </c>
      <c r="BD23" s="184">
        <v>3.2099372626147669E-2</v>
      </c>
      <c r="BE23" s="181">
        <v>4.4410578160086575E-2</v>
      </c>
      <c r="BF23" s="181">
        <v>9.1816122911183201E-5</v>
      </c>
      <c r="BG23" s="181">
        <v>4.3976184720215437E-2</v>
      </c>
      <c r="BH23" s="184">
        <v>4.4000991634996538E-2</v>
      </c>
      <c r="BI23" s="184">
        <v>3.2101499698425781E-2</v>
      </c>
      <c r="BJ23" s="184">
        <v>3.5020062830018697E-2</v>
      </c>
      <c r="BK23" s="184">
        <v>4.1288600015117617E-2</v>
      </c>
      <c r="BL23" s="183">
        <v>3.0913244793125801E-2</v>
      </c>
    </row>
    <row r="24" spans="1:64">
      <c r="A24" s="161">
        <v>20</v>
      </c>
      <c r="B24" s="3" t="s">
        <v>89</v>
      </c>
      <c r="C24" s="172">
        <v>0</v>
      </c>
      <c r="D24" s="172">
        <v>1.0505305179115453E-4</v>
      </c>
      <c r="E24" s="172">
        <v>1.9637491899534592E-5</v>
      </c>
      <c r="F24" s="172">
        <v>0</v>
      </c>
      <c r="G24" s="172">
        <v>1.3724445319443563E-5</v>
      </c>
      <c r="H24" s="172">
        <v>0</v>
      </c>
      <c r="I24" s="172">
        <v>0</v>
      </c>
      <c r="J24" s="172">
        <v>3.1614333236148534E-5</v>
      </c>
      <c r="K24" s="172">
        <v>3.6431996036198829E-5</v>
      </c>
      <c r="L24" s="172">
        <v>1.9567518701655998E-6</v>
      </c>
      <c r="M24" s="172">
        <v>3.9206880451092984E-5</v>
      </c>
      <c r="N24" s="172">
        <v>2.7715507704218256E-6</v>
      </c>
      <c r="O24" s="172">
        <v>0</v>
      </c>
      <c r="P24" s="172">
        <v>2.7755761633519092E-5</v>
      </c>
      <c r="Q24" s="172">
        <v>6.2133813571180858E-4</v>
      </c>
      <c r="R24" s="172">
        <v>1.7066969687960738E-4</v>
      </c>
      <c r="S24" s="172">
        <v>3.6134184293373439E-5</v>
      </c>
      <c r="T24" s="172">
        <v>3.9953073299361117E-5</v>
      </c>
      <c r="U24" s="172">
        <v>3.2939893752372699E-5</v>
      </c>
      <c r="V24" s="172">
        <v>1.3545656407418852E-2</v>
      </c>
      <c r="W24" s="172">
        <v>1.9382683296495634E-3</v>
      </c>
      <c r="X24" s="172">
        <v>3.4574743947425112E-5</v>
      </c>
      <c r="Y24" s="172">
        <v>1.8002313345155477E-3</v>
      </c>
      <c r="Z24" s="172">
        <v>1.1556927619684625E-5</v>
      </c>
      <c r="AA24" s="172">
        <v>5.2655412449845715E-6</v>
      </c>
      <c r="AB24" s="172">
        <v>2.6895819044929466E-5</v>
      </c>
      <c r="AC24" s="172">
        <v>2.1864920570551438E-4</v>
      </c>
      <c r="AD24" s="172">
        <v>1.0770485168284623E-4</v>
      </c>
      <c r="AE24" s="172">
        <v>5.8377082922795312E-5</v>
      </c>
      <c r="AF24" s="172">
        <v>1.1283074554443614E-4</v>
      </c>
      <c r="AG24" s="172">
        <v>1.3133146655034452E-4</v>
      </c>
      <c r="AH24" s="172">
        <v>1.7092389264394725E-3</v>
      </c>
      <c r="AI24" s="172">
        <v>9.6428542383829749E-5</v>
      </c>
      <c r="AJ24" s="172">
        <v>1.7202033994464838E-5</v>
      </c>
      <c r="AK24" s="172">
        <v>4.7332796894968525E-5</v>
      </c>
      <c r="AL24" s="172">
        <v>1.3457794847431391E-3</v>
      </c>
      <c r="AM24" s="172">
        <v>8.9975526656749358E-5</v>
      </c>
      <c r="AN24" s="172">
        <v>0</v>
      </c>
      <c r="AO24" s="172">
        <v>0</v>
      </c>
      <c r="AP24" s="184">
        <v>5.1453637820816759E-4</v>
      </c>
      <c r="AQ24" s="180">
        <v>4.8403216809222759E-3</v>
      </c>
      <c r="AR24" s="181">
        <v>2.2388024205688101E-2</v>
      </c>
      <c r="AS24" s="181">
        <v>0</v>
      </c>
      <c r="AT24" s="181">
        <v>4.9921111417755397E-2</v>
      </c>
      <c r="AU24" s="181">
        <v>2.5783063826320719E-2</v>
      </c>
      <c r="AV24" s="181">
        <v>0.13233118105999461</v>
      </c>
      <c r="AW24" s="184">
        <v>1.8951454394912266E-2</v>
      </c>
      <c r="AX24" s="184">
        <v>1.0655945115547214E-2</v>
      </c>
      <c r="AY24" s="184">
        <v>3.3974189330136836E-2</v>
      </c>
      <c r="AZ24" s="184">
        <v>3.3974189330136836E-2</v>
      </c>
      <c r="BA24" s="184">
        <v>1.9470901926508931E-2</v>
      </c>
      <c r="BB24" s="184">
        <v>2.1888998289432311E-2</v>
      </c>
      <c r="BC24" s="184">
        <v>2.018377482916418E-2</v>
      </c>
      <c r="BD24" s="184">
        <v>1.3790116453473059E-2</v>
      </c>
      <c r="BE24" s="181">
        <v>7.5146737609943254E-2</v>
      </c>
      <c r="BF24" s="181">
        <v>0</v>
      </c>
      <c r="BG24" s="181">
        <v>7.4389016635838731E-2</v>
      </c>
      <c r="BH24" s="184">
        <v>7.4450319853401586E-2</v>
      </c>
      <c r="BI24" s="184">
        <v>4.3947942858538185E-3</v>
      </c>
      <c r="BJ24" s="184">
        <v>2.1577164354733603E-2</v>
      </c>
      <c r="BK24" s="184">
        <v>1.9114255048775477E-2</v>
      </c>
      <c r="BL24" s="183">
        <v>1.0627701541916246E-2</v>
      </c>
    </row>
    <row r="25" spans="1:64">
      <c r="A25" s="161">
        <v>21</v>
      </c>
      <c r="B25" s="3" t="s">
        <v>90</v>
      </c>
      <c r="C25" s="172">
        <v>6.1506289018052096E-6</v>
      </c>
      <c r="D25" s="172">
        <v>0</v>
      </c>
      <c r="E25" s="172">
        <v>3.8096734285097106E-2</v>
      </c>
      <c r="F25" s="172">
        <v>1.5218383807639628E-4</v>
      </c>
      <c r="G25" s="172">
        <v>0</v>
      </c>
      <c r="H25" s="172">
        <v>0</v>
      </c>
      <c r="I25" s="172">
        <v>0</v>
      </c>
      <c r="J25" s="172">
        <v>0</v>
      </c>
      <c r="K25" s="172">
        <v>0</v>
      </c>
      <c r="L25" s="172">
        <v>0</v>
      </c>
      <c r="M25" s="172">
        <v>3.5642618591902709E-6</v>
      </c>
      <c r="N25" s="172">
        <v>0</v>
      </c>
      <c r="O25" s="172">
        <v>0</v>
      </c>
      <c r="P25" s="172">
        <v>0</v>
      </c>
      <c r="Q25" s="172">
        <v>0</v>
      </c>
      <c r="R25" s="172">
        <v>1.1043981030338466E-3</v>
      </c>
      <c r="S25" s="172">
        <v>0</v>
      </c>
      <c r="T25" s="172">
        <v>0</v>
      </c>
      <c r="U25" s="172">
        <v>0</v>
      </c>
      <c r="V25" s="172">
        <v>0</v>
      </c>
      <c r="W25" s="172">
        <v>0.34667385287739949</v>
      </c>
      <c r="X25" s="172">
        <v>2.6595956882634704E-6</v>
      </c>
      <c r="Y25" s="172">
        <v>2.2805058709343141E-6</v>
      </c>
      <c r="Z25" s="172">
        <v>0</v>
      </c>
      <c r="AA25" s="172">
        <v>0</v>
      </c>
      <c r="AB25" s="172">
        <v>4.4826365074882447E-6</v>
      </c>
      <c r="AC25" s="172">
        <v>4.7829513748081268E-6</v>
      </c>
      <c r="AD25" s="172">
        <v>0</v>
      </c>
      <c r="AE25" s="172">
        <v>0</v>
      </c>
      <c r="AF25" s="172">
        <v>1.773499226025551E-2</v>
      </c>
      <c r="AG25" s="172">
        <v>0</v>
      </c>
      <c r="AH25" s="172">
        <v>7.1664307977189756E-3</v>
      </c>
      <c r="AI25" s="172">
        <v>9.8171226884742336E-5</v>
      </c>
      <c r="AJ25" s="172">
        <v>3.2456667914084604E-7</v>
      </c>
      <c r="AK25" s="172">
        <v>0</v>
      </c>
      <c r="AL25" s="172">
        <v>1.8853630243566556E-2</v>
      </c>
      <c r="AM25" s="172">
        <v>1.2263331040623617E-4</v>
      </c>
      <c r="AN25" s="172">
        <v>0</v>
      </c>
      <c r="AO25" s="172">
        <v>0</v>
      </c>
      <c r="AP25" s="184">
        <v>1.2761148786726937E-2</v>
      </c>
      <c r="AQ25" s="180">
        <v>0</v>
      </c>
      <c r="AR25" s="181">
        <v>7.2231792840574596E-3</v>
      </c>
      <c r="AS25" s="181">
        <v>0</v>
      </c>
      <c r="AT25" s="181">
        <v>2.7167873861583081E-2</v>
      </c>
      <c r="AU25" s="181">
        <v>4.7032540688067635E-2</v>
      </c>
      <c r="AV25" s="181">
        <v>-0.18353174603174602</v>
      </c>
      <c r="AW25" s="184">
        <v>1.4839630375690804E-2</v>
      </c>
      <c r="AX25" s="184">
        <v>2.0534135156219338E-2</v>
      </c>
      <c r="AY25" s="184">
        <v>0.13077626601491352</v>
      </c>
      <c r="AZ25" s="184">
        <v>0.13077626601491352</v>
      </c>
      <c r="BA25" s="184">
        <v>5.3408102834358297E-2</v>
      </c>
      <c r="BB25" s="184">
        <v>6.6307500659582755E-2</v>
      </c>
      <c r="BC25" s="184">
        <v>3.6430765873814025E-2</v>
      </c>
      <c r="BD25" s="184">
        <v>3.3305513336335905E-2</v>
      </c>
      <c r="BE25" s="181">
        <v>3.1476160777773175E-2</v>
      </c>
      <c r="BF25" s="181">
        <v>0</v>
      </c>
      <c r="BG25" s="181">
        <v>2.8934215630604547E-2</v>
      </c>
      <c r="BH25" s="184">
        <v>3.0982204241028641E-2</v>
      </c>
      <c r="BI25" s="184">
        <v>4.3481088364816595E-2</v>
      </c>
      <c r="BJ25" s="184">
        <v>4.0415513583625384E-2</v>
      </c>
      <c r="BK25" s="184">
        <v>3.3372205135918272E-2</v>
      </c>
      <c r="BL25" s="183">
        <v>3.0418055715899141E-2</v>
      </c>
    </row>
    <row r="26" spans="1:64">
      <c r="A26" s="161">
        <v>22</v>
      </c>
      <c r="B26" s="3" t="s">
        <v>64</v>
      </c>
      <c r="C26" s="172">
        <v>8.6108804625272938E-4</v>
      </c>
      <c r="D26" s="172">
        <v>1.1555835697026999E-3</v>
      </c>
      <c r="E26" s="172">
        <v>5.3021228128743393E-3</v>
      </c>
      <c r="F26" s="172">
        <v>3.3480444376807182E-3</v>
      </c>
      <c r="G26" s="172">
        <v>6.31182507673858E-3</v>
      </c>
      <c r="H26" s="172">
        <v>1.3549092920088003E-2</v>
      </c>
      <c r="I26" s="172">
        <v>1.2895850679060105E-2</v>
      </c>
      <c r="J26" s="172">
        <v>4.4359593135240259E-3</v>
      </c>
      <c r="K26" s="172">
        <v>7.4904183850424801E-3</v>
      </c>
      <c r="L26" s="172">
        <v>4.6903342327869434E-3</v>
      </c>
      <c r="M26" s="172">
        <v>1.0279331201904742E-2</v>
      </c>
      <c r="N26" s="172">
        <v>8.2656882476546904E-3</v>
      </c>
      <c r="O26" s="172">
        <v>2.6589035226467304E-2</v>
      </c>
      <c r="P26" s="172">
        <v>4.8510903388361698E-3</v>
      </c>
      <c r="Q26" s="172">
        <v>7.6811691195707063E-4</v>
      </c>
      <c r="R26" s="172">
        <v>2.5765618754727826E-3</v>
      </c>
      <c r="S26" s="172">
        <v>8.4779829898327438E-3</v>
      </c>
      <c r="T26" s="172">
        <v>3.5812482066518237E-3</v>
      </c>
      <c r="U26" s="172">
        <v>2.766951075199307E-3</v>
      </c>
      <c r="V26" s="172">
        <v>5.3990998306493532E-3</v>
      </c>
      <c r="W26" s="172">
        <v>2.114018048659239E-3</v>
      </c>
      <c r="X26" s="172">
        <v>4.552695899169408E-2</v>
      </c>
      <c r="Y26" s="172">
        <v>2.8898570396479629E-3</v>
      </c>
      <c r="Z26" s="172">
        <v>9.2859913424165972E-3</v>
      </c>
      <c r="AA26" s="172">
        <v>3.5647714228545552E-3</v>
      </c>
      <c r="AB26" s="172">
        <v>5.4195075375532871E-3</v>
      </c>
      <c r="AC26" s="172">
        <v>5.4600806337273917E-3</v>
      </c>
      <c r="AD26" s="172">
        <v>1.4250698188286592E-2</v>
      </c>
      <c r="AE26" s="172">
        <v>6.0939979246235105E-5</v>
      </c>
      <c r="AF26" s="172">
        <v>2.1899169332269871E-3</v>
      </c>
      <c r="AG26" s="172">
        <v>1.6000863035351618E-2</v>
      </c>
      <c r="AH26" s="172">
        <v>6.6680475889930296E-3</v>
      </c>
      <c r="AI26" s="172">
        <v>1.5169487685610421E-2</v>
      </c>
      <c r="AJ26" s="172">
        <v>3.3453087619046999E-3</v>
      </c>
      <c r="AK26" s="172">
        <v>3.9496589409023737E-2</v>
      </c>
      <c r="AL26" s="172">
        <v>5.329977135828801E-3</v>
      </c>
      <c r="AM26" s="172">
        <v>5.4311893831544486E-3</v>
      </c>
      <c r="AN26" s="172">
        <v>0.12891934981399697</v>
      </c>
      <c r="AO26" s="172">
        <v>7.4788406743596901E-4</v>
      </c>
      <c r="AP26" s="184">
        <v>6.3274075011267895E-3</v>
      </c>
      <c r="AQ26" s="180">
        <v>2.3300948307921159E-2</v>
      </c>
      <c r="AR26" s="181">
        <v>7.7130042947109994E-3</v>
      </c>
      <c r="AS26" s="181">
        <v>2.2079251707664526E-7</v>
      </c>
      <c r="AT26" s="181">
        <v>3.1992834938008676E-3</v>
      </c>
      <c r="AU26" s="181">
        <v>8.3814072675068799E-3</v>
      </c>
      <c r="AV26" s="181">
        <v>0.23643058918482648</v>
      </c>
      <c r="AW26" s="184">
        <v>5.6170294019848412E-3</v>
      </c>
      <c r="AX26" s="184">
        <v>9.249241234925298E-3</v>
      </c>
      <c r="AY26" s="184">
        <v>6.2888210844217508E-3</v>
      </c>
      <c r="AZ26" s="184">
        <v>6.2888210844217508E-3</v>
      </c>
      <c r="BA26" s="184">
        <v>1.647879288989422E-2</v>
      </c>
      <c r="BB26" s="184">
        <v>1.4779844708329456E-2</v>
      </c>
      <c r="BC26" s="184">
        <v>9.4608952105431025E-3</v>
      </c>
      <c r="BD26" s="184">
        <v>1.0792353211647234E-2</v>
      </c>
      <c r="BE26" s="181">
        <v>2.1242407750946424E-2</v>
      </c>
      <c r="BF26" s="181">
        <v>8.6919263022586762E-2</v>
      </c>
      <c r="BG26" s="181">
        <v>2.0765282314512367E-2</v>
      </c>
      <c r="BH26" s="184">
        <v>2.1747475547763327E-2</v>
      </c>
      <c r="BI26" s="184">
        <v>1.1214557554662507E-2</v>
      </c>
      <c r="BJ26" s="184">
        <v>1.3797943995580987E-2</v>
      </c>
      <c r="BK26" s="184">
        <v>6.1319198027416002E-3</v>
      </c>
      <c r="BL26" s="183">
        <v>9.5717462199256063E-3</v>
      </c>
    </row>
    <row r="27" spans="1:64">
      <c r="A27" s="161">
        <v>23</v>
      </c>
      <c r="B27" s="3" t="s">
        <v>91</v>
      </c>
      <c r="C27" s="172">
        <v>4.6560260786665435E-3</v>
      </c>
      <c r="D27" s="172">
        <v>1.0505305179115453E-3</v>
      </c>
      <c r="E27" s="172">
        <v>1.5513618600632327E-3</v>
      </c>
      <c r="F27" s="172">
        <v>9.43539796073657E-3</v>
      </c>
      <c r="G27" s="172">
        <v>9.0297385067235586E-4</v>
      </c>
      <c r="H27" s="172">
        <v>3.4503901225068829E-3</v>
      </c>
      <c r="I27" s="172">
        <v>6.0905252843806807E-3</v>
      </c>
      <c r="J27" s="172">
        <v>3.8868066361998168E-3</v>
      </c>
      <c r="K27" s="172">
        <v>2.2077789597936492E-3</v>
      </c>
      <c r="L27" s="172">
        <v>4.9251444572068152E-3</v>
      </c>
      <c r="M27" s="172">
        <v>6.8077401510534177E-3</v>
      </c>
      <c r="N27" s="172">
        <v>4.8585285005494604E-3</v>
      </c>
      <c r="O27" s="172">
        <v>3.1514413739803866E-3</v>
      </c>
      <c r="P27" s="172">
        <v>4.0045396090138382E-3</v>
      </c>
      <c r="Q27" s="172">
        <v>2.1834293606225246E-3</v>
      </c>
      <c r="R27" s="172">
        <v>2.1262140946743347E-3</v>
      </c>
      <c r="S27" s="172">
        <v>1.3324480458181457E-3</v>
      </c>
      <c r="T27" s="172">
        <v>4.0788455741075031E-3</v>
      </c>
      <c r="U27" s="172">
        <v>2.6467204630031466E-3</v>
      </c>
      <c r="V27" s="172">
        <v>2.4863645182848395E-3</v>
      </c>
      <c r="W27" s="172">
        <v>1.754149576401332E-3</v>
      </c>
      <c r="X27" s="172">
        <v>2.244698760894369E-3</v>
      </c>
      <c r="Y27" s="172">
        <v>1.176741029402106E-3</v>
      </c>
      <c r="Z27" s="172">
        <v>2.5940246350358374E-2</v>
      </c>
      <c r="AA27" s="172">
        <v>4.6873848162852658E-2</v>
      </c>
      <c r="AB27" s="172">
        <v>3.5054217488558071E-3</v>
      </c>
      <c r="AC27" s="172">
        <v>4.4491696967233025E-3</v>
      </c>
      <c r="AD27" s="172">
        <v>3.6804767285997611E-3</v>
      </c>
      <c r="AE27" s="172">
        <v>1.3505609325753235E-2</v>
      </c>
      <c r="AF27" s="172">
        <v>8.2077419677570856E-3</v>
      </c>
      <c r="AG27" s="172">
        <v>5.5515687074638486E-3</v>
      </c>
      <c r="AH27" s="172">
        <v>8.7130174635700643E-3</v>
      </c>
      <c r="AI27" s="172">
        <v>8.7389818772429795E-3</v>
      </c>
      <c r="AJ27" s="172">
        <v>3.0077594155982204E-3</v>
      </c>
      <c r="AK27" s="172">
        <v>1.6145742940839264E-3</v>
      </c>
      <c r="AL27" s="172">
        <v>1.7350245128986809E-3</v>
      </c>
      <c r="AM27" s="172">
        <v>3.2064611758934902E-3</v>
      </c>
      <c r="AN27" s="172">
        <v>0</v>
      </c>
      <c r="AO27" s="172">
        <v>1.4773343726464036E-2</v>
      </c>
      <c r="AP27" s="184">
        <v>5.7618298880924108E-3</v>
      </c>
      <c r="AQ27" s="180">
        <v>0</v>
      </c>
      <c r="AR27" s="181">
        <v>0</v>
      </c>
      <c r="AS27" s="181">
        <v>0</v>
      </c>
      <c r="AT27" s="181">
        <v>0.71005243617314873</v>
      </c>
      <c r="AU27" s="181">
        <v>0.30592886844213296</v>
      </c>
      <c r="AV27" s="181">
        <v>0</v>
      </c>
      <c r="AW27" s="184">
        <v>9.2198343106453362E-2</v>
      </c>
      <c r="AX27" s="184">
        <v>5.5055205845198643E-2</v>
      </c>
      <c r="AY27" s="184">
        <v>0</v>
      </c>
      <c r="AZ27" s="184">
        <v>0</v>
      </c>
      <c r="BA27" s="184">
        <v>0</v>
      </c>
      <c r="BB27" s="184">
        <v>0</v>
      </c>
      <c r="BC27" s="184">
        <v>5.3520486266184719E-2</v>
      </c>
      <c r="BD27" s="184">
        <v>3.9694070676286268E-2</v>
      </c>
      <c r="BE27" s="181">
        <v>0</v>
      </c>
      <c r="BF27" s="181">
        <v>0</v>
      </c>
      <c r="BG27" s="181">
        <v>0</v>
      </c>
      <c r="BH27" s="184">
        <v>0</v>
      </c>
      <c r="BI27" s="184">
        <v>0</v>
      </c>
      <c r="BJ27" s="184">
        <v>0</v>
      </c>
      <c r="BK27" s="184">
        <v>9.4601043904447638E-2</v>
      </c>
      <c r="BL27" s="183">
        <v>5.5814315806248488E-2</v>
      </c>
    </row>
    <row r="28" spans="1:64">
      <c r="A28" s="161">
        <v>24</v>
      </c>
      <c r="B28" s="3" t="s">
        <v>92</v>
      </c>
      <c r="C28" s="172">
        <v>1.1046529507642157E-2</v>
      </c>
      <c r="D28" s="172">
        <v>4.0970690198550265E-3</v>
      </c>
      <c r="E28" s="172">
        <v>9.170708717082655E-3</v>
      </c>
      <c r="F28" s="172">
        <v>2.1001369654542686E-2</v>
      </c>
      <c r="G28" s="172">
        <v>1.5371378757776791E-2</v>
      </c>
      <c r="H28" s="172">
        <v>2.7494920592938121E-2</v>
      </c>
      <c r="I28" s="172">
        <v>4.1121084996961432E-2</v>
      </c>
      <c r="J28" s="172">
        <v>2.7893794574746236E-2</v>
      </c>
      <c r="K28" s="172">
        <v>1.0091662902027076E-2</v>
      </c>
      <c r="L28" s="172">
        <v>2.7486493520216183E-2</v>
      </c>
      <c r="M28" s="172">
        <v>4.8869594351357806E-2</v>
      </c>
      <c r="N28" s="172">
        <v>4.5068187077829301E-2</v>
      </c>
      <c r="O28" s="172">
        <v>3.1266142627749502E-2</v>
      </c>
      <c r="P28" s="172">
        <v>1.779606916735799E-2</v>
      </c>
      <c r="Q28" s="172">
        <v>1.0584803149127237E-2</v>
      </c>
      <c r="R28" s="172">
        <v>9.4418880693073123E-3</v>
      </c>
      <c r="S28" s="172">
        <v>1.1761676987493055E-2</v>
      </c>
      <c r="T28" s="172">
        <v>2.716082564842022E-2</v>
      </c>
      <c r="U28" s="172">
        <v>9.9824348016565468E-3</v>
      </c>
      <c r="V28" s="172">
        <v>4.6876833933366391E-3</v>
      </c>
      <c r="W28" s="172">
        <v>1.4897717848053488E-2</v>
      </c>
      <c r="X28" s="172">
        <v>1.8603871839402975E-2</v>
      </c>
      <c r="Y28" s="172">
        <v>2.9039961760477556E-3</v>
      </c>
      <c r="Z28" s="172">
        <v>9.2382467851877745E-2</v>
      </c>
      <c r="AA28" s="172">
        <v>5.6051686552860767E-2</v>
      </c>
      <c r="AB28" s="172">
        <v>6.9180529220066081E-2</v>
      </c>
      <c r="AC28" s="172">
        <v>2.5710755115281085E-2</v>
      </c>
      <c r="AD28" s="172">
        <v>5.2161123092340925E-3</v>
      </c>
      <c r="AE28" s="172">
        <v>4.4833599684706796E-3</v>
      </c>
      <c r="AF28" s="172">
        <v>1.4171096987196768E-2</v>
      </c>
      <c r="AG28" s="172">
        <v>7.3085961135266721E-3</v>
      </c>
      <c r="AH28" s="172">
        <v>1.0783010762853004E-2</v>
      </c>
      <c r="AI28" s="172">
        <v>1.4757633248561414E-2</v>
      </c>
      <c r="AJ28" s="172">
        <v>1.1835323954870951E-2</v>
      </c>
      <c r="AK28" s="172">
        <v>3.9969917377973424E-3</v>
      </c>
      <c r="AL28" s="172">
        <v>4.9975064700063312E-3</v>
      </c>
      <c r="AM28" s="172">
        <v>2.9090753981583676E-2</v>
      </c>
      <c r="AN28" s="172">
        <v>0</v>
      </c>
      <c r="AO28" s="172">
        <v>2.7703311230374626E-3</v>
      </c>
      <c r="AP28" s="184">
        <v>1.8885791482172544E-2</v>
      </c>
      <c r="AQ28" s="180">
        <v>9.4424042394942358E-4</v>
      </c>
      <c r="AR28" s="181">
        <v>3.314462019579964E-2</v>
      </c>
      <c r="AS28" s="181">
        <v>0</v>
      </c>
      <c r="AT28" s="181">
        <v>0</v>
      </c>
      <c r="AU28" s="181">
        <v>0</v>
      </c>
      <c r="AV28" s="181">
        <v>0</v>
      </c>
      <c r="AW28" s="184">
        <v>1.7660548167861796E-2</v>
      </c>
      <c r="AX28" s="184">
        <v>2.8086065869850862E-2</v>
      </c>
      <c r="AY28" s="184">
        <v>1.3345112629792799E-3</v>
      </c>
      <c r="AZ28" s="184">
        <v>1.3345112629792799E-3</v>
      </c>
      <c r="BA28" s="184">
        <v>2.0502534773611567E-2</v>
      </c>
      <c r="BB28" s="184">
        <v>1.7306698778256777E-2</v>
      </c>
      <c r="BC28" s="184">
        <v>1.751210584695851E-2</v>
      </c>
      <c r="BD28" s="184">
        <v>2.5078478987061229E-2</v>
      </c>
      <c r="BE28" s="181">
        <v>2.3834398598537361E-5</v>
      </c>
      <c r="BF28" s="181">
        <v>0</v>
      </c>
      <c r="BG28" s="181">
        <v>0</v>
      </c>
      <c r="BH28" s="184">
        <v>2.1468386522964783E-5</v>
      </c>
      <c r="BI28" s="184">
        <v>5.5730184182029562E-5</v>
      </c>
      <c r="BJ28" s="184">
        <v>4.7326865788029296E-5</v>
      </c>
      <c r="BK28" s="184">
        <v>3.0917493384119279E-2</v>
      </c>
      <c r="BL28" s="183">
        <v>3.5243934462036206E-2</v>
      </c>
    </row>
    <row r="29" spans="1:64">
      <c r="A29" s="161">
        <v>25</v>
      </c>
      <c r="B29" s="3" t="s">
        <v>1</v>
      </c>
      <c r="C29" s="172">
        <v>1.0640588000123013E-3</v>
      </c>
      <c r="D29" s="172">
        <v>2.1010610358230907E-4</v>
      </c>
      <c r="E29" s="172">
        <v>4.3202482178976101E-4</v>
      </c>
      <c r="F29" s="172">
        <v>2.7393090853751333E-3</v>
      </c>
      <c r="G29" s="172">
        <v>1.9711143019131875E-3</v>
      </c>
      <c r="H29" s="172">
        <v>1.8394065809879897E-3</v>
      </c>
      <c r="I29" s="172">
        <v>2.5138475789158064E-3</v>
      </c>
      <c r="J29" s="172">
        <v>2.4653325418041014E-3</v>
      </c>
      <c r="K29" s="172">
        <v>1.5155710351058714E-3</v>
      </c>
      <c r="L29" s="172">
        <v>6.5551187650547595E-4</v>
      </c>
      <c r="M29" s="172">
        <v>1.0550215103203202E-3</v>
      </c>
      <c r="N29" s="172">
        <v>1.9220704592875359E-3</v>
      </c>
      <c r="O29" s="172">
        <v>7.2879584506280854E-4</v>
      </c>
      <c r="P29" s="172">
        <v>5.5974119294263506E-4</v>
      </c>
      <c r="Q29" s="172">
        <v>3.7112975548024801E-4</v>
      </c>
      <c r="R29" s="172">
        <v>4.2061822069683889E-4</v>
      </c>
      <c r="S29" s="172">
        <v>3.5682506989706276E-4</v>
      </c>
      <c r="T29" s="172">
        <v>1.1441107353907956E-3</v>
      </c>
      <c r="U29" s="172">
        <v>3.7057380471419287E-4</v>
      </c>
      <c r="V29" s="172">
        <v>2.3474347089779795E-4</v>
      </c>
      <c r="W29" s="172">
        <v>5.3227057757215986E-4</v>
      </c>
      <c r="X29" s="172">
        <v>7.2075043151940044E-4</v>
      </c>
      <c r="Y29" s="172">
        <v>1.0380862724492998E-3</v>
      </c>
      <c r="Z29" s="172">
        <v>9.7872730779204184E-4</v>
      </c>
      <c r="AA29" s="172">
        <v>7.4038775445728067E-2</v>
      </c>
      <c r="AB29" s="172">
        <v>8.3377039039281339E-3</v>
      </c>
      <c r="AC29" s="172">
        <v>3.1646056132034056E-3</v>
      </c>
      <c r="AD29" s="172">
        <v>1.2680563397347599E-3</v>
      </c>
      <c r="AE29" s="172">
        <v>5.1770505733483841E-4</v>
      </c>
      <c r="AF29" s="172">
        <v>2.6990448293782361E-3</v>
      </c>
      <c r="AG29" s="172">
        <v>2.5619016796356491E-3</v>
      </c>
      <c r="AH29" s="172">
        <v>3.9488354376179926E-3</v>
      </c>
      <c r="AI29" s="172">
        <v>7.7688875050683079E-3</v>
      </c>
      <c r="AJ29" s="172">
        <v>4.4400721706467734E-3</v>
      </c>
      <c r="AK29" s="172">
        <v>2.2036046554435346E-3</v>
      </c>
      <c r="AL29" s="172">
        <v>8.3889797783347219E-4</v>
      </c>
      <c r="AM29" s="172">
        <v>8.3690569498429766E-3</v>
      </c>
      <c r="AN29" s="172">
        <v>0</v>
      </c>
      <c r="AO29" s="172">
        <v>9.4802205731320016E-4</v>
      </c>
      <c r="AP29" s="184">
        <v>2.6834706461349375E-3</v>
      </c>
      <c r="AQ29" s="180">
        <v>3.8641223503161026E-4</v>
      </c>
      <c r="AR29" s="181">
        <v>7.2296973654795713E-3</v>
      </c>
      <c r="AS29" s="181">
        <v>3.3052639806373794E-4</v>
      </c>
      <c r="AT29" s="181">
        <v>0</v>
      </c>
      <c r="AU29" s="181">
        <v>0</v>
      </c>
      <c r="AV29" s="181">
        <v>0</v>
      </c>
      <c r="AW29" s="184">
        <v>3.9253321718975588E-3</v>
      </c>
      <c r="AX29" s="184">
        <v>4.7489690219046296E-3</v>
      </c>
      <c r="AY29" s="184">
        <v>3.2068745427090307E-4</v>
      </c>
      <c r="AZ29" s="184">
        <v>3.2068745427090307E-4</v>
      </c>
      <c r="BA29" s="184">
        <v>0</v>
      </c>
      <c r="BB29" s="184">
        <v>5.346740674901426E-5</v>
      </c>
      <c r="BC29" s="184">
        <v>2.3010575261115029E-3</v>
      </c>
      <c r="BD29" s="184">
        <v>3.4388615781315887E-3</v>
      </c>
      <c r="BE29" s="181">
        <v>8.7960280542221213E-6</v>
      </c>
      <c r="BF29" s="181">
        <v>0</v>
      </c>
      <c r="BG29" s="181">
        <v>0</v>
      </c>
      <c r="BH29" s="184">
        <v>7.9228569310941466E-6</v>
      </c>
      <c r="BI29" s="184">
        <v>0</v>
      </c>
      <c r="BJ29" s="184">
        <v>1.9432223038793485E-6</v>
      </c>
      <c r="BK29" s="184">
        <v>4.065781732927958E-3</v>
      </c>
      <c r="BL29" s="183">
        <v>4.8346359455286921E-3</v>
      </c>
    </row>
    <row r="30" spans="1:64">
      <c r="A30" s="161">
        <v>26</v>
      </c>
      <c r="B30" s="3" t="s">
        <v>2</v>
      </c>
      <c r="C30" s="172">
        <v>2.0297075375957192E-4</v>
      </c>
      <c r="D30" s="172">
        <v>0</v>
      </c>
      <c r="E30" s="172">
        <v>0</v>
      </c>
      <c r="F30" s="172">
        <v>1.3696545426875666E-3</v>
      </c>
      <c r="G30" s="172">
        <v>1.4472190960985662E-3</v>
      </c>
      <c r="H30" s="172">
        <v>2.8853436564517485E-4</v>
      </c>
      <c r="I30" s="172">
        <v>1.2368451346742306E-3</v>
      </c>
      <c r="J30" s="172">
        <v>3.3827336562678926E-3</v>
      </c>
      <c r="K30" s="172">
        <v>1.4572798414479532E-4</v>
      </c>
      <c r="L30" s="172">
        <v>9.3924089767948802E-5</v>
      </c>
      <c r="M30" s="172">
        <v>2.9512088194095444E-3</v>
      </c>
      <c r="N30" s="172">
        <v>1.7737924930699684E-4</v>
      </c>
      <c r="O30" s="172">
        <v>6.80743371761964E-5</v>
      </c>
      <c r="P30" s="172">
        <v>1.1410702004891181E-4</v>
      </c>
      <c r="Q30" s="172">
        <v>2.8062885199223669E-4</v>
      </c>
      <c r="R30" s="172">
        <v>2.8628465283030919E-5</v>
      </c>
      <c r="S30" s="172">
        <v>1.5357028324683713E-4</v>
      </c>
      <c r="T30" s="172">
        <v>9.1528858831263645E-4</v>
      </c>
      <c r="U30" s="172">
        <v>1.968158651704269E-4</v>
      </c>
      <c r="V30" s="172">
        <v>2.4911552013643864E-4</v>
      </c>
      <c r="W30" s="172">
        <v>2.7324896788885251E-3</v>
      </c>
      <c r="X30" s="172">
        <v>2.7393835589113741E-4</v>
      </c>
      <c r="Y30" s="172">
        <v>2.2184761112449009E-3</v>
      </c>
      <c r="Z30" s="172">
        <v>1.4761085802242188E-2</v>
      </c>
      <c r="AA30" s="172">
        <v>2.5590530450625018E-3</v>
      </c>
      <c r="AB30" s="172">
        <v>0</v>
      </c>
      <c r="AC30" s="172">
        <v>1.5653916570979168E-3</v>
      </c>
      <c r="AD30" s="172">
        <v>4.5841877497511431E-3</v>
      </c>
      <c r="AE30" s="172">
        <v>2.1927001878318239E-5</v>
      </c>
      <c r="AF30" s="172">
        <v>1.0683904388449022E-2</v>
      </c>
      <c r="AG30" s="172">
        <v>7.5468689171251544E-3</v>
      </c>
      <c r="AH30" s="172">
        <v>3.2020947386859365E-2</v>
      </c>
      <c r="AI30" s="172">
        <v>7.7880570345783455E-3</v>
      </c>
      <c r="AJ30" s="172">
        <v>4.9532120903684517E-3</v>
      </c>
      <c r="AK30" s="172">
        <v>4.7332796894968525E-5</v>
      </c>
      <c r="AL30" s="172">
        <v>1.5478962146488755E-3</v>
      </c>
      <c r="AM30" s="172">
        <v>2.0880987038192279E-2</v>
      </c>
      <c r="AN30" s="172">
        <v>0</v>
      </c>
      <c r="AO30" s="172">
        <v>1.2561292259399903E-2</v>
      </c>
      <c r="AP30" s="184">
        <v>4.8407456195228519E-3</v>
      </c>
      <c r="AQ30" s="180">
        <v>0</v>
      </c>
      <c r="AR30" s="181">
        <v>7.7168799106917146E-4</v>
      </c>
      <c r="AS30" s="181">
        <v>5.7134479643923489E-3</v>
      </c>
      <c r="AT30" s="181">
        <v>0</v>
      </c>
      <c r="AU30" s="181">
        <v>0</v>
      </c>
      <c r="AV30" s="181">
        <v>0</v>
      </c>
      <c r="AW30" s="184">
        <v>1.6242656795588007E-3</v>
      </c>
      <c r="AX30" s="184">
        <v>5.6446943722378027E-3</v>
      </c>
      <c r="AY30" s="184">
        <v>1.1480922209941311E-4</v>
      </c>
      <c r="AZ30" s="184">
        <v>1.1480922209941311E-4</v>
      </c>
      <c r="BA30" s="184">
        <v>0</v>
      </c>
      <c r="BB30" s="184">
        <v>1.9141850717183502E-5</v>
      </c>
      <c r="BC30" s="184">
        <v>9.509048840056917E-4</v>
      </c>
      <c r="BD30" s="184">
        <v>4.0750903474000627E-3</v>
      </c>
      <c r="BE30" s="181">
        <v>4.2561426068816719E-6</v>
      </c>
      <c r="BF30" s="181">
        <v>0</v>
      </c>
      <c r="BG30" s="181">
        <v>0</v>
      </c>
      <c r="BH30" s="184">
        <v>3.8336404505294261E-6</v>
      </c>
      <c r="BI30" s="184">
        <v>1.6519722256044234E-4</v>
      </c>
      <c r="BJ30" s="184">
        <v>1.2561991925723274E-4</v>
      </c>
      <c r="BK30" s="184">
        <v>1.5843663662822741E-3</v>
      </c>
      <c r="BL30" s="183">
        <v>5.6790183484965685E-3</v>
      </c>
    </row>
    <row r="31" spans="1:64">
      <c r="A31" s="161">
        <v>27</v>
      </c>
      <c r="B31" s="3" t="s">
        <v>65</v>
      </c>
      <c r="C31" s="172">
        <v>5.8400221422640466E-2</v>
      </c>
      <c r="D31" s="172">
        <v>1.344679062926778E-2</v>
      </c>
      <c r="E31" s="172">
        <v>6.4312785970975783E-2</v>
      </c>
      <c r="F31" s="172">
        <v>3.1654238319890428E-2</v>
      </c>
      <c r="G31" s="172">
        <v>6.8147550091859133E-2</v>
      </c>
      <c r="H31" s="172">
        <v>8.6800754998256777E-2</v>
      </c>
      <c r="I31" s="172">
        <v>7.7824865941514901E-2</v>
      </c>
      <c r="J31" s="172">
        <v>5.0675434375084157E-2</v>
      </c>
      <c r="K31" s="172">
        <v>1.2488888241208959E-2</v>
      </c>
      <c r="L31" s="172">
        <v>5.5511093804727907E-2</v>
      </c>
      <c r="M31" s="172">
        <v>3.4209785324508218E-2</v>
      </c>
      <c r="N31" s="172">
        <v>1.7675103113236789E-2</v>
      </c>
      <c r="O31" s="172">
        <v>2.495525113423859E-2</v>
      </c>
      <c r="P31" s="172">
        <v>3.0841277135111964E-2</v>
      </c>
      <c r="Q31" s="172">
        <v>4.3534737136703514E-2</v>
      </c>
      <c r="R31" s="172">
        <v>3.5679876501205146E-2</v>
      </c>
      <c r="S31" s="172">
        <v>6.3343225066283648E-2</v>
      </c>
      <c r="T31" s="172">
        <v>4.7885574398070632E-2</v>
      </c>
      <c r="U31" s="172">
        <v>5.1596226076372792E-2</v>
      </c>
      <c r="V31" s="172">
        <v>5.4793437722317637E-2</v>
      </c>
      <c r="W31" s="172">
        <v>4.0122823946485045E-2</v>
      </c>
      <c r="X31" s="172">
        <v>6.7843626411912855E-2</v>
      </c>
      <c r="Y31" s="172">
        <v>5.0974779429472164E-2</v>
      </c>
      <c r="Z31" s="172">
        <v>6.2429078385583892E-3</v>
      </c>
      <c r="AA31" s="172">
        <v>2.0398706783070233E-2</v>
      </c>
      <c r="AB31" s="172">
        <v>1.9252923799662008E-2</v>
      </c>
      <c r="AC31" s="172">
        <v>1.2249480110267528E-2</v>
      </c>
      <c r="AD31" s="172">
        <v>5.9464858347083932E-3</v>
      </c>
      <c r="AE31" s="172">
        <v>1.5545390032953152E-3</v>
      </c>
      <c r="AF31" s="172">
        <v>9.3621727977856277E-3</v>
      </c>
      <c r="AG31" s="172">
        <v>8.8489265997814277E-3</v>
      </c>
      <c r="AH31" s="172">
        <v>1.0031612926545128E-2</v>
      </c>
      <c r="AI31" s="172">
        <v>1.8057115903622575E-2</v>
      </c>
      <c r="AJ31" s="172">
        <v>4.2903171048911871E-2</v>
      </c>
      <c r="AK31" s="172">
        <v>3.571522485708125E-2</v>
      </c>
      <c r="AL31" s="172">
        <v>1.950222055885957E-2</v>
      </c>
      <c r="AM31" s="172">
        <v>6.4282515155877601E-2</v>
      </c>
      <c r="AN31" s="172">
        <v>0.23885356154593268</v>
      </c>
      <c r="AO31" s="172">
        <v>4.6453080808346809E-3</v>
      </c>
      <c r="AP31" s="184">
        <v>3.0573725117875341E-2</v>
      </c>
      <c r="AQ31" s="180">
        <v>0.16302528821123094</v>
      </c>
      <c r="AR31" s="181">
        <v>0.137069350800852</v>
      </c>
      <c r="AS31" s="181">
        <v>6.6458547640070221E-5</v>
      </c>
      <c r="AT31" s="181">
        <v>1.4073931359122696E-2</v>
      </c>
      <c r="AU31" s="181">
        <v>4.4708937428496499E-2</v>
      </c>
      <c r="AV31" s="181">
        <v>-7.2571966639763244E-2</v>
      </c>
      <c r="AW31" s="184">
        <v>8.5255144246543624E-2</v>
      </c>
      <c r="AX31" s="184">
        <v>7.5811596196837194E-2</v>
      </c>
      <c r="AY31" s="184">
        <v>4.3208353441163194E-2</v>
      </c>
      <c r="AZ31" s="184">
        <v>4.3208353441163194E-2</v>
      </c>
      <c r="BA31" s="184">
        <v>0.16143870420435549</v>
      </c>
      <c r="BB31" s="184">
        <v>0.14172645737291531</v>
      </c>
      <c r="BC31" s="184">
        <v>0.10894525939494597</v>
      </c>
      <c r="BD31" s="184">
        <v>9.4202719735868204E-2</v>
      </c>
      <c r="BE31" s="181">
        <v>2.1062231047255099E-3</v>
      </c>
      <c r="BF31" s="181">
        <v>0</v>
      </c>
      <c r="BG31" s="181">
        <v>0</v>
      </c>
      <c r="BH31" s="184">
        <v>1.8971408709519951E-3</v>
      </c>
      <c r="BI31" s="184">
        <v>0.18843504825602728</v>
      </c>
      <c r="BJ31" s="184">
        <v>0.14268329162300686</v>
      </c>
      <c r="BK31" s="184">
        <v>8.304906012176945E-2</v>
      </c>
      <c r="BL31" s="183">
        <v>7.4514169543198769E-2</v>
      </c>
    </row>
    <row r="32" spans="1:64">
      <c r="A32" s="161">
        <v>28</v>
      </c>
      <c r="B32" s="3" t="s">
        <v>66</v>
      </c>
      <c r="C32" s="172">
        <v>7.7989974474890061E-3</v>
      </c>
      <c r="D32" s="172">
        <v>1.2606366214938543E-2</v>
      </c>
      <c r="E32" s="172">
        <v>1.1193370382734717E-2</v>
      </c>
      <c r="F32" s="172">
        <v>6.8026175620149135E-2</v>
      </c>
      <c r="G32" s="172">
        <v>7.2976188560627498E-3</v>
      </c>
      <c r="H32" s="172">
        <v>2.0509984491277847E-2</v>
      </c>
      <c r="I32" s="172">
        <v>1.0558695262240618E-2</v>
      </c>
      <c r="J32" s="172">
        <v>8.0042808149004205E-3</v>
      </c>
      <c r="K32" s="172">
        <v>4.4009851211728188E-3</v>
      </c>
      <c r="L32" s="172">
        <v>4.9173174497261522E-3</v>
      </c>
      <c r="M32" s="172">
        <v>1.1241681903886115E-2</v>
      </c>
      <c r="N32" s="172">
        <v>5.4479449643925013E-3</v>
      </c>
      <c r="O32" s="172">
        <v>7.1878491312513263E-3</v>
      </c>
      <c r="P32" s="172">
        <v>1.3143895120228708E-2</v>
      </c>
      <c r="Q32" s="172">
        <v>8.0462147806988193E-3</v>
      </c>
      <c r="R32" s="172">
        <v>7.1207801917446516E-3</v>
      </c>
      <c r="S32" s="172">
        <v>8.7399558259597006E-3</v>
      </c>
      <c r="T32" s="172">
        <v>6.2217831419823259E-3</v>
      </c>
      <c r="U32" s="172">
        <v>6.9692580206582545E-3</v>
      </c>
      <c r="V32" s="172">
        <v>5.9428423601779259E-3</v>
      </c>
      <c r="W32" s="172">
        <v>1.2153511521230984E-2</v>
      </c>
      <c r="X32" s="172">
        <v>2.5728928688260811E-2</v>
      </c>
      <c r="Y32" s="172">
        <v>1.1571742890294896E-2</v>
      </c>
      <c r="Z32" s="172">
        <v>1.8037474782422781E-2</v>
      </c>
      <c r="AA32" s="172">
        <v>1.9598344513832577E-2</v>
      </c>
      <c r="AB32" s="172">
        <v>2.7285808421080943E-2</v>
      </c>
      <c r="AC32" s="172">
        <v>1.9967113792904355E-2</v>
      </c>
      <c r="AD32" s="172">
        <v>7.8722149250315329E-2</v>
      </c>
      <c r="AE32" s="172">
        <v>7.8675221804438478E-2</v>
      </c>
      <c r="AF32" s="172">
        <v>2.2356606295733276E-2</v>
      </c>
      <c r="AG32" s="172">
        <v>6.9849578566704663E-3</v>
      </c>
      <c r="AH32" s="172">
        <v>1.7232798480800081E-2</v>
      </c>
      <c r="AI32" s="172">
        <v>9.8415202714870094E-3</v>
      </c>
      <c r="AJ32" s="172">
        <v>7.6471155272374736E-3</v>
      </c>
      <c r="AK32" s="172">
        <v>2.6574735856697326E-2</v>
      </c>
      <c r="AL32" s="172">
        <v>1.1878104989875996E-2</v>
      </c>
      <c r="AM32" s="172">
        <v>1.314975659953826E-2</v>
      </c>
      <c r="AN32" s="172">
        <v>0</v>
      </c>
      <c r="AO32" s="172">
        <v>3.4881944919918473E-2</v>
      </c>
      <c r="AP32" s="184">
        <v>1.9864612169986914E-2</v>
      </c>
      <c r="AQ32" s="180">
        <v>3.1958906656749719E-5</v>
      </c>
      <c r="AR32" s="181">
        <v>5.7629969222324183E-2</v>
      </c>
      <c r="AS32" s="181">
        <v>0</v>
      </c>
      <c r="AT32" s="181">
        <v>0</v>
      </c>
      <c r="AU32" s="181">
        <v>0</v>
      </c>
      <c r="AV32" s="181">
        <v>0</v>
      </c>
      <c r="AW32" s="184">
        <v>3.0681167920082266E-2</v>
      </c>
      <c r="AX32" s="184">
        <v>3.6024049162216437E-2</v>
      </c>
      <c r="AY32" s="184">
        <v>2.581728598782633E-2</v>
      </c>
      <c r="AZ32" s="184">
        <v>2.581728598782633E-2</v>
      </c>
      <c r="BA32" s="184">
        <v>3.1711340906220306E-3</v>
      </c>
      <c r="BB32" s="184">
        <v>6.9468696195988675E-3</v>
      </c>
      <c r="BC32" s="184">
        <v>2.0724461964852642E-2</v>
      </c>
      <c r="BD32" s="184">
        <v>2.7911129077224418E-2</v>
      </c>
      <c r="BE32" s="181">
        <v>3.0983583206736737E-2</v>
      </c>
      <c r="BF32" s="181">
        <v>0</v>
      </c>
      <c r="BG32" s="181">
        <v>0</v>
      </c>
      <c r="BH32" s="184">
        <v>2.790788017573408E-2</v>
      </c>
      <c r="BI32" s="184">
        <v>2.0268677626548631E-2</v>
      </c>
      <c r="BJ32" s="184">
        <v>2.2142328622210255E-2</v>
      </c>
      <c r="BK32" s="184">
        <v>1.9636154346508897E-2</v>
      </c>
      <c r="BL32" s="183">
        <v>3.0253909141256044E-2</v>
      </c>
    </row>
    <row r="33" spans="1:64">
      <c r="A33" s="161">
        <v>29</v>
      </c>
      <c r="B33" s="3" t="s">
        <v>93</v>
      </c>
      <c r="C33" s="172">
        <v>6.0891226127871576E-4</v>
      </c>
      <c r="D33" s="172">
        <v>1.6808488286584725E-3</v>
      </c>
      <c r="E33" s="172">
        <v>1.3549869410678869E-3</v>
      </c>
      <c r="F33" s="172">
        <v>7.6091919038198145E-3</v>
      </c>
      <c r="G33" s="172">
        <v>3.9488541981185206E-3</v>
      </c>
      <c r="H33" s="172">
        <v>5.24170764255401E-3</v>
      </c>
      <c r="I33" s="172">
        <v>2.7494371283775642E-3</v>
      </c>
      <c r="J33" s="172">
        <v>3.1620187742303373E-3</v>
      </c>
      <c r="K33" s="172">
        <v>9.6909109456288893E-4</v>
      </c>
      <c r="L33" s="172">
        <v>4.361599918599122E-3</v>
      </c>
      <c r="M33" s="172">
        <v>4.0596942576177188E-3</v>
      </c>
      <c r="N33" s="172">
        <v>1.5248148488604075E-3</v>
      </c>
      <c r="O33" s="172">
        <v>1.053150039843509E-3</v>
      </c>
      <c r="P33" s="172">
        <v>4.3083110002251302E-3</v>
      </c>
      <c r="Q33" s="172">
        <v>3.267919178890626E-3</v>
      </c>
      <c r="R33" s="172">
        <v>2.5732585910170484E-3</v>
      </c>
      <c r="S33" s="172">
        <v>3.7669887125841815E-3</v>
      </c>
      <c r="T33" s="172">
        <v>1.6925574688638435E-3</v>
      </c>
      <c r="U33" s="172">
        <v>2.0669783329613869E-3</v>
      </c>
      <c r="V33" s="172">
        <v>2.4168996136314097E-3</v>
      </c>
      <c r="W33" s="172">
        <v>9.9005675042117161E-4</v>
      </c>
      <c r="X33" s="172">
        <v>3.6356673058561637E-3</v>
      </c>
      <c r="Y33" s="172">
        <v>6.0396917485824372E-3</v>
      </c>
      <c r="Z33" s="172">
        <v>8.29281787509995E-3</v>
      </c>
      <c r="AA33" s="172">
        <v>1.3743062649409733E-3</v>
      </c>
      <c r="AB33" s="172">
        <v>1.8109851490252507E-3</v>
      </c>
      <c r="AC33" s="172">
        <v>3.6322416019060742E-2</v>
      </c>
      <c r="AD33" s="172">
        <v>1.8317397783467811E-2</v>
      </c>
      <c r="AE33" s="172">
        <v>4.8363846987116037E-2</v>
      </c>
      <c r="AF33" s="172">
        <v>3.414825292984762E-2</v>
      </c>
      <c r="AG33" s="172">
        <v>2.2853551343567806E-2</v>
      </c>
      <c r="AH33" s="172">
        <v>3.8668142121930809E-3</v>
      </c>
      <c r="AI33" s="172">
        <v>8.4491153552578527E-3</v>
      </c>
      <c r="AJ33" s="172">
        <v>1.9898209398087847E-2</v>
      </c>
      <c r="AK33" s="172">
        <v>1.7092398878738632E-2</v>
      </c>
      <c r="AL33" s="172">
        <v>1.1011046928325319E-2</v>
      </c>
      <c r="AM33" s="172">
        <v>3.6254138874226211E-2</v>
      </c>
      <c r="AN33" s="172">
        <v>0</v>
      </c>
      <c r="AO33" s="172">
        <v>1.9207980239006894E-2</v>
      </c>
      <c r="AP33" s="184">
        <v>1.5665382319850853E-2</v>
      </c>
      <c r="AQ33" s="180">
        <v>0</v>
      </c>
      <c r="AR33" s="181">
        <v>0.2375179181177472</v>
      </c>
      <c r="AS33" s="181">
        <v>2.7157479600427366E-5</v>
      </c>
      <c r="AT33" s="181">
        <v>0</v>
      </c>
      <c r="AU33" s="181">
        <v>4.3890019129531298E-2</v>
      </c>
      <c r="AV33" s="181">
        <v>0</v>
      </c>
      <c r="AW33" s="184">
        <v>0.13509437533179441</v>
      </c>
      <c r="AX33" s="184">
        <v>8.7794669245171791E-2</v>
      </c>
      <c r="AY33" s="184">
        <v>4.3199402213677478E-4</v>
      </c>
      <c r="AZ33" s="184">
        <v>4.3199402213677478E-4</v>
      </c>
      <c r="BA33" s="184">
        <v>3.5104173269464712E-3</v>
      </c>
      <c r="BB33" s="184">
        <v>2.9971596089040883E-3</v>
      </c>
      <c r="BC33" s="184">
        <v>7.9678659315847708E-2</v>
      </c>
      <c r="BD33" s="184">
        <v>6.4135035473709717E-2</v>
      </c>
      <c r="BE33" s="181">
        <v>2.2415684396243472E-5</v>
      </c>
      <c r="BF33" s="181">
        <v>0</v>
      </c>
      <c r="BG33" s="181">
        <v>0</v>
      </c>
      <c r="BH33" s="184">
        <v>2.019050637278831E-5</v>
      </c>
      <c r="BI33" s="184">
        <v>2.5546184874379514E-3</v>
      </c>
      <c r="BJ33" s="184">
        <v>1.9330047156363701E-3</v>
      </c>
      <c r="BK33" s="184">
        <v>0.13935365608332645</v>
      </c>
      <c r="BL33" s="183">
        <v>8.9396037087248567E-2</v>
      </c>
    </row>
    <row r="34" spans="1:64">
      <c r="A34" s="161">
        <v>30</v>
      </c>
      <c r="B34" s="3" t="s">
        <v>94</v>
      </c>
      <c r="C34" s="172">
        <v>3.2173939785343053E-2</v>
      </c>
      <c r="D34" s="172">
        <v>3.9289841369891797E-2</v>
      </c>
      <c r="E34" s="172">
        <v>2.7688863578343773E-2</v>
      </c>
      <c r="F34" s="172">
        <v>3.2567341348348808E-2</v>
      </c>
      <c r="G34" s="172">
        <v>3.8673120626516198E-2</v>
      </c>
      <c r="H34" s="172">
        <v>2.2036812176150229E-2</v>
      </c>
      <c r="I34" s="172">
        <v>4.1661870099135009E-2</v>
      </c>
      <c r="J34" s="172">
        <v>2.4922047250548276E-2</v>
      </c>
      <c r="K34" s="172">
        <v>3.8392037422946328E-2</v>
      </c>
      <c r="L34" s="172">
        <v>1.7538367012294272E-2</v>
      </c>
      <c r="M34" s="172">
        <v>4.8106842313491084E-2</v>
      </c>
      <c r="N34" s="172">
        <v>2.0034154743994163E-2</v>
      </c>
      <c r="O34" s="172">
        <v>2.399820604099677E-2</v>
      </c>
      <c r="P34" s="172">
        <v>2.1413570100259981E-2</v>
      </c>
      <c r="Q34" s="172">
        <v>1.8805175130655927E-2</v>
      </c>
      <c r="R34" s="172">
        <v>1.367779983637731E-2</v>
      </c>
      <c r="S34" s="172">
        <v>1.9815083311878662E-2</v>
      </c>
      <c r="T34" s="172">
        <v>1.5182167853757223E-2</v>
      </c>
      <c r="U34" s="172">
        <v>2.0065336279257832E-2</v>
      </c>
      <c r="V34" s="172">
        <v>1.8721989474869274E-2</v>
      </c>
      <c r="W34" s="172">
        <v>1.5891959115593938E-2</v>
      </c>
      <c r="X34" s="172">
        <v>0.1188998848395067</v>
      </c>
      <c r="Y34" s="172">
        <v>2.8465730382176296E-2</v>
      </c>
      <c r="Z34" s="172">
        <v>3.3923916411631762E-2</v>
      </c>
      <c r="AA34" s="172">
        <v>1.8013416599092221E-2</v>
      </c>
      <c r="AB34" s="172">
        <v>6.0134568747954795E-2</v>
      </c>
      <c r="AC34" s="172">
        <v>2.1534555286305761E-2</v>
      </c>
      <c r="AD34" s="172">
        <v>2.9453069714489584E-2</v>
      </c>
      <c r="AE34" s="172">
        <v>1.3688714029750102E-3</v>
      </c>
      <c r="AF34" s="172">
        <v>8.1926793411351437E-2</v>
      </c>
      <c r="AG34" s="172">
        <v>1.5655648894704995E-2</v>
      </c>
      <c r="AH34" s="172">
        <v>2.3827165985936836E-2</v>
      </c>
      <c r="AI34" s="172">
        <v>1.9357158541303366E-2</v>
      </c>
      <c r="AJ34" s="172">
        <v>1.306283513538163E-2</v>
      </c>
      <c r="AK34" s="172">
        <v>3.1297497146884186E-2</v>
      </c>
      <c r="AL34" s="172">
        <v>9.726129560003233E-3</v>
      </c>
      <c r="AM34" s="172">
        <v>2.1544806479304297E-2</v>
      </c>
      <c r="AN34" s="172">
        <v>6.1573420806685111E-2</v>
      </c>
      <c r="AO34" s="172">
        <v>4.4894111202987322E-2</v>
      </c>
      <c r="AP34" s="184">
        <v>2.4287252432509423E-2</v>
      </c>
      <c r="AQ34" s="180">
        <v>3.9861472666418742E-2</v>
      </c>
      <c r="AR34" s="181">
        <v>4.2719417558337268E-2</v>
      </c>
      <c r="AS34" s="181">
        <v>1.3709007385288904E-3</v>
      </c>
      <c r="AT34" s="181">
        <v>2.5213103315403322E-3</v>
      </c>
      <c r="AU34" s="181">
        <v>6.4520186050234136E-3</v>
      </c>
      <c r="AV34" s="181">
        <v>-4.768630616088243E-2</v>
      </c>
      <c r="AW34" s="184">
        <v>2.5193890326381366E-2</v>
      </c>
      <c r="AX34" s="184">
        <v>3.7448129677707873E-2</v>
      </c>
      <c r="AY34" s="184">
        <v>7.8741223905225963E-2</v>
      </c>
      <c r="AZ34" s="184">
        <v>7.8741223905225963E-2</v>
      </c>
      <c r="BA34" s="184">
        <v>5.6868916438206608E-2</v>
      </c>
      <c r="BB34" s="184">
        <v>6.0515630845969871E-2</v>
      </c>
      <c r="BC34" s="184">
        <v>4.0011610223889334E-2</v>
      </c>
      <c r="BD34" s="184">
        <v>4.3884269512531847E-2</v>
      </c>
      <c r="BE34" s="181">
        <v>1.4629497111214142E-2</v>
      </c>
      <c r="BF34" s="181">
        <v>0</v>
      </c>
      <c r="BG34" s="181">
        <v>0</v>
      </c>
      <c r="BH34" s="184">
        <v>1.3177244532589777E-2</v>
      </c>
      <c r="BI34" s="184">
        <v>4.7609606986754489E-2</v>
      </c>
      <c r="BJ34" s="184">
        <v>3.9164454527469764E-2</v>
      </c>
      <c r="BK34" s="184">
        <v>4.0661858957472589E-2</v>
      </c>
      <c r="BL34" s="183">
        <v>4.5801043812344927E-2</v>
      </c>
    </row>
    <row r="35" spans="1:64">
      <c r="A35" s="161">
        <v>31</v>
      </c>
      <c r="B35" s="3" t="s">
        <v>95</v>
      </c>
      <c r="C35" s="172">
        <v>3.6534735676722946E-3</v>
      </c>
      <c r="D35" s="172">
        <v>2.6263262947788632E-3</v>
      </c>
      <c r="E35" s="172">
        <v>4.752273039687371E-3</v>
      </c>
      <c r="F35" s="172">
        <v>4.1089636280627001E-3</v>
      </c>
      <c r="G35" s="172">
        <v>4.801662834864634E-3</v>
      </c>
      <c r="H35" s="172">
        <v>4.4722826675002107E-3</v>
      </c>
      <c r="I35" s="172">
        <v>4.2647062760520545E-3</v>
      </c>
      <c r="J35" s="172">
        <v>1.0500642239325186E-2</v>
      </c>
      <c r="K35" s="172">
        <v>1.2532606636452399E-3</v>
      </c>
      <c r="L35" s="172">
        <v>3.776531109419608E-3</v>
      </c>
      <c r="M35" s="172">
        <v>5.1432298628115609E-3</v>
      </c>
      <c r="N35" s="172">
        <v>2.456979757978948E-3</v>
      </c>
      <c r="O35" s="172">
        <v>1.6978540566298399E-3</v>
      </c>
      <c r="P35" s="172">
        <v>7.0592153754583551E-3</v>
      </c>
      <c r="Q35" s="172">
        <v>6.6164526079470444E-3</v>
      </c>
      <c r="R35" s="172">
        <v>9.6004457231825598E-3</v>
      </c>
      <c r="S35" s="172">
        <v>5.7046843453163326E-3</v>
      </c>
      <c r="T35" s="172">
        <v>4.5800750391358511E-3</v>
      </c>
      <c r="U35" s="172">
        <v>1.0627233221859243E-2</v>
      </c>
      <c r="V35" s="172">
        <v>2.0080148127920819E-2</v>
      </c>
      <c r="W35" s="172">
        <v>3.9761281667379427E-3</v>
      </c>
      <c r="X35" s="172">
        <v>6.3883488432088555E-3</v>
      </c>
      <c r="Y35" s="172">
        <v>8.4666060964307347E-3</v>
      </c>
      <c r="Z35" s="172">
        <v>1.2022816264353163E-2</v>
      </c>
      <c r="AA35" s="172">
        <v>3.7980349000073715E-2</v>
      </c>
      <c r="AB35" s="172">
        <v>9.8124913148917667E-3</v>
      </c>
      <c r="AC35" s="172">
        <v>4.1316158893744341E-2</v>
      </c>
      <c r="AD35" s="172">
        <v>5.6292613887362605E-2</v>
      </c>
      <c r="AE35" s="172">
        <v>3.0259262592079168E-3</v>
      </c>
      <c r="AF35" s="172">
        <v>1.2539219800406301E-2</v>
      </c>
      <c r="AG35" s="172">
        <v>0.19755911088597145</v>
      </c>
      <c r="AH35" s="172">
        <v>2.8432866322084839E-2</v>
      </c>
      <c r="AI35" s="172">
        <v>2.8549819283617255E-2</v>
      </c>
      <c r="AJ35" s="172">
        <v>1.2667188353508939E-2</v>
      </c>
      <c r="AK35" s="172">
        <v>6.2316256712053562E-2</v>
      </c>
      <c r="AL35" s="172">
        <v>3.7393866007054556E-2</v>
      </c>
      <c r="AM35" s="172">
        <v>2.1658108994353536E-2</v>
      </c>
      <c r="AN35" s="172">
        <v>0</v>
      </c>
      <c r="AO35" s="172">
        <v>4.1844640251963196E-2</v>
      </c>
      <c r="AP35" s="184">
        <v>2.1208613163827217E-2</v>
      </c>
      <c r="AQ35" s="180">
        <v>1.9651822238750463E-2</v>
      </c>
      <c r="AR35" s="181">
        <v>5.150358926080905E-2</v>
      </c>
      <c r="AS35" s="181">
        <v>5.8068431991157703E-5</v>
      </c>
      <c r="AT35" s="181">
        <v>5.2222679295782719E-2</v>
      </c>
      <c r="AU35" s="181">
        <v>0.10598417758379085</v>
      </c>
      <c r="AV35" s="181">
        <v>1.802528921172989E-2</v>
      </c>
      <c r="AW35" s="184">
        <v>5.0914431378760908E-2</v>
      </c>
      <c r="AX35" s="184">
        <v>4.818457983861877E-2</v>
      </c>
      <c r="AY35" s="184">
        <v>5.9763064900291108E-3</v>
      </c>
      <c r="AZ35" s="184">
        <v>5.9763064900291108E-3</v>
      </c>
      <c r="BA35" s="184">
        <v>1.0902773743635812E-2</v>
      </c>
      <c r="BB35" s="184">
        <v>1.0081396340259828E-2</v>
      </c>
      <c r="BC35" s="184">
        <v>3.3784684461841817E-2</v>
      </c>
      <c r="BD35" s="184">
        <v>3.7553284521516482E-2</v>
      </c>
      <c r="BE35" s="181">
        <v>4.9338056327493718E-2</v>
      </c>
      <c r="BF35" s="181">
        <v>0</v>
      </c>
      <c r="BG35" s="181">
        <v>3.4294902428191534E-4</v>
      </c>
      <c r="BH35" s="184">
        <v>4.4471507106291518E-2</v>
      </c>
      <c r="BI35" s="184">
        <v>6.928815030106758E-2</v>
      </c>
      <c r="BJ35" s="184">
        <v>6.320142489596238E-2</v>
      </c>
      <c r="BK35" s="184">
        <v>1.1205366050506014E-2</v>
      </c>
      <c r="BL35" s="183">
        <v>2.7137262608935168E-2</v>
      </c>
    </row>
    <row r="36" spans="1:64">
      <c r="A36" s="161">
        <v>32</v>
      </c>
      <c r="B36" s="3" t="s">
        <v>67</v>
      </c>
      <c r="C36" s="172">
        <v>0</v>
      </c>
      <c r="D36" s="172">
        <v>0</v>
      </c>
      <c r="E36" s="172">
        <v>0</v>
      </c>
      <c r="F36" s="172">
        <v>0</v>
      </c>
      <c r="G36" s="172">
        <v>0</v>
      </c>
      <c r="H36" s="172">
        <v>0</v>
      </c>
      <c r="I36" s="172">
        <v>0</v>
      </c>
      <c r="J36" s="172">
        <v>0</v>
      </c>
      <c r="K36" s="172">
        <v>0</v>
      </c>
      <c r="L36" s="172">
        <v>0</v>
      </c>
      <c r="M36" s="172">
        <v>0</v>
      </c>
      <c r="N36" s="172">
        <v>0</v>
      </c>
      <c r="O36" s="172">
        <v>0</v>
      </c>
      <c r="P36" s="172">
        <v>0</v>
      </c>
      <c r="Q36" s="172">
        <v>0</v>
      </c>
      <c r="R36" s="172">
        <v>0</v>
      </c>
      <c r="S36" s="172">
        <v>0</v>
      </c>
      <c r="T36" s="172">
        <v>0</v>
      </c>
      <c r="U36" s="172">
        <v>0</v>
      </c>
      <c r="V36" s="172">
        <v>0</v>
      </c>
      <c r="W36" s="172">
        <v>0</v>
      </c>
      <c r="X36" s="172">
        <v>0</v>
      </c>
      <c r="Y36" s="172">
        <v>0</v>
      </c>
      <c r="Z36" s="172">
        <v>0</v>
      </c>
      <c r="AA36" s="172">
        <v>0</v>
      </c>
      <c r="AB36" s="172">
        <v>0</v>
      </c>
      <c r="AC36" s="172">
        <v>0</v>
      </c>
      <c r="AD36" s="172">
        <v>0</v>
      </c>
      <c r="AE36" s="172">
        <v>0</v>
      </c>
      <c r="AF36" s="172">
        <v>0</v>
      </c>
      <c r="AG36" s="172">
        <v>0</v>
      </c>
      <c r="AH36" s="172">
        <v>0</v>
      </c>
      <c r="AI36" s="172">
        <v>0</v>
      </c>
      <c r="AJ36" s="172">
        <v>0</v>
      </c>
      <c r="AK36" s="172">
        <v>0</v>
      </c>
      <c r="AL36" s="172">
        <v>0</v>
      </c>
      <c r="AM36" s="172">
        <v>0</v>
      </c>
      <c r="AN36" s="172">
        <v>0</v>
      </c>
      <c r="AO36" s="172">
        <v>0.10149629481379267</v>
      </c>
      <c r="AP36" s="184">
        <v>4.9058136475606555E-4</v>
      </c>
      <c r="AQ36" s="180">
        <v>0</v>
      </c>
      <c r="AR36" s="181">
        <v>5.0851604954235139E-3</v>
      </c>
      <c r="AS36" s="181">
        <v>0.30064191008489694</v>
      </c>
      <c r="AT36" s="181">
        <v>0</v>
      </c>
      <c r="AU36" s="181">
        <v>0</v>
      </c>
      <c r="AV36" s="181">
        <v>0</v>
      </c>
      <c r="AW36" s="184">
        <v>6.6558457316180208E-2</v>
      </c>
      <c r="AX36" s="184">
        <v>3.6125622121822215E-2</v>
      </c>
      <c r="AY36" s="184">
        <v>0</v>
      </c>
      <c r="AZ36" s="184">
        <v>0</v>
      </c>
      <c r="BA36" s="184">
        <v>0</v>
      </c>
      <c r="BB36" s="184">
        <v>0</v>
      </c>
      <c r="BC36" s="184">
        <v>3.8636713856951381E-2</v>
      </c>
      <c r="BD36" s="184">
        <v>2.6046092748438582E-2</v>
      </c>
      <c r="BE36" s="181">
        <v>0</v>
      </c>
      <c r="BF36" s="181">
        <v>0</v>
      </c>
      <c r="BG36" s="181">
        <v>0</v>
      </c>
      <c r="BH36" s="184">
        <v>0</v>
      </c>
      <c r="BI36" s="184">
        <v>0</v>
      </c>
      <c r="BJ36" s="184">
        <v>0</v>
      </c>
      <c r="BK36" s="184">
        <v>6.8292979359837844E-2</v>
      </c>
      <c r="BL36" s="183">
        <v>3.6623727962692296E-2</v>
      </c>
    </row>
    <row r="37" spans="1:64">
      <c r="A37" s="161">
        <v>33</v>
      </c>
      <c r="B37" s="3" t="s">
        <v>96</v>
      </c>
      <c r="C37" s="172">
        <v>4.9205031214441677E-5</v>
      </c>
      <c r="D37" s="172">
        <v>1.3656896732850089E-3</v>
      </c>
      <c r="E37" s="172">
        <v>0</v>
      </c>
      <c r="F37" s="172">
        <v>6.087353523055851E-4</v>
      </c>
      <c r="G37" s="172">
        <v>4.5621949268771019E-4</v>
      </c>
      <c r="H37" s="172">
        <v>4.8089060940862477E-5</v>
      </c>
      <c r="I37" s="172">
        <v>2.4629816534638355E-4</v>
      </c>
      <c r="J37" s="172">
        <v>7.6635485566885978E-4</v>
      </c>
      <c r="K37" s="172">
        <v>6.5577592865157899E-5</v>
      </c>
      <c r="L37" s="172">
        <v>3.1112354735633041E-4</v>
      </c>
      <c r="M37" s="172">
        <v>7.1641663369724452E-4</v>
      </c>
      <c r="N37" s="172">
        <v>1.1779090774292757E-4</v>
      </c>
      <c r="O37" s="172">
        <v>4.4048100525774143E-5</v>
      </c>
      <c r="P37" s="172">
        <v>8.0337510061463592E-4</v>
      </c>
      <c r="Q37" s="172">
        <v>7.8636919501347627E-4</v>
      </c>
      <c r="R37" s="172">
        <v>1.0691630688393469E-3</v>
      </c>
      <c r="S37" s="172">
        <v>5.5104631047394497E-4</v>
      </c>
      <c r="T37" s="172">
        <v>1.9649647868140328E-3</v>
      </c>
      <c r="U37" s="172">
        <v>1.9763936251423623E-3</v>
      </c>
      <c r="V37" s="172">
        <v>5.7320523046778624E-3</v>
      </c>
      <c r="W37" s="172">
        <v>5.4984554947312746E-4</v>
      </c>
      <c r="X37" s="172">
        <v>1.2766059303664657E-4</v>
      </c>
      <c r="Y37" s="172">
        <v>3.5256620764644497E-4</v>
      </c>
      <c r="Z37" s="172">
        <v>1.1961420086373587E-3</v>
      </c>
      <c r="AA37" s="172">
        <v>1.8955948481944458E-4</v>
      </c>
      <c r="AB37" s="172">
        <v>4.8860737931621858E-4</v>
      </c>
      <c r="AC37" s="172">
        <v>4.6052988951723965E-4</v>
      </c>
      <c r="AD37" s="172">
        <v>3.9632019642672328E-4</v>
      </c>
      <c r="AE37" s="172">
        <v>2.8476625815997713E-6</v>
      </c>
      <c r="AF37" s="172">
        <v>1.791952333178631E-3</v>
      </c>
      <c r="AG37" s="172">
        <v>1.0167869756708458E-2</v>
      </c>
      <c r="AH37" s="172">
        <v>2.4675877140545457E-4</v>
      </c>
      <c r="AI37" s="172">
        <v>1.1037001839113044E-5</v>
      </c>
      <c r="AJ37" s="172">
        <v>1.9506457416364846E-4</v>
      </c>
      <c r="AK37" s="172">
        <v>1.0518399309993005E-5</v>
      </c>
      <c r="AL37" s="172">
        <v>1.0823464435176849E-3</v>
      </c>
      <c r="AM37" s="172">
        <v>1.1017003375081978E-3</v>
      </c>
      <c r="AN37" s="172">
        <v>0</v>
      </c>
      <c r="AO37" s="172">
        <v>4.6611084484565676E-3</v>
      </c>
      <c r="AP37" s="184">
        <v>9.1848765712204065E-4</v>
      </c>
      <c r="AQ37" s="180">
        <v>5.8107103012272218E-6</v>
      </c>
      <c r="AR37" s="181">
        <v>3.428475595158087E-2</v>
      </c>
      <c r="AS37" s="181">
        <v>0.16792639837284748</v>
      </c>
      <c r="AT37" s="181">
        <v>8.6947194117983989E-2</v>
      </c>
      <c r="AU37" s="181">
        <v>0.18752085704873564</v>
      </c>
      <c r="AV37" s="181">
        <v>0</v>
      </c>
      <c r="AW37" s="184">
        <v>9.4748456166842729E-2</v>
      </c>
      <c r="AX37" s="184">
        <v>5.1643308610717704E-2</v>
      </c>
      <c r="AY37" s="184">
        <v>9.6346342450612573E-3</v>
      </c>
      <c r="AZ37" s="184">
        <v>9.6346342450612573E-3</v>
      </c>
      <c r="BA37" s="184">
        <v>5.7221048362617703E-3</v>
      </c>
      <c r="BB37" s="184">
        <v>6.3744309517107557E-3</v>
      </c>
      <c r="BC37" s="184">
        <v>5.7674927722599814E-2</v>
      </c>
      <c r="BD37" s="184">
        <v>3.9012689253481982E-2</v>
      </c>
      <c r="BE37" s="181">
        <v>2.7013169640197055E-2</v>
      </c>
      <c r="BF37" s="181">
        <v>0</v>
      </c>
      <c r="BG37" s="181">
        <v>0</v>
      </c>
      <c r="BH37" s="184">
        <v>2.4331604787450195E-2</v>
      </c>
      <c r="BI37" s="184">
        <v>2.8087265328998284E-2</v>
      </c>
      <c r="BJ37" s="184">
        <v>2.7166122439052399E-2</v>
      </c>
      <c r="BK37" s="184">
        <v>8.1092479044759247E-2</v>
      </c>
      <c r="BL37" s="183">
        <v>4.3823724195059997E-2</v>
      </c>
    </row>
    <row r="38" spans="1:64">
      <c r="A38" s="161">
        <v>34</v>
      </c>
      <c r="B38" s="3" t="s">
        <v>97</v>
      </c>
      <c r="C38" s="172">
        <v>0</v>
      </c>
      <c r="D38" s="172">
        <v>0</v>
      </c>
      <c r="E38" s="172">
        <v>0</v>
      </c>
      <c r="F38" s="172">
        <v>0</v>
      </c>
      <c r="G38" s="172">
        <v>0</v>
      </c>
      <c r="H38" s="172">
        <v>0</v>
      </c>
      <c r="I38" s="172">
        <v>0</v>
      </c>
      <c r="J38" s="172">
        <v>4.098154308389624E-6</v>
      </c>
      <c r="K38" s="172">
        <v>0</v>
      </c>
      <c r="L38" s="172">
        <v>0</v>
      </c>
      <c r="M38" s="172">
        <v>0</v>
      </c>
      <c r="N38" s="172">
        <v>1.8477005136145503E-6</v>
      </c>
      <c r="O38" s="172">
        <v>0</v>
      </c>
      <c r="P38" s="172">
        <v>0</v>
      </c>
      <c r="Q38" s="172">
        <v>0</v>
      </c>
      <c r="R38" s="172">
        <v>0</v>
      </c>
      <c r="S38" s="172">
        <v>0</v>
      </c>
      <c r="T38" s="172">
        <v>0</v>
      </c>
      <c r="U38" s="172">
        <v>0</v>
      </c>
      <c r="V38" s="172">
        <v>0</v>
      </c>
      <c r="W38" s="172">
        <v>0</v>
      </c>
      <c r="X38" s="172">
        <v>2.6595956882634704E-6</v>
      </c>
      <c r="Y38" s="172">
        <v>4.5610117418686281E-7</v>
      </c>
      <c r="Z38" s="172">
        <v>7.2230797623028907E-7</v>
      </c>
      <c r="AA38" s="172">
        <v>1.0531082489969143E-4</v>
      </c>
      <c r="AB38" s="172">
        <v>0</v>
      </c>
      <c r="AC38" s="172">
        <v>2.0156723650977105E-5</v>
      </c>
      <c r="AD38" s="172">
        <v>1.06863407529074E-4</v>
      </c>
      <c r="AE38" s="172">
        <v>1.0536351551919154E-5</v>
      </c>
      <c r="AF38" s="172">
        <v>1.2744871898196653E-3</v>
      </c>
      <c r="AG38" s="172">
        <v>3.9868480917068869E-4</v>
      </c>
      <c r="AH38" s="172">
        <v>1.7377378267989756E-5</v>
      </c>
      <c r="AI38" s="172">
        <v>1.1037001839113044E-5</v>
      </c>
      <c r="AJ38" s="172">
        <v>1.4579210660327663E-2</v>
      </c>
      <c r="AK38" s="172">
        <v>5.2591996549965023E-6</v>
      </c>
      <c r="AL38" s="172">
        <v>2.225555003456423E-5</v>
      </c>
      <c r="AM38" s="172">
        <v>2.8525574377102761E-4</v>
      </c>
      <c r="AN38" s="172">
        <v>0</v>
      </c>
      <c r="AO38" s="172">
        <v>1.3166973018238892E-4</v>
      </c>
      <c r="AP38" s="184">
        <v>1.2331613247962519E-3</v>
      </c>
      <c r="AQ38" s="180">
        <v>6.5844063778356263E-2</v>
      </c>
      <c r="AR38" s="181">
        <v>5.504775199299148E-2</v>
      </c>
      <c r="AS38" s="181">
        <v>0.52382450615889686</v>
      </c>
      <c r="AT38" s="181">
        <v>0</v>
      </c>
      <c r="AU38" s="181">
        <v>0</v>
      </c>
      <c r="AV38" s="181">
        <v>0</v>
      </c>
      <c r="AW38" s="184">
        <v>0.14162013631770934</v>
      </c>
      <c r="AX38" s="184">
        <v>7.7053247156942728E-2</v>
      </c>
      <c r="AY38" s="184">
        <v>3.8918380372682412E-7</v>
      </c>
      <c r="AZ38" s="184">
        <v>3.8918380372682412E-7</v>
      </c>
      <c r="BA38" s="184">
        <v>1.9410863511267677E-3</v>
      </c>
      <c r="BB38" s="184">
        <v>1.617518829416781E-3</v>
      </c>
      <c r="BC38" s="184">
        <v>8.2888048364427536E-2</v>
      </c>
      <c r="BD38" s="184">
        <v>5.6005674967989867E-2</v>
      </c>
      <c r="BE38" s="181">
        <v>6.6395824667354075E-5</v>
      </c>
      <c r="BF38" s="181">
        <v>0</v>
      </c>
      <c r="BG38" s="181">
        <v>0</v>
      </c>
      <c r="BH38" s="184">
        <v>5.9804791028259041E-5</v>
      </c>
      <c r="BI38" s="184">
        <v>1.0132760760369012E-3</v>
      </c>
      <c r="BJ38" s="184">
        <v>7.7942019762696196E-4</v>
      </c>
      <c r="BK38" s="184">
        <v>0.14591191954580951</v>
      </c>
      <c r="BL38" s="183">
        <v>7.8433729066252164E-2</v>
      </c>
    </row>
    <row r="39" spans="1:64">
      <c r="A39" s="161">
        <v>35</v>
      </c>
      <c r="B39" s="3" t="s">
        <v>3</v>
      </c>
      <c r="C39" s="172">
        <v>2.0297075375957192E-3</v>
      </c>
      <c r="D39" s="172">
        <v>1.5757957768673179E-3</v>
      </c>
      <c r="E39" s="172">
        <v>1.2548357323802604E-2</v>
      </c>
      <c r="F39" s="172">
        <v>1.9783898949931517E-3</v>
      </c>
      <c r="G39" s="172">
        <v>1.237566362425687E-3</v>
      </c>
      <c r="H39" s="172">
        <v>7.5740270981858402E-4</v>
      </c>
      <c r="I39" s="172">
        <v>5.3810794820242501E-4</v>
      </c>
      <c r="J39" s="172">
        <v>1.0748873300290502E-3</v>
      </c>
      <c r="K39" s="172">
        <v>3.060287667040702E-4</v>
      </c>
      <c r="L39" s="172">
        <v>4.4809617826792238E-4</v>
      </c>
      <c r="M39" s="172">
        <v>7.7344482344428875E-4</v>
      </c>
      <c r="N39" s="172">
        <v>6.5270020643433987E-4</v>
      </c>
      <c r="O39" s="172">
        <v>1.2373511874967465E-3</v>
      </c>
      <c r="P39" s="172">
        <v>2.8372556336486184E-4</v>
      </c>
      <c r="Q39" s="172">
        <v>1.329374615941544E-3</v>
      </c>
      <c r="R39" s="172">
        <v>4.5365106525418222E-4</v>
      </c>
      <c r="S39" s="172">
        <v>8.6722042304096265E-4</v>
      </c>
      <c r="T39" s="172">
        <v>5.5207883104571717E-4</v>
      </c>
      <c r="U39" s="172">
        <v>2.7504811283231208E-4</v>
      </c>
      <c r="V39" s="172">
        <v>3.3295247402850934E-4</v>
      </c>
      <c r="W39" s="172">
        <v>2.4604960661354561E-4</v>
      </c>
      <c r="X39" s="172">
        <v>9.4415646933353192E-4</v>
      </c>
      <c r="Y39" s="172">
        <v>8.907655931869431E-4</v>
      </c>
      <c r="Z39" s="172">
        <v>2.1914823998826971E-3</v>
      </c>
      <c r="AA39" s="172">
        <v>7.4770685678780925E-3</v>
      </c>
      <c r="AB39" s="172">
        <v>1.8782246966375744E-3</v>
      </c>
      <c r="AC39" s="172">
        <v>6.1665908796633352E-4</v>
      </c>
      <c r="AD39" s="172">
        <v>3.1503669117232524E-3</v>
      </c>
      <c r="AE39" s="172">
        <v>2.1813095375054249E-4</v>
      </c>
      <c r="AF39" s="172">
        <v>1.7563800784257055E-3</v>
      </c>
      <c r="AG39" s="172">
        <v>1.1163174656779284E-3</v>
      </c>
      <c r="AH39" s="172">
        <v>2.0852853921587709E-6</v>
      </c>
      <c r="AI39" s="172">
        <v>2.1376929877861051E-3</v>
      </c>
      <c r="AJ39" s="172">
        <v>1.1028775757205948E-3</v>
      </c>
      <c r="AK39" s="172">
        <v>0</v>
      </c>
      <c r="AL39" s="172">
        <v>1.8058789170903547E-3</v>
      </c>
      <c r="AM39" s="172">
        <v>2.3660231083811869E-3</v>
      </c>
      <c r="AN39" s="172">
        <v>0</v>
      </c>
      <c r="AO39" s="172">
        <v>2.3700551432830004E-4</v>
      </c>
      <c r="AP39" s="184">
        <v>1.1169247770573595E-3</v>
      </c>
      <c r="AQ39" s="180">
        <v>0</v>
      </c>
      <c r="AR39" s="181">
        <v>1.3420289237220641E-2</v>
      </c>
      <c r="AS39" s="181">
        <v>0</v>
      </c>
      <c r="AT39" s="181">
        <v>0</v>
      </c>
      <c r="AU39" s="181">
        <v>0</v>
      </c>
      <c r="AV39" s="181">
        <v>0</v>
      </c>
      <c r="AW39" s="184">
        <v>7.1446025522044704E-3</v>
      </c>
      <c r="AX39" s="184">
        <v>4.9276319656858672E-3</v>
      </c>
      <c r="AY39" s="184">
        <v>2.6036396469324532E-4</v>
      </c>
      <c r="AZ39" s="184">
        <v>2.6036396469324532E-4</v>
      </c>
      <c r="BA39" s="184">
        <v>0</v>
      </c>
      <c r="BB39" s="184">
        <v>4.3409824168799197E-5</v>
      </c>
      <c r="BC39" s="184">
        <v>4.1656019923679904E-3</v>
      </c>
      <c r="BD39" s="184">
        <v>3.5648689833478134E-3</v>
      </c>
      <c r="BE39" s="181">
        <v>1.3673567481708518E-3</v>
      </c>
      <c r="BF39" s="181">
        <v>0</v>
      </c>
      <c r="BG39" s="181">
        <v>0</v>
      </c>
      <c r="BH39" s="184">
        <v>1.2316208887400868E-3</v>
      </c>
      <c r="BI39" s="184">
        <v>1.613766734212868E-4</v>
      </c>
      <c r="BJ39" s="184">
        <v>4.2387320060748891E-4</v>
      </c>
      <c r="BK39" s="184">
        <v>7.0376294349471799E-3</v>
      </c>
      <c r="BL39" s="183">
        <v>4.84046559279812E-3</v>
      </c>
    </row>
    <row r="40" spans="1:64">
      <c r="A40" s="161">
        <v>36</v>
      </c>
      <c r="B40" s="3" t="s">
        <v>98</v>
      </c>
      <c r="C40" s="172">
        <v>4.4788879662945535E-2</v>
      </c>
      <c r="D40" s="172">
        <v>2.7944111776447105E-2</v>
      </c>
      <c r="E40" s="172">
        <v>2.0599729002611786E-2</v>
      </c>
      <c r="F40" s="172">
        <v>0.12007304824227667</v>
      </c>
      <c r="G40" s="172">
        <v>4.8335130131404468E-2</v>
      </c>
      <c r="H40" s="172">
        <v>3.4071099676601067E-2</v>
      </c>
      <c r="I40" s="172">
        <v>2.5590914810283485E-2</v>
      </c>
      <c r="J40" s="172">
        <v>5.7772266735984019E-2</v>
      </c>
      <c r="K40" s="172">
        <v>1.3501697731015287E-2</v>
      </c>
      <c r="L40" s="172">
        <v>4.4545456324319881E-2</v>
      </c>
      <c r="M40" s="172">
        <v>6.4545218008076624E-2</v>
      </c>
      <c r="N40" s="172">
        <v>1.4060077058349921E-2</v>
      </c>
      <c r="O40" s="172">
        <v>1.7050619276249665E-2</v>
      </c>
      <c r="P40" s="172">
        <v>3.3206684820990755E-2</v>
      </c>
      <c r="Q40" s="172">
        <v>3.9944360957149726E-2</v>
      </c>
      <c r="R40" s="172">
        <v>4.142318707490858E-2</v>
      </c>
      <c r="S40" s="172">
        <v>4.3126148954141207E-2</v>
      </c>
      <c r="T40" s="172">
        <v>5.5044438713801609E-2</v>
      </c>
      <c r="U40" s="172">
        <v>4.242411266102461E-2</v>
      </c>
      <c r="V40" s="172">
        <v>4.7492436709088162E-2</v>
      </c>
      <c r="W40" s="172">
        <v>3.2440050515490662E-2</v>
      </c>
      <c r="X40" s="172">
        <v>5.0487104950305457E-2</v>
      </c>
      <c r="Y40" s="172">
        <v>0.11026154665732571</v>
      </c>
      <c r="Z40" s="172">
        <v>6.7544463473246802E-2</v>
      </c>
      <c r="AA40" s="172">
        <v>0.16531166738629063</v>
      </c>
      <c r="AB40" s="172">
        <v>7.0848070000851707E-2</v>
      </c>
      <c r="AC40" s="172">
        <v>9.3504991180579311E-2</v>
      </c>
      <c r="AD40" s="172">
        <v>0.12389087142480897</v>
      </c>
      <c r="AE40" s="172">
        <v>2.6253455638542773E-2</v>
      </c>
      <c r="AF40" s="172">
        <v>7.9589585110788119E-2</v>
      </c>
      <c r="AG40" s="172">
        <v>0.16163245012922078</v>
      </c>
      <c r="AH40" s="172">
        <v>9.2848027180999992E-2</v>
      </c>
      <c r="AI40" s="172">
        <v>9.1535665200100841E-2</v>
      </c>
      <c r="AJ40" s="172">
        <v>4.7969981476979624E-2</v>
      </c>
      <c r="AK40" s="172">
        <v>7.7836154893948239E-2</v>
      </c>
      <c r="AL40" s="172">
        <v>0.16508803659720817</v>
      </c>
      <c r="AM40" s="172">
        <v>4.4422583723893766E-2</v>
      </c>
      <c r="AN40" s="172">
        <v>0</v>
      </c>
      <c r="AO40" s="172">
        <v>3.1010854852556235E-2</v>
      </c>
      <c r="AP40" s="184">
        <v>6.7876645172918415E-2</v>
      </c>
      <c r="AQ40" s="180">
        <v>9.6341576794347333E-3</v>
      </c>
      <c r="AR40" s="181">
        <v>1.4147055315786071E-2</v>
      </c>
      <c r="AS40" s="181">
        <v>1.4572306127058587E-5</v>
      </c>
      <c r="AT40" s="181">
        <v>6.5860250048166294E-3</v>
      </c>
      <c r="AU40" s="181">
        <v>2.3271047426993482E-2</v>
      </c>
      <c r="AV40" s="181">
        <v>0</v>
      </c>
      <c r="AW40" s="184">
        <v>1.2567918647351232E-2</v>
      </c>
      <c r="AX40" s="184">
        <v>7.3683535972434031E-2</v>
      </c>
      <c r="AY40" s="184">
        <v>3.5650793156591996E-2</v>
      </c>
      <c r="AZ40" s="184">
        <v>3.5650793156591996E-2</v>
      </c>
      <c r="BA40" s="184">
        <v>8.1252767334865934E-3</v>
      </c>
      <c r="BB40" s="184">
        <v>1.2714536347389681E-2</v>
      </c>
      <c r="BC40" s="184">
        <v>1.262942580920759E-2</v>
      </c>
      <c r="BD40" s="184">
        <v>5.66723736313645E-2</v>
      </c>
      <c r="BE40" s="181">
        <v>5.485203094612915E-2</v>
      </c>
      <c r="BF40" s="181">
        <v>0</v>
      </c>
      <c r="BG40" s="181">
        <v>0</v>
      </c>
      <c r="BH40" s="184">
        <v>4.94069358223031E-2</v>
      </c>
      <c r="BI40" s="184">
        <v>6.1068654105254798E-2</v>
      </c>
      <c r="BJ40" s="184">
        <v>5.8208409213030068E-2</v>
      </c>
      <c r="BK40" s="184">
        <v>-2.2355496515707524E-2</v>
      </c>
      <c r="BL40" s="183">
        <v>5.6048570889974572E-2</v>
      </c>
    </row>
    <row r="41" spans="1:64">
      <c r="A41" s="161">
        <v>37</v>
      </c>
      <c r="B41" s="3" t="s">
        <v>99</v>
      </c>
      <c r="C41" s="172">
        <v>1.8513392994433681E-3</v>
      </c>
      <c r="D41" s="172">
        <v>1.0505305179115453E-4</v>
      </c>
      <c r="E41" s="172">
        <v>1.0996995463739372E-3</v>
      </c>
      <c r="F41" s="172">
        <v>1.5218383807639628E-4</v>
      </c>
      <c r="G41" s="172">
        <v>3.1992155296358099E-4</v>
      </c>
      <c r="H41" s="172">
        <v>1.202226523521562E-4</v>
      </c>
      <c r="I41" s="172">
        <v>8.0314619134690297E-5</v>
      </c>
      <c r="J41" s="172">
        <v>2.8101629543243137E-4</v>
      </c>
      <c r="K41" s="172">
        <v>5.8291193657918133E-5</v>
      </c>
      <c r="L41" s="172">
        <v>9.783759350827999E-5</v>
      </c>
      <c r="M41" s="172">
        <v>2.1741997341060654E-4</v>
      </c>
      <c r="N41" s="172">
        <v>7.0674544645756549E-5</v>
      </c>
      <c r="O41" s="172">
        <v>3.6039354975633392E-5</v>
      </c>
      <c r="P41" s="172">
        <v>1.1564900680632955E-4</v>
      </c>
      <c r="Q41" s="172">
        <v>1.2168188704270425E-4</v>
      </c>
      <c r="R41" s="172">
        <v>2.0590473107410699E-4</v>
      </c>
      <c r="S41" s="172">
        <v>2.2132187879691235E-4</v>
      </c>
      <c r="T41" s="172">
        <v>2.4335053736883588E-4</v>
      </c>
      <c r="U41" s="172">
        <v>1.3587706172853739E-4</v>
      </c>
      <c r="V41" s="172">
        <v>2.1797608011938383E-4</v>
      </c>
      <c r="W41" s="172">
        <v>2.2596392444101127E-4</v>
      </c>
      <c r="X41" s="172">
        <v>2.2872522919065844E-4</v>
      </c>
      <c r="Y41" s="172">
        <v>3.1744641723405653E-4</v>
      </c>
      <c r="Z41" s="172">
        <v>9.6789268814858744E-5</v>
      </c>
      <c r="AA41" s="172">
        <v>4.2124329959876574E-4</v>
      </c>
      <c r="AB41" s="172">
        <v>6.7239547612323662E-5</v>
      </c>
      <c r="AC41" s="172">
        <v>6.5526433834871332E-4</v>
      </c>
      <c r="AD41" s="172">
        <v>2.7010357336088785E-4</v>
      </c>
      <c r="AE41" s="172">
        <v>7.7741188477673754E-4</v>
      </c>
      <c r="AF41" s="172">
        <v>7.3089867187651981E-4</v>
      </c>
      <c r="AG41" s="172">
        <v>5.7335565968264692E-3</v>
      </c>
      <c r="AH41" s="172">
        <v>4.3373936156902433E-4</v>
      </c>
      <c r="AI41" s="172">
        <v>1.0158688850653101E-2</v>
      </c>
      <c r="AJ41" s="172">
        <v>2.2585621501374054E-2</v>
      </c>
      <c r="AK41" s="172">
        <v>2.3771582440584192E-3</v>
      </c>
      <c r="AL41" s="172">
        <v>1.6482732872537468E-3</v>
      </c>
      <c r="AM41" s="172">
        <v>1.4241459656306818E-2</v>
      </c>
      <c r="AN41" s="172">
        <v>0</v>
      </c>
      <c r="AO41" s="172">
        <v>3.4181461955348161E-3</v>
      </c>
      <c r="AP41" s="184">
        <v>3.3120542722340899E-3</v>
      </c>
      <c r="AQ41" s="180">
        <v>0.51350118538490142</v>
      </c>
      <c r="AR41" s="181">
        <v>0.11509284654657072</v>
      </c>
      <c r="AS41" s="181">
        <v>0</v>
      </c>
      <c r="AT41" s="181">
        <v>0</v>
      </c>
      <c r="AU41" s="181">
        <v>1.3986876822349276E-3</v>
      </c>
      <c r="AV41" s="181">
        <v>0</v>
      </c>
      <c r="AW41" s="184">
        <v>6.9835640050383285E-2</v>
      </c>
      <c r="AX41" s="184">
        <v>4.066363578312162E-2</v>
      </c>
      <c r="AY41" s="184">
        <v>4.7149617821504739E-3</v>
      </c>
      <c r="AZ41" s="184">
        <v>4.7149617821504739E-3</v>
      </c>
      <c r="BA41" s="184">
        <v>4.5293494405525464E-2</v>
      </c>
      <c r="BB41" s="184">
        <v>3.852793847199236E-2</v>
      </c>
      <c r="BC41" s="184">
        <v>5.6701837870785331E-2</v>
      </c>
      <c r="BD41" s="184">
        <v>4.0067747808996454E-2</v>
      </c>
      <c r="BE41" s="181">
        <v>5.7718968606124644E-3</v>
      </c>
      <c r="BF41" s="181">
        <v>0</v>
      </c>
      <c r="BG41" s="181">
        <v>9.5575957586763294E-5</v>
      </c>
      <c r="BH41" s="184">
        <v>5.2076171879991721E-3</v>
      </c>
      <c r="BI41" s="184">
        <v>5.7503583425926277E-2</v>
      </c>
      <c r="BJ41" s="184">
        <v>4.4677062780623243E-2</v>
      </c>
      <c r="BK41" s="184">
        <v>6.593165808807025E-2</v>
      </c>
      <c r="BL41" s="183">
        <v>3.8195848909289544E-2</v>
      </c>
    </row>
    <row r="42" spans="1:64">
      <c r="A42" s="161">
        <v>38</v>
      </c>
      <c r="B42" s="3" t="s">
        <v>4</v>
      </c>
      <c r="C42" s="172">
        <v>3.6288710520650735E-4</v>
      </c>
      <c r="D42" s="172">
        <v>4.3071751234373358E-3</v>
      </c>
      <c r="E42" s="172">
        <v>1.0211495787757988E-3</v>
      </c>
      <c r="F42" s="172">
        <v>1.2174707046111702E-3</v>
      </c>
      <c r="G42" s="172">
        <v>8.0690273343625094E-4</v>
      </c>
      <c r="H42" s="172">
        <v>1.0820038711694057E-3</v>
      </c>
      <c r="I42" s="172">
        <v>6.3716264513520961E-4</v>
      </c>
      <c r="J42" s="172">
        <v>6.8146451642364615E-4</v>
      </c>
      <c r="K42" s="172">
        <v>7.2863992072397658E-5</v>
      </c>
      <c r="L42" s="172">
        <v>1.721941645745728E-4</v>
      </c>
      <c r="M42" s="172">
        <v>1.0835356051938424E-3</v>
      </c>
      <c r="N42" s="172">
        <v>1.4827796621756767E-4</v>
      </c>
      <c r="O42" s="172">
        <v>2.2424487540394111E-4</v>
      </c>
      <c r="P42" s="172">
        <v>5.3506940482395138E-4</v>
      </c>
      <c r="Q42" s="172">
        <v>5.9015715215711569E-4</v>
      </c>
      <c r="R42" s="172">
        <v>9.5795249216295761E-4</v>
      </c>
      <c r="S42" s="172">
        <v>1.2782467693780856E-3</v>
      </c>
      <c r="T42" s="172">
        <v>1.569066151393091E-3</v>
      </c>
      <c r="U42" s="172">
        <v>8.4984925881121569E-4</v>
      </c>
      <c r="V42" s="172">
        <v>7.8806736658546461E-4</v>
      </c>
      <c r="W42" s="172">
        <v>7.7999399103341666E-4</v>
      </c>
      <c r="X42" s="172">
        <v>1.1702221028359269E-3</v>
      </c>
      <c r="Y42" s="172">
        <v>7.3842780100853093E-4</v>
      </c>
      <c r="Z42" s="172">
        <v>5.4895406193501972E-5</v>
      </c>
      <c r="AA42" s="172">
        <v>1.0267805427719916E-3</v>
      </c>
      <c r="AB42" s="172">
        <v>2.8913005473299174E-3</v>
      </c>
      <c r="AC42" s="172">
        <v>2.0204553164725188E-3</v>
      </c>
      <c r="AD42" s="172">
        <v>3.3775568332417563E-3</v>
      </c>
      <c r="AE42" s="172">
        <v>3.4428240611541236E-4</v>
      </c>
      <c r="AF42" s="172">
        <v>2.5645372410937357E-3</v>
      </c>
      <c r="AG42" s="172">
        <v>2.0243807486831676E-3</v>
      </c>
      <c r="AH42" s="172">
        <v>2.7303336734665505E-3</v>
      </c>
      <c r="AI42" s="172">
        <v>3.5597235405307754E-3</v>
      </c>
      <c r="AJ42" s="172">
        <v>2.4040653923962465E-3</v>
      </c>
      <c r="AK42" s="172">
        <v>4.4335053091620518E-3</v>
      </c>
      <c r="AL42" s="172">
        <v>1.5478962146488755E-3</v>
      </c>
      <c r="AM42" s="172">
        <v>1.8734904106083145E-3</v>
      </c>
      <c r="AN42" s="172">
        <v>0</v>
      </c>
      <c r="AO42" s="172">
        <v>1.2113615176779779E-4</v>
      </c>
      <c r="AP42" s="184">
        <v>1.3891616674471352E-3</v>
      </c>
      <c r="AQ42" s="180">
        <v>0</v>
      </c>
      <c r="AR42" s="181">
        <v>0</v>
      </c>
      <c r="AS42" s="181">
        <v>0</v>
      </c>
      <c r="AT42" s="181">
        <v>0</v>
      </c>
      <c r="AU42" s="181">
        <v>0</v>
      </c>
      <c r="AV42" s="181">
        <v>0</v>
      </c>
      <c r="AW42" s="184">
        <v>0</v>
      </c>
      <c r="AX42" s="184">
        <v>1.3702681910327977E-3</v>
      </c>
      <c r="AY42" s="184">
        <v>0</v>
      </c>
      <c r="AZ42" s="184">
        <v>0</v>
      </c>
      <c r="BA42" s="184">
        <v>0</v>
      </c>
      <c r="BB42" s="184">
        <v>0</v>
      </c>
      <c r="BC42" s="184">
        <v>0</v>
      </c>
      <c r="BD42" s="184">
        <v>9.8794512862703768E-4</v>
      </c>
      <c r="BE42" s="181">
        <v>0</v>
      </c>
      <c r="BF42" s="181">
        <v>0</v>
      </c>
      <c r="BG42" s="181">
        <v>0</v>
      </c>
      <c r="BH42" s="184">
        <v>0</v>
      </c>
      <c r="BI42" s="184">
        <v>0</v>
      </c>
      <c r="BJ42" s="184">
        <v>0</v>
      </c>
      <c r="BK42" s="184">
        <v>0</v>
      </c>
      <c r="BL42" s="183">
        <v>1.3891616674471352E-3</v>
      </c>
    </row>
    <row r="43" spans="1:64">
      <c r="A43" s="161">
        <v>39</v>
      </c>
      <c r="B43" s="3" t="s">
        <v>5</v>
      </c>
      <c r="C43" s="172">
        <v>5.455607835901221E-3</v>
      </c>
      <c r="D43" s="172">
        <v>8.4042441432923627E-4</v>
      </c>
      <c r="E43" s="172">
        <v>9.170708717082655E-3</v>
      </c>
      <c r="F43" s="172">
        <v>5.6308020088266623E-3</v>
      </c>
      <c r="G43" s="172">
        <v>4.0969835562214806E-3</v>
      </c>
      <c r="H43" s="172">
        <v>2.7771432693348081E-3</v>
      </c>
      <c r="I43" s="172">
        <v>2.9930581397527916E-3</v>
      </c>
      <c r="J43" s="172">
        <v>1.0344912375606381E-3</v>
      </c>
      <c r="K43" s="172">
        <v>3.869077979044316E-3</v>
      </c>
      <c r="L43" s="172">
        <v>2.2659186656517646E-3</v>
      </c>
      <c r="M43" s="172">
        <v>1.130940287921073E-2</v>
      </c>
      <c r="N43" s="172">
        <v>6.2692478426941691E-3</v>
      </c>
      <c r="O43" s="172">
        <v>4.7491861112334667E-3</v>
      </c>
      <c r="P43" s="172">
        <v>6.1247714004632131E-3</v>
      </c>
      <c r="Q43" s="172">
        <v>6.9518383091084976E-3</v>
      </c>
      <c r="R43" s="172">
        <v>6.2751393710766615E-3</v>
      </c>
      <c r="S43" s="172">
        <v>3.2972443167703265E-3</v>
      </c>
      <c r="T43" s="172">
        <v>1.1985921989808334E-3</v>
      </c>
      <c r="U43" s="172">
        <v>3.6060948685410015E-3</v>
      </c>
      <c r="V43" s="172">
        <v>2.1653887519551976E-3</v>
      </c>
      <c r="W43" s="172">
        <v>4.6573675537563992E-3</v>
      </c>
      <c r="X43" s="172">
        <v>1.7260776016829922E-3</v>
      </c>
      <c r="Y43" s="172">
        <v>1.4838339499821208E-2</v>
      </c>
      <c r="Z43" s="172">
        <v>3.082810442550874E-3</v>
      </c>
      <c r="AA43" s="172">
        <v>7.4823341091230771E-3</v>
      </c>
      <c r="AB43" s="172">
        <v>7.6473778817749451E-3</v>
      </c>
      <c r="AC43" s="172">
        <v>4.266392626328849E-3</v>
      </c>
      <c r="AD43" s="172">
        <v>9.9231509054359818E-3</v>
      </c>
      <c r="AE43" s="172">
        <v>3.4525061139315627E-3</v>
      </c>
      <c r="AF43" s="172">
        <v>4.3648268214800841E-3</v>
      </c>
      <c r="AG43" s="172">
        <v>4.9821529917777121E-3</v>
      </c>
      <c r="AH43" s="172">
        <v>3.2182904552317029E-4</v>
      </c>
      <c r="AI43" s="172">
        <v>6.2957382069635352E-3</v>
      </c>
      <c r="AJ43" s="172">
        <v>2.7461586722106984E-3</v>
      </c>
      <c r="AK43" s="172">
        <v>1.2553709576476653E-2</v>
      </c>
      <c r="AL43" s="172">
        <v>3.403282375693669E-3</v>
      </c>
      <c r="AM43" s="172">
        <v>4.3701446539874487E-3</v>
      </c>
      <c r="AN43" s="172">
        <v>4.9478641719657686E-4</v>
      </c>
      <c r="AO43" s="172">
        <v>0</v>
      </c>
      <c r="AP43" s="184">
        <v>4.8338722362794226E-3</v>
      </c>
      <c r="AQ43" s="180">
        <v>0</v>
      </c>
      <c r="AR43" s="181">
        <v>7.1346566917706757E-6</v>
      </c>
      <c r="AS43" s="181">
        <v>0</v>
      </c>
      <c r="AT43" s="181">
        <v>0</v>
      </c>
      <c r="AU43" s="181">
        <v>0</v>
      </c>
      <c r="AV43" s="181">
        <v>0</v>
      </c>
      <c r="AW43" s="184">
        <v>3.7983001340799946E-6</v>
      </c>
      <c r="AX43" s="184">
        <v>4.7701624898668733E-3</v>
      </c>
      <c r="AY43" s="184">
        <v>2.690194124881299E-2</v>
      </c>
      <c r="AZ43" s="184">
        <v>2.690194124881299E-2</v>
      </c>
      <c r="BA43" s="184">
        <v>0</v>
      </c>
      <c r="BB43" s="184">
        <v>4.4852925049986185E-3</v>
      </c>
      <c r="BC43" s="184">
        <v>1.8838168063897715E-3</v>
      </c>
      <c r="BD43" s="184">
        <v>4.6906799727107068E-3</v>
      </c>
      <c r="BE43" s="181">
        <v>1.7897363404777888E-2</v>
      </c>
      <c r="BF43" s="181">
        <v>2.2647976984758525E-3</v>
      </c>
      <c r="BG43" s="181">
        <v>1.7063119486813327E-2</v>
      </c>
      <c r="BH43" s="184">
        <v>1.7690972799043123E-2</v>
      </c>
      <c r="BI43" s="184">
        <v>0</v>
      </c>
      <c r="BJ43" s="184">
        <v>4.3390273507912429E-3</v>
      </c>
      <c r="BK43" s="184">
        <v>-7.2171932018081665E-7</v>
      </c>
      <c r="BL43" s="183">
        <v>4.8334903816547869E-3</v>
      </c>
    </row>
    <row r="44" spans="1:64">
      <c r="A44" s="168">
        <v>40</v>
      </c>
      <c r="B44" s="4" t="s">
        <v>6</v>
      </c>
      <c r="C44" s="177">
        <v>0.57087677214995236</v>
      </c>
      <c r="D44" s="177">
        <v>0.34646496480722766</v>
      </c>
      <c r="E44" s="177">
        <v>0.50077568093003166</v>
      </c>
      <c r="F44" s="177">
        <v>0.44285496880231318</v>
      </c>
      <c r="G44" s="177">
        <v>0.65782591534951429</v>
      </c>
      <c r="H44" s="177">
        <v>0.60100506137366405</v>
      </c>
      <c r="I44" s="177">
        <v>0.63288990739724416</v>
      </c>
      <c r="J44" s="177">
        <v>0.63283054834475549</v>
      </c>
      <c r="K44" s="177">
        <v>0.73446175369056121</v>
      </c>
      <c r="L44" s="177">
        <v>0.55822021676897216</v>
      </c>
      <c r="M44" s="177">
        <v>0.49847984231705533</v>
      </c>
      <c r="N44" s="177">
        <v>0.78218474880280553</v>
      </c>
      <c r="O44" s="177">
        <v>0.78533758864680225</v>
      </c>
      <c r="P44" s="177">
        <v>0.5325081648198805</v>
      </c>
      <c r="Q44" s="177">
        <v>0.55942563107268672</v>
      </c>
      <c r="R44" s="177">
        <v>0.55487691411570528</v>
      </c>
      <c r="S44" s="177">
        <v>0.62329661196854524</v>
      </c>
      <c r="T44" s="177">
        <v>0.65852834670550586</v>
      </c>
      <c r="U44" s="177">
        <v>0.65150415907333492</v>
      </c>
      <c r="V44" s="177">
        <v>0.69292679596720297</v>
      </c>
      <c r="W44" s="177">
        <v>0.69754142881173942</v>
      </c>
      <c r="X44" s="177">
        <v>0.58487434740170796</v>
      </c>
      <c r="Y44" s="177">
        <v>0.52416241580372325</v>
      </c>
      <c r="Z44" s="177">
        <v>0.59577767649414826</v>
      </c>
      <c r="AA44" s="177">
        <v>0.5492328106406057</v>
      </c>
      <c r="AB44" s="177">
        <v>0.35015666814593671</v>
      </c>
      <c r="AC44" s="177">
        <v>0.30591893649026347</v>
      </c>
      <c r="AD44" s="177">
        <v>0.37023206188316887</v>
      </c>
      <c r="AE44" s="177">
        <v>0.18521254383976543</v>
      </c>
      <c r="AF44" s="177">
        <v>0.35559748882114106</v>
      </c>
      <c r="AG44" s="177">
        <v>0.49448736169154928</v>
      </c>
      <c r="AH44" s="177">
        <v>0.28231566772228445</v>
      </c>
      <c r="AI44" s="177">
        <v>0.29027663373767487</v>
      </c>
      <c r="AJ44" s="177">
        <v>0.41057782281320765</v>
      </c>
      <c r="AK44" s="177">
        <v>0.37818904719079849</v>
      </c>
      <c r="AL44" s="177">
        <v>0.36916870524477019</v>
      </c>
      <c r="AM44" s="177">
        <v>0.45130524497336727</v>
      </c>
      <c r="AN44" s="177">
        <v>1</v>
      </c>
      <c r="AO44" s="177">
        <v>0.35062069110807981</v>
      </c>
      <c r="AP44" s="186">
        <v>0.4709097928273191</v>
      </c>
      <c r="AQ44" s="185">
        <v>1</v>
      </c>
      <c r="AR44" s="177">
        <v>1</v>
      </c>
      <c r="AS44" s="177">
        <v>1</v>
      </c>
      <c r="AT44" s="177">
        <v>1</v>
      </c>
      <c r="AU44" s="177">
        <v>1</v>
      </c>
      <c r="AV44" s="177">
        <v>1</v>
      </c>
      <c r="AW44" s="186">
        <v>1</v>
      </c>
      <c r="AX44" s="186">
        <v>1</v>
      </c>
      <c r="AY44" s="186">
        <v>1</v>
      </c>
      <c r="AZ44" s="186">
        <v>1</v>
      </c>
      <c r="BA44" s="186">
        <v>1</v>
      </c>
      <c r="BB44" s="186">
        <v>1</v>
      </c>
      <c r="BC44" s="186">
        <v>1</v>
      </c>
      <c r="BD44" s="186">
        <v>1</v>
      </c>
      <c r="BE44" s="177">
        <v>1</v>
      </c>
      <c r="BF44" s="177">
        <v>1</v>
      </c>
      <c r="BG44" s="177">
        <v>1</v>
      </c>
      <c r="BH44" s="186">
        <v>1</v>
      </c>
      <c r="BI44" s="186">
        <v>1</v>
      </c>
      <c r="BJ44" s="186">
        <v>1</v>
      </c>
      <c r="BK44" s="186">
        <v>1</v>
      </c>
      <c r="BL44" s="187">
        <v>1</v>
      </c>
    </row>
    <row r="45" spans="1:64">
      <c r="A45" s="161">
        <v>41</v>
      </c>
      <c r="B45" s="5" t="s">
        <v>28</v>
      </c>
      <c r="C45" s="188">
        <v>1.9128455884614203E-3</v>
      </c>
      <c r="D45" s="188">
        <v>1.365689673285009E-2</v>
      </c>
      <c r="E45" s="188">
        <v>2.5410914517997762E-2</v>
      </c>
      <c r="F45" s="188">
        <v>1.3544361588799269E-2</v>
      </c>
      <c r="G45" s="188">
        <v>5.6587307822271275E-3</v>
      </c>
      <c r="H45" s="188">
        <v>8.2232294208874832E-3</v>
      </c>
      <c r="I45" s="188">
        <v>1.1123574750154606E-2</v>
      </c>
      <c r="J45" s="188">
        <v>8.7478030965653947E-3</v>
      </c>
      <c r="K45" s="188">
        <v>2.768831698751111E-3</v>
      </c>
      <c r="L45" s="188">
        <v>1.352311217471446E-2</v>
      </c>
      <c r="M45" s="188">
        <v>1.1548208423776478E-2</v>
      </c>
      <c r="N45" s="188">
        <v>4.5042319270638701E-3</v>
      </c>
      <c r="O45" s="188">
        <v>3.7040448169400986E-3</v>
      </c>
      <c r="P45" s="188">
        <v>9.5803637238363396E-3</v>
      </c>
      <c r="Q45" s="188">
        <v>9.8417831263727246E-3</v>
      </c>
      <c r="R45" s="188">
        <v>7.4786360077825379E-3</v>
      </c>
      <c r="S45" s="188">
        <v>9.4897401500472003E-3</v>
      </c>
      <c r="T45" s="188">
        <v>8.2848145632584275E-3</v>
      </c>
      <c r="U45" s="188">
        <v>1.0380184018716447E-2</v>
      </c>
      <c r="V45" s="188">
        <v>1.1703638763333069E-2</v>
      </c>
      <c r="W45" s="188">
        <v>6.1704889440873188E-3</v>
      </c>
      <c r="X45" s="188">
        <v>1.3103827956074118E-2</v>
      </c>
      <c r="Y45" s="188">
        <v>1.2216669950595121E-2</v>
      </c>
      <c r="Z45" s="188">
        <v>4.7368957081182364E-3</v>
      </c>
      <c r="AA45" s="188">
        <v>8.0404814810914414E-3</v>
      </c>
      <c r="AB45" s="188">
        <v>1.7056431910992771E-2</v>
      </c>
      <c r="AC45" s="188">
        <v>1.3638585845265373E-2</v>
      </c>
      <c r="AD45" s="188">
        <v>2.4279029612944102E-2</v>
      </c>
      <c r="AE45" s="188">
        <v>1.7222663293515418E-3</v>
      </c>
      <c r="AF45" s="188">
        <v>1.0365421545114235E-2</v>
      </c>
      <c r="AG45" s="188">
        <v>5.7926557567741241E-3</v>
      </c>
      <c r="AH45" s="188">
        <v>9.0883688341586426E-3</v>
      </c>
      <c r="AI45" s="188">
        <v>3.4853690018251714E-3</v>
      </c>
      <c r="AJ45" s="188">
        <v>8.1011843113555169E-3</v>
      </c>
      <c r="AK45" s="188">
        <v>3.4742272920906897E-2</v>
      </c>
      <c r="AL45" s="188">
        <v>8.4230443957345642E-3</v>
      </c>
      <c r="AM45" s="188">
        <v>1.4276783381586874E-2</v>
      </c>
      <c r="AN45" s="188">
        <v>0</v>
      </c>
      <c r="AO45" s="188">
        <v>1.9750459527358337E-3</v>
      </c>
      <c r="AP45" s="182">
        <v>8.7620871308245404E-3</v>
      </c>
      <c r="AQ45" s="172"/>
      <c r="AR45" s="172"/>
      <c r="AS45" s="172"/>
      <c r="AT45" s="172"/>
      <c r="AU45" s="172"/>
      <c r="AV45" s="172"/>
      <c r="AW45" s="172"/>
      <c r="AX45" s="172"/>
      <c r="AY45" s="172"/>
      <c r="AZ45" s="172"/>
      <c r="BA45" s="172"/>
      <c r="BB45" s="172"/>
      <c r="BC45" s="172"/>
      <c r="BD45" s="172"/>
      <c r="BE45" s="172"/>
      <c r="BF45" s="172"/>
      <c r="BG45" s="172"/>
      <c r="BH45" s="172"/>
      <c r="BI45" s="172"/>
      <c r="BJ45" s="172"/>
      <c r="BK45" s="172"/>
      <c r="BL45" s="172"/>
    </row>
    <row r="46" spans="1:64">
      <c r="A46" s="161">
        <v>42</v>
      </c>
      <c r="B46" s="3" t="s">
        <v>69</v>
      </c>
      <c r="C46" s="181">
        <v>0.15155149614048036</v>
      </c>
      <c r="D46" s="181">
        <v>0.22817522849038765</v>
      </c>
      <c r="E46" s="181">
        <v>0.17153349174243465</v>
      </c>
      <c r="F46" s="181">
        <v>0.2579516055394917</v>
      </c>
      <c r="G46" s="181">
        <v>0.13770114594385849</v>
      </c>
      <c r="H46" s="181">
        <v>0.2721720626600464</v>
      </c>
      <c r="I46" s="181">
        <v>0.17335642824825784</v>
      </c>
      <c r="J46" s="181">
        <v>0.1171240792325445</v>
      </c>
      <c r="K46" s="181">
        <v>1.5279579137581789E-2</v>
      </c>
      <c r="L46" s="181">
        <v>0.24054742090319753</v>
      </c>
      <c r="M46" s="181">
        <v>0.21766947174074985</v>
      </c>
      <c r="N46" s="181">
        <v>6.2445810408374151E-2</v>
      </c>
      <c r="O46" s="181">
        <v>0.11671945764775135</v>
      </c>
      <c r="P46" s="181">
        <v>0.29005387701730417</v>
      </c>
      <c r="Q46" s="181">
        <v>0.21325815420745545</v>
      </c>
      <c r="R46" s="181">
        <v>0.24379890925547271</v>
      </c>
      <c r="S46" s="181">
        <v>0.24633125110096343</v>
      </c>
      <c r="T46" s="181">
        <v>0.2605848403511512</v>
      </c>
      <c r="U46" s="181">
        <v>0.20415569699579933</v>
      </c>
      <c r="V46" s="181">
        <v>0.16481626532719168</v>
      </c>
      <c r="W46" s="181">
        <v>0.18177207604774032</v>
      </c>
      <c r="X46" s="181">
        <v>0.28848634430593861</v>
      </c>
      <c r="Y46" s="181">
        <v>0.33838967095036887</v>
      </c>
      <c r="Z46" s="181">
        <v>7.0262508387801376E-2</v>
      </c>
      <c r="AA46" s="181">
        <v>0.11380414292785156</v>
      </c>
      <c r="AB46" s="181">
        <v>0.4529749017181946</v>
      </c>
      <c r="AC46" s="181">
        <v>0.43749758717185111</v>
      </c>
      <c r="AD46" s="181">
        <v>0.30282397072447498</v>
      </c>
      <c r="AE46" s="181">
        <v>5.8650173764370726E-2</v>
      </c>
      <c r="AF46" s="181">
        <v>0.40235165952905672</v>
      </c>
      <c r="AG46" s="181">
        <v>0.18003386475673192</v>
      </c>
      <c r="AH46" s="181">
        <v>0.33345520667958617</v>
      </c>
      <c r="AI46" s="181">
        <v>0.52314226927728547</v>
      </c>
      <c r="AJ46" s="181">
        <v>0.50896339569449323</v>
      </c>
      <c r="AK46" s="181">
        <v>0.53299358903562055</v>
      </c>
      <c r="AL46" s="181">
        <v>0.37257380440005849</v>
      </c>
      <c r="AM46" s="181">
        <v>0.32381925449611038</v>
      </c>
      <c r="AN46" s="181">
        <v>0</v>
      </c>
      <c r="AO46" s="181">
        <v>7.4261727822867345E-3</v>
      </c>
      <c r="AP46" s="184">
        <v>0.26745444124294698</v>
      </c>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row>
    <row r="47" spans="1:64">
      <c r="A47" s="161">
        <v>43</v>
      </c>
      <c r="B47" s="3" t="s">
        <v>29</v>
      </c>
      <c r="C47" s="181">
        <v>0.13784174431835655</v>
      </c>
      <c r="D47" s="181">
        <v>0.31599957978779286</v>
      </c>
      <c r="E47" s="181">
        <v>0.15181744987530194</v>
      </c>
      <c r="F47" s="181">
        <v>0.12022523208035307</v>
      </c>
      <c r="G47" s="181">
        <v>8.712183237435743E-2</v>
      </c>
      <c r="H47" s="181">
        <v>-1.4943675687373014E-2</v>
      </c>
      <c r="I47" s="181">
        <v>8.4373184554963315E-2</v>
      </c>
      <c r="J47" s="181">
        <v>8.257605296220448E-2</v>
      </c>
      <c r="K47" s="181">
        <v>9.4890776875883473E-2</v>
      </c>
      <c r="L47" s="181">
        <v>6.0659307975133595E-2</v>
      </c>
      <c r="M47" s="181">
        <v>0.11176099485677014</v>
      </c>
      <c r="N47" s="181">
        <v>8.4968817744207115E-2</v>
      </c>
      <c r="O47" s="181">
        <v>6.3621474650318144E-2</v>
      </c>
      <c r="P47" s="181">
        <v>5.0170081139343174E-2</v>
      </c>
      <c r="Q47" s="181">
        <v>0.10991144600670467</v>
      </c>
      <c r="R47" s="181">
        <v>7.7112973429480938E-2</v>
      </c>
      <c r="S47" s="181">
        <v>4.2322163353613641E-3</v>
      </c>
      <c r="T47" s="181">
        <v>-4.9214922109667554E-2</v>
      </c>
      <c r="U47" s="181">
        <v>-2.2806758936799048E-2</v>
      </c>
      <c r="V47" s="181">
        <v>-3.5831914093471015E-2</v>
      </c>
      <c r="W47" s="181">
        <v>9.8520271056280924E-3</v>
      </c>
      <c r="X47" s="181">
        <v>-1.0263379761008731E-2</v>
      </c>
      <c r="Y47" s="181">
        <v>3.3771555341492072E-2</v>
      </c>
      <c r="Z47" s="181">
        <v>0.10068973188650231</v>
      </c>
      <c r="AA47" s="181">
        <v>0.11905388754910118</v>
      </c>
      <c r="AB47" s="181">
        <v>5.7274646656177298E-2</v>
      </c>
      <c r="AC47" s="181">
        <v>8.8944105405315846E-2</v>
      </c>
      <c r="AD47" s="181">
        <v>0.22207562395187613</v>
      </c>
      <c r="AE47" s="181">
        <v>0.34745982802396136</v>
      </c>
      <c r="AF47" s="181">
        <v>2.2376059872551281E-2</v>
      </c>
      <c r="AG47" s="181">
        <v>0.13642994169820968</v>
      </c>
      <c r="AH47" s="181">
        <v>0</v>
      </c>
      <c r="AI47" s="181">
        <v>1.5983321347536598E-2</v>
      </c>
      <c r="AJ47" s="181">
        <v>1.4806407335726255E-2</v>
      </c>
      <c r="AK47" s="181">
        <v>-7.8414666855997853E-3</v>
      </c>
      <c r="AL47" s="181">
        <v>7.3574577439776023E-2</v>
      </c>
      <c r="AM47" s="181">
        <v>2.8935462887427953E-2</v>
      </c>
      <c r="AN47" s="181">
        <v>0</v>
      </c>
      <c r="AO47" s="181">
        <v>0.57490164271155375</v>
      </c>
      <c r="AP47" s="184">
        <v>8.7303473744248794E-2</v>
      </c>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row>
    <row r="48" spans="1:64">
      <c r="A48" s="161">
        <v>44</v>
      </c>
      <c r="B48" s="3" t="s">
        <v>30</v>
      </c>
      <c r="C48" s="181">
        <v>0.17296183534766429</v>
      </c>
      <c r="D48" s="181">
        <v>7.2381552684105468E-2</v>
      </c>
      <c r="E48" s="181">
        <v>0.12652436030870137</v>
      </c>
      <c r="F48" s="181">
        <v>0.11307259169076245</v>
      </c>
      <c r="G48" s="181">
        <v>6.4934136860168731E-2</v>
      </c>
      <c r="H48" s="181">
        <v>0.12759230094134336</v>
      </c>
      <c r="I48" s="181">
        <v>6.2602568461519931E-2</v>
      </c>
      <c r="J48" s="181">
        <v>0.15674971869097926</v>
      </c>
      <c r="K48" s="181">
        <v>4.8505559522595124E-2</v>
      </c>
      <c r="L48" s="181">
        <v>0.10236551733584319</v>
      </c>
      <c r="M48" s="181">
        <v>0.12148786547050039</v>
      </c>
      <c r="N48" s="181">
        <v>5.0854723161341674E-2</v>
      </c>
      <c r="O48" s="181">
        <v>3.5418677195497482E-2</v>
      </c>
      <c r="P48" s="181">
        <v>8.2087665031132712E-2</v>
      </c>
      <c r="Q48" s="181">
        <v>0.10549363299526049</v>
      </c>
      <c r="R48" s="181">
        <v>0.11294369992083128</v>
      </c>
      <c r="S48" s="181">
        <v>0.13834424134021689</v>
      </c>
      <c r="T48" s="181">
        <v>0.1732946393871925</v>
      </c>
      <c r="U48" s="181">
        <v>0.17171731312580651</v>
      </c>
      <c r="V48" s="181">
        <v>0.21323090852909263</v>
      </c>
      <c r="W48" s="181">
        <v>0.10974147216333677</v>
      </c>
      <c r="X48" s="181">
        <v>0.10292369354010804</v>
      </c>
      <c r="Y48" s="181">
        <v>4.6854361421868045E-2</v>
      </c>
      <c r="Z48" s="181">
        <v>0.19481729580895243</v>
      </c>
      <c r="AA48" s="181">
        <v>0.2077835230683362</v>
      </c>
      <c r="AB48" s="181">
        <v>7.8522343701671576E-2</v>
      </c>
      <c r="AC48" s="181">
        <v>9.6935733873852389E-2</v>
      </c>
      <c r="AD48" s="181">
        <v>7.5285691326309523E-2</v>
      </c>
      <c r="AE48" s="181">
        <v>0.33563775681644992</v>
      </c>
      <c r="AF48" s="181">
        <v>0.16623803952410993</v>
      </c>
      <c r="AG48" s="181">
        <v>0.15307620508346584</v>
      </c>
      <c r="AH48" s="181">
        <v>0.37343221293266199</v>
      </c>
      <c r="AI48" s="181">
        <v>0.16240890116771478</v>
      </c>
      <c r="AJ48" s="181">
        <v>5.9503133853570443E-2</v>
      </c>
      <c r="AK48" s="181">
        <v>4.4508606680235402E-2</v>
      </c>
      <c r="AL48" s="181">
        <v>0.12089487295714489</v>
      </c>
      <c r="AM48" s="181">
        <v>0.12516995377257387</v>
      </c>
      <c r="AN48" s="181">
        <v>0</v>
      </c>
      <c r="AO48" s="181">
        <v>3.5155817958697842E-2</v>
      </c>
      <c r="AP48" s="184">
        <v>0.13848546018510022</v>
      </c>
      <c r="AQ48" s="172"/>
      <c r="AR48" s="172"/>
      <c r="AS48" s="172"/>
      <c r="AT48" s="172"/>
      <c r="AU48" s="172"/>
      <c r="AV48" s="172"/>
      <c r="AW48" s="172"/>
      <c r="AX48" s="172"/>
      <c r="AY48" s="172"/>
      <c r="AZ48" s="172"/>
      <c r="BA48" s="172"/>
      <c r="BB48" s="172"/>
      <c r="BC48" s="172"/>
      <c r="BD48" s="172"/>
      <c r="BE48" s="172"/>
      <c r="BF48" s="172"/>
      <c r="BG48" s="172"/>
      <c r="BH48" s="172"/>
      <c r="BI48" s="172"/>
      <c r="BJ48" s="172"/>
      <c r="BK48" s="172"/>
      <c r="BL48" s="172"/>
    </row>
    <row r="49" spans="1:64">
      <c r="A49" s="161">
        <v>45</v>
      </c>
      <c r="B49" s="3" t="s">
        <v>31</v>
      </c>
      <c r="C49" s="181">
        <v>2.3230925362118276E-2</v>
      </c>
      <c r="D49" s="181">
        <v>3.7293833385859856E-2</v>
      </c>
      <c r="E49" s="181">
        <v>2.5410914517997762E-2</v>
      </c>
      <c r="F49" s="181">
        <v>5.2351240298280324E-2</v>
      </c>
      <c r="G49" s="181">
        <v>4.8956989481395805E-2</v>
      </c>
      <c r="H49" s="181">
        <v>5.951021291431732E-3</v>
      </c>
      <c r="I49" s="181">
        <v>3.5654336587860179E-2</v>
      </c>
      <c r="J49" s="181">
        <v>1.9747249260283145E-3</v>
      </c>
      <c r="K49" s="181">
        <v>0.10587138048119381</v>
      </c>
      <c r="L49" s="181">
        <v>2.468638159400921E-2</v>
      </c>
      <c r="M49" s="181">
        <v>3.9053617191147798E-2</v>
      </c>
      <c r="N49" s="181">
        <v>1.5043053731592862E-2</v>
      </c>
      <c r="O49" s="181">
        <v>-4.8012429573093818E-3</v>
      </c>
      <c r="P49" s="181">
        <v>3.5607558202290161E-2</v>
      </c>
      <c r="Q49" s="181">
        <v>2.0731551504900737E-3</v>
      </c>
      <c r="R49" s="181">
        <v>3.7910694603644404E-3</v>
      </c>
      <c r="S49" s="181">
        <v>-2.168954412209741E-2</v>
      </c>
      <c r="T49" s="181">
        <v>-5.1470454702295124E-2</v>
      </c>
      <c r="U49" s="181">
        <v>-1.4947300287482923E-2</v>
      </c>
      <c r="V49" s="181">
        <v>-4.6843299151809563E-2</v>
      </c>
      <c r="W49" s="181">
        <v>-5.0565704869355195E-3</v>
      </c>
      <c r="X49" s="181">
        <v>2.0877826152868241E-2</v>
      </c>
      <c r="Y49" s="181">
        <v>4.7642048149688754E-2</v>
      </c>
      <c r="Z49" s="181">
        <v>3.3922471795679296E-2</v>
      </c>
      <c r="AA49" s="181">
        <v>3.7985614541318699E-2</v>
      </c>
      <c r="AB49" s="181">
        <v>4.4019490503534556E-2</v>
      </c>
      <c r="AC49" s="181">
        <v>5.7781810640905235E-2</v>
      </c>
      <c r="AD49" s="181">
        <v>1.7157046295415895E-2</v>
      </c>
      <c r="AE49" s="181">
        <v>7.1532714517269932E-2</v>
      </c>
      <c r="AF49" s="181">
        <v>4.714546551019784E-2</v>
      </c>
      <c r="AG49" s="181">
        <v>3.0184661422788823E-2</v>
      </c>
      <c r="AH49" s="181">
        <v>1.7085438313087528E-3</v>
      </c>
      <c r="AI49" s="181">
        <v>9.6382070797138737E-3</v>
      </c>
      <c r="AJ49" s="181">
        <v>1.1057662191649484E-2</v>
      </c>
      <c r="AK49" s="181">
        <v>3.2691185055458261E-2</v>
      </c>
      <c r="AL49" s="181">
        <v>5.5403147934003666E-2</v>
      </c>
      <c r="AM49" s="181">
        <v>5.6495966430464249E-2</v>
      </c>
      <c r="AN49" s="181">
        <v>0</v>
      </c>
      <c r="AO49" s="181">
        <v>3.2880565021146162E-2</v>
      </c>
      <c r="AP49" s="184">
        <v>2.9753068615584785E-2</v>
      </c>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row>
    <row r="50" spans="1:64">
      <c r="A50" s="161">
        <v>46</v>
      </c>
      <c r="B50" s="3" t="s">
        <v>32</v>
      </c>
      <c r="C50" s="181">
        <v>-5.8375618907033244E-2</v>
      </c>
      <c r="D50" s="181">
        <v>-1.3972055888223553E-2</v>
      </c>
      <c r="E50" s="181">
        <v>-1.4728118924650943E-3</v>
      </c>
      <c r="F50" s="181">
        <v>0</v>
      </c>
      <c r="G50" s="181">
        <v>-2.1987507915218894E-3</v>
      </c>
      <c r="H50" s="181">
        <v>0</v>
      </c>
      <c r="I50" s="181">
        <v>0</v>
      </c>
      <c r="J50" s="181">
        <v>-2.9272530774211603E-6</v>
      </c>
      <c r="K50" s="181">
        <v>-1.7778814065665029E-3</v>
      </c>
      <c r="L50" s="181">
        <v>-1.9567518701655998E-6</v>
      </c>
      <c r="M50" s="181">
        <v>0</v>
      </c>
      <c r="N50" s="181">
        <v>-1.3857753852109128E-6</v>
      </c>
      <c r="O50" s="181">
        <v>0</v>
      </c>
      <c r="P50" s="181">
        <v>-7.7099337870886364E-6</v>
      </c>
      <c r="Q50" s="181">
        <v>-3.8025589700845079E-6</v>
      </c>
      <c r="R50" s="181">
        <v>-2.2021896371562245E-6</v>
      </c>
      <c r="S50" s="181">
        <v>-4.5167730366716799E-6</v>
      </c>
      <c r="T50" s="181">
        <v>-7.2641951453383841E-6</v>
      </c>
      <c r="U50" s="181">
        <v>-3.2939893752372703E-6</v>
      </c>
      <c r="V50" s="181">
        <v>-2.3953415397734484E-6</v>
      </c>
      <c r="W50" s="181">
        <v>-2.0922585596389933E-5</v>
      </c>
      <c r="X50" s="181">
        <v>-2.6595956882634704E-6</v>
      </c>
      <c r="Y50" s="181">
        <v>-3.0367216177361327E-3</v>
      </c>
      <c r="Z50" s="181">
        <v>-2.0658008120186269E-4</v>
      </c>
      <c r="AA50" s="181">
        <v>-3.5900460208304813E-2</v>
      </c>
      <c r="AB50" s="181">
        <v>-4.4826365074882447E-6</v>
      </c>
      <c r="AC50" s="181">
        <v>-7.1675942745338928E-4</v>
      </c>
      <c r="AD50" s="181">
        <v>-1.1853423794189492E-2</v>
      </c>
      <c r="AE50" s="181">
        <v>-2.1528329116894272E-4</v>
      </c>
      <c r="AF50" s="181">
        <v>-4.0741348021710189E-3</v>
      </c>
      <c r="AG50" s="181">
        <v>-4.6904095196551609E-6</v>
      </c>
      <c r="AH50" s="181">
        <v>0</v>
      </c>
      <c r="AI50" s="181">
        <v>-4.9347016117508051E-3</v>
      </c>
      <c r="AJ50" s="181">
        <v>-1.3009606200002532E-2</v>
      </c>
      <c r="AK50" s="181">
        <v>-1.5283234197419837E-2</v>
      </c>
      <c r="AL50" s="181">
        <v>-3.8152371487824399E-5</v>
      </c>
      <c r="AM50" s="181">
        <v>-2.6659415305703516E-6</v>
      </c>
      <c r="AN50" s="181">
        <v>0</v>
      </c>
      <c r="AO50" s="181">
        <v>-2.9599355345001025E-3</v>
      </c>
      <c r="AP50" s="184">
        <v>-2.6683237460244161E-3</v>
      </c>
      <c r="AQ50" s="172"/>
      <c r="AR50" s="172"/>
      <c r="AS50" s="172"/>
      <c r="AT50" s="172"/>
      <c r="AU50" s="172"/>
      <c r="AV50" s="172"/>
      <c r="AW50" s="172"/>
      <c r="AX50" s="172"/>
      <c r="AY50" s="172"/>
      <c r="AZ50" s="172"/>
      <c r="BA50" s="172"/>
      <c r="BB50" s="172"/>
      <c r="BC50" s="172"/>
      <c r="BD50" s="172"/>
      <c r="BE50" s="172"/>
      <c r="BF50" s="172"/>
      <c r="BG50" s="172"/>
      <c r="BH50" s="172"/>
      <c r="BI50" s="172"/>
      <c r="BJ50" s="172"/>
      <c r="BK50" s="172"/>
      <c r="BL50" s="172"/>
    </row>
    <row r="51" spans="1:64">
      <c r="A51" s="168">
        <v>47</v>
      </c>
      <c r="B51" s="4" t="s">
        <v>33</v>
      </c>
      <c r="C51" s="177">
        <v>0.42912322785004769</v>
      </c>
      <c r="D51" s="177">
        <v>0.65353503519277234</v>
      </c>
      <c r="E51" s="177">
        <v>0.49922431906996839</v>
      </c>
      <c r="F51" s="177">
        <v>0.55714503119768677</v>
      </c>
      <c r="G51" s="177">
        <v>0.34217408465048571</v>
      </c>
      <c r="H51" s="177">
        <v>0.39899493862633595</v>
      </c>
      <c r="I51" s="177">
        <v>0.36711009260275584</v>
      </c>
      <c r="J51" s="177">
        <v>0.36716945165524451</v>
      </c>
      <c r="K51" s="177">
        <v>0.26553824630943879</v>
      </c>
      <c r="L51" s="177">
        <v>0.44177978323102784</v>
      </c>
      <c r="M51" s="177">
        <v>0.50152015768294467</v>
      </c>
      <c r="N51" s="177">
        <v>0.21781525119719444</v>
      </c>
      <c r="O51" s="177">
        <v>0.21466241135319769</v>
      </c>
      <c r="P51" s="177">
        <v>0.4674918351801195</v>
      </c>
      <c r="Q51" s="177">
        <v>0.44057436892731333</v>
      </c>
      <c r="R51" s="177">
        <v>0.44512308588429478</v>
      </c>
      <c r="S51" s="177">
        <v>0.37670338803145481</v>
      </c>
      <c r="T51" s="177">
        <v>0.34147165329449408</v>
      </c>
      <c r="U51" s="177">
        <v>0.34849584092666508</v>
      </c>
      <c r="V51" s="177">
        <v>0.30707320403279703</v>
      </c>
      <c r="W51" s="177">
        <v>0.30245857118826058</v>
      </c>
      <c r="X51" s="177">
        <v>0.41512565259829198</v>
      </c>
      <c r="Y51" s="177">
        <v>0.47583758419627675</v>
      </c>
      <c r="Z51" s="177">
        <v>0.4042223235058518</v>
      </c>
      <c r="AA51" s="177">
        <v>0.45076718935939425</v>
      </c>
      <c r="AB51" s="177">
        <v>0.64984333185406329</v>
      </c>
      <c r="AC51" s="177">
        <v>0.69408106350973653</v>
      </c>
      <c r="AD51" s="177">
        <v>0.62976793811683118</v>
      </c>
      <c r="AE51" s="177">
        <v>0.81478745616023451</v>
      </c>
      <c r="AF51" s="177">
        <v>0.64440251117885894</v>
      </c>
      <c r="AG51" s="177">
        <v>0.50551263830845072</v>
      </c>
      <c r="AH51" s="177">
        <v>0.71768433227771555</v>
      </c>
      <c r="AI51" s="177">
        <v>0.70972336626232513</v>
      </c>
      <c r="AJ51" s="177">
        <v>0.58942217718679235</v>
      </c>
      <c r="AK51" s="177">
        <v>0.62181095280920151</v>
      </c>
      <c r="AL51" s="177">
        <v>0.63083129475522981</v>
      </c>
      <c r="AM51" s="177">
        <v>0.54869475502663279</v>
      </c>
      <c r="AN51" s="177">
        <v>0</v>
      </c>
      <c r="AO51" s="177">
        <v>0.64937930889192019</v>
      </c>
      <c r="AP51" s="186">
        <v>0.52909020717268085</v>
      </c>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row>
    <row r="52" spans="1:64">
      <c r="A52" s="168">
        <v>48</v>
      </c>
      <c r="B52" s="13" t="s">
        <v>34</v>
      </c>
      <c r="C52" s="189">
        <v>1</v>
      </c>
      <c r="D52" s="189">
        <v>1</v>
      </c>
      <c r="E52" s="189">
        <v>1</v>
      </c>
      <c r="F52" s="189">
        <v>1</v>
      </c>
      <c r="G52" s="189">
        <v>1</v>
      </c>
      <c r="H52" s="189">
        <v>1</v>
      </c>
      <c r="I52" s="189">
        <v>1</v>
      </c>
      <c r="J52" s="189">
        <v>1</v>
      </c>
      <c r="K52" s="189">
        <v>1</v>
      </c>
      <c r="L52" s="189">
        <v>1</v>
      </c>
      <c r="M52" s="189">
        <v>1</v>
      </c>
      <c r="N52" s="189">
        <v>1</v>
      </c>
      <c r="O52" s="189">
        <v>1</v>
      </c>
      <c r="P52" s="189">
        <v>1</v>
      </c>
      <c r="Q52" s="189">
        <v>1</v>
      </c>
      <c r="R52" s="189">
        <v>1</v>
      </c>
      <c r="S52" s="189">
        <v>1</v>
      </c>
      <c r="T52" s="189">
        <v>1</v>
      </c>
      <c r="U52" s="189">
        <v>1</v>
      </c>
      <c r="V52" s="189">
        <v>1</v>
      </c>
      <c r="W52" s="189">
        <v>1</v>
      </c>
      <c r="X52" s="189">
        <v>1</v>
      </c>
      <c r="Y52" s="189">
        <v>1</v>
      </c>
      <c r="Z52" s="189">
        <v>1</v>
      </c>
      <c r="AA52" s="189">
        <v>1</v>
      </c>
      <c r="AB52" s="189">
        <v>1</v>
      </c>
      <c r="AC52" s="189">
        <v>1</v>
      </c>
      <c r="AD52" s="189">
        <v>1</v>
      </c>
      <c r="AE52" s="189">
        <v>1</v>
      </c>
      <c r="AF52" s="189">
        <v>1</v>
      </c>
      <c r="AG52" s="189">
        <v>1</v>
      </c>
      <c r="AH52" s="189">
        <v>1</v>
      </c>
      <c r="AI52" s="189">
        <v>1</v>
      </c>
      <c r="AJ52" s="189">
        <v>1</v>
      </c>
      <c r="AK52" s="189">
        <v>1</v>
      </c>
      <c r="AL52" s="189">
        <v>1</v>
      </c>
      <c r="AM52" s="189">
        <v>1</v>
      </c>
      <c r="AN52" s="189">
        <v>1</v>
      </c>
      <c r="AO52" s="189">
        <v>1</v>
      </c>
      <c r="AP52" s="253">
        <v>1</v>
      </c>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row>
    <row r="53" spans="1:64">
      <c r="A53" s="109" t="s">
        <v>196</v>
      </c>
    </row>
  </sheetData>
  <phoneticPr fontId="3"/>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ColWidth="8.625" defaultRowHeight="12"/>
  <cols>
    <col min="1" max="1" width="4.125" style="109" customWidth="1"/>
    <col min="2" max="2" width="21.625" style="109" customWidth="1"/>
    <col min="3" max="111" width="10.625" style="109" customWidth="1"/>
    <col min="112" max="16384" width="8.625" style="109"/>
  </cols>
  <sheetData>
    <row r="1" spans="1:43">
      <c r="A1" s="109" t="s">
        <v>0</v>
      </c>
    </row>
    <row r="2" spans="1:43" ht="14.25">
      <c r="A2" s="109" t="s">
        <v>102</v>
      </c>
    </row>
    <row r="3" spans="1:43">
      <c r="A3" s="159"/>
      <c r="B3" s="160"/>
      <c r="C3" s="159">
        <v>1</v>
      </c>
      <c r="D3" s="160">
        <v>2</v>
      </c>
      <c r="E3" s="160">
        <v>3</v>
      </c>
      <c r="F3" s="160">
        <v>4</v>
      </c>
      <c r="G3" s="160">
        <v>5</v>
      </c>
      <c r="H3" s="160">
        <v>6</v>
      </c>
      <c r="I3" s="160">
        <v>7</v>
      </c>
      <c r="J3" s="160">
        <v>8</v>
      </c>
      <c r="K3" s="160">
        <v>9</v>
      </c>
      <c r="L3" s="160">
        <v>10</v>
      </c>
      <c r="M3" s="160">
        <v>11</v>
      </c>
      <c r="N3" s="160">
        <v>12</v>
      </c>
      <c r="O3" s="160">
        <v>13</v>
      </c>
      <c r="P3" s="160">
        <v>14</v>
      </c>
      <c r="Q3" s="160">
        <v>15</v>
      </c>
      <c r="R3" s="160">
        <v>16</v>
      </c>
      <c r="S3" s="160">
        <v>17</v>
      </c>
      <c r="T3" s="160">
        <v>18</v>
      </c>
      <c r="U3" s="160">
        <v>19</v>
      </c>
      <c r="V3" s="160">
        <v>20</v>
      </c>
      <c r="W3" s="160">
        <v>21</v>
      </c>
      <c r="X3" s="160">
        <v>22</v>
      </c>
      <c r="Y3" s="160">
        <v>23</v>
      </c>
      <c r="Z3" s="160">
        <v>24</v>
      </c>
      <c r="AA3" s="160">
        <v>25</v>
      </c>
      <c r="AB3" s="160">
        <v>26</v>
      </c>
      <c r="AC3" s="160">
        <v>27</v>
      </c>
      <c r="AD3" s="160">
        <v>28</v>
      </c>
      <c r="AE3" s="160">
        <v>29</v>
      </c>
      <c r="AF3" s="160">
        <v>30</v>
      </c>
      <c r="AG3" s="160">
        <v>31</v>
      </c>
      <c r="AH3" s="160">
        <v>32</v>
      </c>
      <c r="AI3" s="160">
        <v>33</v>
      </c>
      <c r="AJ3" s="160">
        <v>34</v>
      </c>
      <c r="AK3" s="160">
        <v>35</v>
      </c>
      <c r="AL3" s="160">
        <v>36</v>
      </c>
      <c r="AM3" s="160">
        <v>37</v>
      </c>
      <c r="AN3" s="160">
        <v>38</v>
      </c>
      <c r="AO3" s="5">
        <v>39</v>
      </c>
      <c r="AP3" s="159"/>
      <c r="AQ3" s="171"/>
    </row>
    <row r="4" spans="1:43" ht="48" customHeight="1">
      <c r="A4" s="16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61">
        <v>1</v>
      </c>
      <c r="B5" s="3" t="s">
        <v>73</v>
      </c>
      <c r="C5" s="172">
        <v>1.027476081318728</v>
      </c>
      <c r="D5" s="172">
        <v>1.8006845653944936E-4</v>
      </c>
      <c r="E5" s="172">
        <v>1.0315406988460631E-3</v>
      </c>
      <c r="F5" s="172">
        <v>9.5710100876881704E-6</v>
      </c>
      <c r="G5" s="172">
        <v>2.7094998615681855E-2</v>
      </c>
      <c r="H5" s="172">
        <v>2.0181733905256507E-3</v>
      </c>
      <c r="I5" s="172">
        <v>2.8185399299679876E-4</v>
      </c>
      <c r="J5" s="172">
        <v>3.0593882297995752E-4</v>
      </c>
      <c r="K5" s="172">
        <v>4.5819891419889472E-6</v>
      </c>
      <c r="L5" s="172">
        <v>9.8155002074567328E-4</v>
      </c>
      <c r="M5" s="172">
        <v>2.5921722875266581E-5</v>
      </c>
      <c r="N5" s="172">
        <v>9.7428050325008164E-6</v>
      </c>
      <c r="O5" s="172">
        <v>1.2315963407826339E-5</v>
      </c>
      <c r="P5" s="172">
        <v>8.8807018527374979E-6</v>
      </c>
      <c r="Q5" s="172">
        <v>6.5832632872460746E-6</v>
      </c>
      <c r="R5" s="172">
        <v>1.1616564066278066E-5</v>
      </c>
      <c r="S5" s="172">
        <v>1.7347118082391089E-5</v>
      </c>
      <c r="T5" s="172">
        <v>1.1466647256297706E-5</v>
      </c>
      <c r="U5" s="172">
        <v>1.3238415621720175E-5</v>
      </c>
      <c r="V5" s="172">
        <v>1.9332227977031889E-5</v>
      </c>
      <c r="W5" s="172">
        <v>1.3338484955700672E-5</v>
      </c>
      <c r="X5" s="172">
        <v>7.7876219427728914E-4</v>
      </c>
      <c r="Y5" s="172">
        <v>1.7516758276085208E-4</v>
      </c>
      <c r="Z5" s="172">
        <v>1.2082404701949914E-5</v>
      </c>
      <c r="AA5" s="172">
        <v>2.9457627278403363E-5</v>
      </c>
      <c r="AB5" s="172">
        <v>1.3372521638656273E-5</v>
      </c>
      <c r="AC5" s="172">
        <v>3.7672498689607676E-5</v>
      </c>
      <c r="AD5" s="172">
        <v>1.1875510562622596E-5</v>
      </c>
      <c r="AE5" s="172">
        <v>6.264021796474753E-6</v>
      </c>
      <c r="AF5" s="172">
        <v>1.4550392784860719E-5</v>
      </c>
      <c r="AG5" s="172">
        <v>2.4427544573927522E-5</v>
      </c>
      <c r="AH5" s="172">
        <v>1.6264820074933795E-5</v>
      </c>
      <c r="AI5" s="172">
        <v>2.7769220585078559E-4</v>
      </c>
      <c r="AJ5" s="172">
        <v>3.7739860571192732E-4</v>
      </c>
      <c r="AK5" s="172">
        <v>4.4683844384285084E-4</v>
      </c>
      <c r="AL5" s="172">
        <v>1.2934446531812985E-5</v>
      </c>
      <c r="AM5" s="172">
        <v>2.879994634862455E-3</v>
      </c>
      <c r="AN5" s="172">
        <v>9.4490449610566685E-5</v>
      </c>
      <c r="AO5" s="172">
        <v>4.1408172336252942E-5</v>
      </c>
      <c r="AP5" s="173">
        <v>1.0647847963085741</v>
      </c>
      <c r="AQ5" s="174">
        <v>0.82241144915683251</v>
      </c>
    </row>
    <row r="6" spans="1:43">
      <c r="A6" s="161">
        <v>2</v>
      </c>
      <c r="B6" s="3" t="s">
        <v>74</v>
      </c>
      <c r="C6" s="172">
        <v>3.0714066594067149E-4</v>
      </c>
      <c r="D6" s="172">
        <v>1.0802849915324393</v>
      </c>
      <c r="E6" s="172">
        <v>1.8625669934065406E-4</v>
      </c>
      <c r="F6" s="172">
        <v>9.1031461729867844E-6</v>
      </c>
      <c r="G6" s="172">
        <v>2.847684674313584E-4</v>
      </c>
      <c r="H6" s="172">
        <v>3.1811466342120272E-5</v>
      </c>
      <c r="I6" s="172">
        <v>8.7738493113177028E-3</v>
      </c>
      <c r="J6" s="172">
        <v>1.8956719910488329E-4</v>
      </c>
      <c r="K6" s="172">
        <v>3.701069742745454E-6</v>
      </c>
      <c r="L6" s="172">
        <v>2.6743126543213643E-5</v>
      </c>
      <c r="M6" s="172">
        <v>5.3904036108471679E-5</v>
      </c>
      <c r="N6" s="172">
        <v>8.0009093253313192E-6</v>
      </c>
      <c r="O6" s="172">
        <v>9.2773667180796728E-6</v>
      </c>
      <c r="P6" s="172">
        <v>2.0585182625420402E-5</v>
      </c>
      <c r="Q6" s="172">
        <v>6.0122806762046599E-6</v>
      </c>
      <c r="R6" s="172">
        <v>7.6979247415771254E-6</v>
      </c>
      <c r="S6" s="172">
        <v>1.761705535964311E-5</v>
      </c>
      <c r="T6" s="172">
        <v>1.6621816724710928E-5</v>
      </c>
      <c r="U6" s="172">
        <v>2.0357567902355725E-5</v>
      </c>
      <c r="V6" s="172">
        <v>2.0983546469282022E-5</v>
      </c>
      <c r="W6" s="172">
        <v>1.2072615016547357E-5</v>
      </c>
      <c r="X6" s="172">
        <v>3.1877565337458695E-4</v>
      </c>
      <c r="Y6" s="172">
        <v>1.284368358504619E-4</v>
      </c>
      <c r="Z6" s="172">
        <v>1.936620568250759E-5</v>
      </c>
      <c r="AA6" s="172">
        <v>2.5281285261175017E-5</v>
      </c>
      <c r="AB6" s="172">
        <v>2.1438842486815565E-5</v>
      </c>
      <c r="AC6" s="172">
        <v>2.6845057026959914E-5</v>
      </c>
      <c r="AD6" s="172">
        <v>2.3027445154802266E-5</v>
      </c>
      <c r="AE6" s="172">
        <v>5.9219194082679708E-6</v>
      </c>
      <c r="AF6" s="172">
        <v>2.7831210678325647E-5</v>
      </c>
      <c r="AG6" s="172">
        <v>3.7937445565080436E-5</v>
      </c>
      <c r="AH6" s="172">
        <v>1.305466189792098E-5</v>
      </c>
      <c r="AI6" s="172">
        <v>5.4326182541052547E-5</v>
      </c>
      <c r="AJ6" s="172">
        <v>5.3753313524294402E-5</v>
      </c>
      <c r="AK6" s="172">
        <v>6.3357456012495068E-5</v>
      </c>
      <c r="AL6" s="172">
        <v>1.5920542743156631E-5</v>
      </c>
      <c r="AM6" s="172">
        <v>5.1938504338518664E-4</v>
      </c>
      <c r="AN6" s="172">
        <v>1.1490969445374912E-3</v>
      </c>
      <c r="AO6" s="172">
        <v>9.7347323295932263E-6</v>
      </c>
      <c r="AP6" s="175">
        <v>1.0928045537635034</v>
      </c>
      <c r="AQ6" s="176">
        <v>0.84405316437799272</v>
      </c>
    </row>
    <row r="7" spans="1:43">
      <c r="A7" s="161">
        <v>3</v>
      </c>
      <c r="B7" s="3" t="s">
        <v>75</v>
      </c>
      <c r="C7" s="172">
        <v>5.3989227775172836E-5</v>
      </c>
      <c r="D7" s="172">
        <v>3.247410398464893E-6</v>
      </c>
      <c r="E7" s="172">
        <v>1.0068598763083012</v>
      </c>
      <c r="F7" s="172">
        <v>8.2321587738858114E-7</v>
      </c>
      <c r="G7" s="172">
        <v>1.4536124143814343E-3</v>
      </c>
      <c r="H7" s="172">
        <v>3.4768287047897175E-6</v>
      </c>
      <c r="I7" s="172">
        <v>2.5696223151694308E-6</v>
      </c>
      <c r="J7" s="172">
        <v>1.1586817656777095E-5</v>
      </c>
      <c r="K7" s="172">
        <v>9.753519063271788E-7</v>
      </c>
      <c r="L7" s="172">
        <v>1.2162059082613484E-6</v>
      </c>
      <c r="M7" s="172">
        <v>1.7519740040287564E-6</v>
      </c>
      <c r="N7" s="172">
        <v>1.8145697221034274E-6</v>
      </c>
      <c r="O7" s="172">
        <v>3.1912398432988233E-6</v>
      </c>
      <c r="P7" s="172">
        <v>1.0358427730308216E-6</v>
      </c>
      <c r="Q7" s="172">
        <v>4.8424228627322322E-7</v>
      </c>
      <c r="R7" s="172">
        <v>6.835419572352932E-7</v>
      </c>
      <c r="S7" s="172">
        <v>1.2873008083922211E-6</v>
      </c>
      <c r="T7" s="172">
        <v>7.8878082958776547E-7</v>
      </c>
      <c r="U7" s="172">
        <v>6.8027939753193244E-7</v>
      </c>
      <c r="V7" s="172">
        <v>1.0145938071077344E-6</v>
      </c>
      <c r="W7" s="172">
        <v>6.332330917731252E-7</v>
      </c>
      <c r="X7" s="172">
        <v>2.7588843602080834E-4</v>
      </c>
      <c r="Y7" s="172">
        <v>8.1889006567900625E-7</v>
      </c>
      <c r="Z7" s="172">
        <v>1.4336597586246365E-6</v>
      </c>
      <c r="AA7" s="172">
        <v>1.1439312553229935E-6</v>
      </c>
      <c r="AB7" s="172">
        <v>1.046363877306375E-6</v>
      </c>
      <c r="AC7" s="172">
        <v>1.2036795088821384E-6</v>
      </c>
      <c r="AD7" s="172">
        <v>2.1788190373589206E-6</v>
      </c>
      <c r="AE7" s="172">
        <v>4.4959971162335967E-7</v>
      </c>
      <c r="AF7" s="172">
        <v>1.2588250561566748E-6</v>
      </c>
      <c r="AG7" s="172">
        <v>4.2843319087409056E-6</v>
      </c>
      <c r="AH7" s="172">
        <v>2.0705660932562464E-6</v>
      </c>
      <c r="AI7" s="172">
        <v>1.8091065581873987E-5</v>
      </c>
      <c r="AJ7" s="172">
        <v>4.7427775147043773E-5</v>
      </c>
      <c r="AK7" s="172">
        <v>6.1587395072134712E-6</v>
      </c>
      <c r="AL7" s="172">
        <v>1.4423117888172961E-6</v>
      </c>
      <c r="AM7" s="172">
        <v>5.1851163942135878E-4</v>
      </c>
      <c r="AN7" s="172">
        <v>1.4812040691065809E-5</v>
      </c>
      <c r="AO7" s="172">
        <v>3.1007811365152385E-6</v>
      </c>
      <c r="AP7" s="175">
        <v>1.0093060604573132</v>
      </c>
      <c r="AQ7" s="176">
        <v>0.77956114954041855</v>
      </c>
    </row>
    <row r="8" spans="1:43">
      <c r="A8" s="161">
        <v>4</v>
      </c>
      <c r="B8" s="3" t="s">
        <v>76</v>
      </c>
      <c r="C8" s="172">
        <v>6.2426792506363975E-5</v>
      </c>
      <c r="D8" s="172">
        <v>4.0321924663178751E-5</v>
      </c>
      <c r="E8" s="172">
        <v>7.2730398041826472E-5</v>
      </c>
      <c r="F8" s="172">
        <v>1.0001686332671216</v>
      </c>
      <c r="G8" s="172">
        <v>6.1801806303383083E-5</v>
      </c>
      <c r="H8" s="172">
        <v>9.4989682863295445E-5</v>
      </c>
      <c r="I8" s="172">
        <v>1.596936079048352E-4</v>
      </c>
      <c r="J8" s="172">
        <v>1.4607497090549998E-4</v>
      </c>
      <c r="K8" s="172">
        <v>5.0635926601941827E-3</v>
      </c>
      <c r="L8" s="172">
        <v>9.2530114696071661E-5</v>
      </c>
      <c r="M8" s="172">
        <v>6.5035636315849562E-4</v>
      </c>
      <c r="N8" s="172">
        <v>1.1262827704622523E-3</v>
      </c>
      <c r="O8" s="172">
        <v>1.141715636484247E-3</v>
      </c>
      <c r="P8" s="172">
        <v>2.1316350707195898E-4</v>
      </c>
      <c r="Q8" s="172">
        <v>1.4393184081469017E-4</v>
      </c>
      <c r="R8" s="172">
        <v>1.0621262937021604E-4</v>
      </c>
      <c r="S8" s="172">
        <v>6.2823957587776263E-5</v>
      </c>
      <c r="T8" s="172">
        <v>9.9107485363911577E-5</v>
      </c>
      <c r="U8" s="172">
        <v>8.6857016312243831E-5</v>
      </c>
      <c r="V8" s="172">
        <v>3.6721276016708353E-5</v>
      </c>
      <c r="W8" s="172">
        <v>1.1578452470796924E-4</v>
      </c>
      <c r="X8" s="172">
        <v>8.5214413860890519E-5</v>
      </c>
      <c r="Y8" s="172">
        <v>8.695383192859854E-5</v>
      </c>
      <c r="Z8" s="172">
        <v>2.6862695261057278E-3</v>
      </c>
      <c r="AA8" s="172">
        <v>1.9222236296091461E-4</v>
      </c>
      <c r="AB8" s="172">
        <v>2.1128209552818478E-4</v>
      </c>
      <c r="AC8" s="172">
        <v>8.578751914293537E-5</v>
      </c>
      <c r="AD8" s="172">
        <v>2.5581097162431276E-5</v>
      </c>
      <c r="AE8" s="172">
        <v>1.7257914906618437E-5</v>
      </c>
      <c r="AF8" s="172">
        <v>7.982745935542782E-5</v>
      </c>
      <c r="AG8" s="172">
        <v>3.4318187130919815E-5</v>
      </c>
      <c r="AH8" s="172">
        <v>5.3130485409906505E-5</v>
      </c>
      <c r="AI8" s="172">
        <v>5.6014935107057701E-5</v>
      </c>
      <c r="AJ8" s="172">
        <v>4.8103147138063035E-5</v>
      </c>
      <c r="AK8" s="172">
        <v>2.6158147950441868E-5</v>
      </c>
      <c r="AL8" s="172">
        <v>2.5042996829028493E-5</v>
      </c>
      <c r="AM8" s="172">
        <v>1.0097910396910618E-4</v>
      </c>
      <c r="AN8" s="172">
        <v>3.640288763018483E-5</v>
      </c>
      <c r="AO8" s="172">
        <v>3.6664207499847457E-5</v>
      </c>
      <c r="AP8" s="175">
        <v>1.0136329625521667</v>
      </c>
      <c r="AQ8" s="176">
        <v>0.78290313360567276</v>
      </c>
    </row>
    <row r="9" spans="1:43">
      <c r="A9" s="161">
        <v>5</v>
      </c>
      <c r="B9" s="3" t="s">
        <v>77</v>
      </c>
      <c r="C9" s="172">
        <v>3.8899266701939474E-2</v>
      </c>
      <c r="D9" s="172">
        <v>2.1029405655540409E-3</v>
      </c>
      <c r="E9" s="172">
        <v>3.9815232578087195E-2</v>
      </c>
      <c r="F9" s="172">
        <v>2.3375859565377022E-5</v>
      </c>
      <c r="G9" s="172">
        <v>1.0641334486088769</v>
      </c>
      <c r="H9" s="172">
        <v>1.1040839623786538E-3</v>
      </c>
      <c r="I9" s="172">
        <v>5.1314299280795571E-4</v>
      </c>
      <c r="J9" s="172">
        <v>3.0320528732223967E-3</v>
      </c>
      <c r="K9" s="172">
        <v>1.4548992349225793E-5</v>
      </c>
      <c r="L9" s="172">
        <v>1.6114733286204456E-4</v>
      </c>
      <c r="M9" s="172">
        <v>1.3040369549877746E-4</v>
      </c>
      <c r="N9" s="172">
        <v>2.7217655463799584E-5</v>
      </c>
      <c r="O9" s="172">
        <v>2.2935236936028855E-5</v>
      </c>
      <c r="P9" s="172">
        <v>2.4854460680246608E-5</v>
      </c>
      <c r="Q9" s="172">
        <v>1.8888256762554109E-5</v>
      </c>
      <c r="R9" s="172">
        <v>2.1964906880264913E-5</v>
      </c>
      <c r="S9" s="172">
        <v>2.8307362413673363E-5</v>
      </c>
      <c r="T9" s="172">
        <v>2.8157101304472974E-5</v>
      </c>
      <c r="U9" s="172">
        <v>2.4585849546573232E-5</v>
      </c>
      <c r="V9" s="172">
        <v>3.1918733899507106E-5</v>
      </c>
      <c r="W9" s="172">
        <v>2.5488790755233171E-5</v>
      </c>
      <c r="X9" s="172">
        <v>9.7997217196680599E-4</v>
      </c>
      <c r="Y9" s="172">
        <v>4.9403093951989649E-5</v>
      </c>
      <c r="Z9" s="172">
        <v>2.1026382304195217E-5</v>
      </c>
      <c r="AA9" s="172">
        <v>4.3827720645547494E-5</v>
      </c>
      <c r="AB9" s="172">
        <v>3.1028990902267264E-5</v>
      </c>
      <c r="AC9" s="172">
        <v>6.9513183283485201E-5</v>
      </c>
      <c r="AD9" s="172">
        <v>3.354835753018023E-5</v>
      </c>
      <c r="AE9" s="172">
        <v>2.1120169471901533E-5</v>
      </c>
      <c r="AF9" s="172">
        <v>5.4835609596634936E-5</v>
      </c>
      <c r="AG9" s="172">
        <v>1.4570159351123702E-4</v>
      </c>
      <c r="AH9" s="172">
        <v>2.1676989504396577E-4</v>
      </c>
      <c r="AI9" s="172">
        <v>1.6619572663331657E-3</v>
      </c>
      <c r="AJ9" s="172">
        <v>2.3797428619024281E-3</v>
      </c>
      <c r="AK9" s="172">
        <v>5.6921740873413259E-4</v>
      </c>
      <c r="AL9" s="172">
        <v>4.9900916642812056E-5</v>
      </c>
      <c r="AM9" s="172">
        <v>3.0286111919121367E-2</v>
      </c>
      <c r="AN9" s="172">
        <v>1.3348248587518016E-4</v>
      </c>
      <c r="AO9" s="172">
        <v>1.1771172279710887E-3</v>
      </c>
      <c r="AP9" s="175">
        <v>1.1881082397725731</v>
      </c>
      <c r="AQ9" s="176">
        <v>0.91766319599417723</v>
      </c>
    </row>
    <row r="10" spans="1:43">
      <c r="A10" s="161">
        <v>6</v>
      </c>
      <c r="B10" s="3" t="s">
        <v>78</v>
      </c>
      <c r="C10" s="172">
        <v>2.4623067356435463E-4</v>
      </c>
      <c r="D10" s="172">
        <v>8.6064697618215089E-5</v>
      </c>
      <c r="E10" s="172">
        <v>1.5975751625428511E-3</v>
      </c>
      <c r="F10" s="172">
        <v>2.6812294257842902E-4</v>
      </c>
      <c r="G10" s="172">
        <v>1.3652231022384027E-4</v>
      </c>
      <c r="H10" s="172">
        <v>1.0172682419276702</v>
      </c>
      <c r="I10" s="172">
        <v>3.1068851266080085E-4</v>
      </c>
      <c r="J10" s="172">
        <v>1.6380791018376169E-4</v>
      </c>
      <c r="K10" s="172">
        <v>3.7678296667149079E-5</v>
      </c>
      <c r="L10" s="172">
        <v>3.2766345775451334E-4</v>
      </c>
      <c r="M10" s="172">
        <v>3.4548705196091008E-4</v>
      </c>
      <c r="N10" s="172">
        <v>8.3817706684330941E-5</v>
      </c>
      <c r="O10" s="172">
        <v>8.8270791197117039E-5</v>
      </c>
      <c r="P10" s="172">
        <v>1.4187493913698728E-4</v>
      </c>
      <c r="Q10" s="172">
        <v>1.0324524335616037E-4</v>
      </c>
      <c r="R10" s="172">
        <v>1.1257457650985945E-4</v>
      </c>
      <c r="S10" s="172">
        <v>1.523582940817309E-4</v>
      </c>
      <c r="T10" s="172">
        <v>3.2246563518846316E-4</v>
      </c>
      <c r="U10" s="172">
        <v>1.5735094728239849E-4</v>
      </c>
      <c r="V10" s="172">
        <v>1.3824644796552464E-4</v>
      </c>
      <c r="W10" s="172">
        <v>1.5892709570603859E-4</v>
      </c>
      <c r="X10" s="172">
        <v>1.254502535693681E-3</v>
      </c>
      <c r="Y10" s="172">
        <v>3.7426635780903289E-4</v>
      </c>
      <c r="Z10" s="172">
        <v>6.3995216936282279E-5</v>
      </c>
      <c r="AA10" s="172">
        <v>1.639179327513551E-4</v>
      </c>
      <c r="AB10" s="172">
        <v>2.77545671854628E-4</v>
      </c>
      <c r="AC10" s="172">
        <v>4.0499710495186066E-4</v>
      </c>
      <c r="AD10" s="172">
        <v>1.7556383077177258E-4</v>
      </c>
      <c r="AE10" s="172">
        <v>2.7269184923979429E-5</v>
      </c>
      <c r="AF10" s="172">
        <v>2.3850420787852571E-4</v>
      </c>
      <c r="AG10" s="172">
        <v>1.2078428236770065E-4</v>
      </c>
      <c r="AH10" s="172">
        <v>4.0593581605859538E-4</v>
      </c>
      <c r="AI10" s="172">
        <v>8.9878781920589199E-5</v>
      </c>
      <c r="AJ10" s="172">
        <v>3.2722041278986303E-4</v>
      </c>
      <c r="AK10" s="172">
        <v>1.7427378591851983E-3</v>
      </c>
      <c r="AL10" s="172">
        <v>2.1412840214278048E-4</v>
      </c>
      <c r="AM10" s="172">
        <v>3.8472661606533823E-4</v>
      </c>
      <c r="AN10" s="172">
        <v>1.8326392021850778E-3</v>
      </c>
      <c r="AO10" s="172">
        <v>9.1269861322814744E-5</v>
      </c>
      <c r="AP10" s="175">
        <v>1.0304370978981423</v>
      </c>
      <c r="AQ10" s="176">
        <v>0.79588220069004756</v>
      </c>
    </row>
    <row r="11" spans="1:43">
      <c r="A11" s="161">
        <v>7</v>
      </c>
      <c r="B11" s="3" t="s">
        <v>79</v>
      </c>
      <c r="C11" s="172">
        <v>9.587911227146792E-3</v>
      </c>
      <c r="D11" s="172">
        <v>4.3715051358278146E-3</v>
      </c>
      <c r="E11" s="172">
        <v>2.0693899890522997E-3</v>
      </c>
      <c r="F11" s="172">
        <v>1.0383200521866243E-3</v>
      </c>
      <c r="G11" s="172">
        <v>6.4155590683496449E-3</v>
      </c>
      <c r="H11" s="172">
        <v>2.6107223259860821E-3</v>
      </c>
      <c r="I11" s="172">
        <v>1.1018506254503626</v>
      </c>
      <c r="J11" s="172">
        <v>6.7331133879495238E-3</v>
      </c>
      <c r="K11" s="172">
        <v>3.6220743208532918E-4</v>
      </c>
      <c r="L11" s="172">
        <v>2.6547868120319219E-3</v>
      </c>
      <c r="M11" s="172">
        <v>6.5281226661334582E-3</v>
      </c>
      <c r="N11" s="172">
        <v>8.2011593604700624E-4</v>
      </c>
      <c r="O11" s="172">
        <v>8.979902100967566E-4</v>
      </c>
      <c r="P11" s="172">
        <v>2.4585570570511456E-3</v>
      </c>
      <c r="Q11" s="172">
        <v>6.9540813340084799E-4</v>
      </c>
      <c r="R11" s="172">
        <v>8.8246978226921456E-4</v>
      </c>
      <c r="S11" s="172">
        <v>2.049382324694361E-3</v>
      </c>
      <c r="T11" s="172">
        <v>1.9538511981887722E-3</v>
      </c>
      <c r="U11" s="172">
        <v>2.4509691820505863E-3</v>
      </c>
      <c r="V11" s="172">
        <v>2.4933311820217667E-3</v>
      </c>
      <c r="W11" s="172">
        <v>1.3596726114913965E-3</v>
      </c>
      <c r="X11" s="172">
        <v>1.9244195023310991E-2</v>
      </c>
      <c r="Y11" s="172">
        <v>1.4715365090278742E-2</v>
      </c>
      <c r="Z11" s="172">
        <v>2.2697750557076255E-3</v>
      </c>
      <c r="AA11" s="172">
        <v>2.9610348171958852E-3</v>
      </c>
      <c r="AB11" s="172">
        <v>2.541423706580637E-3</v>
      </c>
      <c r="AC11" s="172">
        <v>3.2574878722537283E-3</v>
      </c>
      <c r="AD11" s="172">
        <v>2.7078803589596317E-3</v>
      </c>
      <c r="AE11" s="172">
        <v>6.7687658666230758E-4</v>
      </c>
      <c r="AF11" s="172">
        <v>3.3946618405249923E-3</v>
      </c>
      <c r="AG11" s="172">
        <v>4.3239595348232062E-3</v>
      </c>
      <c r="AH11" s="172">
        <v>1.3657002293993139E-3</v>
      </c>
      <c r="AI11" s="172">
        <v>3.7972058370488743E-3</v>
      </c>
      <c r="AJ11" s="172">
        <v>2.9058642375342923E-3</v>
      </c>
      <c r="AK11" s="172">
        <v>7.4670185506473287E-3</v>
      </c>
      <c r="AL11" s="172">
        <v>1.8401597922733874E-3</v>
      </c>
      <c r="AM11" s="172">
        <v>2.658894107842349E-3</v>
      </c>
      <c r="AN11" s="172">
        <v>0.14317284247218584</v>
      </c>
      <c r="AO11" s="172">
        <v>9.6776446851880467E-4</v>
      </c>
      <c r="AP11" s="175">
        <v>1.380552120746172</v>
      </c>
      <c r="AQ11" s="176">
        <v>1.0663017298852984</v>
      </c>
    </row>
    <row r="12" spans="1:43">
      <c r="A12" s="161">
        <v>8</v>
      </c>
      <c r="B12" s="3" t="s">
        <v>80</v>
      </c>
      <c r="C12" s="172">
        <v>1.1592229443354189E-2</v>
      </c>
      <c r="D12" s="172">
        <v>4.1491137490270801E-4</v>
      </c>
      <c r="E12" s="172">
        <v>4.2292952951869097E-3</v>
      </c>
      <c r="F12" s="172">
        <v>1.4931715557307303E-3</v>
      </c>
      <c r="G12" s="172">
        <v>3.4880073930277857E-3</v>
      </c>
      <c r="H12" s="172">
        <v>3.2147651161412064E-2</v>
      </c>
      <c r="I12" s="172">
        <v>8.6161964967786803E-3</v>
      </c>
      <c r="J12" s="172">
        <v>1.07753377578149</v>
      </c>
      <c r="K12" s="172">
        <v>1.6336663572164166E-3</v>
      </c>
      <c r="L12" s="172">
        <v>3.845968003560768E-2</v>
      </c>
      <c r="M12" s="172">
        <v>6.6266465066889867E-3</v>
      </c>
      <c r="N12" s="172">
        <v>2.1187812390909676E-3</v>
      </c>
      <c r="O12" s="172">
        <v>1.4201716747298421E-3</v>
      </c>
      <c r="P12" s="172">
        <v>2.4387255950729511E-3</v>
      </c>
      <c r="Q12" s="172">
        <v>8.9959469625587086E-4</v>
      </c>
      <c r="R12" s="172">
        <v>1.4570400397020239E-3</v>
      </c>
      <c r="S12" s="172">
        <v>3.8723050325230974E-3</v>
      </c>
      <c r="T12" s="172">
        <v>3.9491563504278479E-3</v>
      </c>
      <c r="U12" s="172">
        <v>2.8856666432358316E-3</v>
      </c>
      <c r="V12" s="172">
        <v>3.2421923140787991E-3</v>
      </c>
      <c r="W12" s="172">
        <v>3.3881896421207574E-3</v>
      </c>
      <c r="X12" s="172">
        <v>1.031112596543556E-2</v>
      </c>
      <c r="Y12" s="172">
        <v>1.8190489980792087E-3</v>
      </c>
      <c r="Z12" s="172">
        <v>7.4307050902057165E-4</v>
      </c>
      <c r="AA12" s="172">
        <v>3.0289006267391295E-3</v>
      </c>
      <c r="AB12" s="172">
        <v>4.0168147876127897E-3</v>
      </c>
      <c r="AC12" s="172">
        <v>2.8465042293378994E-4</v>
      </c>
      <c r="AD12" s="172">
        <v>3.2094445552406778E-4</v>
      </c>
      <c r="AE12" s="172">
        <v>1.0008249066562169E-4</v>
      </c>
      <c r="AF12" s="172">
        <v>4.8678631827090259E-4</v>
      </c>
      <c r="AG12" s="172">
        <v>5.8077518354696176E-4</v>
      </c>
      <c r="AH12" s="172">
        <v>5.6790450370539948E-4</v>
      </c>
      <c r="AI12" s="172">
        <v>2.4399908115612036E-3</v>
      </c>
      <c r="AJ12" s="172">
        <v>3.7422235682342E-2</v>
      </c>
      <c r="AK12" s="172">
        <v>9.9700827036769131E-4</v>
      </c>
      <c r="AL12" s="172">
        <v>1.267363720536069E-3</v>
      </c>
      <c r="AM12" s="172">
        <v>2.5636215054450902E-3</v>
      </c>
      <c r="AN12" s="172">
        <v>4.3692382427072962E-3</v>
      </c>
      <c r="AO12" s="172">
        <v>1.123301054709486E-3</v>
      </c>
      <c r="AP12" s="175">
        <v>1.2843499181778368</v>
      </c>
      <c r="AQ12" s="176">
        <v>0.99199770798285247</v>
      </c>
    </row>
    <row r="13" spans="1:43">
      <c r="A13" s="161">
        <v>9</v>
      </c>
      <c r="B13" s="3" t="s">
        <v>81</v>
      </c>
      <c r="C13" s="172">
        <v>4.6488418836766925E-3</v>
      </c>
      <c r="D13" s="172">
        <v>4.2189024256982996E-3</v>
      </c>
      <c r="E13" s="172">
        <v>8.1888888741857794E-3</v>
      </c>
      <c r="F13" s="172">
        <v>1.9550597612131539E-2</v>
      </c>
      <c r="G13" s="172">
        <v>1.5701241168212636E-3</v>
      </c>
      <c r="H13" s="172">
        <v>2.0199361788690116E-3</v>
      </c>
      <c r="I13" s="172">
        <v>1.8309668367592312E-3</v>
      </c>
      <c r="J13" s="172">
        <v>2.1780590217241524E-3</v>
      </c>
      <c r="K13" s="172">
        <v>1.0188071457243686</v>
      </c>
      <c r="L13" s="172">
        <v>8.4068876351372222E-4</v>
      </c>
      <c r="M13" s="172">
        <v>5.344260783660966E-3</v>
      </c>
      <c r="N13" s="172">
        <v>9.8148646402036327E-3</v>
      </c>
      <c r="O13" s="172">
        <v>1.2215759451340007E-3</v>
      </c>
      <c r="P13" s="172">
        <v>2.6440655845477164E-3</v>
      </c>
      <c r="Q13" s="172">
        <v>1.686124440739446E-3</v>
      </c>
      <c r="R13" s="172">
        <v>1.311162564814684E-3</v>
      </c>
      <c r="S13" s="172">
        <v>1.0749206889995278E-3</v>
      </c>
      <c r="T13" s="172">
        <v>8.6044582821149498E-4</v>
      </c>
      <c r="U13" s="172">
        <v>1.0041328301908655E-3</v>
      </c>
      <c r="V13" s="172">
        <v>4.6887204246529068E-4</v>
      </c>
      <c r="W13" s="172">
        <v>1.6655153231906715E-3</v>
      </c>
      <c r="X13" s="172">
        <v>2.5673977076638363E-3</v>
      </c>
      <c r="Y13" s="172">
        <v>3.8535710846321434E-3</v>
      </c>
      <c r="Z13" s="172">
        <v>8.2107198975382503E-3</v>
      </c>
      <c r="AA13" s="172">
        <v>4.0220088598791311E-3</v>
      </c>
      <c r="AB13" s="172">
        <v>4.3223359091193354E-3</v>
      </c>
      <c r="AC13" s="172">
        <v>2.4216585523662167E-3</v>
      </c>
      <c r="AD13" s="172">
        <v>8.9754322040169374E-4</v>
      </c>
      <c r="AE13" s="172">
        <v>3.5026648818365334E-4</v>
      </c>
      <c r="AF13" s="172">
        <v>6.6641145881563496E-3</v>
      </c>
      <c r="AG13" s="172">
        <v>9.7450116129875041E-4</v>
      </c>
      <c r="AH13" s="172">
        <v>2.698594235328831E-3</v>
      </c>
      <c r="AI13" s="172">
        <v>1.6035608425346364E-3</v>
      </c>
      <c r="AJ13" s="172">
        <v>1.0220938969873216E-3</v>
      </c>
      <c r="AK13" s="172">
        <v>1.527611928534772E-3</v>
      </c>
      <c r="AL13" s="172">
        <v>9.4468380205961207E-4</v>
      </c>
      <c r="AM13" s="172">
        <v>2.2604121748342402E-3</v>
      </c>
      <c r="AN13" s="172">
        <v>7.8506862477679094E-4</v>
      </c>
      <c r="AO13" s="172">
        <v>2.7801718890334637E-3</v>
      </c>
      <c r="AP13" s="175">
        <v>1.1388564069732352</v>
      </c>
      <c r="AQ13" s="176">
        <v>0.8796223906346734</v>
      </c>
    </row>
    <row r="14" spans="1:43">
      <c r="A14" s="161">
        <v>10</v>
      </c>
      <c r="B14" s="3" t="s">
        <v>82</v>
      </c>
      <c r="C14" s="172">
        <v>2.6868254348600762E-3</v>
      </c>
      <c r="D14" s="172">
        <v>1.6424018886261862E-3</v>
      </c>
      <c r="E14" s="172">
        <v>4.4525001145278133E-3</v>
      </c>
      <c r="F14" s="172">
        <v>2.3344714476240952E-3</v>
      </c>
      <c r="G14" s="172">
        <v>6.5785911577996821E-3</v>
      </c>
      <c r="H14" s="172">
        <v>2.7959973315065823E-3</v>
      </c>
      <c r="I14" s="172">
        <v>5.8974406772530153E-3</v>
      </c>
      <c r="J14" s="172">
        <v>8.4060127623429536E-3</v>
      </c>
      <c r="K14" s="172">
        <v>2.2531607437321953E-4</v>
      </c>
      <c r="L14" s="172">
        <v>1.0504306550034801</v>
      </c>
      <c r="M14" s="172">
        <v>3.1458534533873013E-3</v>
      </c>
      <c r="N14" s="172">
        <v>7.2297778054902567E-4</v>
      </c>
      <c r="O14" s="172">
        <v>1.0585632135007696E-3</v>
      </c>
      <c r="P14" s="172">
        <v>2.4165257332936702E-3</v>
      </c>
      <c r="Q14" s="172">
        <v>2.3947340513519456E-3</v>
      </c>
      <c r="R14" s="172">
        <v>7.4992253653045357E-3</v>
      </c>
      <c r="S14" s="172">
        <v>1.0945668398751968E-2</v>
      </c>
      <c r="T14" s="172">
        <v>4.9357950839892788E-3</v>
      </c>
      <c r="U14" s="172">
        <v>8.2263881734151757E-3</v>
      </c>
      <c r="V14" s="172">
        <v>1.3097491306812533E-2</v>
      </c>
      <c r="W14" s="172">
        <v>9.0330001767302895E-3</v>
      </c>
      <c r="X14" s="172">
        <v>1.6231910580190401E-2</v>
      </c>
      <c r="Y14" s="172">
        <v>4.1895405754136987E-3</v>
      </c>
      <c r="Z14" s="172">
        <v>5.126608126806429E-4</v>
      </c>
      <c r="AA14" s="172">
        <v>1.1586347121091528E-2</v>
      </c>
      <c r="AB14" s="172">
        <v>5.7351565311529479E-3</v>
      </c>
      <c r="AC14" s="172">
        <v>1.9356598913270317E-3</v>
      </c>
      <c r="AD14" s="172">
        <v>1.2320480706269578E-3</v>
      </c>
      <c r="AE14" s="172">
        <v>3.9404641513694658E-4</v>
      </c>
      <c r="AF14" s="172">
        <v>1.1493153854792843E-3</v>
      </c>
      <c r="AG14" s="172">
        <v>1.4266832988885036E-3</v>
      </c>
      <c r="AH14" s="172">
        <v>1.0610917637897265E-3</v>
      </c>
      <c r="AI14" s="172">
        <v>1.6580933243210696E-3</v>
      </c>
      <c r="AJ14" s="172">
        <v>1.2371608754958002E-3</v>
      </c>
      <c r="AK14" s="172">
        <v>2.467637275171795E-3</v>
      </c>
      <c r="AL14" s="172">
        <v>2.4908147019620623E-3</v>
      </c>
      <c r="AM14" s="172">
        <v>1.4319589505786452E-3</v>
      </c>
      <c r="AN14" s="172">
        <v>1.3565187409795839E-2</v>
      </c>
      <c r="AO14" s="172">
        <v>9.9628406612756507E-4</v>
      </c>
      <c r="AP14" s="175">
        <v>1.2182280316787102</v>
      </c>
      <c r="AQ14" s="176">
        <v>0.940926921956179</v>
      </c>
    </row>
    <row r="15" spans="1:43">
      <c r="A15" s="161">
        <v>11</v>
      </c>
      <c r="B15" s="3" t="s">
        <v>83</v>
      </c>
      <c r="C15" s="172">
        <v>1.4295772995768486E-3</v>
      </c>
      <c r="D15" s="172">
        <v>1.8932251549648118E-4</v>
      </c>
      <c r="E15" s="172">
        <v>2.2212422651013934E-4</v>
      </c>
      <c r="F15" s="172">
        <v>4.1010391248623158E-4</v>
      </c>
      <c r="G15" s="172">
        <v>1.2837545641291204E-3</v>
      </c>
      <c r="H15" s="172">
        <v>4.332604550854565E-4</v>
      </c>
      <c r="I15" s="172">
        <v>9.0932035981415712E-4</v>
      </c>
      <c r="J15" s="172">
        <v>3.9101214005326261E-3</v>
      </c>
      <c r="K15" s="172">
        <v>2.2153618929446634E-3</v>
      </c>
      <c r="L15" s="172">
        <v>1.5562013507915806E-3</v>
      </c>
      <c r="M15" s="172">
        <v>1.0399625579319725</v>
      </c>
      <c r="N15" s="172">
        <v>3.2960322985300301E-3</v>
      </c>
      <c r="O15" s="172">
        <v>2.9237179354391781E-3</v>
      </c>
      <c r="P15" s="172">
        <v>3.649247825549473E-3</v>
      </c>
      <c r="Q15" s="172">
        <v>2.1919079511647727E-3</v>
      </c>
      <c r="R15" s="172">
        <v>2.2718391221685464E-3</v>
      </c>
      <c r="S15" s="172">
        <v>2.8295645740929326E-3</v>
      </c>
      <c r="T15" s="172">
        <v>1.2657617339236493E-2</v>
      </c>
      <c r="U15" s="172">
        <v>4.3785946970066212E-3</v>
      </c>
      <c r="V15" s="172">
        <v>1.7363142178520679E-3</v>
      </c>
      <c r="W15" s="172">
        <v>3.6025338156099847E-3</v>
      </c>
      <c r="X15" s="172">
        <v>3.6683055243089315E-3</v>
      </c>
      <c r="Y15" s="172">
        <v>2.4785738243431409E-2</v>
      </c>
      <c r="Z15" s="172">
        <v>8.3340530570852854E-4</v>
      </c>
      <c r="AA15" s="172">
        <v>3.9012114635579654E-3</v>
      </c>
      <c r="AB15" s="172">
        <v>4.8659977870197432E-4</v>
      </c>
      <c r="AC15" s="172">
        <v>3.2614531640887595E-4</v>
      </c>
      <c r="AD15" s="172">
        <v>2.3225454061188169E-4</v>
      </c>
      <c r="AE15" s="172">
        <v>4.1873875457793018E-4</v>
      </c>
      <c r="AF15" s="172">
        <v>3.7045595792108805E-4</v>
      </c>
      <c r="AG15" s="172">
        <v>3.1086290347412995E-4</v>
      </c>
      <c r="AH15" s="172">
        <v>4.2966901842105194E-4</v>
      </c>
      <c r="AI15" s="172">
        <v>1.1211925972564611E-3</v>
      </c>
      <c r="AJ15" s="172">
        <v>6.0070367901764621E-4</v>
      </c>
      <c r="AK15" s="172">
        <v>3.8608313865655115E-4</v>
      </c>
      <c r="AL15" s="172">
        <v>4.9686721320686277E-4</v>
      </c>
      <c r="AM15" s="172">
        <v>7.134838005963132E-4</v>
      </c>
      <c r="AN15" s="172">
        <v>2.7121298024493407E-3</v>
      </c>
      <c r="AO15" s="172">
        <v>1.6611322763039607E-3</v>
      </c>
      <c r="AP15" s="175">
        <v>1.1355140550006011</v>
      </c>
      <c r="AQ15" s="176">
        <v>0.87704084689087103</v>
      </c>
    </row>
    <row r="16" spans="1:43">
      <c r="A16" s="161">
        <v>12</v>
      </c>
      <c r="B16" s="3" t="s">
        <v>84</v>
      </c>
      <c r="C16" s="172">
        <v>5.9599495666906078E-4</v>
      </c>
      <c r="D16" s="172">
        <v>2.4709673972919699E-4</v>
      </c>
      <c r="E16" s="172">
        <v>1.4149945171044417E-3</v>
      </c>
      <c r="F16" s="172">
        <v>3.9965743981753704E-3</v>
      </c>
      <c r="G16" s="172">
        <v>1.1260632581458097E-3</v>
      </c>
      <c r="H16" s="172">
        <v>5.4505974417856564E-4</v>
      </c>
      <c r="I16" s="172">
        <v>4.057424339380715E-3</v>
      </c>
      <c r="J16" s="172">
        <v>1.3565194127219472E-3</v>
      </c>
      <c r="K16" s="172">
        <v>2.7140749318815219E-4</v>
      </c>
      <c r="L16" s="172">
        <v>3.5292972143788444E-3</v>
      </c>
      <c r="M16" s="172">
        <v>8.3625656230699053E-3</v>
      </c>
      <c r="N16" s="172">
        <v>1.6479514214074551</v>
      </c>
      <c r="O16" s="172">
        <v>1.1835955325728974E-3</v>
      </c>
      <c r="P16" s="172">
        <v>0.2171052729861376</v>
      </c>
      <c r="Q16" s="172">
        <v>0.15132476825920929</v>
      </c>
      <c r="R16" s="172">
        <v>0.10184253265756812</v>
      </c>
      <c r="S16" s="172">
        <v>2.5047519887766687E-2</v>
      </c>
      <c r="T16" s="172">
        <v>7.7700352559725528E-3</v>
      </c>
      <c r="U16" s="172">
        <v>6.4743213663340307E-2</v>
      </c>
      <c r="V16" s="172">
        <v>1.4560624367018429E-2</v>
      </c>
      <c r="W16" s="172">
        <v>8.6403428130425952E-2</v>
      </c>
      <c r="X16" s="172">
        <v>8.7800933066082987E-3</v>
      </c>
      <c r="Y16" s="172">
        <v>2.9656165558259291E-2</v>
      </c>
      <c r="Z16" s="172">
        <v>1.1094113105769949E-3</v>
      </c>
      <c r="AA16" s="172">
        <v>2.6141898551463021E-3</v>
      </c>
      <c r="AB16" s="172">
        <v>4.3868102243276394E-4</v>
      </c>
      <c r="AC16" s="172">
        <v>5.6563496106476268E-4</v>
      </c>
      <c r="AD16" s="172">
        <v>4.5268099850109562E-4</v>
      </c>
      <c r="AE16" s="172">
        <v>5.241138075952629E-4</v>
      </c>
      <c r="AF16" s="172">
        <v>1.3293874383519142E-3</v>
      </c>
      <c r="AG16" s="172">
        <v>5.9853830627862369E-4</v>
      </c>
      <c r="AH16" s="172">
        <v>9.103775689568663E-4</v>
      </c>
      <c r="AI16" s="172">
        <v>5.7556301092040907E-4</v>
      </c>
      <c r="AJ16" s="172">
        <v>3.5247542431112762E-4</v>
      </c>
      <c r="AK16" s="172">
        <v>5.7191675161569417E-4</v>
      </c>
      <c r="AL16" s="172">
        <v>1.8943143687034883E-3</v>
      </c>
      <c r="AM16" s="172">
        <v>6.0693090608813171E-4</v>
      </c>
      <c r="AN16" s="172">
        <v>1.2378745956513754E-3</v>
      </c>
      <c r="AO16" s="172">
        <v>3.8280157048195111E-3</v>
      </c>
      <c r="AP16" s="175">
        <v>2.3994817747400914</v>
      </c>
      <c r="AQ16" s="176">
        <v>1.8532958870475154</v>
      </c>
    </row>
    <row r="17" spans="1:43">
      <c r="A17" s="161">
        <v>13</v>
      </c>
      <c r="B17" s="3" t="s">
        <v>85</v>
      </c>
      <c r="C17" s="172">
        <v>1.8907207052591483E-5</v>
      </c>
      <c r="D17" s="172">
        <v>6.3649552799731885E-6</v>
      </c>
      <c r="E17" s="172">
        <v>2.516036685640384E-5</v>
      </c>
      <c r="F17" s="172">
        <v>3.6123753159506278E-5</v>
      </c>
      <c r="G17" s="172">
        <v>9.9035578281127739E-5</v>
      </c>
      <c r="H17" s="172">
        <v>2.5274706780752484E-5</v>
      </c>
      <c r="I17" s="172">
        <v>7.2330199145602265E-5</v>
      </c>
      <c r="J17" s="172">
        <v>3.8368764303397412E-4</v>
      </c>
      <c r="K17" s="172">
        <v>9.5420651661180829E-6</v>
      </c>
      <c r="L17" s="172">
        <v>1.5961557113696817E-4</v>
      </c>
      <c r="M17" s="172">
        <v>5.1344147520643443E-4</v>
      </c>
      <c r="N17" s="172">
        <v>1.0203533080575451E-3</v>
      </c>
      <c r="O17" s="172">
        <v>1.0259733594539617</v>
      </c>
      <c r="P17" s="172">
        <v>3.6323882144721625E-3</v>
      </c>
      <c r="Q17" s="172">
        <v>2.0506773731031247E-3</v>
      </c>
      <c r="R17" s="172">
        <v>9.9034701691082575E-4</v>
      </c>
      <c r="S17" s="172">
        <v>1.1828031213174728E-3</v>
      </c>
      <c r="T17" s="172">
        <v>1.6340037373674167E-3</v>
      </c>
      <c r="U17" s="172">
        <v>3.7693204083210996E-3</v>
      </c>
      <c r="V17" s="172">
        <v>2.5648144110271371E-3</v>
      </c>
      <c r="W17" s="172">
        <v>1.2613041917727108E-3</v>
      </c>
      <c r="X17" s="172">
        <v>9.9542328544485726E-4</v>
      </c>
      <c r="Y17" s="172">
        <v>5.6039003218234242E-4</v>
      </c>
      <c r="Z17" s="172">
        <v>4.5366526218225724E-5</v>
      </c>
      <c r="AA17" s="172">
        <v>6.4791497187065034E-5</v>
      </c>
      <c r="AB17" s="172">
        <v>1.5532256866604884E-5</v>
      </c>
      <c r="AC17" s="172">
        <v>1.5881256138030168E-5</v>
      </c>
      <c r="AD17" s="172">
        <v>1.6804718747683553E-5</v>
      </c>
      <c r="AE17" s="172">
        <v>1.1152962915857772E-5</v>
      </c>
      <c r="AF17" s="172">
        <v>2.0858452121778549E-5</v>
      </c>
      <c r="AG17" s="172">
        <v>2.4579609349962157E-5</v>
      </c>
      <c r="AH17" s="172">
        <v>3.1647040912956559E-5</v>
      </c>
      <c r="AI17" s="172">
        <v>2.437346409361122E-5</v>
      </c>
      <c r="AJ17" s="172">
        <v>1.0908786813927346E-4</v>
      </c>
      <c r="AK17" s="172">
        <v>3.7120188232250726E-5</v>
      </c>
      <c r="AL17" s="172">
        <v>5.4572633500707389E-5</v>
      </c>
      <c r="AM17" s="172">
        <v>3.6763440991983599E-5</v>
      </c>
      <c r="AN17" s="172">
        <v>1.2491471176093511E-4</v>
      </c>
      <c r="AO17" s="172">
        <v>1.3238937186792218E-4</v>
      </c>
      <c r="AP17" s="175">
        <v>1.0477505040740822</v>
      </c>
      <c r="AQ17" s="176">
        <v>0.80925461501485652</v>
      </c>
    </row>
    <row r="18" spans="1:43">
      <c r="A18" s="161">
        <v>14</v>
      </c>
      <c r="B18" s="3" t="s">
        <v>86</v>
      </c>
      <c r="C18" s="172">
        <v>1.2965191837520742E-3</v>
      </c>
      <c r="D18" s="172">
        <v>5.150554124436973E-4</v>
      </c>
      <c r="E18" s="172">
        <v>9.1966453675448813E-4</v>
      </c>
      <c r="F18" s="172">
        <v>2.9323229797282397E-3</v>
      </c>
      <c r="G18" s="172">
        <v>4.2505850891177413E-3</v>
      </c>
      <c r="H18" s="172">
        <v>6.6313325406103804E-4</v>
      </c>
      <c r="I18" s="172">
        <v>2.2490122800627259E-3</v>
      </c>
      <c r="J18" s="172">
        <v>4.7526294897973801E-3</v>
      </c>
      <c r="K18" s="172">
        <v>4.4381653350261088E-4</v>
      </c>
      <c r="L18" s="172">
        <v>2.734690330676269E-3</v>
      </c>
      <c r="M18" s="172">
        <v>3.0905592523707494E-3</v>
      </c>
      <c r="N18" s="172">
        <v>6.9383040248036858E-4</v>
      </c>
      <c r="O18" s="172">
        <v>8.0509815899234942E-4</v>
      </c>
      <c r="P18" s="172">
        <v>1.0287219975651121</v>
      </c>
      <c r="Q18" s="172">
        <v>1.0673987812671371E-2</v>
      </c>
      <c r="R18" s="172">
        <v>1.0161795532655782E-2</v>
      </c>
      <c r="S18" s="172">
        <v>1.0694986161541289E-2</v>
      </c>
      <c r="T18" s="172">
        <v>5.363331167261327E-3</v>
      </c>
      <c r="U18" s="172">
        <v>9.9675762748295208E-3</v>
      </c>
      <c r="V18" s="172">
        <v>7.3430204536737761E-3</v>
      </c>
      <c r="W18" s="172">
        <v>6.5430766675919081E-3</v>
      </c>
      <c r="X18" s="172">
        <v>5.4951859102827507E-3</v>
      </c>
      <c r="Y18" s="172">
        <v>2.7309203581612197E-2</v>
      </c>
      <c r="Z18" s="172">
        <v>1.1171056430920629E-3</v>
      </c>
      <c r="AA18" s="172">
        <v>1.9122346155234552E-3</v>
      </c>
      <c r="AB18" s="172">
        <v>3.73927382221593E-4</v>
      </c>
      <c r="AC18" s="172">
        <v>1.0691704368108752E-3</v>
      </c>
      <c r="AD18" s="172">
        <v>3.1462430896266746E-4</v>
      </c>
      <c r="AE18" s="172">
        <v>5.2287476033325317E-4</v>
      </c>
      <c r="AF18" s="172">
        <v>1.0070321587513445E-3</v>
      </c>
      <c r="AG18" s="172">
        <v>5.0963927636955007E-4</v>
      </c>
      <c r="AH18" s="172">
        <v>1.4206829327136619E-3</v>
      </c>
      <c r="AI18" s="172">
        <v>4.8619104887789909E-4</v>
      </c>
      <c r="AJ18" s="172">
        <v>4.9420885265834432E-4</v>
      </c>
      <c r="AK18" s="172">
        <v>9.0627794008110848E-4</v>
      </c>
      <c r="AL18" s="172">
        <v>6.8263358070550526E-4</v>
      </c>
      <c r="AM18" s="172">
        <v>1.1966846193372813E-3</v>
      </c>
      <c r="AN18" s="172">
        <v>8.7339129649590102E-4</v>
      </c>
      <c r="AO18" s="172">
        <v>1.536307642042568E-3</v>
      </c>
      <c r="AP18" s="175">
        <v>1.1620440645259487</v>
      </c>
      <c r="AQ18" s="176">
        <v>0.89753192044444441</v>
      </c>
    </row>
    <row r="19" spans="1:43">
      <c r="A19" s="161">
        <v>15</v>
      </c>
      <c r="B19" s="3" t="s">
        <v>70</v>
      </c>
      <c r="C19" s="172">
        <v>1.5250021005611375E-4</v>
      </c>
      <c r="D19" s="172">
        <v>9.1921153807503859E-5</v>
      </c>
      <c r="E19" s="172">
        <v>1.2451131719573002E-4</v>
      </c>
      <c r="F19" s="172">
        <v>1.5323590825704466E-3</v>
      </c>
      <c r="G19" s="172">
        <v>1.6298703136043979E-4</v>
      </c>
      <c r="H19" s="172">
        <v>1.3226917597759625E-4</v>
      </c>
      <c r="I19" s="172">
        <v>1.5072613812093429E-4</v>
      </c>
      <c r="J19" s="172">
        <v>2.082392175684613E-4</v>
      </c>
      <c r="K19" s="172">
        <v>6.7377959371986125E-5</v>
      </c>
      <c r="L19" s="172">
        <v>2.7056367067334117E-4</v>
      </c>
      <c r="M19" s="172">
        <v>4.8420795140376513E-4</v>
      </c>
      <c r="N19" s="172">
        <v>1.4933469289797325E-4</v>
      </c>
      <c r="O19" s="172">
        <v>7.73063594249894E-5</v>
      </c>
      <c r="P19" s="172">
        <v>4.9886986234174747E-4</v>
      </c>
      <c r="Q19" s="172">
        <v>1.0513332661945143</v>
      </c>
      <c r="R19" s="172">
        <v>1.1304269745330303E-2</v>
      </c>
      <c r="S19" s="172">
        <v>4.5606741555348131E-3</v>
      </c>
      <c r="T19" s="172">
        <v>8.0177653304210148E-4</v>
      </c>
      <c r="U19" s="172">
        <v>5.2638119667076698E-3</v>
      </c>
      <c r="V19" s="172">
        <v>6.250360749617003E-4</v>
      </c>
      <c r="W19" s="172">
        <v>4.921733874124882E-3</v>
      </c>
      <c r="X19" s="172">
        <v>2.1671094720547251E-4</v>
      </c>
      <c r="Y19" s="172">
        <v>2.5843707027357579E-3</v>
      </c>
      <c r="Z19" s="172">
        <v>2.7861696711631436E-4</v>
      </c>
      <c r="AA19" s="172">
        <v>4.489657402987973E-3</v>
      </c>
      <c r="AB19" s="172">
        <v>2.5609655153170939E-4</v>
      </c>
      <c r="AC19" s="172">
        <v>2.7758690558255092E-4</v>
      </c>
      <c r="AD19" s="172">
        <v>3.4952216812789193E-4</v>
      </c>
      <c r="AE19" s="172">
        <v>1.2783435664435341E-4</v>
      </c>
      <c r="AF19" s="172">
        <v>3.0837929211327634E-4</v>
      </c>
      <c r="AG19" s="172">
        <v>4.6217237392512898E-4</v>
      </c>
      <c r="AH19" s="172">
        <v>3.785601685417441E-4</v>
      </c>
      <c r="AI19" s="172">
        <v>2.9642325522976026E-4</v>
      </c>
      <c r="AJ19" s="172">
        <v>1.7366276483788415E-4</v>
      </c>
      <c r="AK19" s="172">
        <v>2.3391066803064736E-4</v>
      </c>
      <c r="AL19" s="172">
        <v>3.3844037173234786E-3</v>
      </c>
      <c r="AM19" s="172">
        <v>2.0410730574354989E-4</v>
      </c>
      <c r="AN19" s="172">
        <v>7.3224561091024678E-5</v>
      </c>
      <c r="AO19" s="172">
        <v>1.8943408346176462E-4</v>
      </c>
      <c r="AP19" s="175">
        <v>1.0971984165592177</v>
      </c>
      <c r="AQ19" s="176">
        <v>0.84744686710717076</v>
      </c>
    </row>
    <row r="20" spans="1:43">
      <c r="A20" s="161">
        <v>16</v>
      </c>
      <c r="B20" s="3" t="s">
        <v>71</v>
      </c>
      <c r="C20" s="172">
        <v>2.0608439955866574E-4</v>
      </c>
      <c r="D20" s="172">
        <v>2.0837666269895604E-4</v>
      </c>
      <c r="E20" s="172">
        <v>1.2335442659841466E-4</v>
      </c>
      <c r="F20" s="172">
        <v>6.9538553677266676E-4</v>
      </c>
      <c r="G20" s="172">
        <v>2.302018889468523E-4</v>
      </c>
      <c r="H20" s="172">
        <v>1.7311513094758608E-4</v>
      </c>
      <c r="I20" s="172">
        <v>1.808661117435188E-4</v>
      </c>
      <c r="J20" s="172">
        <v>2.7114100513224513E-4</v>
      </c>
      <c r="K20" s="172">
        <v>8.0968733030115558E-5</v>
      </c>
      <c r="L20" s="172">
        <v>1.1589853961074946E-3</v>
      </c>
      <c r="M20" s="172">
        <v>6.5833341315979597E-4</v>
      </c>
      <c r="N20" s="172">
        <v>1.7136186206824283E-4</v>
      </c>
      <c r="O20" s="172">
        <v>1.4280705770248255E-4</v>
      </c>
      <c r="P20" s="172">
        <v>3.5236984766963951E-4</v>
      </c>
      <c r="Q20" s="172">
        <v>1.3563181628795465E-3</v>
      </c>
      <c r="R20" s="172">
        <v>1.0637441525708031</v>
      </c>
      <c r="S20" s="172">
        <v>8.3456751325482279E-4</v>
      </c>
      <c r="T20" s="172">
        <v>1.2182252610266114E-3</v>
      </c>
      <c r="U20" s="172">
        <v>9.5316273843881164E-4</v>
      </c>
      <c r="V20" s="172">
        <v>4.4327439855936369E-4</v>
      </c>
      <c r="W20" s="172">
        <v>7.1347795651911013E-4</v>
      </c>
      <c r="X20" s="172">
        <v>2.8223665819450942E-4</v>
      </c>
      <c r="Y20" s="172">
        <v>4.7395503389221946E-4</v>
      </c>
      <c r="Z20" s="172">
        <v>3.1647502504081028E-4</v>
      </c>
      <c r="AA20" s="172">
        <v>8.53568272778449E-4</v>
      </c>
      <c r="AB20" s="172">
        <v>3.2185745116224108E-4</v>
      </c>
      <c r="AC20" s="172">
        <v>3.8392777347975794E-4</v>
      </c>
      <c r="AD20" s="172">
        <v>5.1073053489250012E-4</v>
      </c>
      <c r="AE20" s="172">
        <v>1.4129486764810704E-4</v>
      </c>
      <c r="AF20" s="172">
        <v>3.6757547041601428E-4</v>
      </c>
      <c r="AG20" s="172">
        <v>6.6784126918876597E-4</v>
      </c>
      <c r="AH20" s="172">
        <v>3.8526947897914567E-4</v>
      </c>
      <c r="AI20" s="172">
        <v>3.7238320711559546E-4</v>
      </c>
      <c r="AJ20" s="172">
        <v>2.1721381449261762E-4</v>
      </c>
      <c r="AK20" s="172">
        <v>3.3476371603657825E-4</v>
      </c>
      <c r="AL20" s="172">
        <v>5.2161418221457236E-3</v>
      </c>
      <c r="AM20" s="172">
        <v>2.2803708193885064E-4</v>
      </c>
      <c r="AN20" s="172">
        <v>9.5381952679649944E-5</v>
      </c>
      <c r="AO20" s="172">
        <v>2.0644444201285993E-4</v>
      </c>
      <c r="AP20" s="175">
        <v>1.0852916279457125</v>
      </c>
      <c r="AQ20" s="176">
        <v>0.83825038035004862</v>
      </c>
    </row>
    <row r="21" spans="1:43">
      <c r="A21" s="161">
        <v>17</v>
      </c>
      <c r="B21" s="3" t="s">
        <v>72</v>
      </c>
      <c r="C21" s="172">
        <v>1.5667598481509005E-5</v>
      </c>
      <c r="D21" s="172">
        <v>1.5995618345726173E-5</v>
      </c>
      <c r="E21" s="172">
        <v>1.2072914834205471E-5</v>
      </c>
      <c r="F21" s="172">
        <v>3.379646171240566E-5</v>
      </c>
      <c r="G21" s="172">
        <v>1.6963515649438564E-5</v>
      </c>
      <c r="H21" s="172">
        <v>1.4285273246097701E-5</v>
      </c>
      <c r="I21" s="172">
        <v>1.2654731659162285E-5</v>
      </c>
      <c r="J21" s="172">
        <v>1.8965030740867089E-5</v>
      </c>
      <c r="K21" s="172">
        <v>5.1741943358962632E-6</v>
      </c>
      <c r="L21" s="172">
        <v>1.4726615860697596E-5</v>
      </c>
      <c r="M21" s="172">
        <v>2.1339781525470743E-5</v>
      </c>
      <c r="N21" s="172">
        <v>9.8662195918086345E-6</v>
      </c>
      <c r="O21" s="172">
        <v>7.0016753409393419E-6</v>
      </c>
      <c r="P21" s="172">
        <v>1.4294421904173857E-5</v>
      </c>
      <c r="Q21" s="172">
        <v>1.4592473651852948E-4</v>
      </c>
      <c r="R21" s="172">
        <v>3.9709943831024491E-4</v>
      </c>
      <c r="S21" s="172">
        <v>1.009414305515639</v>
      </c>
      <c r="T21" s="172">
        <v>2.1480724722138378E-5</v>
      </c>
      <c r="U21" s="172">
        <v>5.6712036421939908E-5</v>
      </c>
      <c r="V21" s="172">
        <v>3.2518101020394282E-5</v>
      </c>
      <c r="W21" s="172">
        <v>4.5049924256778014E-5</v>
      </c>
      <c r="X21" s="172">
        <v>2.9322385415150469E-5</v>
      </c>
      <c r="Y21" s="172">
        <v>4.3933151466813431E-5</v>
      </c>
      <c r="Z21" s="172">
        <v>2.0681203605438852E-5</v>
      </c>
      <c r="AA21" s="172">
        <v>5.7185467151203302E-5</v>
      </c>
      <c r="AB21" s="172">
        <v>2.6878768457729086E-5</v>
      </c>
      <c r="AC21" s="172">
        <v>8.7111948828177364E-5</v>
      </c>
      <c r="AD21" s="172">
        <v>3.9302958019193256E-5</v>
      </c>
      <c r="AE21" s="172">
        <v>1.01808989024283E-5</v>
      </c>
      <c r="AF21" s="172">
        <v>3.1100164753468494E-5</v>
      </c>
      <c r="AG21" s="172">
        <v>5.0977467102961497E-5</v>
      </c>
      <c r="AH21" s="172">
        <v>2.4610839026268923E-4</v>
      </c>
      <c r="AI21" s="172">
        <v>3.0047810983872791E-5</v>
      </c>
      <c r="AJ21" s="172">
        <v>8.0532030595716834E-4</v>
      </c>
      <c r="AK21" s="172">
        <v>2.9351584594781699E-5</v>
      </c>
      <c r="AL21" s="172">
        <v>3.2533576293626153E-4</v>
      </c>
      <c r="AM21" s="172">
        <v>7.7542657322657741E-5</v>
      </c>
      <c r="AN21" s="172">
        <v>1.5643680010620472E-3</v>
      </c>
      <c r="AO21" s="172">
        <v>3.6800499215534606E-5</v>
      </c>
      <c r="AP21" s="175">
        <v>1.0138374439561546</v>
      </c>
      <c r="AQ21" s="176">
        <v>0.7830610696020941</v>
      </c>
    </row>
    <row r="22" spans="1:43">
      <c r="A22" s="161">
        <v>18</v>
      </c>
      <c r="B22" s="3" t="s">
        <v>87</v>
      </c>
      <c r="C22" s="172">
        <v>9.1137024213384978E-5</v>
      </c>
      <c r="D22" s="172">
        <v>7.8598169616020497E-5</v>
      </c>
      <c r="E22" s="172">
        <v>6.8944522983956362E-5</v>
      </c>
      <c r="F22" s="172">
        <v>2.1904216004721406E-4</v>
      </c>
      <c r="G22" s="172">
        <v>1.0559501505586998E-4</v>
      </c>
      <c r="H22" s="172">
        <v>8.0932975877373462E-5</v>
      </c>
      <c r="I22" s="172">
        <v>7.5086197078147983E-5</v>
      </c>
      <c r="J22" s="172">
        <v>1.2294160036028666E-4</v>
      </c>
      <c r="K22" s="172">
        <v>3.2861816708735447E-5</v>
      </c>
      <c r="L22" s="172">
        <v>9.4075913762266559E-5</v>
      </c>
      <c r="M22" s="172">
        <v>1.3541634923459127E-4</v>
      </c>
      <c r="N22" s="172">
        <v>6.1589782297647935E-5</v>
      </c>
      <c r="O22" s="172">
        <v>5.0480181019550855E-5</v>
      </c>
      <c r="P22" s="172">
        <v>1.2930083510869553E-3</v>
      </c>
      <c r="Q22" s="172">
        <v>7.2250831165187376E-4</v>
      </c>
      <c r="R22" s="172">
        <v>1.5556557735002391E-3</v>
      </c>
      <c r="S22" s="172">
        <v>1.7747267052207191E-2</v>
      </c>
      <c r="T22" s="172">
        <v>1.0475304412908595</v>
      </c>
      <c r="U22" s="172">
        <v>1.3069370297706625E-2</v>
      </c>
      <c r="V22" s="172">
        <v>4.4873531716601633E-2</v>
      </c>
      <c r="W22" s="172">
        <v>1.3439876803044593E-3</v>
      </c>
      <c r="X22" s="172">
        <v>3.2353188047531375E-4</v>
      </c>
      <c r="Y22" s="172">
        <v>3.0898468826352814E-4</v>
      </c>
      <c r="Z22" s="172">
        <v>1.3924663132208853E-4</v>
      </c>
      <c r="AA22" s="172">
        <v>3.2509725876161602E-4</v>
      </c>
      <c r="AB22" s="172">
        <v>1.5028806586255502E-4</v>
      </c>
      <c r="AC22" s="172">
        <v>1.8261592270075596E-4</v>
      </c>
      <c r="AD22" s="172">
        <v>2.4506335714454268E-4</v>
      </c>
      <c r="AE22" s="172">
        <v>6.5693160282355269E-5</v>
      </c>
      <c r="AF22" s="172">
        <v>1.6625157128481537E-4</v>
      </c>
      <c r="AG22" s="172">
        <v>3.8310641350224766E-4</v>
      </c>
      <c r="AH22" s="172">
        <v>4.2364591930978536E-4</v>
      </c>
      <c r="AI22" s="172">
        <v>3.017172658011232E-4</v>
      </c>
      <c r="AJ22" s="172">
        <v>1.1922403496704164E-4</v>
      </c>
      <c r="AK22" s="172">
        <v>1.6967443168590832E-4</v>
      </c>
      <c r="AL22" s="172">
        <v>2.2127395426688942E-3</v>
      </c>
      <c r="AM22" s="172">
        <v>1.1423686762821361E-4</v>
      </c>
      <c r="AN22" s="172">
        <v>4.4706183793242421E-3</v>
      </c>
      <c r="AO22" s="172">
        <v>1.2108514940808891E-4</v>
      </c>
      <c r="AP22" s="175">
        <v>1.1395752927225666</v>
      </c>
      <c r="AQ22" s="176">
        <v>0.88017763886223588</v>
      </c>
    </row>
    <row r="23" spans="1:43">
      <c r="A23" s="161">
        <v>19</v>
      </c>
      <c r="B23" s="3" t="s">
        <v>88</v>
      </c>
      <c r="C23" s="172">
        <v>5.9803697377537523E-5</v>
      </c>
      <c r="D23" s="172">
        <v>3.32465118861572E-5</v>
      </c>
      <c r="E23" s="172">
        <v>2.1722857166145965E-4</v>
      </c>
      <c r="F23" s="172">
        <v>1.3010560815617138E-4</v>
      </c>
      <c r="G23" s="172">
        <v>5.6426998171437207E-5</v>
      </c>
      <c r="H23" s="172">
        <v>4.7515682138853332E-5</v>
      </c>
      <c r="I23" s="172">
        <v>6.063263948860857E-5</v>
      </c>
      <c r="J23" s="172">
        <v>6.9188128156060622E-5</v>
      </c>
      <c r="K23" s="172">
        <v>2.2070435614541496E-5</v>
      </c>
      <c r="L23" s="172">
        <v>6.3975823899540683E-5</v>
      </c>
      <c r="M23" s="172">
        <v>8.5444672358463681E-5</v>
      </c>
      <c r="N23" s="172">
        <v>4.7157862994642303E-5</v>
      </c>
      <c r="O23" s="172">
        <v>3.0785425863833744E-5</v>
      </c>
      <c r="P23" s="172">
        <v>1.9629853396692693E-4</v>
      </c>
      <c r="Q23" s="172">
        <v>4.6496899009238028E-3</v>
      </c>
      <c r="R23" s="172">
        <v>3.317135679974101E-3</v>
      </c>
      <c r="S23" s="172">
        <v>3.701765373705812E-3</v>
      </c>
      <c r="T23" s="172">
        <v>2.7490790257735675E-3</v>
      </c>
      <c r="U23" s="172">
        <v>1.0274541862396018</v>
      </c>
      <c r="V23" s="172">
        <v>4.8400205510365094E-3</v>
      </c>
      <c r="W23" s="172">
        <v>4.5487801639644406E-3</v>
      </c>
      <c r="X23" s="172">
        <v>2.6799457276950302E-4</v>
      </c>
      <c r="Y23" s="172">
        <v>1.4185221456731909E-3</v>
      </c>
      <c r="Z23" s="172">
        <v>1.1057631544686148E-4</v>
      </c>
      <c r="AA23" s="172">
        <v>2.9230763966935146E-4</v>
      </c>
      <c r="AB23" s="172">
        <v>8.2203085898842617E-5</v>
      </c>
      <c r="AC23" s="172">
        <v>1.2672168454076017E-4</v>
      </c>
      <c r="AD23" s="172">
        <v>1.2330159738949684E-4</v>
      </c>
      <c r="AE23" s="172">
        <v>5.4615570491324582E-5</v>
      </c>
      <c r="AF23" s="172">
        <v>1.4339438013416758E-4</v>
      </c>
      <c r="AG23" s="172">
        <v>1.7805815825175974E-4</v>
      </c>
      <c r="AH23" s="172">
        <v>3.538915431796001E-4</v>
      </c>
      <c r="AI23" s="172">
        <v>2.0440474520173603E-4</v>
      </c>
      <c r="AJ23" s="172">
        <v>6.8382938511000533E-5</v>
      </c>
      <c r="AK23" s="172">
        <v>8.3409651733291304E-5</v>
      </c>
      <c r="AL23" s="172">
        <v>1.1498529599993361E-3</v>
      </c>
      <c r="AM23" s="172">
        <v>8.2150189073045189E-5</v>
      </c>
      <c r="AN23" s="172">
        <v>5.2713549741540574E-5</v>
      </c>
      <c r="AO23" s="172">
        <v>1.3258957495573351E-4</v>
      </c>
      <c r="AP23" s="175">
        <v>1.0573056278293751</v>
      </c>
      <c r="AQ23" s="176">
        <v>0.81663473839913714</v>
      </c>
    </row>
    <row r="24" spans="1:43">
      <c r="A24" s="161">
        <v>20</v>
      </c>
      <c r="B24" s="3" t="s">
        <v>89</v>
      </c>
      <c r="C24" s="172">
        <v>1.5295818957505223E-5</v>
      </c>
      <c r="D24" s="172">
        <v>3.0613996432008078E-5</v>
      </c>
      <c r="E24" s="172">
        <v>1.6383943197835582E-5</v>
      </c>
      <c r="F24" s="172">
        <v>3.3904332918142394E-5</v>
      </c>
      <c r="G24" s="172">
        <v>1.814078312098662E-5</v>
      </c>
      <c r="H24" s="172">
        <v>1.3634033952193076E-5</v>
      </c>
      <c r="I24" s="172">
        <v>1.4104016491187867E-5</v>
      </c>
      <c r="J24" s="172">
        <v>2.4811669303024353E-5</v>
      </c>
      <c r="K24" s="172">
        <v>1.3091464158980102E-5</v>
      </c>
      <c r="L24" s="172">
        <v>1.5840724757298251E-5</v>
      </c>
      <c r="M24" s="172">
        <v>2.9392295527668193E-5</v>
      </c>
      <c r="N24" s="172">
        <v>1.3817970701608095E-5</v>
      </c>
      <c r="O24" s="172">
        <v>7.9400508164203434E-6</v>
      </c>
      <c r="P24" s="172">
        <v>1.8888938073448269E-5</v>
      </c>
      <c r="Q24" s="172">
        <v>1.3735173686605569E-4</v>
      </c>
      <c r="R24" s="172">
        <v>4.9335050881908802E-5</v>
      </c>
      <c r="S24" s="172">
        <v>2.0879240080171043E-5</v>
      </c>
      <c r="T24" s="172">
        <v>2.4879672867416052E-5</v>
      </c>
      <c r="U24" s="172">
        <v>2.0968580887111297E-5</v>
      </c>
      <c r="V24" s="172">
        <v>1.0025798348349517</v>
      </c>
      <c r="W24" s="172">
        <v>4.0842826237752819E-4</v>
      </c>
      <c r="X24" s="172">
        <v>2.5545859645879228E-5</v>
      </c>
      <c r="Y24" s="172">
        <v>3.6881266574583687E-4</v>
      </c>
      <c r="Z24" s="172">
        <v>3.1625508317472806E-5</v>
      </c>
      <c r="AA24" s="172">
        <v>6.2229359158841546E-5</v>
      </c>
      <c r="AB24" s="172">
        <v>2.7461382089362527E-5</v>
      </c>
      <c r="AC24" s="172">
        <v>6.7177840120671771E-5</v>
      </c>
      <c r="AD24" s="172">
        <v>5.4144589995866394E-5</v>
      </c>
      <c r="AE24" s="172">
        <v>2.6271702564543607E-5</v>
      </c>
      <c r="AF24" s="172">
        <v>4.7975912038543959E-5</v>
      </c>
      <c r="AG24" s="172">
        <v>6.8851290404717101E-5</v>
      </c>
      <c r="AH24" s="172">
        <v>3.5036987087913536E-4</v>
      </c>
      <c r="AI24" s="172">
        <v>4.4279827431378101E-5</v>
      </c>
      <c r="AJ24" s="172">
        <v>1.896621517986566E-5</v>
      </c>
      <c r="AK24" s="172">
        <v>3.1601003446775815E-5</v>
      </c>
      <c r="AL24" s="172">
        <v>2.9417235390409916E-4</v>
      </c>
      <c r="AM24" s="172">
        <v>3.4330290433564254E-5</v>
      </c>
      <c r="AN24" s="172">
        <v>9.275035847274981E-6</v>
      </c>
      <c r="AO24" s="172">
        <v>5.2752287799753266E-5</v>
      </c>
      <c r="AP24" s="175">
        <v>1.0051233804123239</v>
      </c>
      <c r="AQ24" s="176">
        <v>0.77633055874959911</v>
      </c>
    </row>
    <row r="25" spans="1:43">
      <c r="A25" s="161">
        <v>21</v>
      </c>
      <c r="B25" s="3" t="s">
        <v>90</v>
      </c>
      <c r="C25" s="172">
        <v>2.8536264876777382E-4</v>
      </c>
      <c r="D25" s="172">
        <v>2.3107886046478638E-4</v>
      </c>
      <c r="E25" s="172">
        <v>8.9463482532842978E-3</v>
      </c>
      <c r="F25" s="172">
        <v>5.8460728867746215E-4</v>
      </c>
      <c r="G25" s="172">
        <v>3.3380147645959438E-4</v>
      </c>
      <c r="H25" s="172">
        <v>2.2695757801756165E-4</v>
      </c>
      <c r="I25" s="172">
        <v>2.682448679185163E-4</v>
      </c>
      <c r="J25" s="172">
        <v>3.2134517156961535E-4</v>
      </c>
      <c r="K25" s="172">
        <v>1.6779006005923115E-4</v>
      </c>
      <c r="L25" s="172">
        <v>2.472391602693314E-4</v>
      </c>
      <c r="M25" s="172">
        <v>4.1002935483820538E-4</v>
      </c>
      <c r="N25" s="172">
        <v>2.2075124669555552E-4</v>
      </c>
      <c r="O25" s="172">
        <v>1.5643756676549472E-4</v>
      </c>
      <c r="P25" s="172">
        <v>2.3176979316132129E-4</v>
      </c>
      <c r="Q25" s="172">
        <v>2.4007668091356223E-4</v>
      </c>
      <c r="R25" s="172">
        <v>4.9692309103993809E-4</v>
      </c>
      <c r="S25" s="172">
        <v>2.3884530216988417E-4</v>
      </c>
      <c r="T25" s="172">
        <v>2.7406867375212146E-4</v>
      </c>
      <c r="U25" s="172">
        <v>2.4285361233502371E-4</v>
      </c>
      <c r="V25" s="172">
        <v>2.5377282769329913E-4</v>
      </c>
      <c r="W25" s="172">
        <v>1.0793526024895805</v>
      </c>
      <c r="X25" s="172">
        <v>5.4550383364192136E-4</v>
      </c>
      <c r="Y25" s="172">
        <v>4.9535964787676993E-4</v>
      </c>
      <c r="Z25" s="172">
        <v>3.9488141034994313E-4</v>
      </c>
      <c r="AA25" s="172">
        <v>7.40091892391384E-4</v>
      </c>
      <c r="AB25" s="172">
        <v>4.6006224104104342E-4</v>
      </c>
      <c r="AC25" s="172">
        <v>4.2169058554834539E-4</v>
      </c>
      <c r="AD25" s="172">
        <v>5.6597671504803786E-4</v>
      </c>
      <c r="AE25" s="172">
        <v>1.4392082752322959E-4</v>
      </c>
      <c r="AF25" s="172">
        <v>4.5774789076292533E-3</v>
      </c>
      <c r="AG25" s="172">
        <v>6.7863714615706036E-4</v>
      </c>
      <c r="AH25" s="172">
        <v>2.0599988995091607E-3</v>
      </c>
      <c r="AI25" s="172">
        <v>4.2916552881159679E-4</v>
      </c>
      <c r="AJ25" s="172">
        <v>2.4569932060369268E-4</v>
      </c>
      <c r="AK25" s="172">
        <v>4.0378355368227262E-4</v>
      </c>
      <c r="AL25" s="172">
        <v>4.9200706490447809E-3</v>
      </c>
      <c r="AM25" s="172">
        <v>3.1097615060751493E-4</v>
      </c>
      <c r="AN25" s="172">
        <v>2.5776784651793539E-4</v>
      </c>
      <c r="AO25" s="172">
        <v>4.8390047125636184E-4</v>
      </c>
      <c r="AP25" s="175">
        <v>1.1118658716316736</v>
      </c>
      <c r="AQ25" s="176">
        <v>0.85877561919247525</v>
      </c>
    </row>
    <row r="26" spans="1:43">
      <c r="A26" s="161">
        <v>22</v>
      </c>
      <c r="B26" s="3" t="s">
        <v>64</v>
      </c>
      <c r="C26" s="172">
        <v>9.4900040188927736E-4</v>
      </c>
      <c r="D26" s="172">
        <v>1.0694781382398243E-3</v>
      </c>
      <c r="E26" s="172">
        <v>2.9114019126837087E-3</v>
      </c>
      <c r="F26" s="172">
        <v>2.3875139042287999E-3</v>
      </c>
      <c r="G26" s="172">
        <v>3.2877671972691234E-3</v>
      </c>
      <c r="H26" s="172">
        <v>6.2709062413243109E-3</v>
      </c>
      <c r="I26" s="172">
        <v>6.4378314754431048E-3</v>
      </c>
      <c r="J26" s="172">
        <v>2.5884169239011831E-3</v>
      </c>
      <c r="K26" s="172">
        <v>3.3341968677115964E-3</v>
      </c>
      <c r="L26" s="172">
        <v>2.5282629552203142E-3</v>
      </c>
      <c r="M26" s="172">
        <v>5.154685695193101E-3</v>
      </c>
      <c r="N26" s="172">
        <v>6.238666726659234E-3</v>
      </c>
      <c r="O26" s="172">
        <v>1.1547316519326367E-2</v>
      </c>
      <c r="P26" s="172">
        <v>3.3092750741606975E-3</v>
      </c>
      <c r="Q26" s="172">
        <v>1.3189674554466492E-3</v>
      </c>
      <c r="R26" s="172">
        <v>1.9350786306526154E-3</v>
      </c>
      <c r="S26" s="172">
        <v>4.1221301607812875E-3</v>
      </c>
      <c r="T26" s="172">
        <v>2.1804272804123231E-3</v>
      </c>
      <c r="U26" s="172">
        <v>1.9149943398386183E-3</v>
      </c>
      <c r="V26" s="172">
        <v>2.8492420635109822E-3</v>
      </c>
      <c r="W26" s="172">
        <v>1.7140975953065E-3</v>
      </c>
      <c r="X26" s="172">
        <v>1.0195431105325776</v>
      </c>
      <c r="Y26" s="172">
        <v>2.0812037649778222E-3</v>
      </c>
      <c r="Z26" s="172">
        <v>4.7626175779478704E-3</v>
      </c>
      <c r="AA26" s="172">
        <v>2.9198076452794288E-3</v>
      </c>
      <c r="AB26" s="172">
        <v>3.2258332419089833E-3</v>
      </c>
      <c r="AC26" s="172">
        <v>3.0489627051059147E-3</v>
      </c>
      <c r="AD26" s="172">
        <v>7.0865390395250276E-3</v>
      </c>
      <c r="AE26" s="172">
        <v>6.2224777832107321E-4</v>
      </c>
      <c r="AF26" s="172">
        <v>1.6943808647368901E-3</v>
      </c>
      <c r="AG26" s="172">
        <v>8.0171596380933883E-3</v>
      </c>
      <c r="AH26" s="172">
        <v>3.5142931784829762E-3</v>
      </c>
      <c r="AI26" s="172">
        <v>7.0310086573575617E-3</v>
      </c>
      <c r="AJ26" s="172">
        <v>2.0442991117414493E-3</v>
      </c>
      <c r="AK26" s="172">
        <v>1.715229931627818E-2</v>
      </c>
      <c r="AL26" s="172">
        <v>2.9646669306422667E-3</v>
      </c>
      <c r="AM26" s="172">
        <v>3.1000270677728021E-3</v>
      </c>
      <c r="AN26" s="172">
        <v>5.4032009117511944E-2</v>
      </c>
      <c r="AO26" s="172">
        <v>1.2968507448121785E-3</v>
      </c>
      <c r="AP26" s="175">
        <v>1.2181869744722731</v>
      </c>
      <c r="AQ26" s="176">
        <v>0.94089521046221192</v>
      </c>
    </row>
    <row r="27" spans="1:43">
      <c r="A27" s="161">
        <v>23</v>
      </c>
      <c r="B27" s="3" t="s">
        <v>91</v>
      </c>
      <c r="C27" s="172">
        <v>5.9769981227196052E-3</v>
      </c>
      <c r="D27" s="172">
        <v>1.8118561167933002E-3</v>
      </c>
      <c r="E27" s="172">
        <v>2.6319947893719826E-3</v>
      </c>
      <c r="F27" s="172">
        <v>1.1324661114665048E-2</v>
      </c>
      <c r="G27" s="172">
        <v>2.519958720252386E-3</v>
      </c>
      <c r="H27" s="172">
        <v>5.2643008625176263E-3</v>
      </c>
      <c r="I27" s="172">
        <v>9.0114039143365261E-3</v>
      </c>
      <c r="J27" s="172">
        <v>5.9685543814780757E-3</v>
      </c>
      <c r="K27" s="172">
        <v>3.1085930772256202E-3</v>
      </c>
      <c r="L27" s="172">
        <v>6.8014184251789832E-3</v>
      </c>
      <c r="M27" s="172">
        <v>9.6482434776377669E-3</v>
      </c>
      <c r="N27" s="172">
        <v>1.1003131457440694E-2</v>
      </c>
      <c r="O27" s="172">
        <v>4.6782900096906162E-3</v>
      </c>
      <c r="P27" s="172">
        <v>6.731066660658566E-3</v>
      </c>
      <c r="Q27" s="172">
        <v>4.264279351916935E-3</v>
      </c>
      <c r="R27" s="172">
        <v>3.8862344612273026E-3</v>
      </c>
      <c r="S27" s="172">
        <v>2.6771285746497132E-3</v>
      </c>
      <c r="T27" s="172">
        <v>5.8747521883861361E-3</v>
      </c>
      <c r="U27" s="172">
        <v>4.2169301784325802E-3</v>
      </c>
      <c r="V27" s="172">
        <v>3.696138264196229E-3</v>
      </c>
      <c r="W27" s="172">
        <v>3.5842122392697336E-3</v>
      </c>
      <c r="X27" s="172">
        <v>4.4886614952432758E-3</v>
      </c>
      <c r="Y27" s="172">
        <v>1.0028804419076927</v>
      </c>
      <c r="Z27" s="172">
        <v>2.9618014208654599E-2</v>
      </c>
      <c r="AA27" s="172">
        <v>5.3607375354405865E-2</v>
      </c>
      <c r="AB27" s="172">
        <v>6.9026759810070677E-3</v>
      </c>
      <c r="AC27" s="172">
        <v>6.6155331345711336E-3</v>
      </c>
      <c r="AD27" s="172">
        <v>5.3413645715935645E-3</v>
      </c>
      <c r="AE27" s="172">
        <v>1.4852902629986909E-2</v>
      </c>
      <c r="AF27" s="172">
        <v>1.0320500654825093E-2</v>
      </c>
      <c r="AG27" s="172">
        <v>7.7158397538968099E-3</v>
      </c>
      <c r="AH27" s="172">
        <v>1.0119399178230211E-2</v>
      </c>
      <c r="AI27" s="172">
        <v>1.0465629671255068E-2</v>
      </c>
      <c r="AJ27" s="172">
        <v>4.677969752938267E-3</v>
      </c>
      <c r="AK27" s="172">
        <v>3.1529166538026162E-3</v>
      </c>
      <c r="AL27" s="172">
        <v>2.8696732554950332E-3</v>
      </c>
      <c r="AM27" s="172">
        <v>5.9133009073709048E-3</v>
      </c>
      <c r="AN27" s="172">
        <v>2.3038004525292636E-3</v>
      </c>
      <c r="AO27" s="172">
        <v>1.7084661209258615E-2</v>
      </c>
      <c r="AP27" s="175">
        <v>1.3136108071608026</v>
      </c>
      <c r="AQ27" s="176">
        <v>1.0145980401772317</v>
      </c>
    </row>
    <row r="28" spans="1:43">
      <c r="A28" s="161">
        <v>24</v>
      </c>
      <c r="B28" s="3" t="s">
        <v>92</v>
      </c>
      <c r="C28" s="172">
        <v>1.5686890552538184E-2</v>
      </c>
      <c r="D28" s="172">
        <v>6.2135219415796047E-3</v>
      </c>
      <c r="E28" s="172">
        <v>1.2966359148289905E-2</v>
      </c>
      <c r="F28" s="172">
        <v>2.6035684086800522E-2</v>
      </c>
      <c r="G28" s="172">
        <v>2.1034294715121169E-2</v>
      </c>
      <c r="H28" s="172">
        <v>3.3854156357205338E-2</v>
      </c>
      <c r="I28" s="172">
        <v>5.2763963182971656E-2</v>
      </c>
      <c r="J28" s="172">
        <v>3.5971188419632004E-2</v>
      </c>
      <c r="K28" s="172">
        <v>1.2556113316467296E-2</v>
      </c>
      <c r="L28" s="172">
        <v>3.4721140950078604E-2</v>
      </c>
      <c r="M28" s="172">
        <v>5.9130878460994435E-2</v>
      </c>
      <c r="N28" s="172">
        <v>8.3744018563807393E-2</v>
      </c>
      <c r="O28" s="172">
        <v>3.678570524450453E-2</v>
      </c>
      <c r="P28" s="172">
        <v>3.282870968980519E-2</v>
      </c>
      <c r="Q28" s="172">
        <v>2.160571457953956E-2</v>
      </c>
      <c r="R28" s="172">
        <v>1.8097801024756017E-2</v>
      </c>
      <c r="S28" s="172">
        <v>1.7220023095119542E-2</v>
      </c>
      <c r="T28" s="172">
        <v>3.4300768845874505E-2</v>
      </c>
      <c r="U28" s="172">
        <v>1.7235213150808996E-2</v>
      </c>
      <c r="V28" s="172">
        <v>9.5918197418263899E-3</v>
      </c>
      <c r="W28" s="172">
        <v>2.4280333032355425E-2</v>
      </c>
      <c r="X28" s="172">
        <v>2.6004658764154871E-2</v>
      </c>
      <c r="Y28" s="172">
        <v>9.4408895895664938E-3</v>
      </c>
      <c r="Z28" s="172">
        <v>1.1048787638132456</v>
      </c>
      <c r="AA28" s="172">
        <v>7.0189218706928097E-2</v>
      </c>
      <c r="AB28" s="172">
        <v>7.9017468105971336E-2</v>
      </c>
      <c r="AC28" s="172">
        <v>3.0561563369440492E-2</v>
      </c>
      <c r="AD28" s="172">
        <v>8.6021695161145155E-3</v>
      </c>
      <c r="AE28" s="172">
        <v>6.1677646945316007E-3</v>
      </c>
      <c r="AF28" s="172">
        <v>1.9090392152088822E-2</v>
      </c>
      <c r="AG28" s="172">
        <v>1.2011555556136149E-2</v>
      </c>
      <c r="AH28" s="172">
        <v>1.6208585044275782E-2</v>
      </c>
      <c r="AI28" s="172">
        <v>1.9441555184039887E-2</v>
      </c>
      <c r="AJ28" s="172">
        <v>1.6997978992255719E-2</v>
      </c>
      <c r="AK28" s="172">
        <v>7.3136582943394641E-3</v>
      </c>
      <c r="AL28" s="172">
        <v>7.8919665336798818E-3</v>
      </c>
      <c r="AM28" s="172">
        <v>3.7092717036652859E-2</v>
      </c>
      <c r="AN28" s="172">
        <v>1.1444289435379762E-2</v>
      </c>
      <c r="AO28" s="172">
        <v>7.6859245285245221E-3</v>
      </c>
      <c r="AP28" s="175">
        <v>2.0966654174174022</v>
      </c>
      <c r="AQ28" s="176">
        <v>1.6194085887713532</v>
      </c>
    </row>
    <row r="29" spans="1:43">
      <c r="A29" s="161">
        <v>25</v>
      </c>
      <c r="B29" s="3" t="s">
        <v>1</v>
      </c>
      <c r="C29" s="172">
        <v>1.5808761869149342E-3</v>
      </c>
      <c r="D29" s="172">
        <v>4.5104354666049518E-4</v>
      </c>
      <c r="E29" s="172">
        <v>8.466807516817309E-4</v>
      </c>
      <c r="F29" s="172">
        <v>3.3987743787140322E-3</v>
      </c>
      <c r="G29" s="172">
        <v>2.6247576560047589E-3</v>
      </c>
      <c r="H29" s="172">
        <v>2.3995462730421395E-3</v>
      </c>
      <c r="I29" s="172">
        <v>3.3741765600524194E-3</v>
      </c>
      <c r="J29" s="172">
        <v>3.2147071193387292E-3</v>
      </c>
      <c r="K29" s="172">
        <v>1.836491635845928E-3</v>
      </c>
      <c r="L29" s="172">
        <v>1.0927590688409837E-3</v>
      </c>
      <c r="M29" s="172">
        <v>1.6269822997922699E-3</v>
      </c>
      <c r="N29" s="172">
        <v>3.7480672146612106E-3</v>
      </c>
      <c r="O29" s="172">
        <v>1.010192373586298E-3</v>
      </c>
      <c r="P29" s="172">
        <v>1.3341835751790774E-3</v>
      </c>
      <c r="Q29" s="172">
        <v>9.7734933578675904E-4</v>
      </c>
      <c r="R29" s="172">
        <v>9.2314413627826947E-4</v>
      </c>
      <c r="S29" s="172">
        <v>7.1870281174611791E-4</v>
      </c>
      <c r="T29" s="172">
        <v>1.5900592640114846E-3</v>
      </c>
      <c r="U29" s="172">
        <v>8.2347849255083659E-4</v>
      </c>
      <c r="V29" s="172">
        <v>6.2911254168769755E-4</v>
      </c>
      <c r="W29" s="172">
        <v>1.0598273369424526E-3</v>
      </c>
      <c r="X29" s="172">
        <v>1.3787212620984038E-3</v>
      </c>
      <c r="Y29" s="172">
        <v>1.596604966097939E-3</v>
      </c>
      <c r="Z29" s="172">
        <v>1.6197873378961173E-3</v>
      </c>
      <c r="AA29" s="172">
        <v>1.0805365879839781</v>
      </c>
      <c r="AB29" s="172">
        <v>9.431786051154141E-3</v>
      </c>
      <c r="AC29" s="172">
        <v>3.7757078189078856E-3</v>
      </c>
      <c r="AD29" s="172">
        <v>1.8597300150981044E-3</v>
      </c>
      <c r="AE29" s="172">
        <v>7.7849541756638244E-4</v>
      </c>
      <c r="AF29" s="172">
        <v>3.4335771017647192E-3</v>
      </c>
      <c r="AG29" s="172">
        <v>3.5315427761332258E-3</v>
      </c>
      <c r="AH29" s="172">
        <v>4.8306672975939437E-3</v>
      </c>
      <c r="AI29" s="172">
        <v>8.8096477420229937E-3</v>
      </c>
      <c r="AJ29" s="172">
        <v>5.3577546250428223E-3</v>
      </c>
      <c r="AK29" s="172">
        <v>2.7930983416958894E-3</v>
      </c>
      <c r="AL29" s="172">
        <v>1.2547794992537043E-3</v>
      </c>
      <c r="AM29" s="172">
        <v>9.7110828857583254E-3</v>
      </c>
      <c r="AN29" s="172">
        <v>8.8537634063860944E-4</v>
      </c>
      <c r="AO29" s="172">
        <v>1.987252113612848E-3</v>
      </c>
      <c r="AP29" s="175">
        <v>1.1788331121356328</v>
      </c>
      <c r="AQ29" s="176">
        <v>0.91049933416270157</v>
      </c>
    </row>
    <row r="30" spans="1:43">
      <c r="A30" s="161">
        <v>26</v>
      </c>
      <c r="B30" s="3" t="s">
        <v>2</v>
      </c>
      <c r="C30" s="172">
        <v>1.066235992590525E-3</v>
      </c>
      <c r="D30" s="172">
        <v>5.506901718363577E-4</v>
      </c>
      <c r="E30" s="172">
        <v>7.841562742652385E-4</v>
      </c>
      <c r="F30" s="172">
        <v>2.6114883988233042E-3</v>
      </c>
      <c r="G30" s="172">
        <v>2.4199015256325044E-3</v>
      </c>
      <c r="H30" s="172">
        <v>1.358432074946246E-3</v>
      </c>
      <c r="I30" s="172">
        <v>2.7462284161479627E-3</v>
      </c>
      <c r="J30" s="172">
        <v>4.6386581983624544E-3</v>
      </c>
      <c r="K30" s="172">
        <v>7.3916036204051616E-4</v>
      </c>
      <c r="L30" s="172">
        <v>1.1017698710150069E-3</v>
      </c>
      <c r="M30" s="172">
        <v>4.6854229082241355E-3</v>
      </c>
      <c r="N30" s="172">
        <v>2.0785009050492717E-3</v>
      </c>
      <c r="O30" s="172">
        <v>9.7660944355157939E-4</v>
      </c>
      <c r="P30" s="172">
        <v>1.1479997345039731E-3</v>
      </c>
      <c r="Q30" s="172">
        <v>1.0986162309225907E-3</v>
      </c>
      <c r="R30" s="172">
        <v>7.4171651691332672E-4</v>
      </c>
      <c r="S30" s="172">
        <v>8.4404017425341693E-4</v>
      </c>
      <c r="T30" s="172">
        <v>1.8678299865083345E-3</v>
      </c>
      <c r="U30" s="172">
        <v>9.2957684814661391E-4</v>
      </c>
      <c r="V30" s="172">
        <v>9.0500623853222238E-4</v>
      </c>
      <c r="W30" s="172">
        <v>3.7139158938176747E-3</v>
      </c>
      <c r="X30" s="172">
        <v>1.8786064873354841E-3</v>
      </c>
      <c r="Y30" s="172">
        <v>3.1430982265366315E-3</v>
      </c>
      <c r="Z30" s="172">
        <v>1.6849745061703524E-2</v>
      </c>
      <c r="AA30" s="172">
        <v>4.7719528913502205E-3</v>
      </c>
      <c r="AB30" s="172">
        <v>1.0020401886521324</v>
      </c>
      <c r="AC30" s="172">
        <v>2.6839647805526755E-3</v>
      </c>
      <c r="AD30" s="172">
        <v>5.7939425429475774E-3</v>
      </c>
      <c r="AE30" s="172">
        <v>6.2874077853180231E-4</v>
      </c>
      <c r="AF30" s="172">
        <v>1.1865996661195517E-2</v>
      </c>
      <c r="AG30" s="172">
        <v>9.138435990335923E-3</v>
      </c>
      <c r="AH30" s="172">
        <v>3.2577829076958172E-2</v>
      </c>
      <c r="AI30" s="172">
        <v>8.7436214218173797E-3</v>
      </c>
      <c r="AJ30" s="172">
        <v>6.0171106850724528E-3</v>
      </c>
      <c r="AK30" s="172">
        <v>1.11112994467761E-3</v>
      </c>
      <c r="AL30" s="172">
        <v>2.3001701804199704E-3</v>
      </c>
      <c r="AM30" s="172">
        <v>2.2041335127465519E-2</v>
      </c>
      <c r="AN30" s="172">
        <v>1.081933799451997E-3</v>
      </c>
      <c r="AO30" s="172">
        <v>1.6680979931584759E-2</v>
      </c>
      <c r="AP30" s="175">
        <v>1.186354738406153</v>
      </c>
      <c r="AQ30" s="176">
        <v>0.91630883818886721</v>
      </c>
    </row>
    <row r="31" spans="1:43">
      <c r="A31" s="161">
        <v>27</v>
      </c>
      <c r="B31" s="3" t="s">
        <v>65</v>
      </c>
      <c r="C31" s="172">
        <v>1.6385324151769902E-2</v>
      </c>
      <c r="D31" s="172">
        <v>4.3537408938911608E-3</v>
      </c>
      <c r="E31" s="172">
        <v>1.7503770743344922E-2</v>
      </c>
      <c r="F31" s="172">
        <v>9.0831555008439348E-3</v>
      </c>
      <c r="G31" s="172">
        <v>1.9197272859655796E-2</v>
      </c>
      <c r="H31" s="172">
        <v>2.2954628867011988E-2</v>
      </c>
      <c r="I31" s="172">
        <v>2.2128826206719448E-2</v>
      </c>
      <c r="J31" s="172">
        <v>1.4522508839579781E-2</v>
      </c>
      <c r="K31" s="172">
        <v>3.5322131291446999E-3</v>
      </c>
      <c r="L31" s="172">
        <v>1.551516227366065E-2</v>
      </c>
      <c r="M31" s="172">
        <v>1.0004724671642998E-2</v>
      </c>
      <c r="N31" s="172">
        <v>8.0027487919857986E-3</v>
      </c>
      <c r="O31" s="172">
        <v>6.9388260909822837E-3</v>
      </c>
      <c r="P31" s="172">
        <v>9.5082434828744847E-3</v>
      </c>
      <c r="Q31" s="172">
        <v>1.2681242696155176E-2</v>
      </c>
      <c r="R31" s="172">
        <v>1.0724938713400687E-2</v>
      </c>
      <c r="S31" s="172">
        <v>1.7072360287530289E-2</v>
      </c>
      <c r="T31" s="172">
        <v>1.3408101363595165E-2</v>
      </c>
      <c r="U31" s="172">
        <v>1.440240645906137E-2</v>
      </c>
      <c r="V31" s="172">
        <v>1.5093738446866473E-2</v>
      </c>
      <c r="W31" s="172">
        <v>1.1938032835034548E-2</v>
      </c>
      <c r="X31" s="172">
        <v>1.8718767995567608E-2</v>
      </c>
      <c r="Y31" s="172">
        <v>1.4334399443466072E-2</v>
      </c>
      <c r="Z31" s="172">
        <v>2.8846936417364264E-3</v>
      </c>
      <c r="AA31" s="172">
        <v>7.7732986089394758E-3</v>
      </c>
      <c r="AB31" s="172">
        <v>6.002684109893461E-3</v>
      </c>
      <c r="AC31" s="172">
        <v>1.0040778555169585</v>
      </c>
      <c r="AD31" s="172">
        <v>2.8638315411516299E-3</v>
      </c>
      <c r="AE31" s="172">
        <v>9.7528935767096864E-4</v>
      </c>
      <c r="AF31" s="172">
        <v>3.536162328794053E-3</v>
      </c>
      <c r="AG31" s="172">
        <v>3.9208392263567551E-3</v>
      </c>
      <c r="AH31" s="172">
        <v>3.6981767452685926E-3</v>
      </c>
      <c r="AI31" s="172">
        <v>5.8548390223194637E-3</v>
      </c>
      <c r="AJ31" s="172">
        <v>1.2226820478036691E-2</v>
      </c>
      <c r="AK31" s="172">
        <v>1.0296970643930507E-2</v>
      </c>
      <c r="AL31" s="172">
        <v>6.1254051262334417E-3</v>
      </c>
      <c r="AM31" s="172">
        <v>1.7555847012288271E-2</v>
      </c>
      <c r="AN31" s="172">
        <v>6.3304985472491096E-2</v>
      </c>
      <c r="AO31" s="172">
        <v>2.377070766980341E-3</v>
      </c>
      <c r="AP31" s="175">
        <v>1.4614799043428346</v>
      </c>
      <c r="AQ31" s="176">
        <v>1.1288081969343395</v>
      </c>
    </row>
    <row r="32" spans="1:43">
      <c r="A32" s="161">
        <v>28</v>
      </c>
      <c r="B32" s="3" t="s">
        <v>66</v>
      </c>
      <c r="C32" s="172">
        <v>8.7487918543284644E-3</v>
      </c>
      <c r="D32" s="172">
        <v>1.2309848249988126E-2</v>
      </c>
      <c r="E32" s="172">
        <v>1.1434220598312629E-2</v>
      </c>
      <c r="F32" s="172">
        <v>5.7907024334509567E-2</v>
      </c>
      <c r="G32" s="172">
        <v>8.9795219294675366E-3</v>
      </c>
      <c r="H32" s="172">
        <v>1.9420048668107776E-2</v>
      </c>
      <c r="I32" s="172">
        <v>1.2434542338732472E-2</v>
      </c>
      <c r="J32" s="172">
        <v>9.5624804910073476E-3</v>
      </c>
      <c r="K32" s="172">
        <v>5.1560593882002612E-3</v>
      </c>
      <c r="L32" s="172">
        <v>6.6308328712503823E-3</v>
      </c>
      <c r="M32" s="172">
        <v>1.2982212206344008E-2</v>
      </c>
      <c r="N32" s="172">
        <v>1.0348576689885036E-2</v>
      </c>
      <c r="O32" s="172">
        <v>7.839126247466523E-3</v>
      </c>
      <c r="P32" s="172">
        <v>1.4077058953206906E-2</v>
      </c>
      <c r="Q32" s="172">
        <v>9.582877019803317E-3</v>
      </c>
      <c r="R32" s="172">
        <v>8.5082914988845199E-3</v>
      </c>
      <c r="S32" s="172">
        <v>9.428790455867633E-3</v>
      </c>
      <c r="T32" s="172">
        <v>7.4999758811232133E-3</v>
      </c>
      <c r="U32" s="172">
        <v>8.0998777327693072E-3</v>
      </c>
      <c r="V32" s="172">
        <v>6.9890036783097952E-3</v>
      </c>
      <c r="W32" s="172">
        <v>1.2815210389224917E-2</v>
      </c>
      <c r="X32" s="172">
        <v>2.4887163563181117E-2</v>
      </c>
      <c r="Y32" s="172">
        <v>1.2947419130022021E-2</v>
      </c>
      <c r="Z32" s="172">
        <v>1.911152763045406E-2</v>
      </c>
      <c r="AA32" s="172">
        <v>2.174692567722895E-2</v>
      </c>
      <c r="AB32" s="172">
        <v>2.5576433214694761E-2</v>
      </c>
      <c r="AC32" s="172">
        <v>2.075813226792703E-2</v>
      </c>
      <c r="AD32" s="172">
        <v>1.0670988919589308</v>
      </c>
      <c r="AE32" s="172">
        <v>6.71359332393653E-2</v>
      </c>
      <c r="AF32" s="172">
        <v>2.3199581721692321E-2</v>
      </c>
      <c r="AG32" s="172">
        <v>1.0759871045623008E-2</v>
      </c>
      <c r="AH32" s="172">
        <v>1.6825685960387658E-2</v>
      </c>
      <c r="AI32" s="172">
        <v>1.1067813752358732E-2</v>
      </c>
      <c r="AJ32" s="172">
        <v>9.7061900932715259E-3</v>
      </c>
      <c r="AK32" s="172">
        <v>2.5101325935954811E-2</v>
      </c>
      <c r="AL32" s="172">
        <v>1.2708343774812409E-2</v>
      </c>
      <c r="AM32" s="172">
        <v>1.6122784139297627E-2</v>
      </c>
      <c r="AN32" s="172">
        <v>5.1538102442506241E-3</v>
      </c>
      <c r="AO32" s="172">
        <v>3.2905156875257427E-2</v>
      </c>
      <c r="AP32" s="175">
        <v>1.6835673617014999</v>
      </c>
      <c r="AQ32" s="176">
        <v>1.3003426405882148</v>
      </c>
    </row>
    <row r="33" spans="1:43">
      <c r="A33" s="161">
        <v>29</v>
      </c>
      <c r="B33" s="3" t="s">
        <v>93</v>
      </c>
      <c r="C33" s="172">
        <v>3.4754658749550208E-3</v>
      </c>
      <c r="D33" s="172">
        <v>3.8251776626511552E-3</v>
      </c>
      <c r="E33" s="172">
        <v>4.1776777573061669E-3</v>
      </c>
      <c r="F33" s="172">
        <v>1.2122020858848557E-2</v>
      </c>
      <c r="G33" s="172">
        <v>7.3787561414133665E-3</v>
      </c>
      <c r="H33" s="172">
        <v>8.4979870761884239E-3</v>
      </c>
      <c r="I33" s="172">
        <v>6.5603594370919607E-3</v>
      </c>
      <c r="J33" s="172">
        <v>6.3640834130509289E-3</v>
      </c>
      <c r="K33" s="172">
        <v>2.6379754108844431E-3</v>
      </c>
      <c r="L33" s="172">
        <v>7.1706388011251228E-3</v>
      </c>
      <c r="M33" s="172">
        <v>7.9980865147120123E-3</v>
      </c>
      <c r="N33" s="172">
        <v>5.4507044164156812E-3</v>
      </c>
      <c r="O33" s="172">
        <v>2.9755759207931282E-3</v>
      </c>
      <c r="P33" s="172">
        <v>7.3361472870701544E-3</v>
      </c>
      <c r="Q33" s="172">
        <v>6.1232072313038453E-3</v>
      </c>
      <c r="R33" s="172">
        <v>5.1391549894178852E-3</v>
      </c>
      <c r="S33" s="172">
        <v>6.4087371718133191E-3</v>
      </c>
      <c r="T33" s="172">
        <v>4.2053740772823797E-3</v>
      </c>
      <c r="U33" s="172">
        <v>4.6752098889672987E-3</v>
      </c>
      <c r="V33" s="172">
        <v>5.0057710198568913E-3</v>
      </c>
      <c r="W33" s="172">
        <v>3.4259631331617782E-3</v>
      </c>
      <c r="X33" s="172">
        <v>9.1297638226774409E-3</v>
      </c>
      <c r="Y33" s="172">
        <v>9.8397607256116969E-3</v>
      </c>
      <c r="Z33" s="172">
        <v>1.2350314821203438E-2</v>
      </c>
      <c r="AA33" s="172">
        <v>6.6927440710321433E-3</v>
      </c>
      <c r="AB33" s="172">
        <v>6.0189745211257856E-3</v>
      </c>
      <c r="AC33" s="172">
        <v>4.0941267202729177E-2</v>
      </c>
      <c r="AD33" s="172">
        <v>2.3732176139123668E-2</v>
      </c>
      <c r="AE33" s="172">
        <v>1.0524855735867189</v>
      </c>
      <c r="AF33" s="172">
        <v>3.9554966533433732E-2</v>
      </c>
      <c r="AG33" s="172">
        <v>2.9432551363981947E-2</v>
      </c>
      <c r="AH33" s="172">
        <v>6.8468843145677825E-3</v>
      </c>
      <c r="AI33" s="172">
        <v>1.1805705966891988E-2</v>
      </c>
      <c r="AJ33" s="172">
        <v>2.373547293278961E-2</v>
      </c>
      <c r="AK33" s="172">
        <v>2.1608394226427137E-2</v>
      </c>
      <c r="AL33" s="172">
        <v>1.4656457138805108E-2</v>
      </c>
      <c r="AM33" s="172">
        <v>4.1270956047609587E-2</v>
      </c>
      <c r="AN33" s="172">
        <v>5.2999224422566032E-3</v>
      </c>
      <c r="AO33" s="172">
        <v>2.3773904794158963E-2</v>
      </c>
      <c r="AP33" s="175">
        <v>1.5001298647354542</v>
      </c>
      <c r="AQ33" s="176">
        <v>1.1586603980988806</v>
      </c>
    </row>
    <row r="34" spans="1:43">
      <c r="A34" s="161">
        <v>30</v>
      </c>
      <c r="B34" s="3" t="s">
        <v>94</v>
      </c>
      <c r="C34" s="172">
        <v>2.3166187336510668E-2</v>
      </c>
      <c r="D34" s="172">
        <v>2.7204293411599651E-2</v>
      </c>
      <c r="E34" s="172">
        <v>2.0160530938448031E-2</v>
      </c>
      <c r="F34" s="172">
        <v>2.3701054449602025E-2</v>
      </c>
      <c r="G34" s="172">
        <v>2.7885124797206763E-2</v>
      </c>
      <c r="H34" s="172">
        <v>1.6803504924648511E-2</v>
      </c>
      <c r="I34" s="172">
        <v>3.1347905381557371E-2</v>
      </c>
      <c r="J34" s="172">
        <v>1.9133503960475442E-2</v>
      </c>
      <c r="K34" s="172">
        <v>2.5029863604329954E-2</v>
      </c>
      <c r="L34" s="172">
        <v>1.3883527929242606E-2</v>
      </c>
      <c r="M34" s="172">
        <v>3.4217790466657343E-2</v>
      </c>
      <c r="N34" s="172">
        <v>2.3843602100457814E-2</v>
      </c>
      <c r="O34" s="172">
        <v>1.7491617230716936E-2</v>
      </c>
      <c r="P34" s="172">
        <v>1.8434285819357979E-2</v>
      </c>
      <c r="Q34" s="172">
        <v>1.5876174788712619E-2</v>
      </c>
      <c r="R34" s="172">
        <v>1.2149074716516118E-2</v>
      </c>
      <c r="S34" s="172">
        <v>1.4879316469948301E-2</v>
      </c>
      <c r="T34" s="172">
        <v>1.2383348508119838E-2</v>
      </c>
      <c r="U34" s="172">
        <v>1.5535967239361995E-2</v>
      </c>
      <c r="V34" s="172">
        <v>1.3967537197094124E-2</v>
      </c>
      <c r="W34" s="172">
        <v>1.3745453347526153E-2</v>
      </c>
      <c r="X34" s="172">
        <v>7.7161337008414543E-2</v>
      </c>
      <c r="Y34" s="172">
        <v>2.1407425908614112E-2</v>
      </c>
      <c r="Z34" s="172">
        <v>2.5805982302712617E-2</v>
      </c>
      <c r="AA34" s="172">
        <v>1.7345940153457789E-2</v>
      </c>
      <c r="AB34" s="172">
        <v>4.0564973269342351E-2</v>
      </c>
      <c r="AC34" s="172">
        <v>1.5877119949099957E-2</v>
      </c>
      <c r="AD34" s="172">
        <v>2.1828945789480695E-2</v>
      </c>
      <c r="AE34" s="172">
        <v>2.9793250881872649E-3</v>
      </c>
      <c r="AF34" s="172">
        <v>1.0528373876240369</v>
      </c>
      <c r="AG34" s="172">
        <v>1.3669768520372149E-2</v>
      </c>
      <c r="AH34" s="172">
        <v>1.7941050902598114E-2</v>
      </c>
      <c r="AI34" s="172">
        <v>1.4963798271982158E-2</v>
      </c>
      <c r="AJ34" s="172">
        <v>1.0836614235130201E-2</v>
      </c>
      <c r="AK34" s="172">
        <v>2.2812148330261798E-2</v>
      </c>
      <c r="AL34" s="172">
        <v>8.3671568470595429E-3</v>
      </c>
      <c r="AM34" s="172">
        <v>1.7528850713738275E-2</v>
      </c>
      <c r="AN34" s="172">
        <v>4.7022631125266293E-2</v>
      </c>
      <c r="AO34" s="172">
        <v>3.1623741187753622E-2</v>
      </c>
      <c r="AP34" s="175">
        <v>1.8814138618455987</v>
      </c>
      <c r="AQ34" s="176">
        <v>1.4531540137954653</v>
      </c>
    </row>
    <row r="35" spans="1:43">
      <c r="A35" s="161">
        <v>31</v>
      </c>
      <c r="B35" s="3" t="s">
        <v>95</v>
      </c>
      <c r="C35" s="172">
        <v>4.1536436686280239E-3</v>
      </c>
      <c r="D35" s="172">
        <v>2.8695051700737572E-3</v>
      </c>
      <c r="E35" s="172">
        <v>4.7119314302402435E-3</v>
      </c>
      <c r="F35" s="172">
        <v>6.8536013840718403E-3</v>
      </c>
      <c r="G35" s="172">
        <v>4.985468184185415E-3</v>
      </c>
      <c r="H35" s="172">
        <v>4.9061688096984002E-3</v>
      </c>
      <c r="I35" s="172">
        <v>4.8336013703004863E-3</v>
      </c>
      <c r="J35" s="172">
        <v>8.2836005890108404E-3</v>
      </c>
      <c r="K35" s="172">
        <v>1.6227310636808831E-3</v>
      </c>
      <c r="L35" s="172">
        <v>4.1887791002988926E-3</v>
      </c>
      <c r="M35" s="172">
        <v>5.6897053046872847E-3</v>
      </c>
      <c r="N35" s="172">
        <v>4.2655363044918748E-3</v>
      </c>
      <c r="O35" s="172">
        <v>2.2761004181332646E-3</v>
      </c>
      <c r="P35" s="172">
        <v>6.0359701652818688E-3</v>
      </c>
      <c r="Q35" s="172">
        <v>5.7858970620284847E-3</v>
      </c>
      <c r="R35" s="172">
        <v>7.3203259174162575E-3</v>
      </c>
      <c r="S35" s="172">
        <v>5.056581758636383E-3</v>
      </c>
      <c r="T35" s="172">
        <v>4.6353598321095587E-3</v>
      </c>
      <c r="U35" s="172">
        <v>7.6965533576789343E-3</v>
      </c>
      <c r="V35" s="172">
        <v>1.2553957283549425E-2</v>
      </c>
      <c r="W35" s="172">
        <v>4.2422914605282679E-3</v>
      </c>
      <c r="X35" s="172">
        <v>6.6266560874838221E-3</v>
      </c>
      <c r="Y35" s="172">
        <v>7.8401788361434962E-3</v>
      </c>
      <c r="Z35" s="172">
        <v>9.5677692702329613E-3</v>
      </c>
      <c r="AA35" s="172">
        <v>2.6722573786712719E-2</v>
      </c>
      <c r="AB35" s="172">
        <v>8.6451300458817906E-3</v>
      </c>
      <c r="AC35" s="172">
        <v>2.460088837228883E-2</v>
      </c>
      <c r="AD35" s="172">
        <v>3.4361548495744708E-2</v>
      </c>
      <c r="AE35" s="172">
        <v>4.5148069278812116E-3</v>
      </c>
      <c r="AF35" s="172">
        <v>9.6990646042297759E-3</v>
      </c>
      <c r="AG35" s="172">
        <v>1.1074411860586295</v>
      </c>
      <c r="AH35" s="172">
        <v>1.7694624313530149E-2</v>
      </c>
      <c r="AI35" s="172">
        <v>1.7806833744268329E-2</v>
      </c>
      <c r="AJ35" s="172">
        <v>9.0608543123938123E-3</v>
      </c>
      <c r="AK35" s="172">
        <v>3.5651783564375809E-2</v>
      </c>
      <c r="AL35" s="172">
        <v>2.3170174565456482E-2</v>
      </c>
      <c r="AM35" s="172">
        <v>1.4301632854171397E-2</v>
      </c>
      <c r="AN35" s="172">
        <v>2.8790478658257666E-3</v>
      </c>
      <c r="AO35" s="172">
        <v>2.5967071064229272E-2</v>
      </c>
      <c r="AP35" s="175">
        <v>1.49951913440421</v>
      </c>
      <c r="AQ35" s="176">
        <v>1.1581886862388842</v>
      </c>
    </row>
    <row r="36" spans="1:43">
      <c r="A36" s="161">
        <v>32</v>
      </c>
      <c r="B36" s="3" t="s">
        <v>67</v>
      </c>
      <c r="C36" s="172">
        <v>4.1919269447459061E-4</v>
      </c>
      <c r="D36" s="172">
        <v>9.2478703530532243E-5</v>
      </c>
      <c r="E36" s="172">
        <v>6.5653911213016359E-4</v>
      </c>
      <c r="F36" s="172">
        <v>4.6907083412531421E-4</v>
      </c>
      <c r="G36" s="172">
        <v>3.4175016195953643E-4</v>
      </c>
      <c r="H36" s="172">
        <v>2.3826168085790654E-4</v>
      </c>
      <c r="I36" s="172">
        <v>2.7583937340223708E-4</v>
      </c>
      <c r="J36" s="172">
        <v>1.323533413879003E-4</v>
      </c>
      <c r="K36" s="172">
        <v>2.817383702072034E-4</v>
      </c>
      <c r="L36" s="172">
        <v>2.023856552434582E-4</v>
      </c>
      <c r="M36" s="172">
        <v>8.3215259035591699E-4</v>
      </c>
      <c r="N36" s="172">
        <v>7.2949600741411538E-4</v>
      </c>
      <c r="O36" s="172">
        <v>3.514923416610339E-4</v>
      </c>
      <c r="P36" s="172">
        <v>5.4429985866528312E-4</v>
      </c>
      <c r="Q36" s="172">
        <v>5.7954339766832196E-4</v>
      </c>
      <c r="R36" s="172">
        <v>5.1970154741009644E-4</v>
      </c>
      <c r="S36" s="172">
        <v>2.7429717008914151E-4</v>
      </c>
      <c r="T36" s="172">
        <v>1.4097449779824461E-4</v>
      </c>
      <c r="U36" s="172">
        <v>3.1551610901501978E-4</v>
      </c>
      <c r="V36" s="172">
        <v>1.9560846202797214E-4</v>
      </c>
      <c r="W36" s="172">
        <v>4.0763109704361483E-4</v>
      </c>
      <c r="X36" s="172">
        <v>2.0226021550664126E-4</v>
      </c>
      <c r="Y36" s="172">
        <v>1.0572023897887492E-3</v>
      </c>
      <c r="Z36" s="172">
        <v>3.0689850065658054E-4</v>
      </c>
      <c r="AA36" s="172">
        <v>6.7297979621575683E-4</v>
      </c>
      <c r="AB36" s="172">
        <v>5.7643640536124516E-4</v>
      </c>
      <c r="AC36" s="172">
        <v>3.4956366161647336E-4</v>
      </c>
      <c r="AD36" s="172">
        <v>7.4764045894772199E-4</v>
      </c>
      <c r="AE36" s="172">
        <v>3.0471974151256094E-4</v>
      </c>
      <c r="AF36" s="172">
        <v>3.7006315404857252E-4</v>
      </c>
      <c r="AG36" s="172">
        <v>4.3204655793430125E-4</v>
      </c>
      <c r="AH36" s="172">
        <v>1.0000988643638855</v>
      </c>
      <c r="AI36" s="172">
        <v>4.7603314355880032E-4</v>
      </c>
      <c r="AJ36" s="172">
        <v>2.3513744069776667E-4</v>
      </c>
      <c r="AK36" s="172">
        <v>8.8083071468293423E-4</v>
      </c>
      <c r="AL36" s="172">
        <v>2.8921011958762689E-4</v>
      </c>
      <c r="AM36" s="172">
        <v>3.7292891817485306E-4</v>
      </c>
      <c r="AN36" s="172">
        <v>1.1757721054037347E-4</v>
      </c>
      <c r="AO36" s="172">
        <v>0.10158756409431778</v>
      </c>
      <c r="AP36" s="175">
        <v>1.1170782798935019</v>
      </c>
      <c r="AQ36" s="176">
        <v>0.86280154466311365</v>
      </c>
    </row>
    <row r="37" spans="1:43">
      <c r="A37" s="161">
        <v>33</v>
      </c>
      <c r="B37" s="3" t="s">
        <v>96</v>
      </c>
      <c r="C37" s="172">
        <v>2.1226447830700307E-4</v>
      </c>
      <c r="D37" s="172">
        <v>1.2692320075662579E-3</v>
      </c>
      <c r="E37" s="172">
        <v>1.6033567212066788E-4</v>
      </c>
      <c r="F37" s="172">
        <v>7.3491771288395073E-4</v>
      </c>
      <c r="G37" s="172">
        <v>5.5935522559213524E-4</v>
      </c>
      <c r="H37" s="172">
        <v>2.1401646997524877E-4</v>
      </c>
      <c r="I37" s="172">
        <v>4.213921697457399E-4</v>
      </c>
      <c r="J37" s="172">
        <v>8.5629841089318853E-4</v>
      </c>
      <c r="K37" s="172">
        <v>1.4651740150555057E-4</v>
      </c>
      <c r="L37" s="172">
        <v>4.2826860856947453E-4</v>
      </c>
      <c r="M37" s="172">
        <v>8.4590066207996888E-4</v>
      </c>
      <c r="N37" s="172">
        <v>3.6815993530873233E-4</v>
      </c>
      <c r="O37" s="172">
        <v>1.5572347933552139E-4</v>
      </c>
      <c r="P37" s="172">
        <v>8.4781338850705454E-4</v>
      </c>
      <c r="Q37" s="172">
        <v>8.4113395687965319E-4</v>
      </c>
      <c r="R37" s="172">
        <v>1.0890290703059733E-3</v>
      </c>
      <c r="S37" s="172">
        <v>6.2650720355731174E-4</v>
      </c>
      <c r="T37" s="172">
        <v>1.792953094686705E-3</v>
      </c>
      <c r="U37" s="172">
        <v>1.8035032523487536E-3</v>
      </c>
      <c r="V37" s="172">
        <v>4.8121408153794466E-3</v>
      </c>
      <c r="W37" s="172">
        <v>6.3448771401664029E-4</v>
      </c>
      <c r="X37" s="172">
        <v>3.8256770717185726E-4</v>
      </c>
      <c r="Y37" s="172">
        <v>5.5771755149184254E-4</v>
      </c>
      <c r="Z37" s="172">
        <v>1.2529808928842241E-3</v>
      </c>
      <c r="AA37" s="172">
        <v>6.6574533270167147E-4</v>
      </c>
      <c r="AB37" s="172">
        <v>6.875168067467923E-4</v>
      </c>
      <c r="AC37" s="172">
        <v>7.1180719411306618E-4</v>
      </c>
      <c r="AD37" s="172">
        <v>7.7976910503446152E-4</v>
      </c>
      <c r="AE37" s="172">
        <v>1.1369397978425557E-4</v>
      </c>
      <c r="AF37" s="172">
        <v>1.6840906040591725E-3</v>
      </c>
      <c r="AG37" s="172">
        <v>9.077341443363883E-3</v>
      </c>
      <c r="AH37" s="172">
        <v>4.8086447899476709E-4</v>
      </c>
      <c r="AI37" s="172">
        <v>1.0003021149476563</v>
      </c>
      <c r="AJ37" s="172">
        <v>3.5854449397412043E-4</v>
      </c>
      <c r="AK37" s="172">
        <v>4.487525866124515E-4</v>
      </c>
      <c r="AL37" s="172">
        <v>1.2126820268083991E-3</v>
      </c>
      <c r="AM37" s="172">
        <v>1.1456961552824085E-3</v>
      </c>
      <c r="AN37" s="172">
        <v>1.9475283801854935E-4</v>
      </c>
      <c r="AO37" s="172">
        <v>4.0298582412846319E-3</v>
      </c>
      <c r="AP37" s="175">
        <v>1.0429064471155478</v>
      </c>
      <c r="AQ37" s="176">
        <v>0.80551319429127211</v>
      </c>
    </row>
    <row r="38" spans="1:43">
      <c r="A38" s="161">
        <v>34</v>
      </c>
      <c r="B38" s="3" t="s">
        <v>97</v>
      </c>
      <c r="C38" s="172">
        <v>3.4958122214289896E-5</v>
      </c>
      <c r="D38" s="172">
        <v>3.8527913010951292E-5</v>
      </c>
      <c r="E38" s="172">
        <v>3.1335647031173042E-5</v>
      </c>
      <c r="F38" s="172">
        <v>4.3348043393828541E-5</v>
      </c>
      <c r="G38" s="172">
        <v>4.1332546007481798E-5</v>
      </c>
      <c r="H38" s="172">
        <v>2.7907878372516397E-5</v>
      </c>
      <c r="I38" s="172">
        <v>4.5802539376554962E-5</v>
      </c>
      <c r="J38" s="172">
        <v>3.5768964843155065E-5</v>
      </c>
      <c r="K38" s="172">
        <v>3.4516346795135875E-5</v>
      </c>
      <c r="L38" s="172">
        <v>2.2310887093234076E-5</v>
      </c>
      <c r="M38" s="172">
        <v>5.093645996188841E-5</v>
      </c>
      <c r="N38" s="172">
        <v>3.9002953262279216E-5</v>
      </c>
      <c r="O38" s="172">
        <v>2.558352722017024E-5</v>
      </c>
      <c r="P38" s="172">
        <v>3.0161599617400428E-5</v>
      </c>
      <c r="Q38" s="172">
        <v>2.6299933484713305E-5</v>
      </c>
      <c r="R38" s="172">
        <v>2.1809485228387504E-5</v>
      </c>
      <c r="S38" s="172">
        <v>2.4170124676882232E-5</v>
      </c>
      <c r="T38" s="172">
        <v>2.06277006294016E-5</v>
      </c>
      <c r="U38" s="172">
        <v>2.6001223818729765E-5</v>
      </c>
      <c r="V38" s="172">
        <v>2.5708695742562549E-5</v>
      </c>
      <c r="W38" s="172">
        <v>2.2789358819016883E-5</v>
      </c>
      <c r="X38" s="172">
        <v>1.0974652609788095E-4</v>
      </c>
      <c r="Y38" s="172">
        <v>3.6875516014316693E-5</v>
      </c>
      <c r="Z38" s="172">
        <v>4.2365403631771647E-5</v>
      </c>
      <c r="AA38" s="172">
        <v>1.5538765362080513E-4</v>
      </c>
      <c r="AB38" s="172">
        <v>6.214523312577599E-5</v>
      </c>
      <c r="AC38" s="172">
        <v>5.6432640584744887E-5</v>
      </c>
      <c r="AD38" s="172">
        <v>1.613775221160274E-4</v>
      </c>
      <c r="AE38" s="172">
        <v>2.5478534657274463E-5</v>
      </c>
      <c r="AF38" s="172">
        <v>1.3657151661618709E-3</v>
      </c>
      <c r="AG38" s="172">
        <v>4.7081921518374499E-4</v>
      </c>
      <c r="AH38" s="172">
        <v>5.2398686967616488E-5</v>
      </c>
      <c r="AI38" s="172">
        <v>4.4182876079358945E-5</v>
      </c>
      <c r="AJ38" s="172">
        <v>1.0147591127415121</v>
      </c>
      <c r="AK38" s="172">
        <v>5.5819025060794438E-5</v>
      </c>
      <c r="AL38" s="172">
        <v>4.8191285682844961E-5</v>
      </c>
      <c r="AM38" s="172">
        <v>3.2421381878836134E-4</v>
      </c>
      <c r="AN38" s="172">
        <v>6.4434736812686995E-5</v>
      </c>
      <c r="AO38" s="172">
        <v>1.9191785057038927E-4</v>
      </c>
      <c r="AP38" s="175">
        <v>1.0186955143832683</v>
      </c>
      <c r="AQ38" s="176">
        <v>0.78681331395599519</v>
      </c>
    </row>
    <row r="39" spans="1:43">
      <c r="A39" s="161">
        <v>35</v>
      </c>
      <c r="B39" s="3" t="s">
        <v>3</v>
      </c>
      <c r="C39" s="172">
        <v>2.2973315482239559E-3</v>
      </c>
      <c r="D39" s="172">
        <v>1.8141875156790035E-3</v>
      </c>
      <c r="E39" s="172">
        <v>1.2435703278184196E-2</v>
      </c>
      <c r="F39" s="172">
        <v>2.4405953827863719E-3</v>
      </c>
      <c r="G39" s="172">
        <v>1.6093691182112976E-3</v>
      </c>
      <c r="H39" s="172">
        <v>1.0627835949351069E-3</v>
      </c>
      <c r="I39" s="172">
        <v>9.2817972039196191E-4</v>
      </c>
      <c r="J39" s="172">
        <v>1.4342956680954047E-3</v>
      </c>
      <c r="K39" s="172">
        <v>4.5212917082923266E-4</v>
      </c>
      <c r="L39" s="172">
        <v>7.33229381506467E-4</v>
      </c>
      <c r="M39" s="172">
        <v>1.182412654939255E-3</v>
      </c>
      <c r="N39" s="172">
        <v>1.4091137275227508E-3</v>
      </c>
      <c r="O39" s="172">
        <v>1.4321268976804644E-3</v>
      </c>
      <c r="P39" s="172">
        <v>6.7795356074956366E-4</v>
      </c>
      <c r="Q39" s="172">
        <v>1.662422970082142E-3</v>
      </c>
      <c r="R39" s="172">
        <v>7.4799737675256038E-4</v>
      </c>
      <c r="S39" s="172">
        <v>1.0892547491091549E-3</v>
      </c>
      <c r="T39" s="172">
        <v>8.3378403985603477E-4</v>
      </c>
      <c r="U39" s="172">
        <v>5.4267473810392134E-4</v>
      </c>
      <c r="V39" s="172">
        <v>5.6634189550414115E-4</v>
      </c>
      <c r="W39" s="172">
        <v>5.4334528483373406E-4</v>
      </c>
      <c r="X39" s="172">
        <v>1.3713034458440266E-3</v>
      </c>
      <c r="Y39" s="172">
        <v>1.2285534338097857E-3</v>
      </c>
      <c r="Z39" s="172">
        <v>2.6598656838778267E-3</v>
      </c>
      <c r="AA39" s="172">
        <v>8.4356238858927009E-3</v>
      </c>
      <c r="AB39" s="172">
        <v>2.3557488202751694E-3</v>
      </c>
      <c r="AC39" s="172">
        <v>9.8195678926751308E-4</v>
      </c>
      <c r="AD39" s="172">
        <v>3.5816261091850148E-3</v>
      </c>
      <c r="AE39" s="172">
        <v>5.2683734082497127E-4</v>
      </c>
      <c r="AF39" s="172">
        <v>2.1167577732343914E-3</v>
      </c>
      <c r="AG39" s="172">
        <v>1.6268226069431984E-3</v>
      </c>
      <c r="AH39" s="172">
        <v>3.972366453354071E-4</v>
      </c>
      <c r="AI39" s="172">
        <v>2.4501717313077983E-3</v>
      </c>
      <c r="AJ39" s="172">
        <v>1.4021137449218063E-3</v>
      </c>
      <c r="AK39" s="172">
        <v>1.0003633260186116</v>
      </c>
      <c r="AL39" s="172">
        <v>2.1195649452147359E-3</v>
      </c>
      <c r="AM39" s="172">
        <v>2.7568393891609895E-3</v>
      </c>
      <c r="AN39" s="172">
        <v>3.4500153820264895E-4</v>
      </c>
      <c r="AO39" s="172">
        <v>5.9368154259106332E-4</v>
      </c>
      <c r="AP39" s="175">
        <v>1.0712082637184774</v>
      </c>
      <c r="AQ39" s="176">
        <v>0.82737276449445241</v>
      </c>
    </row>
    <row r="40" spans="1:43">
      <c r="A40" s="161">
        <v>36</v>
      </c>
      <c r="B40" s="3" t="s">
        <v>98</v>
      </c>
      <c r="C40" s="172">
        <v>4.3875070135565554E-2</v>
      </c>
      <c r="D40" s="172">
        <v>2.8032077860509312E-2</v>
      </c>
      <c r="E40" s="172">
        <v>2.4718555690358475E-2</v>
      </c>
      <c r="F40" s="172">
        <v>0.10522063900875514</v>
      </c>
      <c r="G40" s="172">
        <v>4.8218746993558263E-2</v>
      </c>
      <c r="H40" s="172">
        <v>3.6802608892315833E-2</v>
      </c>
      <c r="I40" s="172">
        <v>3.2698788901692297E-2</v>
      </c>
      <c r="J40" s="172">
        <v>5.6554823413935987E-2</v>
      </c>
      <c r="K40" s="172">
        <v>1.527896755366156E-2</v>
      </c>
      <c r="L40" s="172">
        <v>4.4223139737275978E-2</v>
      </c>
      <c r="M40" s="172">
        <v>6.2501080574853388E-2</v>
      </c>
      <c r="N40" s="172">
        <v>2.8549049461271778E-2</v>
      </c>
      <c r="O40" s="172">
        <v>1.9727074801085133E-2</v>
      </c>
      <c r="P40" s="172">
        <v>3.626414694574287E-2</v>
      </c>
      <c r="Q40" s="172">
        <v>4.0529915116316838E-2</v>
      </c>
      <c r="R40" s="172">
        <v>4.1497558941647424E-2</v>
      </c>
      <c r="S40" s="172">
        <v>4.1326617944882363E-2</v>
      </c>
      <c r="T40" s="172">
        <v>5.1879203159918653E-2</v>
      </c>
      <c r="U40" s="172">
        <v>4.1613155826984112E-2</v>
      </c>
      <c r="V40" s="172">
        <v>4.5684591846431422E-2</v>
      </c>
      <c r="W40" s="172">
        <v>3.4902379901333928E-2</v>
      </c>
      <c r="X40" s="172">
        <v>5.3345853929574839E-2</v>
      </c>
      <c r="Y40" s="172">
        <v>9.4379874626564414E-2</v>
      </c>
      <c r="Z40" s="172">
        <v>6.7289693751644286E-2</v>
      </c>
      <c r="AA40" s="172">
        <v>0.1552984828638693</v>
      </c>
      <c r="AB40" s="172">
        <v>6.8238643207234509E-2</v>
      </c>
      <c r="AC40" s="172">
        <v>8.2612081744642379E-2</v>
      </c>
      <c r="AD40" s="172">
        <v>0.11062807948466209</v>
      </c>
      <c r="AE40" s="172">
        <v>3.0502482102998073E-2</v>
      </c>
      <c r="AF40" s="172">
        <v>7.2915136159092286E-2</v>
      </c>
      <c r="AG40" s="172">
        <v>0.14451680751099161</v>
      </c>
      <c r="AH40" s="172">
        <v>8.1525897545150064E-2</v>
      </c>
      <c r="AI40" s="172">
        <v>8.0137544521399429E-2</v>
      </c>
      <c r="AJ40" s="172">
        <v>4.6580579299503884E-2</v>
      </c>
      <c r="AK40" s="172">
        <v>7.1965277766053798E-2</v>
      </c>
      <c r="AL40" s="172">
        <v>1.1347549842176599</v>
      </c>
      <c r="AM40" s="172">
        <v>4.7979692429861755E-2</v>
      </c>
      <c r="AN40" s="172">
        <v>1.554668735462268E-2</v>
      </c>
      <c r="AO40" s="172">
        <v>4.4000273890239812E-2</v>
      </c>
      <c r="AP40" s="175">
        <v>3.2823162651138613</v>
      </c>
      <c r="AQ40" s="176">
        <v>2.5351737605023463</v>
      </c>
    </row>
    <row r="41" spans="1:43">
      <c r="A41" s="161">
        <v>37</v>
      </c>
      <c r="B41" s="3" t="s">
        <v>99</v>
      </c>
      <c r="C41" s="172">
        <v>1.1716138614599077E-3</v>
      </c>
      <c r="D41" s="172">
        <v>1.2992885752534283E-4</v>
      </c>
      <c r="E41" s="172">
        <v>7.2494434481711967E-4</v>
      </c>
      <c r="F41" s="172">
        <v>2.5678017972382465E-4</v>
      </c>
      <c r="G41" s="172">
        <v>3.2263184944947683E-4</v>
      </c>
      <c r="H41" s="172">
        <v>1.610149803051387E-4</v>
      </c>
      <c r="I41" s="172">
        <v>1.4088241162565383E-4</v>
      </c>
      <c r="J41" s="172">
        <v>2.8468524589709155E-4</v>
      </c>
      <c r="K41" s="172">
        <v>7.7093026682780377E-5</v>
      </c>
      <c r="L41" s="172">
        <v>1.4773334420543685E-4</v>
      </c>
      <c r="M41" s="172">
        <v>2.5932899915194138E-4</v>
      </c>
      <c r="N41" s="172">
        <v>1.5111828094507211E-4</v>
      </c>
      <c r="O41" s="172">
        <v>7.4388098905445323E-5</v>
      </c>
      <c r="P41" s="172">
        <v>1.6756059257127891E-4</v>
      </c>
      <c r="Q41" s="172">
        <v>1.7305858093914048E-4</v>
      </c>
      <c r="R41" s="172">
        <v>2.2529702751517992E-4</v>
      </c>
      <c r="S41" s="172">
        <v>2.1700867756372104E-4</v>
      </c>
      <c r="T41" s="172">
        <v>2.4197403273077168E-4</v>
      </c>
      <c r="U41" s="172">
        <v>1.8432467488570958E-4</v>
      </c>
      <c r="V41" s="172">
        <v>2.646402801468434E-4</v>
      </c>
      <c r="W41" s="172">
        <v>2.1901607189103351E-4</v>
      </c>
      <c r="X41" s="172">
        <v>2.6730728420363583E-4</v>
      </c>
      <c r="Y41" s="172">
        <v>3.4827723048283347E-4</v>
      </c>
      <c r="Z41" s="172">
        <v>1.9923343834490068E-4</v>
      </c>
      <c r="AA41" s="172">
        <v>5.5091788628060213E-4</v>
      </c>
      <c r="AB41" s="172">
        <v>1.8369352262433391E-4</v>
      </c>
      <c r="AC41" s="172">
        <v>5.7332090852273664E-4</v>
      </c>
      <c r="AD41" s="172">
        <v>4.2655812471799971E-4</v>
      </c>
      <c r="AE41" s="172">
        <v>5.2768583784657008E-4</v>
      </c>
      <c r="AF41" s="172">
        <v>5.9853349075577559E-4</v>
      </c>
      <c r="AG41" s="172">
        <v>3.8132570396115189E-3</v>
      </c>
      <c r="AH41" s="172">
        <v>4.0468725678607383E-4</v>
      </c>
      <c r="AI41" s="172">
        <v>5.9033846937513118E-3</v>
      </c>
      <c r="AJ41" s="172">
        <v>1.3047763255661751E-2</v>
      </c>
      <c r="AK41" s="172">
        <v>1.5767090801350912E-3</v>
      </c>
      <c r="AL41" s="172">
        <v>1.1649602365486067E-3</v>
      </c>
      <c r="AM41" s="172">
        <v>1.0082007686953627</v>
      </c>
      <c r="AN41" s="172">
        <v>9.2216236914246562E-5</v>
      </c>
      <c r="AO41" s="172">
        <v>2.1423753593607228E-3</v>
      </c>
      <c r="AP41" s="175">
        <v>1.0456166729968495</v>
      </c>
      <c r="AQ41" s="176">
        <v>0.80760650065919826</v>
      </c>
    </row>
    <row r="42" spans="1:43">
      <c r="A42" s="161">
        <v>38</v>
      </c>
      <c r="B42" s="3" t="s">
        <v>4</v>
      </c>
      <c r="C42" s="172">
        <v>6.4938866432852924E-4</v>
      </c>
      <c r="D42" s="172">
        <v>4.8485947129603135E-3</v>
      </c>
      <c r="E42" s="172">
        <v>1.3211180088101048E-3</v>
      </c>
      <c r="F42" s="172">
        <v>1.7218241354889439E-3</v>
      </c>
      <c r="G42" s="172">
        <v>1.1394363118673637E-3</v>
      </c>
      <c r="H42" s="172">
        <v>1.3794367839096017E-3</v>
      </c>
      <c r="I42" s="172">
        <v>1.0167134974834807E-3</v>
      </c>
      <c r="J42" s="172">
        <v>1.0058130843820132E-3</v>
      </c>
      <c r="K42" s="172">
        <v>2.1622220070321126E-4</v>
      </c>
      <c r="L42" s="172">
        <v>4.0415837638478299E-4</v>
      </c>
      <c r="M42" s="172">
        <v>1.4491167174445797E-3</v>
      </c>
      <c r="N42" s="172">
        <v>4.6109129403851446E-4</v>
      </c>
      <c r="O42" s="172">
        <v>3.9048520004273638E-4</v>
      </c>
      <c r="P42" s="172">
        <v>8.0359351356157555E-4</v>
      </c>
      <c r="Q42" s="172">
        <v>8.5857010652923922E-4</v>
      </c>
      <c r="R42" s="172">
        <v>1.2396649603979369E-3</v>
      </c>
      <c r="S42" s="172">
        <v>1.5444256540954764E-3</v>
      </c>
      <c r="T42" s="172">
        <v>1.8736583636558995E-3</v>
      </c>
      <c r="U42" s="172">
        <v>1.1221246979458721E-3</v>
      </c>
      <c r="V42" s="172">
        <v>1.0992001777111922E-3</v>
      </c>
      <c r="W42" s="172">
        <v>1.0685643927751361E-3</v>
      </c>
      <c r="X42" s="172">
        <v>1.6690909183376009E-3</v>
      </c>
      <c r="Y42" s="172">
        <v>1.1226798011502574E-3</v>
      </c>
      <c r="Z42" s="172">
        <v>4.2964706542451928E-4</v>
      </c>
      <c r="AA42" s="172">
        <v>1.6617540052146155E-3</v>
      </c>
      <c r="AB42" s="172">
        <v>3.2718002559381037E-3</v>
      </c>
      <c r="AC42" s="172">
        <v>2.3684725099105378E-3</v>
      </c>
      <c r="AD42" s="172">
        <v>3.9738588427874998E-3</v>
      </c>
      <c r="AE42" s="172">
        <v>6.767195662000364E-4</v>
      </c>
      <c r="AF42" s="172">
        <v>3.0107935750844344E-3</v>
      </c>
      <c r="AG42" s="172">
        <v>2.6572685500220279E-3</v>
      </c>
      <c r="AH42" s="172">
        <v>3.1288923055992923E-3</v>
      </c>
      <c r="AI42" s="172">
        <v>3.8972857498901065E-3</v>
      </c>
      <c r="AJ42" s="172">
        <v>2.7191541725788159E-3</v>
      </c>
      <c r="AK42" s="172">
        <v>4.8381964955165769E-3</v>
      </c>
      <c r="AL42" s="172">
        <v>1.9363353064791612E-3</v>
      </c>
      <c r="AM42" s="172">
        <v>2.2785456208720403E-3</v>
      </c>
      <c r="AN42" s="172">
        <v>1.0004869774224474</v>
      </c>
      <c r="AO42" s="172">
        <v>8.1800009739963365E-4</v>
      </c>
      <c r="AP42" s="175">
        <v>1.0665586731153691</v>
      </c>
      <c r="AQ42" s="176">
        <v>0.82378154441022033</v>
      </c>
    </row>
    <row r="43" spans="1:43">
      <c r="A43" s="163">
        <v>39</v>
      </c>
      <c r="B43" s="3" t="s">
        <v>5</v>
      </c>
      <c r="C43" s="172">
        <v>4.1301280528875531E-3</v>
      </c>
      <c r="D43" s="172">
        <v>9.1115349284617429E-4</v>
      </c>
      <c r="E43" s="172">
        <v>6.4686017685144535E-3</v>
      </c>
      <c r="F43" s="172">
        <v>4.6215562349924385E-3</v>
      </c>
      <c r="G43" s="172">
        <v>3.3671195838874588E-3</v>
      </c>
      <c r="H43" s="172">
        <v>2.3474914162632896E-3</v>
      </c>
      <c r="I43" s="172">
        <v>2.7177285033734289E-3</v>
      </c>
      <c r="J43" s="172">
        <v>1.3040214091629516E-3</v>
      </c>
      <c r="K43" s="172">
        <v>2.7758488201375902E-3</v>
      </c>
      <c r="L43" s="172">
        <v>1.99402013260444E-3</v>
      </c>
      <c r="M43" s="172">
        <v>8.1988469813858954E-3</v>
      </c>
      <c r="N43" s="172">
        <v>7.1874151539468977E-3</v>
      </c>
      <c r="O43" s="172">
        <v>3.4631051537978748E-3</v>
      </c>
      <c r="P43" s="172">
        <v>5.3627559475335294E-3</v>
      </c>
      <c r="Q43" s="172">
        <v>5.7099956085250696E-3</v>
      </c>
      <c r="R43" s="172">
        <v>5.1203992063311504E-3</v>
      </c>
      <c r="S43" s="172">
        <v>2.7025338273911682E-3</v>
      </c>
      <c r="T43" s="172">
        <v>1.3889620114397232E-3</v>
      </c>
      <c r="U43" s="172">
        <v>3.1086465727036888E-3</v>
      </c>
      <c r="V43" s="172">
        <v>1.9272473186025137E-3</v>
      </c>
      <c r="W43" s="172">
        <v>4.0162165307754709E-3</v>
      </c>
      <c r="X43" s="172">
        <v>1.992784228012582E-3</v>
      </c>
      <c r="Y43" s="172">
        <v>1.04161673263868E-2</v>
      </c>
      <c r="Z43" s="172">
        <v>3.0237409278794192E-3</v>
      </c>
      <c r="AA43" s="172">
        <v>6.6305848647028971E-3</v>
      </c>
      <c r="AB43" s="172">
        <v>5.6793837294138476E-3</v>
      </c>
      <c r="AC43" s="172">
        <v>3.4441026862881106E-3</v>
      </c>
      <c r="AD43" s="172">
        <v>7.3661847491020196E-3</v>
      </c>
      <c r="AE43" s="172">
        <v>3.002274536933653E-3</v>
      </c>
      <c r="AF43" s="172">
        <v>3.6460755018446582E-3</v>
      </c>
      <c r="AG43" s="172">
        <v>4.256771724789987E-3</v>
      </c>
      <c r="AH43" s="172">
        <v>9.7406869942293225E-4</v>
      </c>
      <c r="AI43" s="172">
        <v>4.6901529206769682E-3</v>
      </c>
      <c r="AJ43" s="172">
        <v>2.3167096013618524E-3</v>
      </c>
      <c r="AK43" s="172">
        <v>8.6784519208206127E-3</v>
      </c>
      <c r="AL43" s="172">
        <v>2.8494648018257034E-3</v>
      </c>
      <c r="AM43" s="172">
        <v>3.674310661872304E-3</v>
      </c>
      <c r="AN43" s="172">
        <v>1.1584384509413196E-3</v>
      </c>
      <c r="AO43" s="172">
        <v>1.000899237560273</v>
      </c>
      <c r="AP43" s="175">
        <v>1.1535226986196514</v>
      </c>
      <c r="AQ43" s="176">
        <v>0.89095024412065649</v>
      </c>
    </row>
    <row r="44" spans="1:43">
      <c r="A44" s="168"/>
      <c r="B44" s="4" t="s">
        <v>35</v>
      </c>
      <c r="C44" s="177">
        <v>1.2337071551142613</v>
      </c>
      <c r="D44" s="177">
        <v>1.1927883623754092</v>
      </c>
      <c r="E44" s="177">
        <v>1.2052399315810052</v>
      </c>
      <c r="F44" s="177">
        <v>1.306434225566738</v>
      </c>
      <c r="G44" s="177">
        <v>1.2748135546740775</v>
      </c>
      <c r="H44" s="177">
        <v>1.2264137241181465</v>
      </c>
      <c r="I44" s="177">
        <v>1.3261715947825043</v>
      </c>
      <c r="J44" s="177">
        <v>1.2819953411909104</v>
      </c>
      <c r="K44" s="177">
        <v>1.1082993073421799</v>
      </c>
      <c r="L44" s="177">
        <v>1.2456114110142513</v>
      </c>
      <c r="M44" s="177">
        <v>1.3030645040002025</v>
      </c>
      <c r="N44" s="177">
        <v>1.8659871330509152</v>
      </c>
      <c r="O44" s="177">
        <v>1.1553738756744276</v>
      </c>
      <c r="P44" s="177">
        <v>1.4115239007926292</v>
      </c>
      <c r="Q44" s="177">
        <v>1.3604767489913889</v>
      </c>
      <c r="R44" s="177">
        <v>1.3274289517958109</v>
      </c>
      <c r="S44" s="177">
        <v>1.2207278217423239</v>
      </c>
      <c r="T44" s="177">
        <v>1.2383409287375042</v>
      </c>
      <c r="U44" s="177">
        <v>1.2690361522039737</v>
      </c>
      <c r="V44" s="177">
        <v>1.2252596715928863</v>
      </c>
      <c r="W44" s="177">
        <v>1.3272507932689503</v>
      </c>
      <c r="X44" s="177">
        <v>1.3218359601192711</v>
      </c>
      <c r="Y44" s="177">
        <v>1.3080567781663281</v>
      </c>
      <c r="Z44" s="177">
        <v>1.3215914328473619</v>
      </c>
      <c r="AA44" s="177">
        <v>1.5037446081771826</v>
      </c>
      <c r="AB44" s="177">
        <v>1.2882925485808523</v>
      </c>
      <c r="AC44" s="177">
        <v>1.256087873665235</v>
      </c>
      <c r="AD44" s="177">
        <v>1.3145688316594355</v>
      </c>
      <c r="AE44" s="177">
        <v>1.190467217599865</v>
      </c>
      <c r="AF44" s="177">
        <v>1.2814207512143763</v>
      </c>
      <c r="AG44" s="177">
        <v>1.3840965213560188</v>
      </c>
      <c r="AH44" s="177">
        <v>1.2307108438025025</v>
      </c>
      <c r="AI44" s="177">
        <v>1.2294338770331572</v>
      </c>
      <c r="AJ44" s="177">
        <v>1.2311061259961336</v>
      </c>
      <c r="AK44" s="177">
        <v>1.2543027255669874</v>
      </c>
      <c r="AL44" s="177">
        <v>1.2541776830293137</v>
      </c>
      <c r="AM44" s="177">
        <v>1.2985813684867873</v>
      </c>
      <c r="AN44" s="177">
        <v>1.3880388125767185</v>
      </c>
      <c r="AO44" s="177">
        <v>1.3312531898163391</v>
      </c>
      <c r="AP44" s="173"/>
      <c r="AQ44" s="178"/>
    </row>
    <row r="45" spans="1:43">
      <c r="A45" s="163"/>
      <c r="B45" s="4" t="s">
        <v>36</v>
      </c>
      <c r="C45" s="177">
        <v>0.95288258509153034</v>
      </c>
      <c r="D45" s="177">
        <v>0.92127799818272638</v>
      </c>
      <c r="E45" s="177">
        <v>0.93089525897584835</v>
      </c>
      <c r="F45" s="177">
        <v>1.0090550394795992</v>
      </c>
      <c r="G45" s="177">
        <v>0.98463207451775914</v>
      </c>
      <c r="H45" s="177">
        <v>0.94724933302441328</v>
      </c>
      <c r="I45" s="177">
        <v>1.0242996583693091</v>
      </c>
      <c r="J45" s="177">
        <v>0.99017909535926618</v>
      </c>
      <c r="K45" s="177">
        <v>0.85602089982007012</v>
      </c>
      <c r="L45" s="177">
        <v>0.96207711564811371</v>
      </c>
      <c r="M45" s="177">
        <v>1.0064523561896075</v>
      </c>
      <c r="N45" s="177">
        <v>1.4412388188868142</v>
      </c>
      <c r="O45" s="177">
        <v>0.89238004402909088</v>
      </c>
      <c r="P45" s="177">
        <v>1.0902235088206091</v>
      </c>
      <c r="Q45" s="177">
        <v>1.0507960468266639</v>
      </c>
      <c r="R45" s="177">
        <v>1.0252708074756882</v>
      </c>
      <c r="S45" s="177">
        <v>0.94285769329695279</v>
      </c>
      <c r="T45" s="177">
        <v>0.95646158856130903</v>
      </c>
      <c r="U45" s="177">
        <v>0.98016976255174249</v>
      </c>
      <c r="V45" s="177">
        <v>0.94635797355629092</v>
      </c>
      <c r="W45" s="177">
        <v>1.0251332025692668</v>
      </c>
      <c r="X45" s="177">
        <v>1.0209509295005594</v>
      </c>
      <c r="Y45" s="177">
        <v>1.0103082559411678</v>
      </c>
      <c r="Z45" s="177">
        <v>1.0207620631411352</v>
      </c>
      <c r="AA45" s="177">
        <v>1.1614523297667145</v>
      </c>
      <c r="AB45" s="177">
        <v>0.99504289081648678</v>
      </c>
      <c r="AC45" s="177">
        <v>0.97016885668414554</v>
      </c>
      <c r="AD45" s="177">
        <v>1.0153379928127124</v>
      </c>
      <c r="AE45" s="177">
        <v>0.91948520770978193</v>
      </c>
      <c r="AF45" s="177">
        <v>0.98973529734777066</v>
      </c>
      <c r="AG45" s="177">
        <v>1.0690393306211861</v>
      </c>
      <c r="AH45" s="177">
        <v>0.95056831394812979</v>
      </c>
      <c r="AI45" s="177">
        <v>0.94958201878788406</v>
      </c>
      <c r="AJ45" s="177">
        <v>0.95087361939841142</v>
      </c>
      <c r="AK45" s="177">
        <v>0.96879005578510091</v>
      </c>
      <c r="AL45" s="177">
        <v>0.96869347625563063</v>
      </c>
      <c r="AM45" s="177">
        <v>1.0029897015882867</v>
      </c>
      <c r="AN45" s="177">
        <v>1.0720842514794233</v>
      </c>
      <c r="AO45" s="177">
        <v>1.0282245471827978</v>
      </c>
      <c r="AP45" s="175"/>
      <c r="AQ45" s="179"/>
    </row>
    <row r="46" spans="1:43">
      <c r="A46" s="109" t="s">
        <v>196</v>
      </c>
    </row>
  </sheetData>
  <phoneticPr fontId="3"/>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ColWidth="8.625" defaultRowHeight="12"/>
  <cols>
    <col min="1" max="1" width="4.125" style="109" customWidth="1"/>
    <col min="2" max="2" width="21.625" style="109" customWidth="1"/>
    <col min="3" max="12" width="10.625" style="109" customWidth="1"/>
    <col min="13" max="16384" width="8.625" style="109"/>
  </cols>
  <sheetData>
    <row r="1" spans="1:12">
      <c r="A1" s="109" t="s">
        <v>0</v>
      </c>
    </row>
    <row r="2" spans="1:12">
      <c r="A2" s="109" t="s">
        <v>53</v>
      </c>
    </row>
    <row r="3" spans="1:12" ht="9.6" customHeight="1">
      <c r="A3" s="159"/>
      <c r="B3" s="160"/>
      <c r="C3" s="442" t="s">
        <v>54</v>
      </c>
      <c r="D3" s="9"/>
      <c r="E3" s="9"/>
      <c r="F3" s="9"/>
      <c r="G3" s="9"/>
      <c r="H3" s="9"/>
      <c r="I3" s="9"/>
      <c r="J3" s="9"/>
      <c r="K3" s="9"/>
      <c r="L3" s="10"/>
    </row>
    <row r="4" spans="1:12" ht="9.6" customHeight="1">
      <c r="A4" s="161"/>
      <c r="B4" s="162"/>
      <c r="C4" s="443"/>
      <c r="D4" s="445" t="s">
        <v>55</v>
      </c>
      <c r="E4" s="445" t="s">
        <v>56</v>
      </c>
      <c r="F4" s="448" t="s">
        <v>61</v>
      </c>
      <c r="G4" s="9"/>
      <c r="H4" s="9"/>
      <c r="I4" s="9"/>
      <c r="J4" s="9"/>
      <c r="K4" s="9"/>
      <c r="L4" s="10"/>
    </row>
    <row r="5" spans="1:12" ht="9.6" customHeight="1">
      <c r="A5" s="161"/>
      <c r="B5" s="162" t="s">
        <v>100</v>
      </c>
      <c r="C5" s="443"/>
      <c r="D5" s="447"/>
      <c r="E5" s="447"/>
      <c r="F5" s="449"/>
      <c r="G5" s="445" t="s">
        <v>57</v>
      </c>
      <c r="H5" s="442" t="s">
        <v>58</v>
      </c>
      <c r="I5" s="9"/>
      <c r="J5" s="9"/>
      <c r="K5" s="9"/>
      <c r="L5" s="10"/>
    </row>
    <row r="6" spans="1:12" ht="9.6" customHeight="1">
      <c r="A6" s="161"/>
      <c r="B6" s="162"/>
      <c r="C6" s="443"/>
      <c r="D6" s="447"/>
      <c r="E6" s="447"/>
      <c r="F6" s="449"/>
      <c r="G6" s="447"/>
      <c r="H6" s="451"/>
      <c r="I6" s="442" t="s">
        <v>59</v>
      </c>
      <c r="J6" s="9"/>
      <c r="K6" s="9"/>
      <c r="L6" s="445" t="s">
        <v>60</v>
      </c>
    </row>
    <row r="7" spans="1:12" ht="30" customHeight="1">
      <c r="A7" s="163"/>
      <c r="B7" s="164"/>
      <c r="C7" s="444"/>
      <c r="D7" s="446"/>
      <c r="E7" s="446"/>
      <c r="F7" s="450"/>
      <c r="G7" s="446"/>
      <c r="H7" s="452"/>
      <c r="I7" s="452"/>
      <c r="J7" s="11" t="s">
        <v>62</v>
      </c>
      <c r="K7" s="11" t="s">
        <v>63</v>
      </c>
      <c r="L7" s="446"/>
    </row>
    <row r="8" spans="1:12">
      <c r="A8" s="161">
        <v>1</v>
      </c>
      <c r="B8" s="3" t="s">
        <v>73</v>
      </c>
      <c r="C8" s="165">
        <v>52513</v>
      </c>
      <c r="D8" s="166">
        <v>23352</v>
      </c>
      <c r="E8" s="166">
        <v>9219</v>
      </c>
      <c r="F8" s="165">
        <v>19942</v>
      </c>
      <c r="G8" s="167">
        <v>2038</v>
      </c>
      <c r="H8" s="166">
        <v>17904</v>
      </c>
      <c r="I8" s="166">
        <v>9048</v>
      </c>
      <c r="J8" s="165">
        <v>6300</v>
      </c>
      <c r="K8" s="166">
        <v>2748</v>
      </c>
      <c r="L8" s="166">
        <v>8856</v>
      </c>
    </row>
    <row r="9" spans="1:12">
      <c r="A9" s="161">
        <v>2</v>
      </c>
      <c r="B9" s="3" t="s">
        <v>74</v>
      </c>
      <c r="C9" s="165">
        <v>2815</v>
      </c>
      <c r="D9" s="166">
        <v>183</v>
      </c>
      <c r="E9" s="166">
        <v>75</v>
      </c>
      <c r="F9" s="165">
        <v>2557</v>
      </c>
      <c r="G9" s="166">
        <v>597</v>
      </c>
      <c r="H9" s="166">
        <v>1960</v>
      </c>
      <c r="I9" s="166">
        <v>1389</v>
      </c>
      <c r="J9" s="165">
        <v>1137</v>
      </c>
      <c r="K9" s="166">
        <v>252</v>
      </c>
      <c r="L9" s="166">
        <v>571</v>
      </c>
    </row>
    <row r="10" spans="1:12">
      <c r="A10" s="161">
        <v>3</v>
      </c>
      <c r="B10" s="3" t="s">
        <v>75</v>
      </c>
      <c r="C10" s="165">
        <v>4840</v>
      </c>
      <c r="D10" s="166">
        <v>2542</v>
      </c>
      <c r="E10" s="166">
        <v>145</v>
      </c>
      <c r="F10" s="165">
        <v>2153</v>
      </c>
      <c r="G10" s="166">
        <v>281</v>
      </c>
      <c r="H10" s="166">
        <v>1872</v>
      </c>
      <c r="I10" s="166">
        <v>1772</v>
      </c>
      <c r="J10" s="165">
        <v>1147</v>
      </c>
      <c r="K10" s="166">
        <v>625</v>
      </c>
      <c r="L10" s="166">
        <v>100</v>
      </c>
    </row>
    <row r="11" spans="1:12">
      <c r="A11" s="161">
        <v>4</v>
      </c>
      <c r="B11" s="3" t="s">
        <v>76</v>
      </c>
      <c r="C11" s="165">
        <v>268</v>
      </c>
      <c r="D11" s="166">
        <v>7</v>
      </c>
      <c r="E11" s="166">
        <v>3</v>
      </c>
      <c r="F11" s="165">
        <v>258</v>
      </c>
      <c r="G11" s="166">
        <v>38</v>
      </c>
      <c r="H11" s="166">
        <v>220</v>
      </c>
      <c r="I11" s="166">
        <v>218</v>
      </c>
      <c r="J11" s="165">
        <v>191</v>
      </c>
      <c r="K11" s="166">
        <v>27</v>
      </c>
      <c r="L11" s="166">
        <v>2</v>
      </c>
    </row>
    <row r="12" spans="1:12">
      <c r="A12" s="161">
        <v>5</v>
      </c>
      <c r="B12" s="3" t="s">
        <v>77</v>
      </c>
      <c r="C12" s="165">
        <v>73064</v>
      </c>
      <c r="D12" s="166">
        <v>1835</v>
      </c>
      <c r="E12" s="166">
        <v>749</v>
      </c>
      <c r="F12" s="165">
        <v>70480</v>
      </c>
      <c r="G12" s="166">
        <v>2485</v>
      </c>
      <c r="H12" s="166">
        <v>67995</v>
      </c>
      <c r="I12" s="166">
        <v>66770</v>
      </c>
      <c r="J12" s="165">
        <v>32185</v>
      </c>
      <c r="K12" s="166">
        <v>34585</v>
      </c>
      <c r="L12" s="166">
        <v>1225</v>
      </c>
    </row>
    <row r="13" spans="1:12">
      <c r="A13" s="161">
        <v>6</v>
      </c>
      <c r="B13" s="3" t="s">
        <v>78</v>
      </c>
      <c r="C13" s="165">
        <v>10581</v>
      </c>
      <c r="D13" s="166">
        <v>1944</v>
      </c>
      <c r="E13" s="166">
        <v>694</v>
      </c>
      <c r="F13" s="165">
        <v>7943</v>
      </c>
      <c r="G13" s="166">
        <v>872</v>
      </c>
      <c r="H13" s="166">
        <v>7071</v>
      </c>
      <c r="I13" s="166">
        <v>6941</v>
      </c>
      <c r="J13" s="165">
        <v>4102</v>
      </c>
      <c r="K13" s="166">
        <v>2839</v>
      </c>
      <c r="L13" s="166">
        <v>130</v>
      </c>
    </row>
    <row r="14" spans="1:12">
      <c r="A14" s="161">
        <v>7</v>
      </c>
      <c r="B14" s="3" t="s">
        <v>79</v>
      </c>
      <c r="C14" s="165">
        <v>16373</v>
      </c>
      <c r="D14" s="166">
        <v>1416</v>
      </c>
      <c r="E14" s="166">
        <v>480</v>
      </c>
      <c r="F14" s="165">
        <v>14477</v>
      </c>
      <c r="G14" s="166">
        <v>1230</v>
      </c>
      <c r="H14" s="166">
        <v>13247</v>
      </c>
      <c r="I14" s="166">
        <v>13146</v>
      </c>
      <c r="J14" s="165">
        <v>9575</v>
      </c>
      <c r="K14" s="166">
        <v>3571</v>
      </c>
      <c r="L14" s="166">
        <v>101</v>
      </c>
    </row>
    <row r="15" spans="1:12">
      <c r="A15" s="161">
        <v>8</v>
      </c>
      <c r="B15" s="3" t="s">
        <v>80</v>
      </c>
      <c r="C15" s="165">
        <v>26780</v>
      </c>
      <c r="D15" s="166">
        <v>54</v>
      </c>
      <c r="E15" s="166">
        <v>21</v>
      </c>
      <c r="F15" s="165">
        <v>26705</v>
      </c>
      <c r="G15" s="166">
        <v>665</v>
      </c>
      <c r="H15" s="166">
        <v>26040</v>
      </c>
      <c r="I15" s="166">
        <v>25894</v>
      </c>
      <c r="J15" s="165">
        <v>21301</v>
      </c>
      <c r="K15" s="166">
        <v>4593</v>
      </c>
      <c r="L15" s="166">
        <v>146</v>
      </c>
    </row>
    <row r="16" spans="1:12">
      <c r="A16" s="161">
        <v>9</v>
      </c>
      <c r="B16" s="3" t="s">
        <v>81</v>
      </c>
      <c r="C16" s="165">
        <v>1419</v>
      </c>
      <c r="D16" s="166">
        <v>0</v>
      </c>
      <c r="E16" s="166">
        <v>0</v>
      </c>
      <c r="F16" s="165">
        <v>1419</v>
      </c>
      <c r="G16" s="166">
        <v>61</v>
      </c>
      <c r="H16" s="166">
        <v>1358</v>
      </c>
      <c r="I16" s="166">
        <v>1355</v>
      </c>
      <c r="J16" s="165">
        <v>1211</v>
      </c>
      <c r="K16" s="166">
        <v>144</v>
      </c>
      <c r="L16" s="166">
        <v>3</v>
      </c>
    </row>
    <row r="17" spans="1:12">
      <c r="A17" s="161">
        <v>10</v>
      </c>
      <c r="B17" s="3" t="s">
        <v>82</v>
      </c>
      <c r="C17" s="165">
        <v>26350</v>
      </c>
      <c r="D17" s="166">
        <v>948</v>
      </c>
      <c r="E17" s="166">
        <v>356</v>
      </c>
      <c r="F17" s="165">
        <v>25046</v>
      </c>
      <c r="G17" s="166">
        <v>1267</v>
      </c>
      <c r="H17" s="166">
        <v>23779</v>
      </c>
      <c r="I17" s="166">
        <v>23494</v>
      </c>
      <c r="J17" s="165">
        <v>16467</v>
      </c>
      <c r="K17" s="166">
        <v>7027</v>
      </c>
      <c r="L17" s="166">
        <v>285</v>
      </c>
    </row>
    <row r="18" spans="1:12">
      <c r="A18" s="161">
        <v>11</v>
      </c>
      <c r="B18" s="3" t="s">
        <v>83</v>
      </c>
      <c r="C18" s="165">
        <v>10820</v>
      </c>
      <c r="D18" s="166">
        <v>410</v>
      </c>
      <c r="E18" s="166">
        <v>148</v>
      </c>
      <c r="F18" s="165">
        <v>10262</v>
      </c>
      <c r="G18" s="166">
        <v>854</v>
      </c>
      <c r="H18" s="166">
        <v>9408</v>
      </c>
      <c r="I18" s="166">
        <v>9158</v>
      </c>
      <c r="J18" s="165">
        <v>7697</v>
      </c>
      <c r="K18" s="166">
        <v>1461</v>
      </c>
      <c r="L18" s="166">
        <v>250</v>
      </c>
    </row>
    <row r="19" spans="1:12">
      <c r="A19" s="161">
        <v>12</v>
      </c>
      <c r="B19" s="3" t="s">
        <v>84</v>
      </c>
      <c r="C19" s="165">
        <v>27572</v>
      </c>
      <c r="D19" s="166">
        <v>391</v>
      </c>
      <c r="E19" s="166">
        <v>69</v>
      </c>
      <c r="F19" s="165">
        <v>27112</v>
      </c>
      <c r="G19" s="166">
        <v>732</v>
      </c>
      <c r="H19" s="166">
        <v>26380</v>
      </c>
      <c r="I19" s="166">
        <v>26252</v>
      </c>
      <c r="J19" s="165">
        <v>23793</v>
      </c>
      <c r="K19" s="166">
        <v>2459</v>
      </c>
      <c r="L19" s="166">
        <v>128</v>
      </c>
    </row>
    <row r="20" spans="1:12">
      <c r="A20" s="161">
        <v>13</v>
      </c>
      <c r="B20" s="3" t="s">
        <v>85</v>
      </c>
      <c r="C20" s="165">
        <v>7691</v>
      </c>
      <c r="D20" s="166">
        <v>162</v>
      </c>
      <c r="E20" s="166">
        <v>44</v>
      </c>
      <c r="F20" s="165">
        <v>7485</v>
      </c>
      <c r="G20" s="166">
        <v>331</v>
      </c>
      <c r="H20" s="166">
        <v>7154</v>
      </c>
      <c r="I20" s="166">
        <v>7085</v>
      </c>
      <c r="J20" s="165">
        <v>5716</v>
      </c>
      <c r="K20" s="166">
        <v>1369</v>
      </c>
      <c r="L20" s="166">
        <v>69</v>
      </c>
    </row>
    <row r="21" spans="1:12">
      <c r="A21" s="161">
        <v>14</v>
      </c>
      <c r="B21" s="3" t="s">
        <v>86</v>
      </c>
      <c r="C21" s="165">
        <v>38812</v>
      </c>
      <c r="D21" s="166">
        <v>2797</v>
      </c>
      <c r="E21" s="166">
        <v>488</v>
      </c>
      <c r="F21" s="165">
        <v>35527</v>
      </c>
      <c r="G21" s="166">
        <v>3516</v>
      </c>
      <c r="H21" s="166">
        <v>32011</v>
      </c>
      <c r="I21" s="166">
        <v>31642</v>
      </c>
      <c r="J21" s="165">
        <v>24713</v>
      </c>
      <c r="K21" s="166">
        <v>6929</v>
      </c>
      <c r="L21" s="166">
        <v>369</v>
      </c>
    </row>
    <row r="22" spans="1:12">
      <c r="A22" s="161">
        <v>15</v>
      </c>
      <c r="B22" s="3" t="s">
        <v>70</v>
      </c>
      <c r="C22" s="165">
        <v>30162</v>
      </c>
      <c r="D22" s="166">
        <v>775</v>
      </c>
      <c r="E22" s="166">
        <v>218</v>
      </c>
      <c r="F22" s="165">
        <v>29169</v>
      </c>
      <c r="G22" s="166">
        <v>1283</v>
      </c>
      <c r="H22" s="166">
        <v>27886</v>
      </c>
      <c r="I22" s="166">
        <v>27795</v>
      </c>
      <c r="J22" s="165">
        <v>24282</v>
      </c>
      <c r="K22" s="166">
        <v>3513</v>
      </c>
      <c r="L22" s="166">
        <v>91</v>
      </c>
    </row>
    <row r="23" spans="1:12">
      <c r="A23" s="161">
        <v>16</v>
      </c>
      <c r="B23" s="3" t="s">
        <v>71</v>
      </c>
      <c r="C23" s="165">
        <v>34303</v>
      </c>
      <c r="D23" s="166">
        <v>995</v>
      </c>
      <c r="E23" s="166">
        <v>156</v>
      </c>
      <c r="F23" s="165">
        <v>33152</v>
      </c>
      <c r="G23" s="166">
        <v>2220</v>
      </c>
      <c r="H23" s="166">
        <v>30932</v>
      </c>
      <c r="I23" s="166">
        <v>30722</v>
      </c>
      <c r="J23" s="165">
        <v>24915</v>
      </c>
      <c r="K23" s="166">
        <v>5807</v>
      </c>
      <c r="L23" s="166">
        <v>210</v>
      </c>
    </row>
    <row r="24" spans="1:12">
      <c r="A24" s="161">
        <v>17</v>
      </c>
      <c r="B24" s="3" t="s">
        <v>72</v>
      </c>
      <c r="C24" s="165">
        <v>8703</v>
      </c>
      <c r="D24" s="166">
        <v>132</v>
      </c>
      <c r="E24" s="166">
        <v>36</v>
      </c>
      <c r="F24" s="165">
        <v>8535</v>
      </c>
      <c r="G24" s="166">
        <v>347</v>
      </c>
      <c r="H24" s="166">
        <v>8188</v>
      </c>
      <c r="I24" s="166">
        <v>8171</v>
      </c>
      <c r="J24" s="165">
        <v>6465</v>
      </c>
      <c r="K24" s="166">
        <v>1706</v>
      </c>
      <c r="L24" s="166">
        <v>17</v>
      </c>
    </row>
    <row r="25" spans="1:12">
      <c r="A25" s="161">
        <v>18</v>
      </c>
      <c r="B25" s="3" t="s">
        <v>87</v>
      </c>
      <c r="C25" s="165">
        <v>11795</v>
      </c>
      <c r="D25" s="166">
        <v>84</v>
      </c>
      <c r="E25" s="166">
        <v>10</v>
      </c>
      <c r="F25" s="165">
        <v>11701</v>
      </c>
      <c r="G25" s="166">
        <v>298</v>
      </c>
      <c r="H25" s="166">
        <v>11403</v>
      </c>
      <c r="I25" s="166">
        <v>11369</v>
      </c>
      <c r="J25" s="165">
        <v>8040</v>
      </c>
      <c r="K25" s="166">
        <v>3329</v>
      </c>
      <c r="L25" s="166">
        <v>34</v>
      </c>
    </row>
    <row r="26" spans="1:12">
      <c r="A26" s="161">
        <v>19</v>
      </c>
      <c r="B26" s="3" t="s">
        <v>88</v>
      </c>
      <c r="C26" s="165">
        <v>41202</v>
      </c>
      <c r="D26" s="166">
        <v>409</v>
      </c>
      <c r="E26" s="166">
        <v>74</v>
      </c>
      <c r="F26" s="165">
        <v>40719</v>
      </c>
      <c r="G26" s="166">
        <v>1218</v>
      </c>
      <c r="H26" s="166">
        <v>39501</v>
      </c>
      <c r="I26" s="166">
        <v>39311</v>
      </c>
      <c r="J26" s="165">
        <v>29976</v>
      </c>
      <c r="K26" s="166">
        <v>9335</v>
      </c>
      <c r="L26" s="166">
        <v>190</v>
      </c>
    </row>
    <row r="27" spans="1:12">
      <c r="A27" s="161">
        <v>20</v>
      </c>
      <c r="B27" s="3" t="s">
        <v>89</v>
      </c>
      <c r="C27" s="165">
        <v>8528</v>
      </c>
      <c r="D27" s="166">
        <v>25</v>
      </c>
      <c r="E27" s="166">
        <v>7</v>
      </c>
      <c r="F27" s="165">
        <v>8496</v>
      </c>
      <c r="G27" s="166">
        <v>110</v>
      </c>
      <c r="H27" s="166">
        <v>8386</v>
      </c>
      <c r="I27" s="166">
        <v>7980</v>
      </c>
      <c r="J27" s="165">
        <v>6348</v>
      </c>
      <c r="K27" s="166">
        <v>1632</v>
      </c>
      <c r="L27" s="166">
        <v>406</v>
      </c>
    </row>
    <row r="28" spans="1:12">
      <c r="A28" s="161">
        <v>21</v>
      </c>
      <c r="B28" s="3" t="s">
        <v>90</v>
      </c>
      <c r="C28" s="165">
        <v>36505</v>
      </c>
      <c r="D28" s="166">
        <v>340</v>
      </c>
      <c r="E28" s="166">
        <v>98</v>
      </c>
      <c r="F28" s="165">
        <v>36067</v>
      </c>
      <c r="G28" s="166">
        <v>1299</v>
      </c>
      <c r="H28" s="166">
        <v>34768</v>
      </c>
      <c r="I28" s="166">
        <v>34454</v>
      </c>
      <c r="J28" s="165">
        <v>29854</v>
      </c>
      <c r="K28" s="166">
        <v>4600</v>
      </c>
      <c r="L28" s="166">
        <v>314</v>
      </c>
    </row>
    <row r="29" spans="1:12">
      <c r="A29" s="161">
        <v>22</v>
      </c>
      <c r="B29" s="3" t="s">
        <v>64</v>
      </c>
      <c r="C29" s="165">
        <v>29777</v>
      </c>
      <c r="D29" s="166">
        <v>3799</v>
      </c>
      <c r="E29" s="166">
        <v>1183</v>
      </c>
      <c r="F29" s="165">
        <v>24795</v>
      </c>
      <c r="G29" s="166">
        <v>2498</v>
      </c>
      <c r="H29" s="166">
        <v>22297</v>
      </c>
      <c r="I29" s="166">
        <v>22025</v>
      </c>
      <c r="J29" s="165">
        <v>16002</v>
      </c>
      <c r="K29" s="166">
        <v>6023</v>
      </c>
      <c r="L29" s="166">
        <v>272</v>
      </c>
    </row>
    <row r="30" spans="1:12">
      <c r="A30" s="161">
        <v>23</v>
      </c>
      <c r="B30" s="3" t="s">
        <v>91</v>
      </c>
      <c r="C30" s="165">
        <v>161860</v>
      </c>
      <c r="D30" s="166">
        <v>30337</v>
      </c>
      <c r="E30" s="166">
        <v>6662</v>
      </c>
      <c r="F30" s="165">
        <v>124861</v>
      </c>
      <c r="G30" s="166">
        <v>24377</v>
      </c>
      <c r="H30" s="166">
        <v>100484</v>
      </c>
      <c r="I30" s="166">
        <v>96491</v>
      </c>
      <c r="J30" s="165">
        <v>81403</v>
      </c>
      <c r="K30" s="166">
        <v>15088</v>
      </c>
      <c r="L30" s="166">
        <v>3993</v>
      </c>
    </row>
    <row r="31" spans="1:12">
      <c r="A31" s="161">
        <v>24</v>
      </c>
      <c r="B31" s="3" t="s">
        <v>92</v>
      </c>
      <c r="C31" s="165">
        <v>4035</v>
      </c>
      <c r="D31" s="166">
        <v>0</v>
      </c>
      <c r="E31" s="166">
        <v>0</v>
      </c>
      <c r="F31" s="165">
        <v>4035</v>
      </c>
      <c r="G31" s="166">
        <v>111</v>
      </c>
      <c r="H31" s="166">
        <v>3924</v>
      </c>
      <c r="I31" s="166">
        <v>3910</v>
      </c>
      <c r="J31" s="165">
        <v>3560</v>
      </c>
      <c r="K31" s="166">
        <v>350</v>
      </c>
      <c r="L31" s="166">
        <v>14</v>
      </c>
    </row>
    <row r="32" spans="1:12">
      <c r="A32" s="161">
        <v>25</v>
      </c>
      <c r="B32" s="3" t="s">
        <v>1</v>
      </c>
      <c r="C32" s="165">
        <v>4011</v>
      </c>
      <c r="D32" s="166">
        <v>0</v>
      </c>
      <c r="E32" s="166">
        <v>0</v>
      </c>
      <c r="F32" s="165">
        <v>4011</v>
      </c>
      <c r="G32" s="166">
        <v>6</v>
      </c>
      <c r="H32" s="166">
        <v>4005</v>
      </c>
      <c r="I32" s="166">
        <v>4004</v>
      </c>
      <c r="J32" s="165">
        <v>3078</v>
      </c>
      <c r="K32" s="166">
        <v>926</v>
      </c>
      <c r="L32" s="166">
        <v>1</v>
      </c>
    </row>
    <row r="33" spans="1:12">
      <c r="A33" s="161">
        <v>26</v>
      </c>
      <c r="B33" s="3" t="s">
        <v>2</v>
      </c>
      <c r="C33" s="165">
        <v>19565</v>
      </c>
      <c r="D33" s="166">
        <v>581</v>
      </c>
      <c r="E33" s="166">
        <v>170</v>
      </c>
      <c r="F33" s="165">
        <v>18814</v>
      </c>
      <c r="G33" s="166">
        <v>1085</v>
      </c>
      <c r="H33" s="166">
        <v>17729</v>
      </c>
      <c r="I33" s="166">
        <v>17566</v>
      </c>
      <c r="J33" s="165">
        <v>13409</v>
      </c>
      <c r="K33" s="166">
        <v>4157</v>
      </c>
      <c r="L33" s="166">
        <v>163</v>
      </c>
    </row>
    <row r="34" spans="1:12">
      <c r="A34" s="161">
        <v>27</v>
      </c>
      <c r="B34" s="3" t="s">
        <v>65</v>
      </c>
      <c r="C34" s="165">
        <v>450446</v>
      </c>
      <c r="D34" s="166">
        <v>22473</v>
      </c>
      <c r="E34" s="166">
        <v>8431</v>
      </c>
      <c r="F34" s="165">
        <v>419542</v>
      </c>
      <c r="G34" s="166">
        <v>30504</v>
      </c>
      <c r="H34" s="166">
        <v>389038</v>
      </c>
      <c r="I34" s="166">
        <v>382537</v>
      </c>
      <c r="J34" s="165">
        <v>174076</v>
      </c>
      <c r="K34" s="166">
        <v>208461</v>
      </c>
      <c r="L34" s="166">
        <v>6501</v>
      </c>
    </row>
    <row r="35" spans="1:12">
      <c r="A35" s="161">
        <v>28</v>
      </c>
      <c r="B35" s="3" t="s">
        <v>66</v>
      </c>
      <c r="C35" s="165">
        <v>47969</v>
      </c>
      <c r="D35" s="166">
        <v>1298</v>
      </c>
      <c r="E35" s="166">
        <v>139</v>
      </c>
      <c r="F35" s="165">
        <v>46532</v>
      </c>
      <c r="G35" s="166">
        <v>1834</v>
      </c>
      <c r="H35" s="166">
        <v>44698</v>
      </c>
      <c r="I35" s="166">
        <v>44584</v>
      </c>
      <c r="J35" s="165">
        <v>36945</v>
      </c>
      <c r="K35" s="166">
        <v>7639</v>
      </c>
      <c r="L35" s="166">
        <v>114</v>
      </c>
    </row>
    <row r="36" spans="1:12">
      <c r="A36" s="161">
        <v>29</v>
      </c>
      <c r="B36" s="3" t="s">
        <v>93</v>
      </c>
      <c r="C36" s="165">
        <v>55394</v>
      </c>
      <c r="D36" s="166">
        <v>6975</v>
      </c>
      <c r="E36" s="166">
        <v>1961</v>
      </c>
      <c r="F36" s="165">
        <v>46458</v>
      </c>
      <c r="G36" s="166">
        <v>16091</v>
      </c>
      <c r="H36" s="166">
        <v>30367</v>
      </c>
      <c r="I36" s="166">
        <v>29520</v>
      </c>
      <c r="J36" s="165">
        <v>17518</v>
      </c>
      <c r="K36" s="166">
        <v>12002</v>
      </c>
      <c r="L36" s="166">
        <v>847</v>
      </c>
    </row>
    <row r="37" spans="1:12">
      <c r="A37" s="161">
        <v>30</v>
      </c>
      <c r="B37" s="3" t="s">
        <v>94</v>
      </c>
      <c r="C37" s="165">
        <v>142494</v>
      </c>
      <c r="D37" s="166">
        <v>8628</v>
      </c>
      <c r="E37" s="166">
        <v>1447</v>
      </c>
      <c r="F37" s="165">
        <v>132419</v>
      </c>
      <c r="G37" s="166">
        <v>5324</v>
      </c>
      <c r="H37" s="166">
        <v>127095</v>
      </c>
      <c r="I37" s="166">
        <v>124745</v>
      </c>
      <c r="J37" s="165">
        <v>87510</v>
      </c>
      <c r="K37" s="166">
        <v>37235</v>
      </c>
      <c r="L37" s="166">
        <v>2350</v>
      </c>
    </row>
    <row r="38" spans="1:12">
      <c r="A38" s="161">
        <v>31</v>
      </c>
      <c r="B38" s="3" t="s">
        <v>95</v>
      </c>
      <c r="C38" s="165">
        <v>37940</v>
      </c>
      <c r="D38" s="166">
        <v>4696</v>
      </c>
      <c r="E38" s="166">
        <v>134</v>
      </c>
      <c r="F38" s="165">
        <v>33110</v>
      </c>
      <c r="G38" s="166">
        <v>3271</v>
      </c>
      <c r="H38" s="166">
        <v>29839</v>
      </c>
      <c r="I38" s="166">
        <v>29642</v>
      </c>
      <c r="J38" s="165">
        <v>23887</v>
      </c>
      <c r="K38" s="166">
        <v>5755</v>
      </c>
      <c r="L38" s="166">
        <v>197</v>
      </c>
    </row>
    <row r="39" spans="1:12">
      <c r="A39" s="161">
        <v>32</v>
      </c>
      <c r="B39" s="3" t="s">
        <v>67</v>
      </c>
      <c r="C39" s="165">
        <v>69095</v>
      </c>
      <c r="D39" s="166">
        <v>0</v>
      </c>
      <c r="E39" s="166">
        <v>0</v>
      </c>
      <c r="F39" s="165">
        <v>69095</v>
      </c>
      <c r="G39" s="166">
        <v>0</v>
      </c>
      <c r="H39" s="166">
        <v>69095</v>
      </c>
      <c r="I39" s="166">
        <v>68762</v>
      </c>
      <c r="J39" s="165">
        <v>56997</v>
      </c>
      <c r="K39" s="166">
        <v>11765</v>
      </c>
      <c r="L39" s="166">
        <v>333</v>
      </c>
    </row>
    <row r="40" spans="1:12">
      <c r="A40" s="161">
        <v>33</v>
      </c>
      <c r="B40" s="3" t="s">
        <v>96</v>
      </c>
      <c r="C40" s="165">
        <v>156134</v>
      </c>
      <c r="D40" s="166">
        <v>194</v>
      </c>
      <c r="E40" s="166">
        <v>38</v>
      </c>
      <c r="F40" s="165">
        <v>155902</v>
      </c>
      <c r="G40" s="166">
        <v>1338</v>
      </c>
      <c r="H40" s="166">
        <v>154564</v>
      </c>
      <c r="I40" s="166">
        <v>151212</v>
      </c>
      <c r="J40" s="165">
        <v>106516</v>
      </c>
      <c r="K40" s="166">
        <v>44696</v>
      </c>
      <c r="L40" s="166">
        <v>3352</v>
      </c>
    </row>
    <row r="41" spans="1:12">
      <c r="A41" s="161">
        <v>34</v>
      </c>
      <c r="B41" s="3" t="s">
        <v>97</v>
      </c>
      <c r="C41" s="165">
        <v>374325</v>
      </c>
      <c r="D41" s="166">
        <v>8877</v>
      </c>
      <c r="E41" s="166">
        <v>3243</v>
      </c>
      <c r="F41" s="165">
        <v>362205</v>
      </c>
      <c r="G41" s="166">
        <v>12758</v>
      </c>
      <c r="H41" s="166">
        <v>349447</v>
      </c>
      <c r="I41" s="166">
        <v>340769</v>
      </c>
      <c r="J41" s="165">
        <v>207810</v>
      </c>
      <c r="K41" s="166">
        <v>132959</v>
      </c>
      <c r="L41" s="166">
        <v>8678</v>
      </c>
    </row>
    <row r="42" spans="1:12">
      <c r="A42" s="161">
        <v>35</v>
      </c>
      <c r="B42" s="3" t="s">
        <v>3</v>
      </c>
      <c r="C42" s="165">
        <v>23838</v>
      </c>
      <c r="D42" s="166">
        <v>793</v>
      </c>
      <c r="E42" s="166">
        <v>665</v>
      </c>
      <c r="F42" s="165">
        <v>22380</v>
      </c>
      <c r="G42" s="166">
        <v>6574</v>
      </c>
      <c r="H42" s="166">
        <v>15806</v>
      </c>
      <c r="I42" s="166">
        <v>15217</v>
      </c>
      <c r="J42" s="165">
        <v>9798</v>
      </c>
      <c r="K42" s="166">
        <v>5419</v>
      </c>
      <c r="L42" s="166">
        <v>589</v>
      </c>
    </row>
    <row r="43" spans="1:12">
      <c r="A43" s="161">
        <v>36</v>
      </c>
      <c r="B43" s="3" t="s">
        <v>98</v>
      </c>
      <c r="C43" s="165">
        <v>287281</v>
      </c>
      <c r="D43" s="166">
        <v>34908</v>
      </c>
      <c r="E43" s="166">
        <v>3777</v>
      </c>
      <c r="F43" s="165">
        <v>248596</v>
      </c>
      <c r="G43" s="166">
        <v>14103</v>
      </c>
      <c r="H43" s="166">
        <v>234493</v>
      </c>
      <c r="I43" s="166">
        <v>223730</v>
      </c>
      <c r="J43" s="165">
        <v>107083</v>
      </c>
      <c r="K43" s="166">
        <v>116647</v>
      </c>
      <c r="L43" s="166">
        <v>10763</v>
      </c>
    </row>
    <row r="44" spans="1:12">
      <c r="A44" s="161">
        <v>37</v>
      </c>
      <c r="B44" s="3" t="s">
        <v>99</v>
      </c>
      <c r="C44" s="165">
        <v>297626</v>
      </c>
      <c r="D44" s="166">
        <v>43392</v>
      </c>
      <c r="E44" s="166">
        <v>10713</v>
      </c>
      <c r="F44" s="165">
        <v>243521</v>
      </c>
      <c r="G44" s="166">
        <v>9133</v>
      </c>
      <c r="H44" s="166">
        <v>234388</v>
      </c>
      <c r="I44" s="166">
        <v>221817</v>
      </c>
      <c r="J44" s="165">
        <v>65553</v>
      </c>
      <c r="K44" s="166">
        <v>156264</v>
      </c>
      <c r="L44" s="166">
        <v>12571</v>
      </c>
    </row>
    <row r="45" spans="1:12">
      <c r="A45" s="161">
        <v>38</v>
      </c>
      <c r="B45" s="3" t="s">
        <v>4</v>
      </c>
      <c r="C45" s="165">
        <v>0</v>
      </c>
      <c r="D45" s="166">
        <v>0</v>
      </c>
      <c r="E45" s="166">
        <v>0</v>
      </c>
      <c r="F45" s="165">
        <v>0</v>
      </c>
      <c r="G45" s="166">
        <v>0</v>
      </c>
      <c r="H45" s="166">
        <v>0</v>
      </c>
      <c r="I45" s="166">
        <v>0</v>
      </c>
      <c r="J45" s="165">
        <v>0</v>
      </c>
      <c r="K45" s="166">
        <v>0</v>
      </c>
      <c r="L45" s="166">
        <v>0</v>
      </c>
    </row>
    <row r="46" spans="1:12">
      <c r="A46" s="161">
        <v>39</v>
      </c>
      <c r="B46" s="3" t="s">
        <v>5</v>
      </c>
      <c r="C46" s="165">
        <v>700</v>
      </c>
      <c r="D46" s="166">
        <v>14</v>
      </c>
      <c r="E46" s="166">
        <v>2</v>
      </c>
      <c r="F46" s="165">
        <v>684</v>
      </c>
      <c r="G46" s="166">
        <v>15</v>
      </c>
      <c r="H46" s="166">
        <v>669</v>
      </c>
      <c r="I46" s="166">
        <v>655</v>
      </c>
      <c r="J46" s="165">
        <v>224</v>
      </c>
      <c r="K46" s="166">
        <v>431</v>
      </c>
      <c r="L46" s="166">
        <v>14</v>
      </c>
    </row>
    <row r="47" spans="1:12">
      <c r="A47" s="168">
        <v>40</v>
      </c>
      <c r="B47" s="4" t="s">
        <v>39</v>
      </c>
      <c r="C47" s="169">
        <v>2633586</v>
      </c>
      <c r="D47" s="170">
        <v>205766</v>
      </c>
      <c r="E47" s="170">
        <v>51655</v>
      </c>
      <c r="F47" s="169">
        <v>2376165</v>
      </c>
      <c r="G47" s="170">
        <v>150764</v>
      </c>
      <c r="H47" s="170">
        <v>2225401</v>
      </c>
      <c r="I47" s="170">
        <v>2161152</v>
      </c>
      <c r="J47" s="169">
        <v>1296784</v>
      </c>
      <c r="K47" s="170">
        <v>864368</v>
      </c>
      <c r="L47" s="170">
        <v>64249</v>
      </c>
    </row>
    <row r="48" spans="1:12">
      <c r="A48" s="109" t="s">
        <v>196</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ColWidth="8.625" defaultRowHeight="13.5"/>
  <cols>
    <col min="1" max="2" width="2.375" style="18" customWidth="1"/>
    <col min="3" max="3" width="4.625" style="18" customWidth="1"/>
    <col min="4" max="4" width="143.375" style="18" customWidth="1"/>
    <col min="5" max="5" width="2.5" style="18" customWidth="1"/>
    <col min="6" max="16384" width="8.625" style="18"/>
  </cols>
  <sheetData>
    <row r="1" spans="1:5" ht="14.25">
      <c r="A1" s="17" t="s">
        <v>125</v>
      </c>
      <c r="B1" s="17"/>
      <c r="C1" s="17"/>
      <c r="D1" s="17"/>
    </row>
    <row r="2" spans="1:5">
      <c r="A2" s="19"/>
      <c r="B2" s="16" t="s">
        <v>124</v>
      </c>
      <c r="C2" s="20"/>
      <c r="D2" s="20"/>
      <c r="E2" s="21"/>
    </row>
    <row r="3" spans="1:5">
      <c r="A3" s="22"/>
      <c r="E3" s="23"/>
    </row>
    <row r="4" spans="1:5">
      <c r="A4" s="22"/>
      <c r="B4" s="24" t="s">
        <v>126</v>
      </c>
      <c r="C4" s="24"/>
      <c r="D4" s="24"/>
      <c r="E4" s="23"/>
    </row>
    <row r="5" spans="1:5">
      <c r="A5" s="22"/>
      <c r="C5" s="15" t="s">
        <v>123</v>
      </c>
      <c r="D5" s="25"/>
      <c r="E5" s="23"/>
    </row>
    <row r="6" spans="1:5">
      <c r="A6" s="22"/>
      <c r="C6" s="15" t="s">
        <v>122</v>
      </c>
      <c r="D6" s="25"/>
      <c r="E6" s="23"/>
    </row>
    <row r="7" spans="1:5">
      <c r="A7" s="22"/>
      <c r="C7" s="15" t="s">
        <v>121</v>
      </c>
      <c r="D7" s="25"/>
      <c r="E7" s="23"/>
    </row>
    <row r="8" spans="1:5">
      <c r="A8" s="22"/>
      <c r="C8" s="15" t="s">
        <v>120</v>
      </c>
      <c r="D8" s="25"/>
      <c r="E8" s="23"/>
    </row>
    <row r="9" spans="1:5">
      <c r="A9" s="22"/>
      <c r="C9" s="15" t="s">
        <v>119</v>
      </c>
      <c r="D9" s="25"/>
      <c r="E9" s="23"/>
    </row>
    <row r="10" spans="1:5">
      <c r="A10" s="22"/>
      <c r="C10" s="15" t="s">
        <v>118</v>
      </c>
      <c r="D10" s="25"/>
      <c r="E10" s="23"/>
    </row>
    <row r="11" spans="1:5">
      <c r="A11" s="22"/>
      <c r="C11" s="15" t="s">
        <v>127</v>
      </c>
      <c r="D11" s="25"/>
      <c r="E11" s="23"/>
    </row>
    <row r="12" spans="1:5">
      <c r="A12" s="22"/>
      <c r="E12" s="23"/>
    </row>
    <row r="13" spans="1:5">
      <c r="A13" s="22"/>
      <c r="B13" s="24" t="s">
        <v>128</v>
      </c>
      <c r="C13" s="24"/>
      <c r="D13" s="24"/>
      <c r="E13" s="23"/>
    </row>
    <row r="14" spans="1:5">
      <c r="A14" s="22"/>
      <c r="C14" s="26" t="s">
        <v>129</v>
      </c>
      <c r="D14" s="14" t="s">
        <v>130</v>
      </c>
      <c r="E14" s="23"/>
    </row>
    <row r="15" spans="1:5">
      <c r="A15" s="22"/>
      <c r="C15" s="26" t="s">
        <v>131</v>
      </c>
      <c r="D15" s="14" t="s">
        <v>132</v>
      </c>
      <c r="E15" s="23"/>
    </row>
    <row r="16" spans="1:5">
      <c r="A16" s="22"/>
      <c r="C16" s="26" t="s">
        <v>133</v>
      </c>
      <c r="D16" s="14" t="s">
        <v>134</v>
      </c>
      <c r="E16" s="23"/>
    </row>
    <row r="17" spans="1:5">
      <c r="A17" s="22"/>
      <c r="C17" s="26" t="s">
        <v>135</v>
      </c>
      <c r="D17" s="14" t="s">
        <v>136</v>
      </c>
      <c r="E17" s="23"/>
    </row>
    <row r="18" spans="1:5">
      <c r="A18" s="22"/>
      <c r="C18" s="26" t="s">
        <v>137</v>
      </c>
      <c r="D18" s="14" t="s">
        <v>138</v>
      </c>
      <c r="E18" s="23"/>
    </row>
    <row r="19" spans="1:5">
      <c r="A19" s="22"/>
      <c r="C19" s="26" t="s">
        <v>139</v>
      </c>
      <c r="D19" s="14" t="s">
        <v>140</v>
      </c>
      <c r="E19" s="23"/>
    </row>
    <row r="20" spans="1:5">
      <c r="A20" s="22"/>
      <c r="C20" s="26" t="s">
        <v>141</v>
      </c>
      <c r="D20" s="14" t="s">
        <v>142</v>
      </c>
      <c r="E20" s="23"/>
    </row>
    <row r="21" spans="1:5">
      <c r="A21" s="22"/>
      <c r="C21" s="26" t="s">
        <v>143</v>
      </c>
      <c r="D21" s="14" t="s">
        <v>144</v>
      </c>
      <c r="E21" s="23"/>
    </row>
    <row r="22" spans="1:5">
      <c r="A22" s="22"/>
      <c r="E22" s="23"/>
    </row>
    <row r="23" spans="1:5">
      <c r="A23" s="22"/>
      <c r="B23" s="27" t="s">
        <v>145</v>
      </c>
      <c r="C23" s="27"/>
      <c r="D23" s="27"/>
      <c r="E23" s="23"/>
    </row>
    <row r="24" spans="1:5">
      <c r="A24" s="22"/>
      <c r="C24" s="26" t="s">
        <v>129</v>
      </c>
      <c r="D24" s="14" t="s">
        <v>146</v>
      </c>
      <c r="E24" s="23"/>
    </row>
    <row r="25" spans="1:5">
      <c r="A25" s="22"/>
      <c r="C25" s="26" t="s">
        <v>131</v>
      </c>
      <c r="D25" s="14" t="s">
        <v>158</v>
      </c>
      <c r="E25" s="23"/>
    </row>
    <row r="26" spans="1:5">
      <c r="A26" s="22"/>
      <c r="C26" s="26" t="s">
        <v>133</v>
      </c>
      <c r="D26" s="14" t="s">
        <v>147</v>
      </c>
      <c r="E26" s="23"/>
    </row>
    <row r="27" spans="1:5">
      <c r="A27" s="22"/>
      <c r="C27" s="26" t="s">
        <v>135</v>
      </c>
      <c r="D27" s="14" t="s">
        <v>148</v>
      </c>
      <c r="E27" s="23"/>
    </row>
    <row r="28" spans="1:5">
      <c r="A28" s="22"/>
      <c r="C28" s="25"/>
      <c r="D28" s="14" t="s">
        <v>149</v>
      </c>
      <c r="E28" s="23"/>
    </row>
    <row r="29" spans="1:5">
      <c r="A29" s="22"/>
      <c r="C29" s="25" t="s">
        <v>150</v>
      </c>
      <c r="D29" s="14" t="s">
        <v>151</v>
      </c>
      <c r="E29" s="23"/>
    </row>
    <row r="30" spans="1:5">
      <c r="A30" s="22"/>
      <c r="E30" s="23"/>
    </row>
    <row r="31" spans="1:5">
      <c r="A31" s="22"/>
      <c r="B31" s="27" t="s">
        <v>152</v>
      </c>
      <c r="C31" s="27"/>
      <c r="D31" s="27"/>
      <c r="E31" s="23"/>
    </row>
    <row r="32" spans="1:5">
      <c r="A32" s="22"/>
      <c r="C32" s="26" t="s">
        <v>129</v>
      </c>
      <c r="D32" s="25" t="s">
        <v>153</v>
      </c>
      <c r="E32" s="23"/>
    </row>
    <row r="33" spans="1:5">
      <c r="A33" s="22"/>
      <c r="C33" s="25"/>
      <c r="D33" s="25" t="s">
        <v>154</v>
      </c>
      <c r="E33" s="23"/>
    </row>
    <row r="34" spans="1:5">
      <c r="A34" s="22"/>
      <c r="C34" s="25"/>
      <c r="D34" s="14" t="s">
        <v>155</v>
      </c>
      <c r="E34" s="23"/>
    </row>
    <row r="35" spans="1:5">
      <c r="A35" s="22"/>
      <c r="C35" s="26" t="s">
        <v>131</v>
      </c>
      <c r="D35" s="25" t="s">
        <v>156</v>
      </c>
      <c r="E35" s="23"/>
    </row>
    <row r="36" spans="1:5">
      <c r="A36" s="22"/>
      <c r="C36" s="25"/>
      <c r="D36" s="25" t="s">
        <v>157</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T56"/>
  <sheetViews>
    <sheetView tabSelected="1" workbookViewId="0"/>
  </sheetViews>
  <sheetFormatPr defaultColWidth="8.625" defaultRowHeight="13.5"/>
  <cols>
    <col min="1" max="1" width="3" style="52" customWidth="1"/>
    <col min="2" max="2" width="18.125" style="52" customWidth="1"/>
    <col min="3" max="3" width="11.625" style="52" customWidth="1"/>
    <col min="4" max="4" width="15.125" style="52" customWidth="1"/>
    <col min="5" max="5" width="3.625" style="52" customWidth="1"/>
    <col min="6" max="6" width="3" style="52" customWidth="1"/>
    <col min="7" max="7" width="18.125" style="52" customWidth="1"/>
    <col min="8" max="8" width="11.625" style="52" customWidth="1"/>
    <col min="9" max="11" width="12.875" style="52" customWidth="1"/>
    <col min="12" max="12" width="15.125" style="52" customWidth="1"/>
    <col min="13" max="13" width="3.625" style="52" customWidth="1"/>
    <col min="14" max="14" width="11.625" style="52" customWidth="1"/>
    <col min="15" max="16" width="10.875" style="52" customWidth="1"/>
    <col min="17" max="17" width="3.625" style="52" customWidth="1"/>
    <col min="18" max="18" width="8.625" style="52"/>
    <col min="19" max="19" width="16" style="52" customWidth="1"/>
    <col min="20" max="20" width="13.5" style="52" customWidth="1"/>
    <col min="21" max="16384" width="8.625" style="52"/>
  </cols>
  <sheetData>
    <row r="1" spans="1:20" ht="14.25">
      <c r="A1" s="254" t="s">
        <v>416</v>
      </c>
      <c r="D1" s="53"/>
      <c r="E1" s="53"/>
      <c r="F1" s="254"/>
      <c r="L1" s="53"/>
      <c r="M1" s="53"/>
      <c r="N1" s="53"/>
      <c r="O1" s="53"/>
      <c r="P1" s="53"/>
    </row>
    <row r="2" spans="1:20" ht="14.25">
      <c r="A2" s="331" t="s">
        <v>373</v>
      </c>
      <c r="B2" s="332"/>
      <c r="C2" s="256"/>
      <c r="D2" s="53"/>
      <c r="E2" s="53"/>
      <c r="F2" s="331" t="s">
        <v>374</v>
      </c>
      <c r="G2" s="332"/>
      <c r="H2" s="256"/>
      <c r="I2" s="256"/>
      <c r="J2" s="256"/>
      <c r="K2" s="256"/>
      <c r="L2" s="53"/>
      <c r="M2" s="53"/>
      <c r="N2" s="53"/>
      <c r="O2" s="53"/>
      <c r="P2" s="53"/>
    </row>
    <row r="3" spans="1:20">
      <c r="A3" s="257" t="s">
        <v>209</v>
      </c>
      <c r="B3" s="258"/>
      <c r="C3" s="259" t="s">
        <v>420</v>
      </c>
      <c r="D3" s="53"/>
      <c r="E3" s="58"/>
      <c r="F3" s="257" t="s">
        <v>209</v>
      </c>
      <c r="G3" s="258"/>
      <c r="H3" s="259" t="s">
        <v>420</v>
      </c>
      <c r="I3" s="329" t="s">
        <v>424</v>
      </c>
      <c r="J3" s="329" t="s">
        <v>436</v>
      </c>
      <c r="K3" s="304"/>
      <c r="L3" s="53"/>
      <c r="M3" s="58"/>
      <c r="N3" s="59" t="s">
        <v>210</v>
      </c>
      <c r="O3" s="53"/>
      <c r="P3" s="53"/>
      <c r="R3" s="59" t="s">
        <v>315</v>
      </c>
    </row>
    <row r="4" spans="1:20">
      <c r="A4" s="60"/>
      <c r="B4" s="61"/>
      <c r="C4" s="62" t="s">
        <v>211</v>
      </c>
      <c r="D4" s="255" t="s">
        <v>213</v>
      </c>
      <c r="E4" s="67"/>
      <c r="F4" s="60"/>
      <c r="G4" s="61"/>
      <c r="H4" s="62" t="s">
        <v>211</v>
      </c>
      <c r="I4" s="305" t="s">
        <v>422</v>
      </c>
      <c r="J4" s="426" t="s">
        <v>371</v>
      </c>
      <c r="K4" s="311" t="s">
        <v>435</v>
      </c>
      <c r="L4" s="255" t="s">
        <v>213</v>
      </c>
      <c r="M4" s="67"/>
      <c r="N4" s="68"/>
      <c r="O4" s="69" t="s">
        <v>214</v>
      </c>
      <c r="P4" s="70"/>
      <c r="S4" s="69" t="s">
        <v>316</v>
      </c>
      <c r="T4" s="113">
        <v>23462649</v>
      </c>
    </row>
    <row r="5" spans="1:20">
      <c r="A5" s="71"/>
      <c r="B5" s="67"/>
      <c r="C5" s="72" t="s">
        <v>215</v>
      </c>
      <c r="D5" s="37"/>
      <c r="F5" s="71"/>
      <c r="G5" s="67"/>
      <c r="H5" s="72" t="s">
        <v>215</v>
      </c>
      <c r="I5" s="306" t="s">
        <v>423</v>
      </c>
      <c r="J5" s="427" t="s">
        <v>425</v>
      </c>
      <c r="K5" s="312" t="s">
        <v>427</v>
      </c>
      <c r="L5" s="37" t="s">
        <v>314</v>
      </c>
      <c r="N5" s="73"/>
      <c r="O5" s="74" t="s">
        <v>221</v>
      </c>
      <c r="P5" s="75" t="s">
        <v>222</v>
      </c>
      <c r="S5" s="71" t="s">
        <v>317</v>
      </c>
      <c r="T5" s="119">
        <v>23462649</v>
      </c>
    </row>
    <row r="6" spans="1:20" ht="14.25">
      <c r="A6" s="267">
        <v>1</v>
      </c>
      <c r="B6" s="76" t="s">
        <v>73</v>
      </c>
      <c r="C6" s="77"/>
      <c r="D6" s="70"/>
      <c r="E6" s="80"/>
      <c r="F6" s="267">
        <v>1</v>
      </c>
      <c r="G6" s="76" t="s">
        <v>73</v>
      </c>
      <c r="H6" s="77"/>
      <c r="I6" s="307">
        <f>'波及効果プロセス（設備投資1投入額分解）'!C5</f>
        <v>0</v>
      </c>
      <c r="J6" s="428">
        <f>分析係数表!P8</f>
        <v>0.17333290637377241</v>
      </c>
      <c r="K6" s="307">
        <f>I6*J6</f>
        <v>0</v>
      </c>
      <c r="L6" s="70">
        <v>1</v>
      </c>
      <c r="M6" s="80"/>
      <c r="N6" s="69" t="s">
        <v>286</v>
      </c>
      <c r="O6" s="81">
        <v>0.86799999999999999</v>
      </c>
      <c r="P6" s="82">
        <v>0.74</v>
      </c>
      <c r="S6" s="99" t="s">
        <v>318</v>
      </c>
      <c r="T6" s="204"/>
    </row>
    <row r="7" spans="1:20" ht="14.25">
      <c r="A7" s="268">
        <v>2</v>
      </c>
      <c r="B7" s="83" t="s">
        <v>74</v>
      </c>
      <c r="C7" s="84"/>
      <c r="D7" s="87"/>
      <c r="E7" s="80"/>
      <c r="F7" s="268">
        <v>2</v>
      </c>
      <c r="G7" s="83" t="s">
        <v>74</v>
      </c>
      <c r="H7" s="84"/>
      <c r="I7" s="308">
        <f>'波及効果プロセス（設備投資1投入額分解）'!C6</f>
        <v>0</v>
      </c>
      <c r="J7" s="429">
        <f>分析係数表!P9</f>
        <v>0.39351462480142041</v>
      </c>
      <c r="K7" s="308">
        <f t="shared" ref="K7:K44" si="0">I7*J7</f>
        <v>0</v>
      </c>
      <c r="L7" s="87">
        <v>2</v>
      </c>
      <c r="M7" s="80"/>
      <c r="N7" s="71" t="s">
        <v>287</v>
      </c>
      <c r="O7" s="88">
        <v>0.82200000000000006</v>
      </c>
      <c r="P7" s="89">
        <v>0.7340000000000001</v>
      </c>
      <c r="S7" s="67"/>
      <c r="T7" s="57" t="s">
        <v>420</v>
      </c>
    </row>
    <row r="8" spans="1:20" ht="14.25">
      <c r="A8" s="268">
        <v>3</v>
      </c>
      <c r="B8" s="83" t="s">
        <v>75</v>
      </c>
      <c r="C8" s="84"/>
      <c r="D8" s="87"/>
      <c r="E8" s="80"/>
      <c r="F8" s="268">
        <v>3</v>
      </c>
      <c r="G8" s="83" t="s">
        <v>75</v>
      </c>
      <c r="H8" s="84"/>
      <c r="I8" s="308">
        <f>'波及効果プロセス（設備投資1投入額分解）'!C7</f>
        <v>0</v>
      </c>
      <c r="J8" s="429">
        <f>分析係数表!P10</f>
        <v>0.12671464860287895</v>
      </c>
      <c r="K8" s="308">
        <f t="shared" si="0"/>
        <v>0</v>
      </c>
      <c r="L8" s="87">
        <v>3</v>
      </c>
      <c r="M8" s="80"/>
      <c r="N8" s="71" t="s">
        <v>288</v>
      </c>
      <c r="O8" s="88">
        <v>0.91</v>
      </c>
      <c r="P8" s="89">
        <v>0.7659999999999999</v>
      </c>
      <c r="S8" s="102" t="s">
        <v>319</v>
      </c>
      <c r="T8" s="260">
        <f>T4</f>
        <v>23462649</v>
      </c>
    </row>
    <row r="9" spans="1:20" ht="14.25">
      <c r="A9" s="268">
        <v>4</v>
      </c>
      <c r="B9" s="83" t="s">
        <v>76</v>
      </c>
      <c r="C9" s="84"/>
      <c r="D9" s="87"/>
      <c r="E9" s="80"/>
      <c r="F9" s="268">
        <v>4</v>
      </c>
      <c r="G9" s="83" t="s">
        <v>76</v>
      </c>
      <c r="H9" s="84"/>
      <c r="I9" s="308">
        <f>'波及効果プロセス（設備投資1投入額分解）'!C8</f>
        <v>0</v>
      </c>
      <c r="J9" s="429">
        <f>分析係数表!P11</f>
        <v>9.348517078458185E-3</v>
      </c>
      <c r="K9" s="308">
        <f t="shared" si="0"/>
        <v>0</v>
      </c>
      <c r="L9" s="87">
        <v>4</v>
      </c>
      <c r="M9" s="80"/>
      <c r="N9" s="71" t="s">
        <v>289</v>
      </c>
      <c r="O9" s="88">
        <v>0.80200000000000005</v>
      </c>
      <c r="P9" s="89">
        <v>0.752</v>
      </c>
    </row>
    <row r="10" spans="1:20" ht="14.25">
      <c r="A10" s="267">
        <v>5</v>
      </c>
      <c r="B10" s="76" t="s">
        <v>77</v>
      </c>
      <c r="C10" s="77"/>
      <c r="D10" s="70"/>
      <c r="E10" s="80"/>
      <c r="F10" s="267">
        <v>5</v>
      </c>
      <c r="G10" s="76" t="s">
        <v>77</v>
      </c>
      <c r="H10" s="77"/>
      <c r="I10" s="307">
        <f>'波及効果プロセス（設備投資1投入額分解）'!C9</f>
        <v>0</v>
      </c>
      <c r="J10" s="428">
        <f>分析係数表!P12</f>
        <v>0.26169189557273109</v>
      </c>
      <c r="K10" s="307">
        <f t="shared" si="0"/>
        <v>0</v>
      </c>
      <c r="L10" s="70">
        <v>5</v>
      </c>
      <c r="M10" s="80"/>
      <c r="N10" s="71" t="s">
        <v>290</v>
      </c>
      <c r="O10" s="88">
        <v>0.78599999999999992</v>
      </c>
      <c r="P10" s="89">
        <v>0.73599999999999999</v>
      </c>
      <c r="R10" s="52" t="s">
        <v>321</v>
      </c>
    </row>
    <row r="11" spans="1:20" ht="14.25">
      <c r="A11" s="268">
        <v>6</v>
      </c>
      <c r="B11" s="83" t="s">
        <v>78</v>
      </c>
      <c r="C11" s="84"/>
      <c r="D11" s="87"/>
      <c r="E11" s="80"/>
      <c r="F11" s="268">
        <v>6</v>
      </c>
      <c r="G11" s="83" t="s">
        <v>78</v>
      </c>
      <c r="H11" s="84"/>
      <c r="I11" s="308">
        <f>'波及効果プロセス（設備投資1投入額分解）'!C10</f>
        <v>0.85144895604875881</v>
      </c>
      <c r="J11" s="429">
        <f>分析係数表!P13</f>
        <v>8.2810371123538395E-2</v>
      </c>
      <c r="K11" s="308">
        <f t="shared" si="0"/>
        <v>7.050880404314705E-2</v>
      </c>
      <c r="L11" s="87">
        <v>6</v>
      </c>
      <c r="M11" s="80"/>
      <c r="N11" s="71" t="s">
        <v>291</v>
      </c>
      <c r="O11" s="88">
        <v>0.69400000000000006</v>
      </c>
      <c r="P11" s="89">
        <v>0.75099999999999989</v>
      </c>
    </row>
    <row r="12" spans="1:20" ht="14.25">
      <c r="A12" s="268">
        <v>7</v>
      </c>
      <c r="B12" s="83" t="s">
        <v>79</v>
      </c>
      <c r="C12" s="84"/>
      <c r="D12" s="87"/>
      <c r="E12" s="80"/>
      <c r="F12" s="268">
        <v>7</v>
      </c>
      <c r="G12" s="83" t="s">
        <v>79</v>
      </c>
      <c r="H12" s="84"/>
      <c r="I12" s="308">
        <f>'波及効果プロセス（設備投資1投入額分解）'!C11</f>
        <v>3.4662281962339843</v>
      </c>
      <c r="J12" s="429">
        <f>分析係数表!P14</f>
        <v>0.29759344347769412</v>
      </c>
      <c r="K12" s="308">
        <f t="shared" si="0"/>
        <v>1.0315267847967478</v>
      </c>
      <c r="L12" s="87">
        <v>7</v>
      </c>
      <c r="M12" s="80"/>
      <c r="N12" s="71" t="s">
        <v>292</v>
      </c>
      <c r="O12" s="88">
        <v>0.66299999999999992</v>
      </c>
      <c r="P12" s="89">
        <v>0.73499999999999999</v>
      </c>
    </row>
    <row r="13" spans="1:20" ht="14.25">
      <c r="A13" s="268">
        <v>8</v>
      </c>
      <c r="B13" s="83" t="s">
        <v>80</v>
      </c>
      <c r="C13" s="84"/>
      <c r="D13" s="87"/>
      <c r="E13" s="80"/>
      <c r="F13" s="268">
        <v>8</v>
      </c>
      <c r="G13" s="83" t="s">
        <v>80</v>
      </c>
      <c r="H13" s="84"/>
      <c r="I13" s="308">
        <f>'波及効果プロセス（設備投資1投入額分解）'!C12</f>
        <v>0</v>
      </c>
      <c r="J13" s="429">
        <f>分析係数表!P15</f>
        <v>0.21593049601829584</v>
      </c>
      <c r="K13" s="308">
        <f t="shared" si="0"/>
        <v>0</v>
      </c>
      <c r="L13" s="87">
        <v>8</v>
      </c>
      <c r="M13" s="80"/>
      <c r="N13" s="71" t="s">
        <v>293</v>
      </c>
      <c r="O13" s="90">
        <v>0.66</v>
      </c>
      <c r="P13" s="91">
        <v>0.72199999999999998</v>
      </c>
    </row>
    <row r="14" spans="1:20" ht="14.25">
      <c r="A14" s="268">
        <v>9</v>
      </c>
      <c r="B14" s="83" t="s">
        <v>81</v>
      </c>
      <c r="C14" s="84"/>
      <c r="D14" s="87"/>
      <c r="E14" s="80"/>
      <c r="F14" s="268">
        <v>9</v>
      </c>
      <c r="G14" s="83" t="s">
        <v>81</v>
      </c>
      <c r="H14" s="84"/>
      <c r="I14" s="308">
        <f>'波及効果プロセス（設備投資1投入額分解）'!C13</f>
        <v>0</v>
      </c>
      <c r="J14" s="429">
        <f>分析係数表!P16</f>
        <v>0.18770505348742417</v>
      </c>
      <c r="K14" s="308">
        <f t="shared" si="0"/>
        <v>0</v>
      </c>
      <c r="L14" s="87">
        <v>9</v>
      </c>
      <c r="M14" s="80"/>
      <c r="N14" s="71" t="s">
        <v>294</v>
      </c>
      <c r="O14" s="90">
        <v>0.69299999999999995</v>
      </c>
      <c r="P14" s="91">
        <v>0.7390000000000001</v>
      </c>
    </row>
    <row r="15" spans="1:20" ht="14.25">
      <c r="A15" s="268">
        <v>10</v>
      </c>
      <c r="B15" s="83" t="s">
        <v>82</v>
      </c>
      <c r="C15" s="84"/>
      <c r="D15" s="87"/>
      <c r="E15" s="80"/>
      <c r="F15" s="268">
        <v>10</v>
      </c>
      <c r="G15" s="83" t="s">
        <v>82</v>
      </c>
      <c r="H15" s="84"/>
      <c r="I15" s="308">
        <f>'波及効果プロセス（設備投資1投入額分解）'!C14</f>
        <v>0</v>
      </c>
      <c r="J15" s="429">
        <f>分析係数表!P17</f>
        <v>0.24245613901755958</v>
      </c>
      <c r="K15" s="308">
        <f t="shared" si="0"/>
        <v>0</v>
      </c>
      <c r="L15" s="87">
        <v>10</v>
      </c>
      <c r="M15" s="80"/>
      <c r="N15" s="71" t="s">
        <v>295</v>
      </c>
      <c r="O15" s="90">
        <v>0.75800000000000001</v>
      </c>
      <c r="P15" s="91">
        <v>0.74199999999999999</v>
      </c>
    </row>
    <row r="16" spans="1:20" ht="14.25">
      <c r="A16" s="268">
        <v>11</v>
      </c>
      <c r="B16" s="83" t="s">
        <v>83</v>
      </c>
      <c r="C16" s="84"/>
      <c r="D16" s="87"/>
      <c r="E16" s="80"/>
      <c r="F16" s="268">
        <v>11</v>
      </c>
      <c r="G16" s="83" t="s">
        <v>83</v>
      </c>
      <c r="H16" s="84"/>
      <c r="I16" s="308">
        <f>'波及効果プロセス（設備投資1投入額分解）'!C15</f>
        <v>0</v>
      </c>
      <c r="J16" s="429">
        <f>分析係数表!P18</f>
        <v>0.40831687749419565</v>
      </c>
      <c r="K16" s="308">
        <f t="shared" si="0"/>
        <v>0</v>
      </c>
      <c r="L16" s="87">
        <v>11</v>
      </c>
      <c r="M16" s="80"/>
      <c r="N16" s="71" t="s">
        <v>296</v>
      </c>
      <c r="O16" s="90">
        <v>0.752</v>
      </c>
      <c r="P16" s="91">
        <v>0.72199999999999998</v>
      </c>
    </row>
    <row r="17" spans="1:16" ht="14.25">
      <c r="A17" s="268">
        <v>12</v>
      </c>
      <c r="B17" s="83" t="s">
        <v>84</v>
      </c>
      <c r="C17" s="84"/>
      <c r="D17" s="87"/>
      <c r="E17" s="80"/>
      <c r="F17" s="268">
        <v>12</v>
      </c>
      <c r="G17" s="83" t="s">
        <v>84</v>
      </c>
      <c r="H17" s="84"/>
      <c r="I17" s="308">
        <f>'波及効果プロセス（設備投資1投入額分解）'!C16</f>
        <v>0</v>
      </c>
      <c r="J17" s="429">
        <f>分析係数表!P19</f>
        <v>0.72110086081153413</v>
      </c>
      <c r="K17" s="308">
        <f t="shared" si="0"/>
        <v>0</v>
      </c>
      <c r="L17" s="87">
        <v>12</v>
      </c>
      <c r="M17" s="80"/>
      <c r="N17" s="71" t="s">
        <v>297</v>
      </c>
      <c r="O17" s="90">
        <v>0.71900000000000008</v>
      </c>
      <c r="P17" s="91">
        <v>0.74400000000000011</v>
      </c>
    </row>
    <row r="18" spans="1:16" ht="14.25">
      <c r="A18" s="268">
        <v>13</v>
      </c>
      <c r="B18" s="83" t="s">
        <v>85</v>
      </c>
      <c r="C18" s="84"/>
      <c r="D18" s="87"/>
      <c r="E18" s="80"/>
      <c r="F18" s="268">
        <v>13</v>
      </c>
      <c r="G18" s="83" t="s">
        <v>85</v>
      </c>
      <c r="H18" s="84"/>
      <c r="I18" s="308">
        <f>'波及効果プロセス（設備投資1投入額分解）'!C17</f>
        <v>0</v>
      </c>
      <c r="J18" s="429">
        <f>分析係数表!P20</f>
        <v>4.9598906854145253E-2</v>
      </c>
      <c r="K18" s="308">
        <f t="shared" si="0"/>
        <v>0</v>
      </c>
      <c r="L18" s="87">
        <v>13</v>
      </c>
      <c r="M18" s="80"/>
      <c r="N18" s="71" t="s">
        <v>298</v>
      </c>
      <c r="O18" s="92">
        <v>0.82599999999999996</v>
      </c>
      <c r="P18" s="93">
        <v>0.75</v>
      </c>
    </row>
    <row r="19" spans="1:16" ht="14.25">
      <c r="A19" s="268">
        <v>14</v>
      </c>
      <c r="B19" s="83" t="s">
        <v>86</v>
      </c>
      <c r="C19" s="84"/>
      <c r="D19" s="87"/>
      <c r="E19" s="80"/>
      <c r="F19" s="268">
        <v>14</v>
      </c>
      <c r="G19" s="83" t="s">
        <v>86</v>
      </c>
      <c r="H19" s="84"/>
      <c r="I19" s="308">
        <f>'波及効果プロセス（設備投資1投入額分解）'!C18</f>
        <v>4.2529281822410123</v>
      </c>
      <c r="J19" s="429">
        <f>分析係数表!P21</f>
        <v>0.28411166756853934</v>
      </c>
      <c r="K19" s="308">
        <f t="shared" si="0"/>
        <v>1.2083065179057308</v>
      </c>
      <c r="L19" s="87">
        <v>14</v>
      </c>
      <c r="M19" s="80"/>
      <c r="N19" s="71" t="s">
        <v>299</v>
      </c>
      <c r="O19" s="92">
        <v>0.84400000000000008</v>
      </c>
      <c r="P19" s="93">
        <v>0.76200000000000001</v>
      </c>
    </row>
    <row r="20" spans="1:16" ht="14.25">
      <c r="A20" s="268">
        <v>15</v>
      </c>
      <c r="B20" s="83" t="s">
        <v>70</v>
      </c>
      <c r="C20" s="84"/>
      <c r="D20" s="87"/>
      <c r="E20" s="80"/>
      <c r="F20" s="268">
        <v>15</v>
      </c>
      <c r="G20" s="83" t="s">
        <v>70</v>
      </c>
      <c r="H20" s="84"/>
      <c r="I20" s="308">
        <f>'波及効果プロセス（設備投資1投入額分解）'!C19</f>
        <v>89.145302803954152</v>
      </c>
      <c r="J20" s="429">
        <f>分析係数表!P22</f>
        <v>0.28280144764930404</v>
      </c>
      <c r="K20" s="308">
        <f t="shared" si="0"/>
        <v>25.210420684093798</v>
      </c>
      <c r="L20" s="87">
        <v>15</v>
      </c>
      <c r="M20" s="80"/>
      <c r="N20" s="71" t="s">
        <v>300</v>
      </c>
      <c r="O20" s="92">
        <v>0.94499999999999995</v>
      </c>
      <c r="P20" s="93">
        <v>0.77200000000000002</v>
      </c>
    </row>
    <row r="21" spans="1:16" ht="14.25">
      <c r="A21" s="268">
        <v>16</v>
      </c>
      <c r="B21" s="83" t="s">
        <v>71</v>
      </c>
      <c r="C21" s="84"/>
      <c r="D21" s="87"/>
      <c r="E21" s="80"/>
      <c r="F21" s="268">
        <v>16</v>
      </c>
      <c r="G21" s="83" t="s">
        <v>71</v>
      </c>
      <c r="H21" s="84"/>
      <c r="I21" s="308">
        <f>'波及効果プロセス（設備投資1投入額分解）'!C20</f>
        <v>321.42359963265756</v>
      </c>
      <c r="J21" s="429">
        <f>分析係数表!P23</f>
        <v>0.31843177703160996</v>
      </c>
      <c r="K21" s="308">
        <f t="shared" si="0"/>
        <v>102.35148801092389</v>
      </c>
      <c r="L21" s="87">
        <v>16</v>
      </c>
      <c r="M21" s="80"/>
      <c r="N21" s="71" t="s">
        <v>301</v>
      </c>
      <c r="O21" s="90">
        <v>0.80799999999999994</v>
      </c>
      <c r="P21" s="91">
        <v>0.74199999999999999</v>
      </c>
    </row>
    <row r="22" spans="1:16" ht="14.25">
      <c r="A22" s="268">
        <v>17</v>
      </c>
      <c r="B22" s="83" t="s">
        <v>72</v>
      </c>
      <c r="C22" s="84"/>
      <c r="D22" s="87"/>
      <c r="E22" s="80"/>
      <c r="F22" s="268">
        <v>17</v>
      </c>
      <c r="G22" s="83" t="s">
        <v>72</v>
      </c>
      <c r="H22" s="84"/>
      <c r="I22" s="308">
        <f>'波及効果プロセス（設備投資1投入額分解）'!C21</f>
        <v>48.963171145556764</v>
      </c>
      <c r="J22" s="429">
        <f>分析係数表!P24</f>
        <v>6.5709335168878003E-2</v>
      </c>
      <c r="K22" s="308">
        <f t="shared" si="0"/>
        <v>3.2173374237345258</v>
      </c>
      <c r="L22" s="87">
        <v>17</v>
      </c>
      <c r="M22" s="80"/>
      <c r="N22" s="71" t="s">
        <v>302</v>
      </c>
      <c r="O22" s="92">
        <v>0.82700000000000007</v>
      </c>
      <c r="P22" s="93">
        <v>0.69599999999999995</v>
      </c>
    </row>
    <row r="23" spans="1:16" ht="14.25">
      <c r="A23" s="268">
        <v>18</v>
      </c>
      <c r="B23" s="83" t="s">
        <v>87</v>
      </c>
      <c r="C23" s="84"/>
      <c r="D23" s="87"/>
      <c r="E23" s="80"/>
      <c r="F23" s="268">
        <v>18</v>
      </c>
      <c r="G23" s="83" t="s">
        <v>87</v>
      </c>
      <c r="H23" s="84"/>
      <c r="I23" s="308">
        <f>'波及効果プロセス（設備投資1投入額分解）'!C22</f>
        <v>0</v>
      </c>
      <c r="J23" s="429">
        <f>分析係数表!P25</f>
        <v>0.13092441386923714</v>
      </c>
      <c r="K23" s="308">
        <f t="shared" si="0"/>
        <v>0</v>
      </c>
      <c r="L23" s="87">
        <v>18</v>
      </c>
      <c r="M23" s="80"/>
      <c r="N23" s="71" t="s">
        <v>303</v>
      </c>
      <c r="O23" s="92">
        <v>0.78</v>
      </c>
      <c r="P23" s="93">
        <v>0.71400000000000008</v>
      </c>
    </row>
    <row r="24" spans="1:16" ht="14.25">
      <c r="A24" s="268">
        <v>19</v>
      </c>
      <c r="B24" s="83" t="s">
        <v>88</v>
      </c>
      <c r="C24" s="84"/>
      <c r="D24" s="87"/>
      <c r="E24" s="80"/>
      <c r="F24" s="268">
        <v>19</v>
      </c>
      <c r="G24" s="83" t="s">
        <v>88</v>
      </c>
      <c r="H24" s="84">
        <v>3000</v>
      </c>
      <c r="I24" s="308">
        <f>'波及効果プロセス（設備投資1投入額分解）'!C23</f>
        <v>348.2847098544695</v>
      </c>
      <c r="J24" s="429">
        <f>分析係数表!P26</f>
        <v>0.15308736674872969</v>
      </c>
      <c r="K24" s="308">
        <f t="shared" si="0"/>
        <v>53.31798911046608</v>
      </c>
      <c r="L24" s="87">
        <v>19</v>
      </c>
      <c r="M24" s="80"/>
      <c r="N24" s="71" t="s">
        <v>304</v>
      </c>
      <c r="O24" s="92">
        <v>0.82799999999999996</v>
      </c>
      <c r="P24" s="93">
        <v>0.68200000000000005</v>
      </c>
    </row>
    <row r="25" spans="1:16" ht="14.25">
      <c r="A25" s="268">
        <v>20</v>
      </c>
      <c r="B25" s="83" t="s">
        <v>89</v>
      </c>
      <c r="C25" s="84"/>
      <c r="D25" s="87"/>
      <c r="E25" s="80"/>
      <c r="F25" s="268">
        <v>20</v>
      </c>
      <c r="G25" s="83" t="s">
        <v>89</v>
      </c>
      <c r="H25" s="84"/>
      <c r="I25" s="308">
        <f>'波及効果プロセス（設備投資1投入額分解）'!C24</f>
        <v>154.43600589503399</v>
      </c>
      <c r="J25" s="429">
        <f>分析係数表!P27</f>
        <v>0.18884998044104273</v>
      </c>
      <c r="K25" s="308">
        <f t="shared" si="0"/>
        <v>29.165236692669929</v>
      </c>
      <c r="L25" s="87">
        <v>20</v>
      </c>
      <c r="M25" s="80"/>
      <c r="N25" s="71" t="s">
        <v>305</v>
      </c>
      <c r="O25" s="92">
        <v>0.67200000000000004</v>
      </c>
      <c r="P25" s="93">
        <v>0.67900000000000005</v>
      </c>
    </row>
    <row r="26" spans="1:16" ht="14.25">
      <c r="A26" s="268">
        <v>21</v>
      </c>
      <c r="B26" s="83" t="s">
        <v>90</v>
      </c>
      <c r="C26" s="84"/>
      <c r="D26" s="87"/>
      <c r="E26" s="80"/>
      <c r="F26" s="268">
        <v>21</v>
      </c>
      <c r="G26" s="83" t="s">
        <v>90</v>
      </c>
      <c r="H26" s="84"/>
      <c r="I26" s="308">
        <f>'波及効果プロセス（設備投資1投入額分解）'!C25</f>
        <v>26.624776481159671</v>
      </c>
      <c r="J26" s="429">
        <f>分析係数表!P28</f>
        <v>0.2115566871254172</v>
      </c>
      <c r="K26" s="308">
        <f t="shared" si="0"/>
        <v>5.6326495078088632</v>
      </c>
      <c r="L26" s="87">
        <v>21</v>
      </c>
      <c r="M26" s="80"/>
      <c r="N26" s="71" t="s">
        <v>306</v>
      </c>
      <c r="O26" s="92">
        <v>0.59799999999999998</v>
      </c>
      <c r="P26" s="93">
        <v>0.61099999999999999</v>
      </c>
    </row>
    <row r="27" spans="1:16" ht="14.25">
      <c r="A27" s="269">
        <v>22</v>
      </c>
      <c r="B27" s="94" t="s">
        <v>64</v>
      </c>
      <c r="C27" s="95"/>
      <c r="D27" s="98"/>
      <c r="E27" s="80"/>
      <c r="F27" s="269">
        <v>22</v>
      </c>
      <c r="G27" s="94" t="s">
        <v>64</v>
      </c>
      <c r="H27" s="95"/>
      <c r="I27" s="309">
        <f>'波及効果プロセス（設備投資1投入額分解）'!C26</f>
        <v>14.679670657961049</v>
      </c>
      <c r="J27" s="430">
        <f>分析係数表!P29</f>
        <v>0.4024048564090591</v>
      </c>
      <c r="K27" s="309">
        <f t="shared" si="0"/>
        <v>5.907170763249094</v>
      </c>
      <c r="L27" s="98">
        <v>22</v>
      </c>
      <c r="M27" s="80"/>
      <c r="N27" s="71" t="s">
        <v>307</v>
      </c>
      <c r="O27" s="92">
        <v>0.71299999999999997</v>
      </c>
      <c r="P27" s="93">
        <v>0.622</v>
      </c>
    </row>
    <row r="28" spans="1:16" ht="14.25">
      <c r="A28" s="268">
        <v>23</v>
      </c>
      <c r="B28" s="83" t="s">
        <v>91</v>
      </c>
      <c r="C28" s="84">
        <v>7000</v>
      </c>
      <c r="D28" s="87"/>
      <c r="E28" s="80"/>
      <c r="F28" s="268">
        <v>23</v>
      </c>
      <c r="G28" s="83" t="s">
        <v>91</v>
      </c>
      <c r="H28" s="84"/>
      <c r="I28" s="308">
        <f>'波及効果プロセス（設備投資1投入額分解）'!C27</f>
        <v>353.92218684610287</v>
      </c>
      <c r="J28" s="429">
        <f>分析係数表!P30</f>
        <v>1</v>
      </c>
      <c r="K28" s="308">
        <f t="shared" si="0"/>
        <v>353.92218684610287</v>
      </c>
      <c r="L28" s="87">
        <v>23</v>
      </c>
      <c r="M28" s="80"/>
      <c r="N28" s="71" t="s">
        <v>308</v>
      </c>
      <c r="O28" s="92">
        <v>0.70900000000000007</v>
      </c>
      <c r="P28" s="93">
        <v>0.64900000000000002</v>
      </c>
    </row>
    <row r="29" spans="1:16" ht="14.25">
      <c r="A29" s="268">
        <v>24</v>
      </c>
      <c r="B29" s="83" t="s">
        <v>92</v>
      </c>
      <c r="C29" s="84"/>
      <c r="D29" s="87"/>
      <c r="E29" s="80"/>
      <c r="F29" s="268">
        <v>24</v>
      </c>
      <c r="G29" s="83" t="s">
        <v>92</v>
      </c>
      <c r="H29" s="84"/>
      <c r="I29" s="308">
        <f>'波及効果プロセス（設備投資1投入額分解）'!C28</f>
        <v>0</v>
      </c>
      <c r="J29" s="429">
        <f>分析係数表!P31</f>
        <v>0.99932498158227889</v>
      </c>
      <c r="K29" s="308">
        <f t="shared" si="0"/>
        <v>0</v>
      </c>
      <c r="L29" s="87">
        <v>24</v>
      </c>
      <c r="M29" s="80"/>
      <c r="N29" s="71" t="s">
        <v>309</v>
      </c>
      <c r="O29" s="92">
        <v>0.72499999999999998</v>
      </c>
      <c r="P29" s="93">
        <v>0.66599999999999993</v>
      </c>
    </row>
    <row r="30" spans="1:16" ht="14.25">
      <c r="A30" s="268">
        <v>25</v>
      </c>
      <c r="B30" s="83" t="s">
        <v>1</v>
      </c>
      <c r="C30" s="84"/>
      <c r="D30" s="87"/>
      <c r="E30" s="80"/>
      <c r="F30" s="268">
        <v>25</v>
      </c>
      <c r="G30" s="83" t="s">
        <v>1</v>
      </c>
      <c r="H30" s="84"/>
      <c r="I30" s="308">
        <f>'波及効果プロセス（設備投資1投入額分解）'!C29</f>
        <v>0</v>
      </c>
      <c r="J30" s="429">
        <f>分析係数表!P32</f>
        <v>0.9998360837770528</v>
      </c>
      <c r="K30" s="308">
        <f t="shared" si="0"/>
        <v>0</v>
      </c>
      <c r="L30" s="87">
        <v>25</v>
      </c>
      <c r="M30" s="80"/>
      <c r="N30" s="99" t="s">
        <v>310</v>
      </c>
      <c r="O30" s="100">
        <v>0.68</v>
      </c>
      <c r="P30" s="101">
        <v>0.60499999999999998</v>
      </c>
    </row>
    <row r="31" spans="1:16" ht="14.25">
      <c r="A31" s="268">
        <v>26</v>
      </c>
      <c r="B31" s="83" t="s">
        <v>2</v>
      </c>
      <c r="C31" s="84"/>
      <c r="D31" s="87"/>
      <c r="E31" s="80"/>
      <c r="F31" s="268">
        <v>26</v>
      </c>
      <c r="G31" s="83" t="s">
        <v>2</v>
      </c>
      <c r="H31" s="84"/>
      <c r="I31" s="308">
        <f>'波及効果プロセス（設備投資1投入額分解）'!C30</f>
        <v>0</v>
      </c>
      <c r="J31" s="429">
        <f>分析係数表!P33</f>
        <v>0.99108509199615646</v>
      </c>
      <c r="K31" s="308">
        <f t="shared" si="0"/>
        <v>0</v>
      </c>
      <c r="L31" s="87">
        <v>26</v>
      </c>
      <c r="M31" s="80"/>
      <c r="N31" s="52" t="s">
        <v>223</v>
      </c>
      <c r="P31" s="57" t="s">
        <v>420</v>
      </c>
    </row>
    <row r="32" spans="1:16" ht="14.25">
      <c r="A32" s="268">
        <v>27</v>
      </c>
      <c r="B32" s="83" t="s">
        <v>65</v>
      </c>
      <c r="C32" s="84"/>
      <c r="D32" s="87"/>
      <c r="E32" s="80"/>
      <c r="F32" s="268">
        <v>27</v>
      </c>
      <c r="G32" s="83" t="s">
        <v>65</v>
      </c>
      <c r="H32" s="84"/>
      <c r="I32" s="308">
        <f>'波及効果プロセス（設備投資1投入額分解）'!C31</f>
        <v>178.90356252430334</v>
      </c>
      <c r="J32" s="429">
        <f>分析係数表!P34</f>
        <v>0.24606089914510665</v>
      </c>
      <c r="K32" s="308">
        <f t="shared" si="0"/>
        <v>44.021171454992889</v>
      </c>
      <c r="L32" s="87">
        <v>27</v>
      </c>
      <c r="M32" s="80"/>
      <c r="N32" s="102" t="s">
        <v>224</v>
      </c>
      <c r="P32" s="103">
        <f>P30</f>
        <v>0.60499999999999998</v>
      </c>
    </row>
    <row r="33" spans="1:14" ht="14.25">
      <c r="A33" s="268">
        <v>28</v>
      </c>
      <c r="B33" s="83" t="s">
        <v>66</v>
      </c>
      <c r="C33" s="84"/>
      <c r="D33" s="87"/>
      <c r="E33" s="80"/>
      <c r="F33" s="268">
        <v>28</v>
      </c>
      <c r="G33" s="83" t="s">
        <v>66</v>
      </c>
      <c r="H33" s="84"/>
      <c r="I33" s="308">
        <f>'波及効果プロセス（設備投資1投入額分解）'!C32</f>
        <v>0</v>
      </c>
      <c r="J33" s="429">
        <f>分析係数表!P35</f>
        <v>0.75377646979277246</v>
      </c>
      <c r="K33" s="308">
        <f t="shared" si="0"/>
        <v>0</v>
      </c>
      <c r="L33" s="87">
        <v>28</v>
      </c>
      <c r="M33" s="80"/>
    </row>
    <row r="34" spans="1:14" ht="14.25">
      <c r="A34" s="268">
        <v>29</v>
      </c>
      <c r="B34" s="83" t="s">
        <v>93</v>
      </c>
      <c r="C34" s="84"/>
      <c r="D34" s="87"/>
      <c r="E34" s="80"/>
      <c r="F34" s="268">
        <v>29</v>
      </c>
      <c r="G34" s="83" t="s">
        <v>93</v>
      </c>
      <c r="H34" s="84"/>
      <c r="I34" s="308">
        <f>'波及効果プロセス（設備投資1投入額分解）'!C33</f>
        <v>0</v>
      </c>
      <c r="J34" s="429">
        <f>分析係数表!P36</f>
        <v>0.99118010215945485</v>
      </c>
      <c r="K34" s="308">
        <f t="shared" si="0"/>
        <v>0</v>
      </c>
      <c r="L34" s="87">
        <v>29</v>
      </c>
      <c r="M34" s="80"/>
    </row>
    <row r="35" spans="1:14" ht="14.25">
      <c r="A35" s="268">
        <v>30</v>
      </c>
      <c r="B35" s="83" t="s">
        <v>94</v>
      </c>
      <c r="C35" s="84"/>
      <c r="D35" s="87"/>
      <c r="E35" s="80"/>
      <c r="F35" s="268">
        <v>30</v>
      </c>
      <c r="G35" s="83" t="s">
        <v>94</v>
      </c>
      <c r="H35" s="84"/>
      <c r="I35" s="308">
        <f>'波及効果プロセス（設備投資1投入額分解）'!C34</f>
        <v>17.767117379450905</v>
      </c>
      <c r="J35" s="429">
        <f>分析係数表!P37</f>
        <v>0.58105140483022077</v>
      </c>
      <c r="K35" s="308">
        <f t="shared" si="0"/>
        <v>10.323608513113379</v>
      </c>
      <c r="L35" s="87">
        <v>30</v>
      </c>
      <c r="M35" s="80"/>
    </row>
    <row r="36" spans="1:14" ht="14.25">
      <c r="A36" s="268">
        <v>31</v>
      </c>
      <c r="B36" s="83" t="s">
        <v>95</v>
      </c>
      <c r="C36" s="84"/>
      <c r="D36" s="87"/>
      <c r="E36" s="80"/>
      <c r="F36" s="268">
        <v>31</v>
      </c>
      <c r="G36" s="83" t="s">
        <v>95</v>
      </c>
      <c r="H36" s="84"/>
      <c r="I36" s="308">
        <f>'波及効果プロセス（設備投資1投入額分解）'!C35</f>
        <v>220.91809003488171</v>
      </c>
      <c r="J36" s="429">
        <f>分析係数表!P38</f>
        <v>0.47456671407271833</v>
      </c>
      <c r="K36" s="308">
        <f t="shared" si="0"/>
        <v>104.84037206707475</v>
      </c>
      <c r="L36" s="87">
        <v>31</v>
      </c>
      <c r="M36" s="80"/>
    </row>
    <row r="37" spans="1:14" ht="14.25">
      <c r="A37" s="268">
        <v>32</v>
      </c>
      <c r="B37" s="83" t="s">
        <v>67</v>
      </c>
      <c r="C37" s="84"/>
      <c r="D37" s="87"/>
      <c r="E37" s="80"/>
      <c r="F37" s="268">
        <v>32</v>
      </c>
      <c r="G37" s="83" t="s">
        <v>67</v>
      </c>
      <c r="H37" s="84"/>
      <c r="I37" s="308">
        <f>'波及効果プロセス（設備投資1投入額分解）'!C36</f>
        <v>0</v>
      </c>
      <c r="J37" s="429">
        <f>分析係数表!P39</f>
        <v>1</v>
      </c>
      <c r="K37" s="308">
        <f t="shared" si="0"/>
        <v>0</v>
      </c>
      <c r="L37" s="87">
        <v>32</v>
      </c>
      <c r="M37" s="80"/>
    </row>
    <row r="38" spans="1:14" ht="14.25">
      <c r="A38" s="268">
        <v>33</v>
      </c>
      <c r="B38" s="83" t="s">
        <v>96</v>
      </c>
      <c r="C38" s="84"/>
      <c r="D38" s="87"/>
      <c r="E38" s="80"/>
      <c r="F38" s="268">
        <v>33</v>
      </c>
      <c r="G38" s="83" t="s">
        <v>96</v>
      </c>
      <c r="H38" s="84"/>
      <c r="I38" s="308">
        <f>'波及効果プロセス（設備投資1投入額分解）'!C37</f>
        <v>1170.5890753379447</v>
      </c>
      <c r="J38" s="429">
        <f>分析係数表!P40</f>
        <v>0.78927678494152065</v>
      </c>
      <c r="K38" s="308">
        <f t="shared" si="0"/>
        <v>923.91878187040049</v>
      </c>
      <c r="L38" s="87">
        <v>33</v>
      </c>
      <c r="M38" s="80"/>
    </row>
    <row r="39" spans="1:14" ht="14.25">
      <c r="A39" s="268">
        <v>34</v>
      </c>
      <c r="B39" s="83" t="s">
        <v>97</v>
      </c>
      <c r="C39" s="84"/>
      <c r="D39" s="87"/>
      <c r="E39" s="80"/>
      <c r="F39" s="268">
        <v>34</v>
      </c>
      <c r="G39" s="83" t="s">
        <v>97</v>
      </c>
      <c r="H39" s="84"/>
      <c r="I39" s="308">
        <f>'波及効果プロセス（設備投資1投入額分解）'!C38</f>
        <v>0</v>
      </c>
      <c r="J39" s="429">
        <f>分析係数表!P41</f>
        <v>0.99594790611943085</v>
      </c>
      <c r="K39" s="308">
        <f t="shared" si="0"/>
        <v>0</v>
      </c>
      <c r="L39" s="87">
        <v>34</v>
      </c>
      <c r="M39" s="80"/>
    </row>
    <row r="40" spans="1:14" ht="14.25">
      <c r="A40" s="268">
        <v>35</v>
      </c>
      <c r="B40" s="83" t="s">
        <v>3</v>
      </c>
      <c r="C40" s="84"/>
      <c r="D40" s="87"/>
      <c r="E40" s="80"/>
      <c r="F40" s="268">
        <v>35</v>
      </c>
      <c r="G40" s="83" t="s">
        <v>3</v>
      </c>
      <c r="H40" s="84"/>
      <c r="I40" s="308">
        <f>'波及効果プロセス（設備投資1投入額分解）'!C39</f>
        <v>0</v>
      </c>
      <c r="J40" s="429">
        <f>分析係数表!P42</f>
        <v>0.9655414908579466</v>
      </c>
      <c r="K40" s="308">
        <f t="shared" si="0"/>
        <v>0</v>
      </c>
      <c r="L40" s="87">
        <v>35</v>
      </c>
      <c r="M40" s="80"/>
    </row>
    <row r="41" spans="1:14" ht="14.25">
      <c r="A41" s="268">
        <v>36</v>
      </c>
      <c r="B41" s="83" t="s">
        <v>98</v>
      </c>
      <c r="C41" s="84"/>
      <c r="D41" s="87"/>
      <c r="E41" s="80"/>
      <c r="F41" s="268">
        <v>36</v>
      </c>
      <c r="G41" s="83" t="s">
        <v>98</v>
      </c>
      <c r="H41" s="84"/>
      <c r="I41" s="308">
        <f>'波及効果プロセス（設備投資1投入額分解）'!C40</f>
        <v>45.772126072000134</v>
      </c>
      <c r="J41" s="429">
        <f>分析係数表!P43</f>
        <v>0.68354347123018677</v>
      </c>
      <c r="K41" s="308">
        <f t="shared" si="0"/>
        <v>31.287237940840704</v>
      </c>
      <c r="L41" s="87">
        <v>36</v>
      </c>
      <c r="M41" s="80"/>
    </row>
    <row r="42" spans="1:14" ht="14.25">
      <c r="A42" s="268">
        <v>37</v>
      </c>
      <c r="B42" s="83" t="s">
        <v>99</v>
      </c>
      <c r="C42" s="84"/>
      <c r="D42" s="87"/>
      <c r="E42" s="80"/>
      <c r="F42" s="268">
        <v>37</v>
      </c>
      <c r="G42" s="83" t="s">
        <v>99</v>
      </c>
      <c r="H42" s="84"/>
      <c r="I42" s="308">
        <f>'波及効果プロセス（設備投資1投入額分解）'!C41</f>
        <v>0</v>
      </c>
      <c r="J42" s="429">
        <f>分析係数表!P44</f>
        <v>0.55987382763194615</v>
      </c>
      <c r="K42" s="308">
        <f t="shared" si="0"/>
        <v>0</v>
      </c>
      <c r="L42" s="87">
        <v>37</v>
      </c>
      <c r="M42" s="80"/>
    </row>
    <row r="43" spans="1:14" ht="14.25">
      <c r="A43" s="268">
        <v>38</v>
      </c>
      <c r="B43" s="83" t="s">
        <v>4</v>
      </c>
      <c r="C43" s="84"/>
      <c r="D43" s="87"/>
      <c r="E43" s="80"/>
      <c r="F43" s="268">
        <v>38</v>
      </c>
      <c r="G43" s="83" t="s">
        <v>4</v>
      </c>
      <c r="H43" s="84"/>
      <c r="I43" s="308">
        <f>'波及効果プロセス（設備投資1投入額分解）'!C42</f>
        <v>0</v>
      </c>
      <c r="J43" s="429">
        <f>分析係数表!P45</f>
        <v>1</v>
      </c>
      <c r="K43" s="308">
        <f t="shared" si="0"/>
        <v>0</v>
      </c>
      <c r="L43" s="87">
        <v>38</v>
      </c>
      <c r="M43" s="80"/>
    </row>
    <row r="44" spans="1:14" ht="14.25">
      <c r="A44" s="268">
        <v>39</v>
      </c>
      <c r="B44" s="83" t="s">
        <v>5</v>
      </c>
      <c r="C44" s="84"/>
      <c r="D44" s="87"/>
      <c r="E44" s="80"/>
      <c r="F44" s="268">
        <v>39</v>
      </c>
      <c r="G44" s="83" t="s">
        <v>5</v>
      </c>
      <c r="H44" s="84"/>
      <c r="I44" s="308">
        <f>'波及効果プロセス（設備投資1投入額分解）'!C43</f>
        <v>0</v>
      </c>
      <c r="J44" s="429">
        <f>分析係数表!P46</f>
        <v>0.63561708735819755</v>
      </c>
      <c r="K44" s="308">
        <f t="shared" si="0"/>
        <v>0</v>
      </c>
      <c r="L44" s="87">
        <v>39</v>
      </c>
      <c r="M44" s="80"/>
    </row>
    <row r="45" spans="1:14" ht="14.25">
      <c r="A45" s="270">
        <v>40</v>
      </c>
      <c r="B45" s="104" t="s">
        <v>225</v>
      </c>
      <c r="C45" s="105">
        <f>SUM(C6:C44)</f>
        <v>7000</v>
      </c>
      <c r="D45" s="106"/>
      <c r="E45" s="80"/>
      <c r="F45" s="270">
        <v>40</v>
      </c>
      <c r="G45" s="104" t="s">
        <v>225</v>
      </c>
      <c r="H45" s="105">
        <f>SUM(H6:H44)</f>
        <v>3000</v>
      </c>
      <c r="I45" s="310">
        <f>SUM(I6:I44)</f>
        <v>3000</v>
      </c>
      <c r="J45" s="431"/>
      <c r="K45" s="310">
        <f>SUM(K6:K44)</f>
        <v>1695.4259929922171</v>
      </c>
      <c r="L45" s="106"/>
      <c r="M45" s="80"/>
    </row>
    <row r="46" spans="1:14">
      <c r="A46" s="107" t="s">
        <v>284</v>
      </c>
      <c r="B46" s="58"/>
      <c r="C46" s="58"/>
      <c r="D46" s="58"/>
      <c r="E46" s="58"/>
      <c r="F46" s="107"/>
      <c r="G46" s="58"/>
      <c r="H46" s="58"/>
      <c r="I46" s="58"/>
      <c r="J46" s="58"/>
      <c r="K46" s="58"/>
      <c r="L46" s="58"/>
      <c r="M46" s="58"/>
      <c r="N46" s="58"/>
    </row>
    <row r="47" spans="1:14">
      <c r="A47" s="107" t="s">
        <v>437</v>
      </c>
      <c r="B47" s="58"/>
      <c r="C47" s="58"/>
      <c r="D47" s="58"/>
      <c r="E47" s="58"/>
      <c r="F47" s="107"/>
      <c r="G47" s="58"/>
      <c r="H47" s="58"/>
      <c r="I47" s="58"/>
      <c r="J47" s="58"/>
      <c r="K47" s="58"/>
      <c r="L47" s="58"/>
      <c r="M47" s="58"/>
      <c r="N47" s="58"/>
    </row>
    <row r="48" spans="1:14">
      <c r="A48" s="107" t="s">
        <v>438</v>
      </c>
      <c r="B48" s="58"/>
      <c r="C48" s="58"/>
      <c r="D48" s="58"/>
      <c r="E48" s="58"/>
      <c r="F48" s="107"/>
      <c r="G48" s="58"/>
      <c r="H48" s="58"/>
      <c r="I48" s="58"/>
      <c r="J48" s="58"/>
      <c r="K48" s="58"/>
      <c r="L48" s="58"/>
      <c r="M48" s="58"/>
      <c r="N48" s="58"/>
    </row>
    <row r="49" spans="1:14">
      <c r="A49" s="107"/>
      <c r="B49" s="58"/>
      <c r="C49" s="58"/>
      <c r="D49" s="58"/>
      <c r="E49" s="58"/>
      <c r="F49" s="107"/>
      <c r="G49" s="58"/>
      <c r="H49" s="58"/>
      <c r="I49" s="58"/>
      <c r="J49" s="58"/>
      <c r="K49" s="58"/>
      <c r="L49" s="58"/>
      <c r="M49" s="58"/>
      <c r="N49" s="58"/>
    </row>
    <row r="50" spans="1:14">
      <c r="A50" s="108" t="s">
        <v>320</v>
      </c>
      <c r="B50" s="58"/>
      <c r="C50" s="58"/>
      <c r="D50" s="58"/>
      <c r="E50" s="58"/>
      <c r="F50" s="108"/>
      <c r="G50" s="58"/>
      <c r="H50" s="58"/>
      <c r="I50" s="58"/>
      <c r="J50" s="58"/>
      <c r="K50" s="58"/>
      <c r="L50" s="58"/>
      <c r="M50" s="58"/>
      <c r="N50" s="58"/>
    </row>
    <row r="51" spans="1:14">
      <c r="A51" s="108" t="s">
        <v>285</v>
      </c>
      <c r="B51" s="58"/>
      <c r="C51" s="58"/>
      <c r="D51" s="58"/>
      <c r="E51" s="58"/>
      <c r="F51" s="108"/>
      <c r="G51" s="58"/>
      <c r="H51" s="58"/>
      <c r="I51" s="58"/>
      <c r="J51" s="58"/>
      <c r="K51" s="58"/>
      <c r="L51" s="58"/>
      <c r="M51" s="58"/>
      <c r="N51" s="58"/>
    </row>
    <row r="52" spans="1:14">
      <c r="A52" s="108" t="s">
        <v>226</v>
      </c>
      <c r="B52" s="58"/>
      <c r="C52" s="58"/>
      <c r="D52" s="58"/>
      <c r="E52" s="58"/>
      <c r="F52" s="108"/>
      <c r="G52" s="58"/>
      <c r="H52" s="58"/>
      <c r="I52" s="58"/>
      <c r="J52" s="58"/>
      <c r="K52" s="58"/>
      <c r="L52" s="58"/>
      <c r="M52" s="58"/>
      <c r="N52" s="58"/>
    </row>
    <row r="53" spans="1:14">
      <c r="A53" s="53"/>
      <c r="B53" s="53"/>
      <c r="C53" s="53"/>
      <c r="D53" s="53"/>
      <c r="E53" s="53"/>
      <c r="F53" s="53"/>
      <c r="G53" s="53"/>
      <c r="H53" s="53"/>
      <c r="I53" s="53"/>
      <c r="J53" s="53"/>
      <c r="K53" s="53"/>
      <c r="L53" s="53"/>
      <c r="M53" s="53"/>
      <c r="N53" s="53"/>
    </row>
    <row r="54" spans="1:14">
      <c r="A54" s="53"/>
      <c r="B54" s="53"/>
      <c r="C54" s="53"/>
      <c r="D54" s="53"/>
      <c r="E54" s="53"/>
      <c r="F54" s="53"/>
      <c r="G54" s="53"/>
      <c r="H54" s="53"/>
      <c r="I54" s="53"/>
      <c r="J54" s="53"/>
      <c r="K54" s="53"/>
      <c r="L54" s="53"/>
      <c r="M54" s="53"/>
      <c r="N54" s="53"/>
    </row>
    <row r="55" spans="1:14">
      <c r="A55" s="53"/>
      <c r="B55" s="53"/>
      <c r="C55" s="53"/>
      <c r="D55" s="53"/>
      <c r="E55" s="53"/>
      <c r="F55" s="53"/>
      <c r="G55" s="53"/>
      <c r="H55" s="53"/>
      <c r="I55" s="53"/>
      <c r="J55" s="53"/>
      <c r="K55" s="53"/>
      <c r="L55" s="53"/>
      <c r="M55" s="53"/>
      <c r="N55" s="53"/>
    </row>
    <row r="56" spans="1:14">
      <c r="A56" s="53"/>
      <c r="B56" s="53"/>
      <c r="C56" s="53"/>
      <c r="D56" s="53"/>
      <c r="E56" s="53"/>
      <c r="F56" s="53"/>
      <c r="G56" s="53"/>
      <c r="H56" s="53"/>
      <c r="I56" s="53"/>
      <c r="J56" s="53"/>
      <c r="K56" s="53"/>
      <c r="L56" s="53"/>
      <c r="M56" s="53"/>
      <c r="N56" s="53"/>
    </row>
  </sheetData>
  <phoneticPr fontId="3"/>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B6CA7-A447-49DD-B90C-65EB1984AB72}">
  <sheetPr>
    <tabColor rgb="FFFFFF00"/>
    <pageSetUpPr fitToPage="1"/>
  </sheetPr>
  <dimension ref="A1:O53"/>
  <sheetViews>
    <sheetView showGridLines="0" workbookViewId="0">
      <pane xSplit="2" ySplit="5" topLeftCell="C6" activePane="bottomRight" state="frozen"/>
      <selection activeCell="C3" sqref="C3"/>
      <selection pane="topRight" activeCell="C3" sqref="C3"/>
      <selection pane="bottomLeft" activeCell="C3" sqref="C3"/>
      <selection pane="bottomRight" activeCell="C6" sqref="C6"/>
    </sheetView>
  </sheetViews>
  <sheetFormatPr defaultColWidth="8.625" defaultRowHeight="13.5"/>
  <cols>
    <col min="1" max="1" width="3" style="52" customWidth="1"/>
    <col min="2" max="2" width="20.875" style="52" customWidth="1"/>
    <col min="3" max="8" width="11.625" style="52" customWidth="1"/>
    <col min="9" max="9" width="6.375" style="52" customWidth="1"/>
    <col min="10" max="10" width="3.625" style="52" customWidth="1"/>
    <col min="11" max="11" width="16.5" style="52" customWidth="1"/>
    <col min="12" max="12" width="10.125" style="52" customWidth="1"/>
    <col min="13" max="13" width="11.875" style="52" customWidth="1"/>
    <col min="14" max="15" width="11.625" style="52" customWidth="1"/>
    <col min="16" max="16384" width="8.625" style="52"/>
  </cols>
  <sheetData>
    <row r="1" spans="1:15">
      <c r="A1" s="51" t="s">
        <v>418</v>
      </c>
    </row>
    <row r="2" spans="1:15">
      <c r="A2" s="54" t="s">
        <v>208</v>
      </c>
      <c r="B2" s="55"/>
      <c r="C2" s="55"/>
      <c r="D2" s="55"/>
      <c r="E2" s="55"/>
      <c r="F2" s="55"/>
      <c r="G2" s="55"/>
      <c r="H2" s="56"/>
    </row>
    <row r="3" spans="1:15">
      <c r="A3" s="51" t="s">
        <v>227</v>
      </c>
      <c r="C3" s="102"/>
      <c r="D3" s="102"/>
      <c r="E3" s="252" t="s">
        <v>397</v>
      </c>
      <c r="F3" s="251"/>
      <c r="G3" s="251"/>
      <c r="H3" s="251"/>
      <c r="J3" s="67"/>
      <c r="K3" s="51" t="s">
        <v>409</v>
      </c>
    </row>
    <row r="4" spans="1:15">
      <c r="A4" s="60"/>
      <c r="B4" s="61"/>
      <c r="C4" s="238" t="s">
        <v>211</v>
      </c>
      <c r="D4" s="238" t="s">
        <v>441</v>
      </c>
      <c r="E4" s="335"/>
      <c r="F4" s="63" t="s">
        <v>311</v>
      </c>
      <c r="G4" s="64" t="s">
        <v>212</v>
      </c>
      <c r="H4" s="65"/>
      <c r="I4" s="66" t="s">
        <v>213</v>
      </c>
      <c r="J4" s="67"/>
      <c r="K4" s="68"/>
      <c r="L4" s="336" t="s">
        <v>216</v>
      </c>
      <c r="M4" s="337" t="s">
        <v>229</v>
      </c>
      <c r="N4" s="338" t="s">
        <v>218</v>
      </c>
      <c r="O4" s="337" t="s">
        <v>230</v>
      </c>
    </row>
    <row r="5" spans="1:15">
      <c r="A5" s="71"/>
      <c r="B5" s="67"/>
      <c r="C5" s="339" t="s">
        <v>215</v>
      </c>
      <c r="D5" s="339" t="s">
        <v>426</v>
      </c>
      <c r="E5" s="340" t="s">
        <v>216</v>
      </c>
      <c r="F5" s="341" t="s">
        <v>217</v>
      </c>
      <c r="G5" s="340" t="s">
        <v>218</v>
      </c>
      <c r="H5" s="341" t="s">
        <v>219</v>
      </c>
      <c r="I5" s="37"/>
      <c r="K5" s="73"/>
      <c r="L5" s="342" t="s">
        <v>215</v>
      </c>
      <c r="M5" s="343" t="s">
        <v>215</v>
      </c>
      <c r="N5" s="344" t="s">
        <v>231</v>
      </c>
      <c r="O5" s="343" t="s">
        <v>231</v>
      </c>
    </row>
    <row r="6" spans="1:15">
      <c r="A6" s="345">
        <v>1</v>
      </c>
      <c r="B6" s="76" t="s">
        <v>73</v>
      </c>
      <c r="C6" s="346" t="str">
        <f>IF(SUM(データ入力!C6,データ入力!H6)=0,"",SUM(データ入力!C6,データ入力!H6))</f>
        <v/>
      </c>
      <c r="D6" s="346" t="str">
        <f>IF(SUM(データ入力!C6,データ入力!K6)=0,"",SUM(データ入力!C6,データ入力!K6))</f>
        <v/>
      </c>
      <c r="E6" s="347">
        <f>SUM('波及効果（施設建設）'!D6,'波及効果（設備投資）'!E6)</f>
        <v>8.3095950803810048</v>
      </c>
      <c r="F6" s="348">
        <f>SUM('波及効果（施設建設）'!E6,'波及効果（設備投資）'!F6)</f>
        <v>3.5499452907285658</v>
      </c>
      <c r="G6" s="78">
        <f>SUM('波及効果（施設建設）'!F6,'波及効果（設備投資）'!G6)</f>
        <v>3</v>
      </c>
      <c r="H6" s="79">
        <f>SUM('波及効果（施設建設）'!G6,'波及効果（設備投資）'!H6)</f>
        <v>1</v>
      </c>
      <c r="I6" s="70"/>
      <c r="J6" s="80"/>
      <c r="K6" s="349" t="s">
        <v>232</v>
      </c>
      <c r="L6" s="213">
        <f>E45</f>
        <v>13075.558507384298</v>
      </c>
      <c r="M6" s="213">
        <f>F45</f>
        <v>6755.5342883229714</v>
      </c>
      <c r="N6" s="214">
        <f>G45</f>
        <v>954</v>
      </c>
      <c r="O6" s="215">
        <f>H45</f>
        <v>793</v>
      </c>
    </row>
    <row r="7" spans="1:15">
      <c r="A7" s="349">
        <v>2</v>
      </c>
      <c r="B7" s="83" t="s">
        <v>74</v>
      </c>
      <c r="C7" s="350" t="str">
        <f>IF(SUM(データ入力!C7,データ入力!H7)=0,"",SUM(データ入力!C7,データ入力!H7))</f>
        <v/>
      </c>
      <c r="D7" s="350" t="str">
        <f>IF(SUM(データ入力!C7,データ入力!K7)=0,"",SUM(データ入力!C7,データ入力!K7))</f>
        <v/>
      </c>
      <c r="E7" s="351">
        <f>SUM('波及効果（施設建設）'!D7,'波及効果（設備投資）'!E7)</f>
        <v>1.6430757918502699</v>
      </c>
      <c r="F7" s="352">
        <f>SUM('波及効果（施設建設）'!E7,'波及効果（設備投資）'!F7)</f>
        <v>1.0513682790377135</v>
      </c>
      <c r="G7" s="85">
        <f>SUM('波及効果（施設建設）'!F7,'波及効果（設備投資）'!G7)</f>
        <v>0</v>
      </c>
      <c r="H7" s="86">
        <f>SUM('波及効果（施設建設）'!G7,'波及効果（設備投資）'!H7)</f>
        <v>0</v>
      </c>
      <c r="I7" s="87"/>
      <c r="J7" s="80"/>
      <c r="K7" s="349" t="s">
        <v>233</v>
      </c>
      <c r="L7" s="213">
        <f>C45</f>
        <v>10000</v>
      </c>
      <c r="M7" s="215">
        <f>データ入力!T8</f>
        <v>23462649</v>
      </c>
      <c r="N7" s="218" t="s">
        <v>234</v>
      </c>
      <c r="O7" s="219" t="s">
        <v>234</v>
      </c>
    </row>
    <row r="8" spans="1:15">
      <c r="A8" s="349">
        <v>3</v>
      </c>
      <c r="B8" s="83" t="s">
        <v>75</v>
      </c>
      <c r="C8" s="350" t="str">
        <f>IF(SUM(データ入力!C8,データ入力!H8)=0,"",SUM(データ入力!C8,データ入力!H8))</f>
        <v/>
      </c>
      <c r="D8" s="350" t="str">
        <f>IF(SUM(データ入力!C8,データ入力!K8)=0,"",SUM(データ入力!C8,データ入力!K8))</f>
        <v/>
      </c>
      <c r="E8" s="351">
        <f>SUM('波及効果（施設建設）'!D8,'波及効果（設備投資）'!E8)</f>
        <v>0.5373133928353574</v>
      </c>
      <c r="F8" s="352">
        <f>SUM('波及効果（施設建設）'!E8,'波及効果（設備投資）'!F8)</f>
        <v>0.25458628797069111</v>
      </c>
      <c r="G8" s="85">
        <f>SUM('波及効果（施設建設）'!F8,'波及効果（設備投資）'!G8)</f>
        <v>0</v>
      </c>
      <c r="H8" s="86">
        <f>SUM('波及効果（施設建設）'!G8,'波及効果（設備投資）'!H8)</f>
        <v>0</v>
      </c>
      <c r="I8" s="87"/>
      <c r="J8" s="80"/>
      <c r="K8" s="349" t="s">
        <v>235</v>
      </c>
      <c r="L8" s="220">
        <f>L6/L7</f>
        <v>1.3075558507384297</v>
      </c>
      <c r="M8" s="221">
        <f>M6/M7</f>
        <v>2.8792717686408604E-4</v>
      </c>
      <c r="N8" s="218" t="s">
        <v>234</v>
      </c>
      <c r="O8" s="222" t="s">
        <v>234</v>
      </c>
    </row>
    <row r="9" spans="1:15">
      <c r="A9" s="349">
        <v>4</v>
      </c>
      <c r="B9" s="83" t="s">
        <v>76</v>
      </c>
      <c r="C9" s="350" t="str">
        <f>IF(SUM(データ入力!C9,データ入力!H9)=0,"",SUM(データ入力!C9,データ入力!H9))</f>
        <v/>
      </c>
      <c r="D9" s="350" t="str">
        <f>IF(SUM(データ入力!C9,データ入力!K9)=0,"",SUM(データ入力!C9,データ入力!K9))</f>
        <v/>
      </c>
      <c r="E9" s="351">
        <f>SUM('波及効果（施設建設）'!D9,'波及効果（設備投資）'!E9)</f>
        <v>0.99949719742028509</v>
      </c>
      <c r="F9" s="352">
        <f>SUM('波及効果（施設建設）'!E9,'波及効果（設備投資）'!F9)</f>
        <v>0.54332734578987341</v>
      </c>
      <c r="G9" s="85">
        <f>SUM('波及効果（施設建設）'!F9,'波及効果（設備投資）'!G9)</f>
        <v>0</v>
      </c>
      <c r="H9" s="86">
        <f>SUM('波及効果（施設建設）'!G9,'波及効果（設備投資）'!H9)</f>
        <v>0</v>
      </c>
      <c r="I9" s="87"/>
      <c r="J9" s="80"/>
      <c r="K9" s="270" t="s">
        <v>213</v>
      </c>
      <c r="L9" s="434" t="s">
        <v>325</v>
      </c>
      <c r="M9" s="435"/>
      <c r="N9" s="224"/>
      <c r="O9" s="225"/>
    </row>
    <row r="10" spans="1:15">
      <c r="A10" s="345">
        <v>5</v>
      </c>
      <c r="B10" s="76" t="s">
        <v>77</v>
      </c>
      <c r="C10" s="346" t="str">
        <f>IF(SUM(データ入力!C10,データ入力!H10)=0,"",SUM(データ入力!C10,データ入力!H10))</f>
        <v/>
      </c>
      <c r="D10" s="346" t="str">
        <f>IF(SUM(データ入力!C10,データ入力!K10)=0,"",SUM(データ入力!C10,データ入力!K10))</f>
        <v/>
      </c>
      <c r="E10" s="347">
        <f>SUM('波及効果（施設建設）'!D10,'波及効果（設備投資）'!E10)</f>
        <v>71.442151443226663</v>
      </c>
      <c r="F10" s="348">
        <f>SUM('波及効果（施設建設）'!E10,'波及効果（設備投資）'!F10)</f>
        <v>24.041380874027141</v>
      </c>
      <c r="G10" s="78">
        <f>SUM('波及効果（施設建設）'!F10,'波及効果（設備投資）'!G10)</f>
        <v>3</v>
      </c>
      <c r="H10" s="79">
        <f>SUM('波及効果（施設建設）'!G10,'波及効果（設備投資）'!H10)</f>
        <v>3</v>
      </c>
      <c r="I10" s="70"/>
      <c r="J10" s="80"/>
      <c r="K10" s="83" t="s">
        <v>410</v>
      </c>
    </row>
    <row r="11" spans="1:15">
      <c r="A11" s="349">
        <v>6</v>
      </c>
      <c r="B11" s="83" t="s">
        <v>78</v>
      </c>
      <c r="C11" s="350" t="str">
        <f>IF(SUM(データ入力!C11,データ入力!H11)=0,"",SUM(データ入力!C11,データ入力!H11))</f>
        <v/>
      </c>
      <c r="D11" s="350">
        <f>IF(SUM(データ入力!C11,データ入力!K11)=0,"",SUM(データ入力!C11,データ入力!K11))</f>
        <v>7.050880404314705E-2</v>
      </c>
      <c r="E11" s="351">
        <f>SUM('波及効果（施設建設）'!D11,'波及効果（設備投資）'!E11)</f>
        <v>5.5897881274884842</v>
      </c>
      <c r="F11" s="352">
        <f>SUM('波及効果（施設建設）'!E11,'波及効果（設備投資）'!F11)</f>
        <v>2.1843310606749986</v>
      </c>
      <c r="G11" s="85">
        <f>SUM('波及効果（施設建設）'!F11,'波及効果（設備投資）'!G11)</f>
        <v>1</v>
      </c>
      <c r="H11" s="86">
        <f>SUM('波及効果（施設建設）'!G11,'波及効果（設備投資）'!H11)</f>
        <v>0</v>
      </c>
      <c r="I11" s="87"/>
      <c r="J11" s="80"/>
    </row>
    <row r="12" spans="1:15" ht="15" thickBot="1">
      <c r="A12" s="349">
        <v>7</v>
      </c>
      <c r="B12" s="83" t="s">
        <v>79</v>
      </c>
      <c r="C12" s="350" t="str">
        <f>IF(SUM(データ入力!C12,データ入力!H12)=0,"",SUM(データ入力!C12,データ入力!H12))</f>
        <v/>
      </c>
      <c r="D12" s="350">
        <f>IF(SUM(データ入力!C12,データ入力!K12)=0,"",SUM(データ入力!C12,データ入力!K12))</f>
        <v>1.0315267847967478</v>
      </c>
      <c r="E12" s="351">
        <f>SUM('波及効果（施設建設）'!D12,'波及効果（設備投資）'!E12)</f>
        <v>118.8789630943737</v>
      </c>
      <c r="F12" s="352">
        <f>SUM('波及効果（施設建設）'!E12,'波及効果（設備投資）'!F12)</f>
        <v>42.319308117893996</v>
      </c>
      <c r="G12" s="85">
        <f>SUM('波及効果（施設建設）'!F12,'波及効果（設備投資）'!G12)</f>
        <v>6</v>
      </c>
      <c r="H12" s="86">
        <f>SUM('波及効果（施設建設）'!G12,'波及効果（設備投資）'!H12)</f>
        <v>4</v>
      </c>
      <c r="I12" s="87"/>
      <c r="J12" s="80"/>
      <c r="K12" s="432" t="s">
        <v>211</v>
      </c>
      <c r="L12" s="433">
        <f>C45</f>
        <v>10000</v>
      </c>
    </row>
    <row r="13" spans="1:15" ht="14.25">
      <c r="A13" s="349">
        <v>8</v>
      </c>
      <c r="B13" s="83" t="s">
        <v>80</v>
      </c>
      <c r="C13" s="350" t="str">
        <f>IF(SUM(データ入力!C13,データ入力!H13)=0,"",SUM(データ入力!C13,データ入力!H13))</f>
        <v/>
      </c>
      <c r="D13" s="350" t="str">
        <f>IF(SUM(データ入力!C13,データ入力!K13)=0,"",SUM(データ入力!C13,データ入力!K13))</f>
        <v/>
      </c>
      <c r="E13" s="351">
        <f>SUM('波及効果（施設建設）'!D13,'波及効果（設備投資）'!E13)</f>
        <v>26.606721031590876</v>
      </c>
      <c r="F13" s="352">
        <f>SUM('波及効果（施設建設）'!E13,'波及効果（設備投資）'!F13)</f>
        <v>9.5364248148836808</v>
      </c>
      <c r="G13" s="85">
        <f>SUM('波及効果（施設建設）'!F13,'波及効果（設備投資）'!G13)</f>
        <v>0</v>
      </c>
      <c r="H13" s="86">
        <f>SUM('波及効果（施設建設）'!G13,'波及効果（設備投資）'!H13)</f>
        <v>0</v>
      </c>
      <c r="I13" s="87"/>
      <c r="J13" s="80"/>
      <c r="K13" s="83" t="s">
        <v>442</v>
      </c>
      <c r="L13" s="227">
        <f>D45</f>
        <v>8695.4259929922173</v>
      </c>
    </row>
    <row r="14" spans="1:15" ht="14.25">
      <c r="A14" s="349">
        <v>9</v>
      </c>
      <c r="B14" s="83" t="s">
        <v>81</v>
      </c>
      <c r="C14" s="350" t="str">
        <f>IF(SUM(データ入力!C14,データ入力!H14)=0,"",SUM(データ入力!C14,データ入力!H14))</f>
        <v/>
      </c>
      <c r="D14" s="350" t="str">
        <f>IF(SUM(データ入力!C14,データ入力!K14)=0,"",SUM(データ入力!C14,データ入力!K14))</f>
        <v/>
      </c>
      <c r="E14" s="351">
        <f>SUM('波及効果（施設建設）'!D14,'波及効果（設備投資）'!E14)</f>
        <v>35.447708486711939</v>
      </c>
      <c r="F14" s="352">
        <f>SUM('波及効果（施設建設）'!E14,'波及効果（設備投資）'!F14)</f>
        <v>9.3145736083436041</v>
      </c>
      <c r="G14" s="85">
        <f>SUM('波及効果（施設建設）'!F14,'波及効果（設備投資）'!G14)</f>
        <v>0</v>
      </c>
      <c r="H14" s="86">
        <f>SUM('波及効果（施設建設）'!G14,'波及効果（設備投資）'!H14)</f>
        <v>0</v>
      </c>
      <c r="I14" s="87"/>
      <c r="J14" s="80"/>
      <c r="K14" s="76" t="s">
        <v>237</v>
      </c>
      <c r="L14" s="229">
        <f>SUM('39部門波及効果計算（施設建設）'!H44,'39部門波及効果計算（設備投資）'!H44)</f>
        <v>2608.6228296480058</v>
      </c>
    </row>
    <row r="15" spans="1:15" ht="14.25">
      <c r="A15" s="349">
        <v>10</v>
      </c>
      <c r="B15" s="83" t="s">
        <v>82</v>
      </c>
      <c r="C15" s="350" t="str">
        <f>IF(SUM(データ入力!C15,データ入力!H15)=0,"",SUM(データ入力!C15,データ入力!H15))</f>
        <v/>
      </c>
      <c r="D15" s="350" t="str">
        <f>IF(SUM(データ入力!C15,データ入力!K15)=0,"",SUM(データ入力!C15,データ入力!K15))</f>
        <v/>
      </c>
      <c r="E15" s="351">
        <f>SUM('波及効果（施設建設）'!D15,'波及効果（設備投資）'!E15)</f>
        <v>38.415701002749394</v>
      </c>
      <c r="F15" s="352">
        <f>SUM('波及効果（施設建設）'!E15,'波及効果（設備投資）'!F15)</f>
        <v>16.451780227732137</v>
      </c>
      <c r="G15" s="85">
        <f>SUM('波及効果（施設建設）'!F15,'波及効果（設備投資）'!G15)</f>
        <v>2</v>
      </c>
      <c r="H15" s="86">
        <f>SUM('波及効果（施設建設）'!G15,'波及効果（設備投資）'!H15)</f>
        <v>2</v>
      </c>
      <c r="I15" s="87"/>
      <c r="J15" s="80"/>
      <c r="K15" s="94" t="s">
        <v>238</v>
      </c>
      <c r="L15" s="231">
        <f>SUM('39部門波及効果計算（施設建設）'!R44,'39部門波及効果計算（設備投資）'!R44)</f>
        <v>1771.5096847440768</v>
      </c>
    </row>
    <row r="16" spans="1:15" ht="14.25">
      <c r="A16" s="349">
        <v>11</v>
      </c>
      <c r="B16" s="83" t="s">
        <v>83</v>
      </c>
      <c r="C16" s="350" t="str">
        <f>IF(SUM(データ入力!C16,データ入力!H16)=0,"",SUM(データ入力!C16,データ入力!H16))</f>
        <v/>
      </c>
      <c r="D16" s="350" t="str">
        <f>IF(SUM(データ入力!C16,データ入力!K16)=0,"",SUM(データ入力!C16,データ入力!K16))</f>
        <v/>
      </c>
      <c r="E16" s="351">
        <f>SUM('波及効果（施設建設）'!D16,'波及効果（設備投資）'!E16)</f>
        <v>185.33386585488225</v>
      </c>
      <c r="F16" s="352">
        <f>SUM('波及効果（施設建設）'!E16,'波及効果（設備投資）'!F16)</f>
        <v>90.808395516653846</v>
      </c>
      <c r="G16" s="85">
        <f>SUM('波及効果（施設建設）'!F16,'波及効果（設備投資）'!G16)</f>
        <v>7</v>
      </c>
      <c r="H16" s="86">
        <f>SUM('波及効果（施設建設）'!G16,'波及効果（設備投資）'!H16)</f>
        <v>6</v>
      </c>
      <c r="I16" s="87"/>
      <c r="J16" s="80"/>
      <c r="K16" s="104" t="s">
        <v>239</v>
      </c>
      <c r="L16" s="233">
        <f>L13+L14+L15</f>
        <v>13075.558507384299</v>
      </c>
    </row>
    <row r="17" spans="1:10">
      <c r="A17" s="349">
        <v>12</v>
      </c>
      <c r="B17" s="83" t="s">
        <v>84</v>
      </c>
      <c r="C17" s="350" t="str">
        <f>IF(SUM(データ入力!C17,データ入力!H17)=0,"",SUM(データ入力!C17,データ入力!H17))</f>
        <v/>
      </c>
      <c r="D17" s="350" t="str">
        <f>IF(SUM(データ入力!C17,データ入力!K17)=0,"",SUM(データ入力!C17,データ入力!K17))</f>
        <v/>
      </c>
      <c r="E17" s="351">
        <f>SUM('波及効果（施設建設）'!D17,'波及効果（設備投資）'!E17)</f>
        <v>239.42110461048617</v>
      </c>
      <c r="F17" s="352">
        <f>SUM('波及効果（施設建設）'!E17,'波及効果（設備投資）'!F17)</f>
        <v>51.071159859243366</v>
      </c>
      <c r="G17" s="85">
        <f>SUM('波及効果（施設建設）'!F17,'波及効果（設備投資）'!G17)</f>
        <v>3</v>
      </c>
      <c r="H17" s="86">
        <f>SUM('波及効果（施設建設）'!G17,'波及効果（設備投資）'!H17)</f>
        <v>3</v>
      </c>
      <c r="I17" s="87"/>
      <c r="J17" s="80"/>
    </row>
    <row r="18" spans="1:10">
      <c r="A18" s="349">
        <v>13</v>
      </c>
      <c r="B18" s="83" t="s">
        <v>85</v>
      </c>
      <c r="C18" s="350" t="str">
        <f>IF(SUM(データ入力!C18,データ入力!H18)=0,"",SUM(データ入力!C18,データ入力!H18))</f>
        <v/>
      </c>
      <c r="D18" s="350" t="str">
        <f>IF(SUM(データ入力!C18,データ入力!K18)=0,"",SUM(データ入力!C18,データ入力!K18))</f>
        <v/>
      </c>
      <c r="E18" s="351">
        <f>SUM('波及効果（施設建設）'!D18,'波及効果（設備投資）'!E18)</f>
        <v>4.7812472884068571</v>
      </c>
      <c r="F18" s="352">
        <f>SUM('波及効果（施設建設）'!E18,'波及効果（設備投資）'!F18)</f>
        <v>1.0086441179682215</v>
      </c>
      <c r="G18" s="85">
        <f>SUM('波及効果（施設建設）'!F18,'波及効果（設備投資）'!G18)</f>
        <v>0</v>
      </c>
      <c r="H18" s="86">
        <f>SUM('波及効果（施設建設）'!G18,'波及効果（設備投資）'!H18)</f>
        <v>0</v>
      </c>
      <c r="I18" s="87"/>
      <c r="J18" s="80"/>
    </row>
    <row r="19" spans="1:10">
      <c r="A19" s="349">
        <v>14</v>
      </c>
      <c r="B19" s="83" t="s">
        <v>86</v>
      </c>
      <c r="C19" s="350" t="str">
        <f>IF(SUM(データ入力!C19,データ入力!H19)=0,"",SUM(データ入力!C19,データ入力!H19))</f>
        <v/>
      </c>
      <c r="D19" s="350">
        <f>IF(SUM(データ入力!C19,データ入力!K19)=0,"",SUM(データ入力!C19,データ入力!K19))</f>
        <v>1.2083065179057308</v>
      </c>
      <c r="E19" s="351">
        <f>SUM('波及効果（施設建設）'!D19,'波及効果（設備投資）'!E19)</f>
        <v>207.77543808706216</v>
      </c>
      <c r="F19" s="352">
        <f>SUM('波及効果（施設建設）'!E19,'波及効果（設備投資）'!F19)</f>
        <v>95.142756586920484</v>
      </c>
      <c r="G19" s="85">
        <f>SUM('波及効果（施設建設）'!F19,'波及効果（設備投資）'!G19)</f>
        <v>13</v>
      </c>
      <c r="H19" s="86">
        <f>SUM('波及効果（施設建設）'!G19,'波及効果（設備投資）'!H19)</f>
        <v>12</v>
      </c>
      <c r="I19" s="87"/>
      <c r="J19" s="80"/>
    </row>
    <row r="20" spans="1:10">
      <c r="A20" s="349">
        <v>15</v>
      </c>
      <c r="B20" s="83" t="s">
        <v>70</v>
      </c>
      <c r="C20" s="350" t="str">
        <f>IF(SUM(データ入力!C20,データ入力!H20)=0,"",SUM(データ入力!C20,データ入力!H20))</f>
        <v/>
      </c>
      <c r="D20" s="350">
        <f>IF(SUM(データ入力!C20,データ入力!K20)=0,"",SUM(データ入力!C20,データ入力!K20))</f>
        <v>25.210420684093798</v>
      </c>
      <c r="E20" s="351">
        <f>SUM('波及効果（施設建設）'!D20,'波及効果（設備投資）'!E20)</f>
        <v>47.962980703010416</v>
      </c>
      <c r="F20" s="352">
        <f>SUM('波及効果（施設建設）'!E20,'波及効果（設備投資）'!F20)</f>
        <v>20.659218700928292</v>
      </c>
      <c r="G20" s="85">
        <f>SUM('波及効果（施設建設）'!F20,'波及効果（設備投資）'!G20)</f>
        <v>1</v>
      </c>
      <c r="H20" s="86">
        <f>SUM('波及効果（施設建設）'!G20,'波及効果（設備投資）'!H20)</f>
        <v>1</v>
      </c>
      <c r="I20" s="87"/>
      <c r="J20" s="80"/>
    </row>
    <row r="21" spans="1:10">
      <c r="A21" s="349">
        <v>16</v>
      </c>
      <c r="B21" s="83" t="s">
        <v>71</v>
      </c>
      <c r="C21" s="350" t="str">
        <f>IF(SUM(データ入力!C21,データ入力!H21)=0,"",SUM(データ入力!C21,データ入力!H21))</f>
        <v/>
      </c>
      <c r="D21" s="350">
        <f>IF(SUM(データ入力!C21,データ入力!K21)=0,"",SUM(データ入力!C21,データ入力!K21))</f>
        <v>102.35148801092389</v>
      </c>
      <c r="E21" s="351">
        <f>SUM('波及効果（施設建設）'!D21,'波及効果（設備投資）'!E21)</f>
        <v>113.56837233814809</v>
      </c>
      <c r="F21" s="352">
        <f>SUM('波及効果（施設建設）'!E21,'波及効果（設備投資）'!F21)</f>
        <v>49.702567835299732</v>
      </c>
      <c r="G21" s="85">
        <f>SUM('波及効果（施設建設）'!F21,'波及効果（設備投資）'!G21)</f>
        <v>4</v>
      </c>
      <c r="H21" s="86">
        <f>SUM('波及効果（施設建設）'!G21,'波及効果（設備投資）'!H21)</f>
        <v>4</v>
      </c>
      <c r="I21" s="87"/>
      <c r="J21" s="80"/>
    </row>
    <row r="22" spans="1:10">
      <c r="A22" s="349">
        <v>17</v>
      </c>
      <c r="B22" s="83" t="s">
        <v>72</v>
      </c>
      <c r="C22" s="350" t="str">
        <f>IF(SUM(データ入力!C22,データ入力!H22)=0,"",SUM(データ入力!C22,データ入力!H22))</f>
        <v/>
      </c>
      <c r="D22" s="350">
        <f>IF(SUM(データ入力!C22,データ入力!K22)=0,"",SUM(データ入力!C22,データ入力!K22))</f>
        <v>3.2173374237345258</v>
      </c>
      <c r="E22" s="351">
        <f>SUM('波及効果（施設建設）'!D22,'波及効果（設備投資）'!E22)</f>
        <v>3.8594751340971434</v>
      </c>
      <c r="F22" s="352">
        <f>SUM('波及効果（施設建設）'!E22,'波及効果（設備投資）'!F22)</f>
        <v>1.4172519428993968</v>
      </c>
      <c r="G22" s="85">
        <f>SUM('波及効果（施設建設）'!F22,'波及効果（設備投資）'!G22)</f>
        <v>0</v>
      </c>
      <c r="H22" s="86">
        <f>SUM('波及効果（施設建設）'!G22,'波及効果（設備投資）'!H22)</f>
        <v>0</v>
      </c>
      <c r="I22" s="87"/>
      <c r="J22" s="80"/>
    </row>
    <row r="23" spans="1:10">
      <c r="A23" s="349">
        <v>18</v>
      </c>
      <c r="B23" s="83" t="s">
        <v>87</v>
      </c>
      <c r="C23" s="350" t="str">
        <f>IF(SUM(データ入力!C23,データ入力!H23)=0,"",SUM(データ入力!C23,データ入力!H23))</f>
        <v/>
      </c>
      <c r="D23" s="350" t="str">
        <f>IF(SUM(データ入力!C23,データ入力!K23)=0,"",SUM(データ入力!C23,データ入力!K23))</f>
        <v/>
      </c>
      <c r="E23" s="351">
        <f>SUM('波及効果（施設建設）'!D23,'波及効果（設備投資）'!E23)</f>
        <v>5.6717657900919427</v>
      </c>
      <c r="F23" s="352">
        <f>SUM('波及効果（施設建設）'!E23,'波及効果（設備投資）'!F23)</f>
        <v>1.8897577136247035</v>
      </c>
      <c r="G23" s="85">
        <f>SUM('波及効果（施設建設）'!F23,'波及効果（設備投資）'!G23)</f>
        <v>0</v>
      </c>
      <c r="H23" s="86">
        <f>SUM('波及効果（施設建設）'!G23,'波及効果（設備投資）'!H23)</f>
        <v>0</v>
      </c>
      <c r="I23" s="87"/>
      <c r="J23" s="80"/>
    </row>
    <row r="24" spans="1:10">
      <c r="A24" s="349">
        <v>19</v>
      </c>
      <c r="B24" s="83" t="s">
        <v>88</v>
      </c>
      <c r="C24" s="350">
        <f>IF(SUM(データ入力!C24,データ入力!H24)=0,"",SUM(データ入力!C24,データ入力!H24))</f>
        <v>3000</v>
      </c>
      <c r="D24" s="350">
        <f>IF(SUM(データ入力!C24,データ入力!K24)=0,"",SUM(データ入力!C24,データ入力!K24))</f>
        <v>53.31798911046608</v>
      </c>
      <c r="E24" s="351">
        <f>SUM('波及効果（施設建設）'!D24,'波及効果（設備投資）'!E24)</f>
        <v>69.479710378627232</v>
      </c>
      <c r="F24" s="352">
        <f>SUM('波及効果（施設建設）'!E24,'波及効果（設備投資）'!F24)</f>
        <v>23.492177916443559</v>
      </c>
      <c r="G24" s="85">
        <f>SUM('波及効果（施設建設）'!F24,'波及効果（設備投資）'!G24)</f>
        <v>2</v>
      </c>
      <c r="H24" s="86">
        <f>SUM('波及効果（施設建設）'!G24,'波及効果（設備投資）'!H24)</f>
        <v>2</v>
      </c>
      <c r="I24" s="87"/>
      <c r="J24" s="80"/>
    </row>
    <row r="25" spans="1:10">
      <c r="A25" s="349">
        <v>20</v>
      </c>
      <c r="B25" s="83" t="s">
        <v>89</v>
      </c>
      <c r="C25" s="350" t="str">
        <f>IF(SUM(データ入力!C25,データ入力!H25)=0,"",SUM(データ入力!C25,データ入力!H25))</f>
        <v/>
      </c>
      <c r="D25" s="350">
        <f>IF(SUM(データ入力!C25,データ入力!K25)=0,"",SUM(データ入力!C25,データ入力!K25))</f>
        <v>29.165236692669929</v>
      </c>
      <c r="E25" s="351">
        <f>SUM('波及効果（施設建設）'!D25,'波及効果（設備投資）'!E25)</f>
        <v>41.746484242760445</v>
      </c>
      <c r="F25" s="352">
        <f>SUM('波及効果（施設建設）'!E25,'波及効果（設備投資）'!F25)</f>
        <v>12.33064090231268</v>
      </c>
      <c r="G25" s="85">
        <f>SUM('波及効果（施設建設）'!F25,'波及効果（設備投資）'!G25)</f>
        <v>1</v>
      </c>
      <c r="H25" s="86">
        <f>SUM('波及効果（施設建設）'!G25,'波及効果（設備投資）'!H25)</f>
        <v>1</v>
      </c>
      <c r="I25" s="87"/>
      <c r="J25" s="80"/>
    </row>
    <row r="26" spans="1:10">
      <c r="A26" s="349">
        <v>21</v>
      </c>
      <c r="B26" s="83" t="s">
        <v>90</v>
      </c>
      <c r="C26" s="350" t="str">
        <f>IF(SUM(データ入力!C26,データ入力!H26)=0,"",SUM(データ入力!C26,データ入力!H26))</f>
        <v/>
      </c>
      <c r="D26" s="350">
        <f>IF(SUM(データ入力!C26,データ入力!K26)=0,"",SUM(データ入力!C26,データ入力!K26))</f>
        <v>5.6326495078088632</v>
      </c>
      <c r="E26" s="351">
        <f>SUM('波及効果（施設建設）'!D26,'波及効果（設備投資）'!E26)</f>
        <v>15.038485925009352</v>
      </c>
      <c r="F26" s="352">
        <f>SUM('波及効果（施設建設）'!E26,'波及効果（設備投資）'!F26)</f>
        <v>4.4557241545770125</v>
      </c>
      <c r="G26" s="85">
        <f>SUM('波及効果（施設建設）'!F26,'波及効果（設備投資）'!G26)</f>
        <v>0</v>
      </c>
      <c r="H26" s="86">
        <f>SUM('波及効果（施設建設）'!G26,'波及効果（設備投資）'!H26)</f>
        <v>0</v>
      </c>
      <c r="I26" s="87"/>
      <c r="J26" s="80"/>
    </row>
    <row r="27" spans="1:10">
      <c r="A27" s="353">
        <v>22</v>
      </c>
      <c r="B27" s="94" t="s">
        <v>64</v>
      </c>
      <c r="C27" s="354" t="str">
        <f>IF(SUM(データ入力!C27,データ入力!H27)=0,"",SUM(データ入力!C27,データ入力!H27))</f>
        <v/>
      </c>
      <c r="D27" s="354">
        <f>IF(SUM(データ入力!C27,データ入力!K27)=0,"",SUM(データ入力!C27,データ入力!K27))</f>
        <v>5.907170763249094</v>
      </c>
      <c r="E27" s="355">
        <f>SUM('波及効果（施設建設）'!D27,'波及効果（設備投資）'!E27)</f>
        <v>40.851059677250035</v>
      </c>
      <c r="F27" s="356">
        <f>SUM('波及効果（施設建設）'!E27,'波及効果（設備投資）'!F27)</f>
        <v>16.423017550016194</v>
      </c>
      <c r="G27" s="96">
        <f>SUM('波及効果（施設建設）'!F27,'波及効果（設備投資）'!G27)</f>
        <v>3</v>
      </c>
      <c r="H27" s="97">
        <f>SUM('波及効果（施設建設）'!G27,'波及効果（設備投資）'!H27)</f>
        <v>3</v>
      </c>
      <c r="I27" s="98"/>
      <c r="J27" s="80"/>
    </row>
    <row r="28" spans="1:10">
      <c r="A28" s="349">
        <v>23</v>
      </c>
      <c r="B28" s="83" t="s">
        <v>91</v>
      </c>
      <c r="C28" s="350">
        <f>IF(SUM(データ入力!C28,データ入力!H28)=0,"",SUM(データ入力!C28,データ入力!H28))</f>
        <v>7000</v>
      </c>
      <c r="D28" s="350">
        <f>IF(SUM(データ入力!C28,データ入力!K28)=0,"",SUM(データ入力!C28,データ入力!K28))</f>
        <v>7353.9221868461027</v>
      </c>
      <c r="E28" s="351">
        <f>SUM('波及効果（施設建設）'!D28,'波及効果（設備投資）'!E28)</f>
        <v>7402.8588845517861</v>
      </c>
      <c r="F28" s="352">
        <f>SUM('波及効果（施設建設）'!E28,'波及効果（設備投資）'!F28)</f>
        <v>3432.1202040876665</v>
      </c>
      <c r="G28" s="85">
        <f>SUM('波及効果（施設建設）'!F28,'波及効果（設備投資）'!G28)</f>
        <v>546</v>
      </c>
      <c r="H28" s="86">
        <f>SUM('波及効果（施設建設）'!G28,'波及効果（設備投資）'!H28)</f>
        <v>421</v>
      </c>
      <c r="I28" s="87"/>
      <c r="J28" s="80"/>
    </row>
    <row r="29" spans="1:10">
      <c r="A29" s="349">
        <v>24</v>
      </c>
      <c r="B29" s="83" t="s">
        <v>92</v>
      </c>
      <c r="C29" s="350" t="str">
        <f>IF(SUM(データ入力!C29,データ入力!H29)=0,"",SUM(データ入力!C29,データ入力!H29))</f>
        <v/>
      </c>
      <c r="D29" s="350" t="str">
        <f>IF(SUM(データ入力!C29,データ入力!K29)=0,"",SUM(データ入力!C29,データ入力!K29))</f>
        <v/>
      </c>
      <c r="E29" s="351">
        <f>SUM('波及効果（施設建設）'!D29,'波及効果（設備投資）'!E29)</f>
        <v>198.99315030220072</v>
      </c>
      <c r="F29" s="352">
        <f>SUM('波及効果（施設建設）'!E29,'波及効果（設備投資）'!F29)</f>
        <v>79.494863777293347</v>
      </c>
      <c r="G29" s="85">
        <f>SUM('波及効果（施設建設）'!F29,'波及効果（設備投資）'!G29)</f>
        <v>0</v>
      </c>
      <c r="H29" s="86">
        <f>SUM('波及効果（施設建設）'!G29,'波及効果（設備投資）'!H29)</f>
        <v>0</v>
      </c>
      <c r="I29" s="87"/>
      <c r="J29" s="80"/>
    </row>
    <row r="30" spans="1:10">
      <c r="A30" s="349">
        <v>25</v>
      </c>
      <c r="B30" s="83" t="s">
        <v>1</v>
      </c>
      <c r="C30" s="350" t="str">
        <f>IF(SUM(データ入力!C30,データ入力!H30)=0,"",SUM(データ入力!C30,データ入力!H30))</f>
        <v/>
      </c>
      <c r="D30" s="350" t="str">
        <f>IF(SUM(データ入力!C30,データ入力!K30)=0,"",SUM(データ入力!C30,データ入力!K30))</f>
        <v/>
      </c>
      <c r="E30" s="351">
        <f>SUM('波及効果（施設建設）'!D30,'波及効果（設備投資）'!E30)</f>
        <v>42.944028636297197</v>
      </c>
      <c r="F30" s="352">
        <f>SUM('波及効果（施設建設）'!E30,'波及効果（設備投資）'!F30)</f>
        <v>19.01246842117942</v>
      </c>
      <c r="G30" s="85">
        <f>SUM('波及効果（施設建設）'!F30,'波及効果（設備投資）'!G30)</f>
        <v>1</v>
      </c>
      <c r="H30" s="86">
        <f>SUM('波及効果（施設建設）'!G30,'波及効果（設備投資）'!H30)</f>
        <v>1</v>
      </c>
      <c r="I30" s="87"/>
      <c r="J30" s="80"/>
    </row>
    <row r="31" spans="1:10">
      <c r="A31" s="349">
        <v>26</v>
      </c>
      <c r="B31" s="83" t="s">
        <v>2</v>
      </c>
      <c r="C31" s="350" t="str">
        <f>IF(SUM(データ入力!C31,データ入力!H31)=0,"",SUM(データ入力!C31,データ入力!H31))</f>
        <v/>
      </c>
      <c r="D31" s="350" t="str">
        <f>IF(SUM(データ入力!C31,データ入力!K31)=0,"",SUM(データ入力!C31,データ入力!K31))</f>
        <v/>
      </c>
      <c r="E31" s="351">
        <f>SUM('波及効果（施設建設）'!D31,'波及効果（設備投資）'!E31)</f>
        <v>43.288214979778871</v>
      </c>
      <c r="F31" s="352">
        <f>SUM('波及効果（施設建設）'!E31,'波及効果（設備投資）'!F31)</f>
        <v>27.392215361123458</v>
      </c>
      <c r="G31" s="85">
        <f>SUM('波及効果（施設建設）'!F31,'波及効果（設備投資）'!G31)</f>
        <v>4</v>
      </c>
      <c r="H31" s="86">
        <f>SUM('波及効果（施設建設）'!G31,'波及効果（設備投資）'!H31)</f>
        <v>4</v>
      </c>
      <c r="I31" s="87"/>
      <c r="J31" s="80"/>
    </row>
    <row r="32" spans="1:10">
      <c r="A32" s="349">
        <v>27</v>
      </c>
      <c r="B32" s="83" t="s">
        <v>65</v>
      </c>
      <c r="C32" s="350" t="str">
        <f>IF(SUM(データ入力!C32,データ入力!H32)=0,"",SUM(データ入力!C32,データ入力!H32))</f>
        <v/>
      </c>
      <c r="D32" s="350">
        <f>IF(SUM(データ入力!C32,データ入力!K32)=0,"",SUM(データ入力!C32,データ入力!K32))</f>
        <v>44.021171454992889</v>
      </c>
      <c r="E32" s="351">
        <f>SUM('波及効果（施設建設）'!D32,'波及効果（設備投資）'!E32)</f>
        <v>244.07308359385945</v>
      </c>
      <c r="F32" s="352">
        <f>SUM('波及効果（施設建設）'!E32,'波及効果（設備投資）'!F32)</f>
        <v>166.07769373181333</v>
      </c>
      <c r="G32" s="85">
        <f>SUM('波及効果（施設建設）'!F32,'波及効果（設備投資）'!G32)</f>
        <v>38</v>
      </c>
      <c r="H32" s="86">
        <f>SUM('波及効果（施設建設）'!G32,'波及効果（設備投資）'!H32)</f>
        <v>35</v>
      </c>
      <c r="I32" s="87"/>
      <c r="J32" s="80"/>
    </row>
    <row r="33" spans="1:13">
      <c r="A33" s="349">
        <v>28</v>
      </c>
      <c r="B33" s="83" t="s">
        <v>66</v>
      </c>
      <c r="C33" s="350" t="str">
        <f>IF(SUM(データ入力!C33,データ入力!H33)=0,"",SUM(データ入力!C33,データ入力!H33))</f>
        <v/>
      </c>
      <c r="D33" s="350" t="str">
        <f>IF(SUM(データ入力!C33,データ入力!K33)=0,"",SUM(データ入力!C33,データ入力!K33))</f>
        <v/>
      </c>
      <c r="E33" s="351">
        <f>SUM('波及効果（施設建設）'!D33,'波及効果（設備投資）'!E33)</f>
        <v>263.71330812045807</v>
      </c>
      <c r="F33" s="352">
        <f>SUM('波及効果（施設建設）'!E33,'波及効果（設備投資）'!F33)</f>
        <v>159.6754830918054</v>
      </c>
      <c r="G33" s="85">
        <f>SUM('波及効果（施設建設）'!F33,'波及効果（設備投資）'!G33)</f>
        <v>10</v>
      </c>
      <c r="H33" s="86">
        <f>SUM('波及効果（施設建設）'!G33,'波及効果（設備投資）'!H33)</f>
        <v>10</v>
      </c>
      <c r="I33" s="87"/>
      <c r="J33" s="80"/>
    </row>
    <row r="34" spans="1:13">
      <c r="A34" s="349">
        <v>29</v>
      </c>
      <c r="B34" s="83" t="s">
        <v>93</v>
      </c>
      <c r="C34" s="350" t="str">
        <f>IF(SUM(データ入力!C34,データ入力!H34)=0,"",SUM(データ入力!C34,データ入力!H34))</f>
        <v/>
      </c>
      <c r="D34" s="350" t="str">
        <f>IF(SUM(データ入力!C34,データ入力!K34)=0,"",SUM(データ入力!C34,データ入力!K34))</f>
        <v/>
      </c>
      <c r="E34" s="351">
        <f>SUM('波及効果（施設建設）'!D34,'波及効果（設備投資）'!E34)</f>
        <v>676.87245861818144</v>
      </c>
      <c r="F34" s="352">
        <f>SUM('波及効果（施設建設）'!E34,'波及効果（設備投資）'!F34)</f>
        <v>550.34143405768828</v>
      </c>
      <c r="G34" s="85">
        <f>SUM('波及効果（施設建設）'!F34,'波及効果（設備投資）'!G34)</f>
        <v>10</v>
      </c>
      <c r="H34" s="86">
        <f>SUM('波及効果（施設建設）'!G34,'波及効果（設備投資）'!H34)</f>
        <v>9</v>
      </c>
      <c r="I34" s="87"/>
      <c r="J34" s="80"/>
    </row>
    <row r="35" spans="1:13">
      <c r="A35" s="349">
        <v>30</v>
      </c>
      <c r="B35" s="83" t="s">
        <v>94</v>
      </c>
      <c r="C35" s="350" t="str">
        <f>IF(SUM(データ入力!C35,データ入力!H35)=0,"",SUM(データ入力!C35,データ入力!H35))</f>
        <v/>
      </c>
      <c r="D35" s="350">
        <f>IF(SUM(データ入力!C35,データ入力!K35)=0,"",SUM(データ入力!C35,データ入力!K35))</f>
        <v>10.323608513113379</v>
      </c>
      <c r="E35" s="351">
        <f>SUM('波及効果（施設建設）'!D35,'波及効果（設備投資）'!E35)</f>
        <v>264.43075281828771</v>
      </c>
      <c r="F35" s="352">
        <f>SUM('波及効果（施設建設）'!E35,'波及効果（設備投資）'!F35)</f>
        <v>167.65890492656729</v>
      </c>
      <c r="G35" s="85">
        <f>SUM('波及効果（施設建設）'!F35,'波及効果（設備投資）'!G35)</f>
        <v>21</v>
      </c>
      <c r="H35" s="86">
        <f>SUM('波及効果（施設建設）'!G35,'波及効果（設備投資）'!H35)</f>
        <v>19</v>
      </c>
      <c r="I35" s="87"/>
      <c r="J35" s="80"/>
    </row>
    <row r="36" spans="1:13">
      <c r="A36" s="349">
        <v>31</v>
      </c>
      <c r="B36" s="83" t="s">
        <v>95</v>
      </c>
      <c r="C36" s="350" t="str">
        <f>IF(SUM(データ入力!C36,データ入力!H36)=0,"",SUM(データ入力!C36,データ入力!H36))</f>
        <v/>
      </c>
      <c r="D36" s="350">
        <f>IF(SUM(データ入力!C36,データ入力!K36)=0,"",SUM(データ入力!C36,データ入力!K36))</f>
        <v>104.84037206707475</v>
      </c>
      <c r="E36" s="351">
        <f>SUM('波及効果（施設建設）'!D36,'波及効果（設備投資）'!E36)</f>
        <v>271.72283501847892</v>
      </c>
      <c r="F36" s="352">
        <f>SUM('波及効果（施設建設）'!E36,'波及効果（設備投資）'!F36)</f>
        <v>135.78533037432635</v>
      </c>
      <c r="G36" s="85">
        <f>SUM('波及効果（施設建設）'!F36,'波及効果（設備投資）'!G36)</f>
        <v>10</v>
      </c>
      <c r="H36" s="86">
        <f>SUM('波及効果（施設建設）'!G36,'波及効果（設備投資）'!H36)</f>
        <v>9</v>
      </c>
      <c r="I36" s="87"/>
      <c r="J36" s="80"/>
    </row>
    <row r="37" spans="1:13">
      <c r="A37" s="349">
        <v>32</v>
      </c>
      <c r="B37" s="83" t="s">
        <v>67</v>
      </c>
      <c r="C37" s="350" t="str">
        <f>IF(SUM(データ入力!C37,データ入力!H37)=0,"",SUM(データ入力!C37,データ入力!H37))</f>
        <v/>
      </c>
      <c r="D37" s="350" t="str">
        <f>IF(SUM(データ入力!C37,データ入力!K37)=0,"",SUM(データ入力!C37,データ入力!K37))</f>
        <v/>
      </c>
      <c r="E37" s="351">
        <f>SUM('波及効果（施設建設）'!D37,'波及効果（設備投資）'!E37)</f>
        <v>20.498799462131384</v>
      </c>
      <c r="F37" s="352">
        <f>SUM('波及効果（施設建設）'!E37,'波及効果（設備投資）'!F37)</f>
        <v>14.525366554305254</v>
      </c>
      <c r="G37" s="85">
        <f>SUM('波及効果（施設建設）'!F37,'波及効果（設備投資）'!G37)</f>
        <v>1</v>
      </c>
      <c r="H37" s="86">
        <f>SUM('波及効果（施設建設）'!G37,'波及効果（設備投資）'!H37)</f>
        <v>1</v>
      </c>
      <c r="I37" s="87"/>
      <c r="J37" s="80"/>
    </row>
    <row r="38" spans="1:13">
      <c r="A38" s="349">
        <v>33</v>
      </c>
      <c r="B38" s="83" t="s">
        <v>96</v>
      </c>
      <c r="C38" s="350" t="str">
        <f>IF(SUM(データ入力!C38,データ入力!H38)=0,"",SUM(データ入力!C38,データ入力!H38))</f>
        <v/>
      </c>
      <c r="D38" s="350">
        <f>IF(SUM(データ入力!C38,データ入力!K38)=0,"",SUM(データ入力!C38,データ入力!K38))</f>
        <v>923.91878187040049</v>
      </c>
      <c r="E38" s="351">
        <f>SUM('波及効果（施設建設）'!D38,'波及効果（設備投資）'!E38)</f>
        <v>992.67026442006409</v>
      </c>
      <c r="F38" s="352">
        <f>SUM('波及効果（施設建設）'!E38,'波及効果（設備投資）'!F38)</f>
        <v>701.06145948407698</v>
      </c>
      <c r="G38" s="85">
        <f>SUM('波及効果（施設建設）'!F38,'波及効果（設備投資）'!G38)</f>
        <v>90</v>
      </c>
      <c r="H38" s="86">
        <f>SUM('波及効果（施設建設）'!G38,'波及効果（設備投資）'!H38)</f>
        <v>90</v>
      </c>
      <c r="I38" s="87"/>
      <c r="J38" s="80"/>
    </row>
    <row r="39" spans="1:13">
      <c r="A39" s="349">
        <v>34</v>
      </c>
      <c r="B39" s="83" t="s">
        <v>97</v>
      </c>
      <c r="C39" s="350" t="str">
        <f>IF(SUM(データ入力!C39,データ入力!H39)=0,"",SUM(データ入力!C39,データ入力!H39))</f>
        <v/>
      </c>
      <c r="D39" s="350" t="str">
        <f>IF(SUM(データ入力!C39,データ入力!K39)=0,"",SUM(データ入力!C39,データ入力!K39))</f>
        <v/>
      </c>
      <c r="E39" s="351">
        <f>SUM('波及効果（施設建設）'!D39,'波及効果（設備投資）'!E39)</f>
        <v>127.38989611439543</v>
      </c>
      <c r="F39" s="352">
        <f>SUM('波及効果（施設建設）'!E39,'波及効果（設備投資）'!F39)</f>
        <v>74.054420891519101</v>
      </c>
      <c r="G39" s="85">
        <f>SUM('波及効果（施設建設）'!F39,'波及効果（設備投資）'!G39)</f>
        <v>15</v>
      </c>
      <c r="H39" s="86">
        <f>SUM('波及効果（施設建設）'!G39,'波及効果（設備投資）'!H39)</f>
        <v>15</v>
      </c>
      <c r="I39" s="87"/>
      <c r="J39" s="80"/>
    </row>
    <row r="40" spans="1:13">
      <c r="A40" s="349">
        <v>35</v>
      </c>
      <c r="B40" s="83" t="s">
        <v>3</v>
      </c>
      <c r="C40" s="350" t="str">
        <f>IF(SUM(データ入力!C40,データ入力!H40)=0,"",SUM(データ入力!C40,データ入力!H40))</f>
        <v/>
      </c>
      <c r="D40" s="350" t="str">
        <f>IF(SUM(データ入力!C40,データ入力!K40)=0,"",SUM(データ入力!C40,データ入力!K40))</f>
        <v/>
      </c>
      <c r="E40" s="351">
        <f>SUM('波及効果（施設建設）'!D40,'波及効果（設備投資）'!E40)</f>
        <v>43.519744455133505</v>
      </c>
      <c r="F40" s="352">
        <f>SUM('波及効果（施設建設）'!E40,'波及効果（設備投資）'!F40)</f>
        <v>25.549078926351157</v>
      </c>
      <c r="G40" s="85">
        <f>SUM('波及効果（施設建設）'!F40,'波及効果（設備投資）'!G40)</f>
        <v>5</v>
      </c>
      <c r="H40" s="86">
        <f>SUM('波及効果（施設建設）'!G40,'波及効果（設備投資）'!H40)</f>
        <v>5</v>
      </c>
      <c r="I40" s="87"/>
      <c r="J40" s="80"/>
    </row>
    <row r="41" spans="1:13">
      <c r="A41" s="349">
        <v>36</v>
      </c>
      <c r="B41" s="83" t="s">
        <v>98</v>
      </c>
      <c r="C41" s="350" t="str">
        <f>IF(SUM(データ入力!C41,データ入力!H41)=0,"",SUM(データ入力!C41,データ入力!H41))</f>
        <v/>
      </c>
      <c r="D41" s="350">
        <f>IF(SUM(データ入力!C41,データ入力!K41)=0,"",SUM(データ入力!C41,データ入力!K41))</f>
        <v>31.287237940840704</v>
      </c>
      <c r="E41" s="351">
        <f>SUM('波及効果（施設建設）'!D41,'波及効果（設備投資）'!E41)</f>
        <v>936.93145173580319</v>
      </c>
      <c r="F41" s="352">
        <f>SUM('波及効果（施設建設）'!E41,'波及効果（設備投資）'!F41)</f>
        <v>583.15386558166313</v>
      </c>
      <c r="G41" s="85">
        <f>SUM('波及効果（施設建設）'!F41,'波及効果（設備投資）'!G41)</f>
        <v>122</v>
      </c>
      <c r="H41" s="86">
        <f>SUM('波及効果（施設建設）'!G41,'波及効果（設備投資）'!H41)</f>
        <v>106</v>
      </c>
      <c r="I41" s="87"/>
      <c r="J41" s="80"/>
    </row>
    <row r="42" spans="1:13">
      <c r="A42" s="349">
        <v>37</v>
      </c>
      <c r="B42" s="83" t="s">
        <v>99</v>
      </c>
      <c r="C42" s="350" t="str">
        <f>IF(SUM(データ入力!C42,データ入力!H42)=0,"",SUM(データ入力!C42,データ入力!H42))</f>
        <v/>
      </c>
      <c r="D42" s="350" t="str">
        <f>IF(SUM(データ入力!C42,データ入力!K42)=0,"",SUM(データ入力!C42,データ入力!K42))</f>
        <v/>
      </c>
      <c r="E42" s="351">
        <f>SUM('波及効果（施設建設）'!D42,'波及効果（設備投資）'!E42)</f>
        <v>159.35007764457123</v>
      </c>
      <c r="F42" s="352">
        <f>SUM('波及効果（施設建設）'!E42,'波及効果（設備投資）'!F42)</f>
        <v>85.159545276292334</v>
      </c>
      <c r="G42" s="85">
        <f>SUM('波及効果（施設建設）'!F42,'波及効果（設備投資）'!G42)</f>
        <v>32</v>
      </c>
      <c r="H42" s="86">
        <f>SUM('波及効果（施設建設）'!G42,'波及効果（設備投資）'!H42)</f>
        <v>26</v>
      </c>
      <c r="I42" s="87"/>
      <c r="J42" s="80"/>
    </row>
    <row r="43" spans="1:13">
      <c r="A43" s="349">
        <v>38</v>
      </c>
      <c r="B43" s="83" t="s">
        <v>4</v>
      </c>
      <c r="C43" s="350" t="str">
        <f>IF(SUM(データ入力!C43,データ入力!H43)=0,"",SUM(データ入力!C43,データ入力!H43))</f>
        <v/>
      </c>
      <c r="D43" s="350" t="str">
        <f>IF(SUM(データ入力!C43,データ入力!K43)=0,"",SUM(データ入力!C43,データ入力!K43))</f>
        <v/>
      </c>
      <c r="E43" s="351">
        <f>SUM('波及効果（施設建設）'!D43,'波及効果（設備投資）'!E43)</f>
        <v>15.169595776351304</v>
      </c>
      <c r="F43" s="352">
        <f>SUM('波及効果（施設建設）'!E43,'波及効果（設備投資）'!F43)</f>
        <v>0</v>
      </c>
      <c r="G43" s="85">
        <f>SUM('波及効果（施設建設）'!F43,'波及効果（設備投資）'!G43)</f>
        <v>0</v>
      </c>
      <c r="H43" s="86">
        <f>SUM('波及効果（施設建設）'!G43,'波及効果（設備投資）'!H43)</f>
        <v>0</v>
      </c>
      <c r="I43" s="87"/>
      <c r="J43" s="80"/>
    </row>
    <row r="44" spans="1:13">
      <c r="A44" s="349">
        <v>39</v>
      </c>
      <c r="B44" s="83" t="s">
        <v>5</v>
      </c>
      <c r="C44" s="350" t="str">
        <f>IF(SUM(データ入力!C44,データ入力!H44)=0,"",SUM(データ入力!C44,データ入力!H44))</f>
        <v/>
      </c>
      <c r="D44" s="350" t="str">
        <f>IF(SUM(データ入力!C44,データ入力!K44)=0,"",SUM(データ入力!C44,データ入力!K44))</f>
        <v/>
      </c>
      <c r="E44" s="351">
        <f>SUM('波及効果（施設建設）'!D44,'波及効果（設備投資）'!E44)</f>
        <v>87.771456458061749</v>
      </c>
      <c r="F44" s="352">
        <f>SUM('波及効果（施設建設）'!E44,'波及効果（設備投資）'!F44)</f>
        <v>56.823615075330181</v>
      </c>
      <c r="G44" s="85">
        <f>SUM('波及効果（施設建設）'!F44,'波及効果（設備投資）'!G44)</f>
        <v>0</v>
      </c>
      <c r="H44" s="86">
        <f>SUM('波及効果（施設建設）'!G44,'波及効果（設備投資）'!H44)</f>
        <v>0</v>
      </c>
      <c r="I44" s="87"/>
      <c r="J44" s="80"/>
    </row>
    <row r="45" spans="1:13" ht="14.25">
      <c r="A45" s="270">
        <v>40</v>
      </c>
      <c r="B45" s="104" t="s">
        <v>225</v>
      </c>
      <c r="C45" s="357">
        <f t="shared" ref="C45:H45" si="0">SUM(C6:C44)</f>
        <v>10000</v>
      </c>
      <c r="D45" s="357">
        <f t="shared" si="0"/>
        <v>8695.4259929922173</v>
      </c>
      <c r="E45" s="358">
        <f t="shared" si="0"/>
        <v>13075.558507384298</v>
      </c>
      <c r="F45" s="359">
        <f t="shared" si="0"/>
        <v>6755.5342883229714</v>
      </c>
      <c r="G45" s="360">
        <f t="shared" si="0"/>
        <v>954</v>
      </c>
      <c r="H45" s="361">
        <f t="shared" si="0"/>
        <v>793</v>
      </c>
      <c r="I45" s="106"/>
      <c r="J45" s="80"/>
    </row>
    <row r="46" spans="1:13">
      <c r="A46" s="83" t="s">
        <v>284</v>
      </c>
      <c r="B46" s="67"/>
      <c r="C46" s="67"/>
      <c r="D46" s="67"/>
      <c r="E46" s="67"/>
      <c r="F46" s="67"/>
      <c r="G46" s="67"/>
      <c r="H46" s="67"/>
      <c r="I46" s="67"/>
      <c r="J46" s="67"/>
    </row>
    <row r="47" spans="1:13">
      <c r="A47" s="107" t="s">
        <v>428</v>
      </c>
      <c r="B47" s="58"/>
      <c r="C47" s="58"/>
      <c r="D47" s="58"/>
      <c r="E47" s="58"/>
      <c r="F47" s="107"/>
      <c r="G47" s="58"/>
      <c r="H47" s="58"/>
      <c r="I47" s="58"/>
      <c r="J47" s="58"/>
      <c r="K47" s="58"/>
      <c r="L47" s="58"/>
      <c r="M47" s="58"/>
    </row>
    <row r="48" spans="1:13">
      <c r="A48" s="107"/>
      <c r="B48" s="58"/>
      <c r="C48" s="58"/>
      <c r="D48" s="58"/>
      <c r="E48" s="58"/>
      <c r="F48" s="107"/>
      <c r="G48" s="58"/>
      <c r="H48" s="58"/>
      <c r="I48" s="58"/>
      <c r="J48" s="58"/>
      <c r="K48" s="58"/>
      <c r="L48" s="58"/>
      <c r="M48" s="58"/>
    </row>
    <row r="49" spans="1:10">
      <c r="A49" s="67" t="s">
        <v>322</v>
      </c>
      <c r="B49" s="67"/>
      <c r="C49" s="67"/>
      <c r="D49" s="67"/>
      <c r="E49" s="67"/>
      <c r="F49" s="67"/>
      <c r="G49" s="67"/>
      <c r="H49" s="67"/>
      <c r="I49" s="67"/>
      <c r="J49" s="67"/>
    </row>
    <row r="50" spans="1:10">
      <c r="A50" s="83"/>
      <c r="B50" s="67"/>
      <c r="C50" s="67"/>
      <c r="D50" s="67"/>
      <c r="E50" s="67"/>
      <c r="F50" s="67"/>
      <c r="G50" s="67"/>
      <c r="H50" s="67"/>
      <c r="I50" s="67"/>
      <c r="J50" s="67"/>
    </row>
    <row r="51" spans="1:10">
      <c r="A51" s="362" t="s">
        <v>320</v>
      </c>
      <c r="B51" s="67"/>
      <c r="C51" s="67"/>
      <c r="D51" s="67"/>
      <c r="E51" s="67"/>
      <c r="F51" s="67"/>
      <c r="G51" s="67"/>
      <c r="H51" s="67"/>
      <c r="I51" s="67"/>
      <c r="J51" s="67"/>
    </row>
    <row r="52" spans="1:10">
      <c r="A52" s="362" t="s">
        <v>285</v>
      </c>
      <c r="B52" s="67"/>
      <c r="C52" s="67"/>
      <c r="D52" s="67"/>
      <c r="E52" s="67"/>
      <c r="F52" s="67"/>
      <c r="G52" s="67"/>
      <c r="H52" s="67"/>
      <c r="I52" s="67"/>
      <c r="J52" s="67"/>
    </row>
    <row r="53" spans="1:10">
      <c r="A53" s="362" t="s">
        <v>226</v>
      </c>
      <c r="B53" s="67"/>
      <c r="C53" s="67"/>
      <c r="D53" s="67"/>
      <c r="E53" s="67"/>
      <c r="F53" s="67"/>
      <c r="G53" s="67"/>
      <c r="H53" s="67"/>
      <c r="I53" s="67"/>
      <c r="J53" s="67"/>
    </row>
  </sheetData>
  <mergeCells count="1">
    <mergeCell ref="L9:M9"/>
  </mergeCells>
  <phoneticPr fontId="3"/>
  <pageMargins left="0.75" right="0.75" top="0.62" bottom="0.62" header="0.51200000000000001" footer="0.51200000000000001"/>
  <pageSetup paperSize="9" scale="7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6480E-13A9-4A3D-8A9A-5D786AB8789C}">
  <sheetPr>
    <tabColor rgb="FFFFFFCC"/>
    <pageSetUpPr fitToPage="1"/>
  </sheetPr>
  <dimension ref="A1:N51"/>
  <sheetViews>
    <sheetView showGridLines="0" workbookViewId="0">
      <pane xSplit="2" ySplit="5" topLeftCell="C6" activePane="bottomRight" state="frozen"/>
      <selection activeCell="A47" sqref="A47"/>
      <selection pane="topRight" activeCell="A47" sqref="A47"/>
      <selection pane="bottomLeft" activeCell="A47" sqref="A47"/>
      <selection pane="bottomRight" activeCell="C6" sqref="C6"/>
    </sheetView>
  </sheetViews>
  <sheetFormatPr defaultColWidth="8.625" defaultRowHeight="13.5"/>
  <cols>
    <col min="1" max="1" width="3" style="52" customWidth="1"/>
    <col min="2" max="2" width="20.875" style="52" customWidth="1"/>
    <col min="3" max="7" width="11.625" style="52" customWidth="1"/>
    <col min="8" max="8" width="6.375" style="52" customWidth="1"/>
    <col min="9" max="9" width="3.625" style="52" customWidth="1"/>
    <col min="10" max="10" width="16.5" style="52" customWidth="1"/>
    <col min="11" max="11" width="10.125" style="52" customWidth="1"/>
    <col min="12" max="12" width="11.875" style="52" customWidth="1"/>
    <col min="13" max="14" width="11.625" style="52" customWidth="1"/>
    <col min="15" max="16384" width="8.625" style="52"/>
  </cols>
  <sheetData>
    <row r="1" spans="1:14">
      <c r="A1" s="51" t="s">
        <v>415</v>
      </c>
    </row>
    <row r="2" spans="1:14">
      <c r="A2" s="54" t="s">
        <v>208</v>
      </c>
      <c r="B2" s="55"/>
      <c r="C2" s="55"/>
      <c r="D2" s="55"/>
      <c r="E2" s="55"/>
      <c r="F2" s="55"/>
      <c r="G2" s="56"/>
    </row>
    <row r="3" spans="1:14">
      <c r="A3" s="51" t="s">
        <v>227</v>
      </c>
      <c r="C3" s="102"/>
      <c r="D3" s="252" t="s">
        <v>397</v>
      </c>
      <c r="E3" s="251"/>
      <c r="F3" s="251"/>
      <c r="G3" s="251"/>
      <c r="I3" s="67"/>
      <c r="J3" s="51" t="s">
        <v>228</v>
      </c>
    </row>
    <row r="4" spans="1:14">
      <c r="A4" s="60"/>
      <c r="B4" s="61"/>
      <c r="C4" s="238" t="s">
        <v>211</v>
      </c>
      <c r="D4" s="335"/>
      <c r="E4" s="63" t="s">
        <v>311</v>
      </c>
      <c r="F4" s="64" t="s">
        <v>212</v>
      </c>
      <c r="G4" s="65"/>
      <c r="H4" s="66" t="s">
        <v>213</v>
      </c>
      <c r="I4" s="67"/>
      <c r="J4" s="68"/>
      <c r="K4" s="336" t="s">
        <v>216</v>
      </c>
      <c r="L4" s="337" t="s">
        <v>229</v>
      </c>
      <c r="M4" s="338" t="s">
        <v>218</v>
      </c>
      <c r="N4" s="337" t="s">
        <v>230</v>
      </c>
    </row>
    <row r="5" spans="1:14">
      <c r="A5" s="71"/>
      <c r="B5" s="67"/>
      <c r="C5" s="339" t="s">
        <v>215</v>
      </c>
      <c r="D5" s="340" t="s">
        <v>216</v>
      </c>
      <c r="E5" s="341" t="s">
        <v>217</v>
      </c>
      <c r="F5" s="340" t="s">
        <v>218</v>
      </c>
      <c r="G5" s="341" t="s">
        <v>219</v>
      </c>
      <c r="H5" s="37"/>
      <c r="J5" s="73"/>
      <c r="K5" s="342" t="s">
        <v>215</v>
      </c>
      <c r="L5" s="343" t="s">
        <v>215</v>
      </c>
      <c r="M5" s="344" t="s">
        <v>231</v>
      </c>
      <c r="N5" s="343" t="s">
        <v>231</v>
      </c>
    </row>
    <row r="6" spans="1:14">
      <c r="A6" s="345">
        <v>1</v>
      </c>
      <c r="B6" s="76" t="s">
        <v>73</v>
      </c>
      <c r="C6" s="346" t="str">
        <f>IF(ISNUMBER(データ入力!C6)=FALSE,"",データ入力!C6)</f>
        <v/>
      </c>
      <c r="D6" s="347">
        <f>'39部門波及効果計算（施設建設）'!S5</f>
        <v>6.4974600319069342</v>
      </c>
      <c r="E6" s="348">
        <f>'39部門波及効果計算（施設建設）'!U5</f>
        <v>2.7757823839603399</v>
      </c>
      <c r="F6" s="78">
        <f>'39部門波及効果計算（施設建設）'!W5</f>
        <v>2</v>
      </c>
      <c r="G6" s="79">
        <f>'39部門波及効果計算（施設建設）'!Y5</f>
        <v>1</v>
      </c>
      <c r="H6" s="70"/>
      <c r="I6" s="80"/>
      <c r="J6" s="349" t="s">
        <v>232</v>
      </c>
      <c r="K6" s="213">
        <f>D45</f>
        <v>10539.356341456058</v>
      </c>
      <c r="L6" s="213">
        <f>E45</f>
        <v>5255.0491303407352</v>
      </c>
      <c r="M6" s="214">
        <f>F45</f>
        <v>765</v>
      </c>
      <c r="N6" s="215">
        <f>G45</f>
        <v>619</v>
      </c>
    </row>
    <row r="7" spans="1:14">
      <c r="A7" s="349">
        <v>2</v>
      </c>
      <c r="B7" s="83" t="s">
        <v>74</v>
      </c>
      <c r="C7" s="350" t="str">
        <f>IF(ISNUMBER(データ入力!C7)=FALSE,"",データ入力!C7)</f>
        <v/>
      </c>
      <c r="D7" s="351">
        <f>'39部門波及効果計算（施設建設）'!S6</f>
        <v>1.3898643197213534</v>
      </c>
      <c r="E7" s="352">
        <f>'39部門波及効果計算（施設建設）'!U6</f>
        <v>0.8893437936151658</v>
      </c>
      <c r="F7" s="85">
        <f>'39部門波及効果計算（施設建設）'!W6</f>
        <v>0</v>
      </c>
      <c r="G7" s="86">
        <f>'39部門波及効果計算（施設建設）'!Y6</f>
        <v>0</v>
      </c>
      <c r="H7" s="87"/>
      <c r="I7" s="80"/>
      <c r="J7" s="349" t="s">
        <v>233</v>
      </c>
      <c r="K7" s="213">
        <f>C45</f>
        <v>7000</v>
      </c>
      <c r="L7" s="215">
        <f>データ入力!T8</f>
        <v>23462649</v>
      </c>
      <c r="M7" s="218" t="s">
        <v>234</v>
      </c>
      <c r="N7" s="219" t="s">
        <v>234</v>
      </c>
    </row>
    <row r="8" spans="1:14">
      <c r="A8" s="349">
        <v>3</v>
      </c>
      <c r="B8" s="83" t="s">
        <v>75</v>
      </c>
      <c r="C8" s="350" t="str">
        <f>IF(ISNUMBER(データ入力!C8)=FALSE,"",データ入力!C8)</f>
        <v/>
      </c>
      <c r="D8" s="351">
        <f>'39部門波及効果計算（施設建設）'!S7</f>
        <v>0.40561069705815722</v>
      </c>
      <c r="E8" s="352">
        <f>'39部門波及効果計算（施設建設）'!U7</f>
        <v>0.19218378529582344</v>
      </c>
      <c r="F8" s="85">
        <f>'39部門波及効果計算（施設建設）'!W7</f>
        <v>0</v>
      </c>
      <c r="G8" s="86">
        <f>'39部門波及効果計算（施設建設）'!Y7</f>
        <v>0</v>
      </c>
      <c r="H8" s="87"/>
      <c r="I8" s="80"/>
      <c r="J8" s="349" t="s">
        <v>235</v>
      </c>
      <c r="K8" s="220">
        <f>K6/K7</f>
        <v>1.5056223344937225</v>
      </c>
      <c r="L8" s="221">
        <f>L6/L7</f>
        <v>2.2397509890467762E-4</v>
      </c>
      <c r="M8" s="218" t="s">
        <v>234</v>
      </c>
      <c r="N8" s="222" t="s">
        <v>234</v>
      </c>
    </row>
    <row r="9" spans="1:14">
      <c r="A9" s="349">
        <v>4</v>
      </c>
      <c r="B9" s="83" t="s">
        <v>76</v>
      </c>
      <c r="C9" s="350" t="str">
        <f>IF(ISNUMBER(データ入力!C9)=FALSE,"",データ入力!C9)</f>
        <v/>
      </c>
      <c r="D9" s="351">
        <f>'39部門波及効果計算（施設建設）'!S8</f>
        <v>0.82517284161884263</v>
      </c>
      <c r="E9" s="352">
        <f>'39部門波及効果計算（施設建設）'!U8</f>
        <v>0.44856450924707136</v>
      </c>
      <c r="F9" s="85">
        <f>'39部門波及効果計算（施設建設）'!W8</f>
        <v>0</v>
      </c>
      <c r="G9" s="86">
        <f>'39部門波及効果計算（施設建設）'!Y8</f>
        <v>0</v>
      </c>
      <c r="H9" s="87"/>
      <c r="I9" s="80"/>
      <c r="J9" s="270" t="s">
        <v>213</v>
      </c>
      <c r="K9" s="434" t="s">
        <v>325</v>
      </c>
      <c r="L9" s="435"/>
      <c r="M9" s="224"/>
      <c r="N9" s="225"/>
    </row>
    <row r="10" spans="1:14">
      <c r="A10" s="345">
        <v>5</v>
      </c>
      <c r="B10" s="76" t="s">
        <v>77</v>
      </c>
      <c r="C10" s="346" t="str">
        <f>IF(ISNUMBER(データ入力!C10)=FALSE,"",データ入力!C10)</f>
        <v/>
      </c>
      <c r="D10" s="347">
        <f>'39部門波及効果計算（施設建設）'!S9</f>
        <v>54.61094415589789</v>
      </c>
      <c r="E10" s="348">
        <f>'39部門波及効果計算（施設建設）'!U9</f>
        <v>18.377421197701686</v>
      </c>
      <c r="F10" s="78">
        <f>'39部門波及効果計算（施設建設）'!W9</f>
        <v>2</v>
      </c>
      <c r="G10" s="79">
        <f>'39部門波及効果計算（施設建設）'!Y9</f>
        <v>2</v>
      </c>
      <c r="H10" s="70"/>
      <c r="I10" s="80"/>
      <c r="J10" s="83" t="s">
        <v>411</v>
      </c>
    </row>
    <row r="11" spans="1:14">
      <c r="A11" s="349">
        <v>6</v>
      </c>
      <c r="B11" s="83" t="s">
        <v>78</v>
      </c>
      <c r="C11" s="350" t="str">
        <f>IF(ISNUMBER(データ入力!C11)=FALSE,"",データ入力!C11)</f>
        <v/>
      </c>
      <c r="D11" s="351">
        <f>'39部門波及効果計算（施設建設）'!S10</f>
        <v>4.6552251149443151</v>
      </c>
      <c r="E11" s="352">
        <f>'39部門波及効果計算（施設建設）'!U10</f>
        <v>1.8191302749029206</v>
      </c>
      <c r="F11" s="85">
        <f>'39部門波及効果計算（施設建設）'!W10</f>
        <v>1</v>
      </c>
      <c r="G11" s="86">
        <f>'39部門波及効果計算（施設建設）'!Y10</f>
        <v>0</v>
      </c>
      <c r="H11" s="87"/>
      <c r="I11" s="80"/>
    </row>
    <row r="12" spans="1:14" ht="15" thickBot="1">
      <c r="A12" s="349">
        <v>7</v>
      </c>
      <c r="B12" s="83" t="s">
        <v>79</v>
      </c>
      <c r="C12" s="350" t="str">
        <f>IF(ISNUMBER(データ入力!C12)=FALSE,"",データ入力!C12)</f>
        <v/>
      </c>
      <c r="D12" s="351">
        <f>'39部門波及効果計算（施設建設）'!S11</f>
        <v>106.82246674747417</v>
      </c>
      <c r="E12" s="352">
        <f>'39部門波及効果計算（施設建設）'!U11</f>
        <v>38.02735796585862</v>
      </c>
      <c r="F12" s="85">
        <f>'39部門波及効果計算（施設建設）'!W11</f>
        <v>5</v>
      </c>
      <c r="G12" s="86">
        <f>'39部門波及効果計算（施設建設）'!Y11</f>
        <v>4</v>
      </c>
      <c r="H12" s="87"/>
      <c r="I12" s="80"/>
      <c r="J12" s="432" t="s">
        <v>211</v>
      </c>
      <c r="K12" s="433">
        <f>C45</f>
        <v>7000</v>
      </c>
    </row>
    <row r="13" spans="1:14" ht="14.25">
      <c r="A13" s="349">
        <v>8</v>
      </c>
      <c r="B13" s="83" t="s">
        <v>80</v>
      </c>
      <c r="C13" s="350" t="str">
        <f>IF(ISNUMBER(データ入力!C13)=FALSE,"",データ入力!C13)</f>
        <v/>
      </c>
      <c r="D13" s="351">
        <f>'39部門波及効果計算（施設建設）'!S12</f>
        <v>20.797901250997093</v>
      </c>
      <c r="E13" s="352">
        <f>'39部門波及効果計算（施設建設）'!U12</f>
        <v>7.4544180529429935</v>
      </c>
      <c r="F13" s="85">
        <f>'39部門波及効果計算（施設建設）'!W12</f>
        <v>0</v>
      </c>
      <c r="G13" s="86">
        <f>'39部門波及効果計算（施設建設）'!Y12</f>
        <v>0</v>
      </c>
      <c r="H13" s="87"/>
      <c r="I13" s="80"/>
      <c r="J13" s="83" t="s">
        <v>442</v>
      </c>
      <c r="K13" s="227">
        <f>C45</f>
        <v>7000</v>
      </c>
    </row>
    <row r="14" spans="1:14" ht="14.25">
      <c r="A14" s="349">
        <v>9</v>
      </c>
      <c r="B14" s="83" t="s">
        <v>81</v>
      </c>
      <c r="C14" s="350" t="str">
        <f>IF(ISNUMBER(データ入力!C14)=FALSE,"",データ入力!C14)</f>
        <v/>
      </c>
      <c r="D14" s="351">
        <f>'39部門波及効果計算（施設建設）'!S13</f>
        <v>30.911907512181617</v>
      </c>
      <c r="E14" s="352">
        <f>'39部門波及効果計算（施設建設）'!U13</f>
        <v>8.1227038414756834</v>
      </c>
      <c r="F14" s="85">
        <f>'39部門波及効果計算（施設建設）'!W13</f>
        <v>0</v>
      </c>
      <c r="G14" s="86">
        <f>'39部門波及効果計算（施設建設）'!Y13</f>
        <v>0</v>
      </c>
      <c r="H14" s="87"/>
      <c r="I14" s="80"/>
      <c r="J14" s="76" t="s">
        <v>237</v>
      </c>
      <c r="K14" s="229">
        <f>'39部門波及効果計算（施設建設）'!H44</f>
        <v>2156.397447164296</v>
      </c>
    </row>
    <row r="15" spans="1:14" ht="14.25">
      <c r="A15" s="349">
        <v>10</v>
      </c>
      <c r="B15" s="83" t="s">
        <v>82</v>
      </c>
      <c r="C15" s="350" t="str">
        <f>IF(ISNUMBER(データ入力!C15)=FALSE,"",データ入力!C15)</f>
        <v/>
      </c>
      <c r="D15" s="351">
        <f>'39部門波及効果計算（施設建設）'!S14</f>
        <v>32.379118422009498</v>
      </c>
      <c r="E15" s="352">
        <f>'39部門波及効果計算（施設建設）'!U14</f>
        <v>13.866573467147939</v>
      </c>
      <c r="F15" s="85">
        <f>'39部門波及効果計算（施設建設）'!W14</f>
        <v>2</v>
      </c>
      <c r="G15" s="86">
        <f>'39部門波及効果計算（施設建設）'!Y14</f>
        <v>2</v>
      </c>
      <c r="H15" s="87"/>
      <c r="I15" s="80"/>
      <c r="J15" s="94" t="s">
        <v>238</v>
      </c>
      <c r="K15" s="231">
        <f>'39部門波及効果計算（施設建設）'!R44</f>
        <v>1382.9588942917633</v>
      </c>
    </row>
    <row r="16" spans="1:14" ht="14.25">
      <c r="A16" s="349">
        <v>11</v>
      </c>
      <c r="B16" s="83" t="s">
        <v>83</v>
      </c>
      <c r="C16" s="350" t="str">
        <f>IF(ISNUMBER(データ入力!C16)=FALSE,"",データ入力!C16)</f>
        <v/>
      </c>
      <c r="D16" s="351">
        <f>'39部門波及効果計算（施設建設）'!S15</f>
        <v>174.53918891647015</v>
      </c>
      <c r="E16" s="352">
        <f>'39部門波及効果計算（施設建設）'!U15</f>
        <v>85.519306615517081</v>
      </c>
      <c r="F16" s="85">
        <f>'39部門波及効果計算（施設建設）'!W15</f>
        <v>7</v>
      </c>
      <c r="G16" s="86">
        <f>'39部門波及効果計算（施設建設）'!Y15</f>
        <v>6</v>
      </c>
      <c r="H16" s="87"/>
      <c r="I16" s="80"/>
      <c r="J16" s="104" t="s">
        <v>239</v>
      </c>
      <c r="K16" s="233">
        <f>K13+K14+K15</f>
        <v>10539.356341456059</v>
      </c>
    </row>
    <row r="17" spans="1:9">
      <c r="A17" s="349">
        <v>12</v>
      </c>
      <c r="B17" s="83" t="s">
        <v>84</v>
      </c>
      <c r="C17" s="350" t="str">
        <f>IF(ISNUMBER(データ入力!C17)=FALSE,"",データ入力!C17)</f>
        <v/>
      </c>
      <c r="D17" s="351">
        <f>'39部門波及効果計算（施設建設）'!S16</f>
        <v>208.87230577483967</v>
      </c>
      <c r="E17" s="352">
        <f>'39部門波及効果計算（施設建設）'!U16</f>
        <v>44.554764442133433</v>
      </c>
      <c r="F17" s="85">
        <f>'39部門波及効果計算（施設建設）'!W16</f>
        <v>3</v>
      </c>
      <c r="G17" s="86">
        <f>'39部門波及効果計算（施設建設）'!Y16</f>
        <v>3</v>
      </c>
      <c r="H17" s="87"/>
      <c r="I17" s="80"/>
    </row>
    <row r="18" spans="1:9">
      <c r="A18" s="349">
        <v>13</v>
      </c>
      <c r="B18" s="83" t="s">
        <v>85</v>
      </c>
      <c r="C18" s="350" t="str">
        <f>IF(ISNUMBER(データ入力!C18)=FALSE,"",データ入力!C18)</f>
        <v/>
      </c>
      <c r="D18" s="351">
        <f>'39部門波及効果計算（施設建設）'!S17</f>
        <v>4.0651013970481324</v>
      </c>
      <c r="E18" s="352">
        <f>'39部門波及効果計算（施設建設）'!U17</f>
        <v>0.85756715052553278</v>
      </c>
      <c r="F18" s="85">
        <f>'39部門波及効果計算（施設建設）'!W17</f>
        <v>0</v>
      </c>
      <c r="G18" s="86">
        <f>'39部門波及効果計算（施設建設）'!Y17</f>
        <v>0</v>
      </c>
      <c r="H18" s="87"/>
      <c r="I18" s="80"/>
    </row>
    <row r="19" spans="1:9">
      <c r="A19" s="349">
        <v>14</v>
      </c>
      <c r="B19" s="83" t="s">
        <v>86</v>
      </c>
      <c r="C19" s="350" t="str">
        <f>IF(ISNUMBER(データ入力!C19)=FALSE,"",データ入力!C19)</f>
        <v/>
      </c>
      <c r="D19" s="351">
        <f>'39部門波及効果計算（施設建設）'!S18</f>
        <v>193.47546596135942</v>
      </c>
      <c r="E19" s="352">
        <f>'39部門波及効果計算（施設建設）'!U18</f>
        <v>88.594635309056116</v>
      </c>
      <c r="F19" s="85">
        <f>'39部門波及効果計算（施設建設）'!W18</f>
        <v>12</v>
      </c>
      <c r="G19" s="86">
        <f>'39部門波及効果計算（施設建設）'!Y18</f>
        <v>11</v>
      </c>
      <c r="H19" s="87"/>
      <c r="I19" s="80"/>
    </row>
    <row r="20" spans="1:9">
      <c r="A20" s="349">
        <v>15</v>
      </c>
      <c r="B20" s="83" t="s">
        <v>70</v>
      </c>
      <c r="C20" s="350" t="str">
        <f>IF(ISNUMBER(データ入力!C20)=FALSE,"",データ入力!C20)</f>
        <v/>
      </c>
      <c r="D20" s="351">
        <f>'39部門波及効果計算（施設建設）'!S19</f>
        <v>18.488119124444715</v>
      </c>
      <c r="E20" s="352">
        <f>'39部門波及効果計算（施設建設）'!U19</f>
        <v>7.963435357067894</v>
      </c>
      <c r="F20" s="85">
        <f>'39部門波及効果計算（施設建設）'!W19</f>
        <v>0</v>
      </c>
      <c r="G20" s="86">
        <f>'39部門波及効果計算（施設建設）'!Y19</f>
        <v>0</v>
      </c>
      <c r="H20" s="87"/>
      <c r="I20" s="80"/>
    </row>
    <row r="21" spans="1:9">
      <c r="A21" s="349">
        <v>16</v>
      </c>
      <c r="B21" s="83" t="s">
        <v>71</v>
      </c>
      <c r="C21" s="350" t="str">
        <f>IF(ISNUMBER(データ入力!C21)=FALSE,"",データ入力!C21)</f>
        <v/>
      </c>
      <c r="D21" s="351">
        <f>'39部門波及効果計算（施設建設）'!S20</f>
        <v>3.7097722232903125</v>
      </c>
      <c r="E21" s="352">
        <f>'39部門波及効果計算（施設建設）'!U20</f>
        <v>1.6235612238290547</v>
      </c>
      <c r="F21" s="85">
        <f>'39部門波及効果計算（施設建設）'!W20</f>
        <v>0</v>
      </c>
      <c r="G21" s="86">
        <f>'39部門波及効果計算（施設建設）'!Y20</f>
        <v>0</v>
      </c>
      <c r="H21" s="87"/>
      <c r="I21" s="80"/>
    </row>
    <row r="22" spans="1:9">
      <c r="A22" s="349">
        <v>17</v>
      </c>
      <c r="B22" s="83" t="s">
        <v>72</v>
      </c>
      <c r="C22" s="350" t="str">
        <f>IF(ISNUMBER(データ入力!C22)=FALSE,"",データ入力!C22)</f>
        <v/>
      </c>
      <c r="D22" s="351">
        <f>'39部門波及効果計算（施設建設）'!S21</f>
        <v>0.45786804360829686</v>
      </c>
      <c r="E22" s="352">
        <f>'39部門波及効果計算（施設建設）'!U21</f>
        <v>0.1681353945417261</v>
      </c>
      <c r="F22" s="85">
        <f>'39部門波及効果計算（施設建設）'!W21</f>
        <v>0</v>
      </c>
      <c r="G22" s="86">
        <f>'39部門波及効果計算（施設建設）'!Y21</f>
        <v>0</v>
      </c>
      <c r="H22" s="87"/>
      <c r="I22" s="80"/>
    </row>
    <row r="23" spans="1:9">
      <c r="A23" s="349">
        <v>18</v>
      </c>
      <c r="B23" s="83" t="s">
        <v>87</v>
      </c>
      <c r="C23" s="350" t="str">
        <f>IF(ISNUMBER(データ入力!C23)=FALSE,"",データ入力!C23)</f>
        <v/>
      </c>
      <c r="D23" s="351">
        <f>'39部門波及効果計算（施設建設）'!S22</f>
        <v>2.7486735397085691</v>
      </c>
      <c r="E23" s="352">
        <f>'39部門波及効果計算（施設建設）'!U22</f>
        <v>0.91582184739969374</v>
      </c>
      <c r="F23" s="85">
        <f>'39部門波及効果計算（施設建設）'!W22</f>
        <v>0</v>
      </c>
      <c r="G23" s="86">
        <f>'39部門波及効果計算（施設建設）'!Y22</f>
        <v>0</v>
      </c>
      <c r="H23" s="87"/>
      <c r="I23" s="80"/>
    </row>
    <row r="24" spans="1:9">
      <c r="A24" s="349">
        <v>19</v>
      </c>
      <c r="B24" s="83" t="s">
        <v>88</v>
      </c>
      <c r="C24" s="350" t="str">
        <f>IF(ISNUMBER(データ入力!C24)=FALSE,"",データ入力!C24)</f>
        <v/>
      </c>
      <c r="D24" s="351">
        <f>'39部門波及効果計算（施設建設）'!S23</f>
        <v>12.567020709512848</v>
      </c>
      <c r="E24" s="352">
        <f>'39部門波及効果計算（施設建設）'!U23</f>
        <v>4.2491064625727315</v>
      </c>
      <c r="F24" s="85">
        <f>'39部門波及効果計算（施設建設）'!W23</f>
        <v>0</v>
      </c>
      <c r="G24" s="86">
        <f>'39部門波及効果計算（施設建設）'!Y23</f>
        <v>0</v>
      </c>
      <c r="H24" s="87"/>
      <c r="I24" s="80"/>
    </row>
    <row r="25" spans="1:9">
      <c r="A25" s="349">
        <v>20</v>
      </c>
      <c r="B25" s="83" t="s">
        <v>89</v>
      </c>
      <c r="C25" s="350" t="str">
        <f>IF(ISNUMBER(データ入力!C25)=FALSE,"",データ入力!C25)</f>
        <v/>
      </c>
      <c r="D25" s="351">
        <f>'39部門波及効果計算（施設建設）'!S24</f>
        <v>10.170405579539249</v>
      </c>
      <c r="E25" s="352">
        <f>'39部門波及効果計算（施設建設）'!U24</f>
        <v>3.0040282746426388</v>
      </c>
      <c r="F25" s="85">
        <f>'39部門波及効果計算（施設建設）'!W24</f>
        <v>0</v>
      </c>
      <c r="G25" s="86">
        <f>'39部門波及効果計算（施設建設）'!Y24</f>
        <v>0</v>
      </c>
      <c r="H25" s="87"/>
      <c r="I25" s="80"/>
    </row>
    <row r="26" spans="1:9">
      <c r="A26" s="349">
        <v>21</v>
      </c>
      <c r="B26" s="83" t="s">
        <v>90</v>
      </c>
      <c r="C26" s="350" t="str">
        <f>IF(ISNUMBER(データ入力!C26)=FALSE,"",データ入力!C26)</f>
        <v/>
      </c>
      <c r="D26" s="351">
        <f>'39部門波及効果計算（施設建設）'!S25</f>
        <v>7.0170462302326406</v>
      </c>
      <c r="E26" s="352">
        <f>'39部門波及効果計算（施設建設）'!U25</f>
        <v>2.0790671705743344</v>
      </c>
      <c r="F26" s="85">
        <f>'39部門波及効果計算（施設建設）'!W25</f>
        <v>0</v>
      </c>
      <c r="G26" s="86">
        <f>'39部門波及効果計算（施設建設）'!Y25</f>
        <v>0</v>
      </c>
      <c r="H26" s="87"/>
      <c r="I26" s="80"/>
    </row>
    <row r="27" spans="1:9">
      <c r="A27" s="353">
        <v>22</v>
      </c>
      <c r="B27" s="94" t="s">
        <v>64</v>
      </c>
      <c r="C27" s="354" t="str">
        <f>IF(ISNUMBER(データ入力!C27)=FALSE,"",データ入力!C27)</f>
        <v/>
      </c>
      <c r="D27" s="355">
        <f>'39部門波及効果計算（施設建設）'!S26</f>
        <v>23.539734721383944</v>
      </c>
      <c r="E27" s="356">
        <f>'39部門波及効果計算（施設建設）'!U26</f>
        <v>9.4634871042845443</v>
      </c>
      <c r="F27" s="96">
        <f>'39部門波及効果計算（施設建設）'!W26</f>
        <v>2</v>
      </c>
      <c r="G27" s="97">
        <f>'39部門波及効果計算（施設建設）'!Y26</f>
        <v>2</v>
      </c>
      <c r="H27" s="98"/>
      <c r="I27" s="80"/>
    </row>
    <row r="28" spans="1:9">
      <c r="A28" s="349">
        <v>23</v>
      </c>
      <c r="B28" s="83" t="s">
        <v>91</v>
      </c>
      <c r="C28" s="350">
        <f>IF(ISNUMBER(データ入力!C28)=FALSE,"",データ入力!C28)</f>
        <v>7000</v>
      </c>
      <c r="D28" s="351">
        <f>'39部門波及効果計算（施設建設）'!S27</f>
        <v>7032.5579409436068</v>
      </c>
      <c r="E28" s="352">
        <f>'39部門波及効果計算（施設建設）'!U27</f>
        <v>3260.4409420660036</v>
      </c>
      <c r="F28" s="85">
        <f>'39部門波及効果計算（施設建設）'!W27</f>
        <v>519</v>
      </c>
      <c r="G28" s="86">
        <f>'39部門波及効果計算（施設建設）'!Y27</f>
        <v>400</v>
      </c>
      <c r="H28" s="87"/>
      <c r="I28" s="80"/>
    </row>
    <row r="29" spans="1:9">
      <c r="A29" s="349">
        <v>24</v>
      </c>
      <c r="B29" s="83" t="s">
        <v>92</v>
      </c>
      <c r="C29" s="350" t="str">
        <f>IF(ISNUMBER(データ入力!C29)=FALSE,"",データ入力!C29)</f>
        <v/>
      </c>
      <c r="D29" s="351">
        <f>'39部門波及効果計算（施設建設）'!S28</f>
        <v>147.67881958030986</v>
      </c>
      <c r="E29" s="352">
        <f>'39部門波及効果計算（施設建設）'!U28</f>
        <v>58.995536416704397</v>
      </c>
      <c r="F29" s="85">
        <f>'39部門波及効果計算（施設建設）'!W28</f>
        <v>0</v>
      </c>
      <c r="G29" s="86">
        <f>'39部門波及効果計算（施設建設）'!Y28</f>
        <v>0</v>
      </c>
      <c r="H29" s="87"/>
      <c r="I29" s="80"/>
    </row>
    <row r="30" spans="1:9">
      <c r="A30" s="349">
        <v>25</v>
      </c>
      <c r="B30" s="83" t="s">
        <v>1</v>
      </c>
      <c r="C30" s="350" t="str">
        <f>IF(ISNUMBER(データ入力!C30)=FALSE,"",データ入力!C30)</f>
        <v/>
      </c>
      <c r="D30" s="351">
        <f>'39部門波及効果計算（施設建設）'!S29</f>
        <v>28.545361085736559</v>
      </c>
      <c r="E30" s="352">
        <f>'39部門波及効果計算（施設建設）'!U29</f>
        <v>12.637793738685563</v>
      </c>
      <c r="F30" s="85">
        <f>'39部門波及効果計算（施設建設）'!W29</f>
        <v>1</v>
      </c>
      <c r="G30" s="86">
        <f>'39部門波及効果計算（施設建設）'!Y29</f>
        <v>1</v>
      </c>
      <c r="H30" s="87"/>
      <c r="I30" s="80"/>
    </row>
    <row r="31" spans="1:9">
      <c r="A31" s="349">
        <v>26</v>
      </c>
      <c r="B31" s="83" t="s">
        <v>2</v>
      </c>
      <c r="C31" s="350" t="str">
        <f>IF(ISNUMBER(データ入力!C31)=FALSE,"",データ入力!C31)</f>
        <v/>
      </c>
      <c r="D31" s="351">
        <f>'39部門波及効果計算（施設建設）'!S30</f>
        <v>30.281757970205458</v>
      </c>
      <c r="E31" s="352">
        <f>'39部門波及効果計算（施設建設）'!U30</f>
        <v>19.161899750792678</v>
      </c>
      <c r="F31" s="85">
        <f>'39部門波及効果計算（施設建設）'!W30</f>
        <v>3</v>
      </c>
      <c r="G31" s="86">
        <f>'39部門波及効果計算（施設建設）'!Y30</f>
        <v>3</v>
      </c>
      <c r="H31" s="87"/>
      <c r="I31" s="80"/>
    </row>
    <row r="32" spans="1:9">
      <c r="A32" s="349">
        <v>27</v>
      </c>
      <c r="B32" s="83" t="s">
        <v>65</v>
      </c>
      <c r="C32" s="350" t="str">
        <f>IF(ISNUMBER(データ入力!C32)=FALSE,"",データ入力!C32)</f>
        <v/>
      </c>
      <c r="D32" s="351">
        <f>'39部門波及効果計算（施設建設）'!S31</f>
        <v>167.09992761526061</v>
      </c>
      <c r="E32" s="352">
        <f>'39部門波及効果計算（施設建設）'!U31</f>
        <v>113.70188876408172</v>
      </c>
      <c r="F32" s="85">
        <f>'39部門波及効果計算（施設建設）'!W31</f>
        <v>26</v>
      </c>
      <c r="G32" s="86">
        <f>'39部門波及効果計算（施設建設）'!Y31</f>
        <v>24</v>
      </c>
      <c r="H32" s="87"/>
      <c r="I32" s="80"/>
    </row>
    <row r="33" spans="1:9">
      <c r="A33" s="349">
        <v>28</v>
      </c>
      <c r="B33" s="83" t="s">
        <v>66</v>
      </c>
      <c r="C33" s="350" t="str">
        <f>IF(ISNUMBER(データ入力!C33)=FALSE,"",データ入力!C33)</f>
        <v/>
      </c>
      <c r="D33" s="351">
        <f>'39部門波及効果計算（施設建設）'!S32</f>
        <v>210.51534303014944</v>
      </c>
      <c r="E33" s="352">
        <f>'39部門波及効果計算（施設建設）'!U32</f>
        <v>127.46470527464655</v>
      </c>
      <c r="F33" s="85">
        <f>'39部門波及効果計算（施設建設）'!W32</f>
        <v>8</v>
      </c>
      <c r="G33" s="86">
        <f>'39部門波及効果計算（施設建設）'!Y32</f>
        <v>8</v>
      </c>
      <c r="H33" s="87"/>
      <c r="I33" s="80"/>
    </row>
    <row r="34" spans="1:9">
      <c r="A34" s="349">
        <v>29</v>
      </c>
      <c r="B34" s="83" t="s">
        <v>93</v>
      </c>
      <c r="C34" s="350" t="str">
        <f>IF(ISNUMBER(データ入力!C34)=FALSE,"",データ入力!C34)</f>
        <v/>
      </c>
      <c r="D34" s="351">
        <f>'39部門波及効果計算（施設建設）'!S33</f>
        <v>526.86706214471258</v>
      </c>
      <c r="E34" s="352">
        <f>'39部門波及効果計算（施設建設）'!U33</f>
        <v>428.37726789833039</v>
      </c>
      <c r="F34" s="85">
        <f>'39部門波及効果計算（施設建設）'!W33</f>
        <v>8</v>
      </c>
      <c r="G34" s="86">
        <f>'39部門波及効果計算（施設建設）'!Y33</f>
        <v>7</v>
      </c>
      <c r="H34" s="87"/>
      <c r="I34" s="80"/>
    </row>
    <row r="35" spans="1:9">
      <c r="A35" s="349">
        <v>30</v>
      </c>
      <c r="B35" s="83" t="s">
        <v>94</v>
      </c>
      <c r="C35" s="350" t="str">
        <f>IF(ISNUMBER(データ入力!C35)=FALSE,"",データ入力!C35)</f>
        <v/>
      </c>
      <c r="D35" s="351">
        <f>'39部門波及効果計算（施設建設）'!S34</f>
        <v>209.49305967630772</v>
      </c>
      <c r="E35" s="352">
        <f>'39部門波及効果計算（施設建設）'!U34</f>
        <v>132.82636985563454</v>
      </c>
      <c r="F35" s="85">
        <f>'39部門波及効果計算（施設建設）'!W34</f>
        <v>17</v>
      </c>
      <c r="G35" s="86">
        <f>'39部門波及効果計算（施設建設）'!Y34</f>
        <v>15</v>
      </c>
      <c r="H35" s="87"/>
      <c r="I35" s="80"/>
    </row>
    <row r="36" spans="1:9">
      <c r="A36" s="349">
        <v>31</v>
      </c>
      <c r="B36" s="83" t="s">
        <v>95</v>
      </c>
      <c r="C36" s="350" t="str">
        <f>IF(ISNUMBER(データ入力!C36)=FALSE,"",データ入力!C36)</f>
        <v/>
      </c>
      <c r="D36" s="351">
        <f>'39部門波及効果計算（施設建設）'!S35</f>
        <v>115.64725649343751</v>
      </c>
      <c r="E36" s="352">
        <f>'39部門波及効果計算（施設建設）'!U35</f>
        <v>57.791244997049859</v>
      </c>
      <c r="F36" s="85">
        <f>'39部門波及効果計算（施設建設）'!W35</f>
        <v>4</v>
      </c>
      <c r="G36" s="86">
        <f>'39部門波及効果計算（施設建設）'!Y35</f>
        <v>4</v>
      </c>
      <c r="H36" s="87"/>
      <c r="I36" s="80"/>
    </row>
    <row r="37" spans="1:9">
      <c r="A37" s="349">
        <v>32</v>
      </c>
      <c r="B37" s="83" t="s">
        <v>67</v>
      </c>
      <c r="C37" s="350" t="str">
        <f>IF(ISNUMBER(データ入力!C37)=FALSE,"",データ入力!C37)</f>
        <v/>
      </c>
      <c r="D37" s="351">
        <f>'39部門波及効果計算（施設建設）'!S36</f>
        <v>16.858338953569216</v>
      </c>
      <c r="E37" s="352">
        <f>'39部門波及効果計算（施設建設）'!U36</f>
        <v>11.945750932862424</v>
      </c>
      <c r="F37" s="85">
        <f>'39部門波及効果計算（施設建設）'!W36</f>
        <v>1</v>
      </c>
      <c r="G37" s="86">
        <f>'39部門波及効果計算（施設建設）'!Y36</f>
        <v>1</v>
      </c>
      <c r="H37" s="87"/>
      <c r="I37" s="80"/>
    </row>
    <row r="38" spans="1:9">
      <c r="A38" s="349">
        <v>33</v>
      </c>
      <c r="B38" s="83" t="s">
        <v>96</v>
      </c>
      <c r="C38" s="350" t="str">
        <f>IF(ISNUMBER(データ入力!C38)=FALSE,"",データ入力!C38)</f>
        <v/>
      </c>
      <c r="D38" s="351">
        <f>'39部門波及効果計算（施設建設）'!S37</f>
        <v>53.050208760205592</v>
      </c>
      <c r="E38" s="352">
        <f>'39部門波及効果計算（施設建設）'!U37</f>
        <v>37.466073189059031</v>
      </c>
      <c r="F38" s="85">
        <f>'39部門波及効果計算（施設建設）'!W37</f>
        <v>5</v>
      </c>
      <c r="G38" s="86">
        <f>'39部門波及効果計算（施設建設）'!Y37</f>
        <v>5</v>
      </c>
      <c r="H38" s="87"/>
      <c r="I38" s="80"/>
    </row>
    <row r="39" spans="1:9">
      <c r="A39" s="349">
        <v>34</v>
      </c>
      <c r="B39" s="83" t="s">
        <v>97</v>
      </c>
      <c r="C39" s="350" t="str">
        <f>IF(ISNUMBER(データ入力!C39)=FALSE,"",データ入力!C39)</f>
        <v/>
      </c>
      <c r="D39" s="351">
        <f>'39部門波及効果計算（施設建設）'!S38</f>
        <v>99.406310033780429</v>
      </c>
      <c r="E39" s="352">
        <f>'39部門波及効果計算（施設建設）'!U38</f>
        <v>57.786974846920735</v>
      </c>
      <c r="F39" s="85">
        <f>'39部門波及効果計算（施設建設）'!W38</f>
        <v>12</v>
      </c>
      <c r="G39" s="86">
        <f>'39部門波及効果計算（施設建設）'!Y38</f>
        <v>12</v>
      </c>
      <c r="H39" s="87"/>
      <c r="I39" s="80"/>
    </row>
    <row r="40" spans="1:9">
      <c r="A40" s="349">
        <v>35</v>
      </c>
      <c r="B40" s="83" t="s">
        <v>3</v>
      </c>
      <c r="C40" s="350" t="str">
        <f>IF(ISNUMBER(データ入力!C40)=FALSE,"",データ入力!C40)</f>
        <v/>
      </c>
      <c r="D40" s="351">
        <f>'39部門波及効果計算（施設建設）'!S39</f>
        <v>33.377388334596887</v>
      </c>
      <c r="E40" s="352">
        <f>'39部門波及効果計算（施設建設）'!U39</f>
        <v>19.594819307710758</v>
      </c>
      <c r="F40" s="85">
        <f>'39部門波及効果計算（施設建設）'!W39</f>
        <v>4</v>
      </c>
      <c r="G40" s="86">
        <f>'39部門波及効果計算（施設建設）'!Y39</f>
        <v>4</v>
      </c>
      <c r="H40" s="87"/>
      <c r="I40" s="80"/>
    </row>
    <row r="41" spans="1:9">
      <c r="A41" s="349">
        <v>36</v>
      </c>
      <c r="B41" s="83" t="s">
        <v>98</v>
      </c>
      <c r="C41" s="350" t="str">
        <f>IF(ISNUMBER(データ入力!C41)=FALSE,"",データ入力!C41)</f>
        <v/>
      </c>
      <c r="D41" s="351">
        <f>'39部門波及効果計算（施設建設）'!S40</f>
        <v>742.03550510755144</v>
      </c>
      <c r="E41" s="352">
        <f>'39部門波及効果計算（施設建設）'!U40</f>
        <v>461.84902043861536</v>
      </c>
      <c r="F41" s="85">
        <f>'39部門波及効果計算（施設建設）'!W40</f>
        <v>97</v>
      </c>
      <c r="G41" s="86">
        <f>'39部門波及効果計算（施設建設）'!Y40</f>
        <v>84</v>
      </c>
      <c r="H41" s="87"/>
      <c r="I41" s="80"/>
    </row>
    <row r="42" spans="1:9">
      <c r="A42" s="349">
        <v>37</v>
      </c>
      <c r="B42" s="83" t="s">
        <v>99</v>
      </c>
      <c r="C42" s="350" t="str">
        <f>IF(ISNUMBER(データ入力!C42)=FALSE,"",データ入力!C42)</f>
        <v/>
      </c>
      <c r="D42" s="351">
        <f>'39部門波及効果計算（施設建設）'!S41</f>
        <v>120.17666252333976</v>
      </c>
      <c r="E42" s="352">
        <f>'39部門波及効果計算（施設建設）'!U41</f>
        <v>64.224568224794439</v>
      </c>
      <c r="F42" s="85">
        <f>'39部門波及効果計算（施設建設）'!W41</f>
        <v>24</v>
      </c>
      <c r="G42" s="86">
        <f>'39部門波及効果計算（施設建設）'!Y41</f>
        <v>20</v>
      </c>
      <c r="H42" s="87"/>
      <c r="I42" s="80"/>
    </row>
    <row r="43" spans="1:9">
      <c r="A43" s="349">
        <v>38</v>
      </c>
      <c r="B43" s="83" t="s">
        <v>4</v>
      </c>
      <c r="C43" s="350" t="str">
        <f>IF(ISNUMBER(データ入力!C43)=FALSE,"",データ入力!C43)</f>
        <v/>
      </c>
      <c r="D43" s="351">
        <f>'39部門波及効果計算（施設建設）'!S42</f>
        <v>9.8688390165840776</v>
      </c>
      <c r="E43" s="352">
        <f>'39部門波及効果計算（施設建設）'!U42</f>
        <v>0</v>
      </c>
      <c r="F43" s="85">
        <f>'39部門波及効果計算（施設建設）'!W42</f>
        <v>0</v>
      </c>
      <c r="G43" s="86">
        <f>'39部門波及効果計算（施設建設）'!Y42</f>
        <v>0</v>
      </c>
      <c r="H43" s="87"/>
      <c r="I43" s="80"/>
    </row>
    <row r="44" spans="1:9">
      <c r="A44" s="349">
        <v>39</v>
      </c>
      <c r="B44" s="83" t="s">
        <v>5</v>
      </c>
      <c r="C44" s="350" t="str">
        <f>IF(ISNUMBER(データ入力!C44)=FALSE,"",データ入力!C44)</f>
        <v/>
      </c>
      <c r="D44" s="351">
        <f>'39部門波及効果計算（施設建設）'!S43</f>
        <v>76.950186871458683</v>
      </c>
      <c r="E44" s="352">
        <f>'39部門波及効果計算（施設建設）'!U43</f>
        <v>49.817879014549213</v>
      </c>
      <c r="F44" s="85">
        <f>'39部門波及効果計算（施設建設）'!W43</f>
        <v>0</v>
      </c>
      <c r="G44" s="86">
        <f>'39部門波及効果計算（施設建設）'!Y43</f>
        <v>0</v>
      </c>
      <c r="H44" s="87"/>
      <c r="I44" s="80"/>
    </row>
    <row r="45" spans="1:9" ht="14.25">
      <c r="A45" s="270">
        <v>40</v>
      </c>
      <c r="B45" s="104" t="s">
        <v>225</v>
      </c>
      <c r="C45" s="357">
        <f>SUM(C6:C44)</f>
        <v>7000</v>
      </c>
      <c r="D45" s="358">
        <f>SUM(D6:D44)</f>
        <v>10539.356341456058</v>
      </c>
      <c r="E45" s="359">
        <f>SUM(E6:E44)</f>
        <v>5255.0491303407352</v>
      </c>
      <c r="F45" s="360">
        <f>SUM(F6:F44)</f>
        <v>765</v>
      </c>
      <c r="G45" s="361">
        <f>SUM(G6:G44)</f>
        <v>619</v>
      </c>
      <c r="H45" s="106"/>
      <c r="I45" s="80"/>
    </row>
    <row r="46" spans="1:9">
      <c r="A46" s="83" t="s">
        <v>284</v>
      </c>
      <c r="B46" s="67"/>
      <c r="C46" s="67"/>
      <c r="D46" s="67"/>
      <c r="E46" s="67"/>
      <c r="F46" s="67"/>
      <c r="G46" s="67"/>
      <c r="H46" s="67"/>
      <c r="I46" s="67"/>
    </row>
    <row r="47" spans="1:9">
      <c r="A47" s="67" t="s">
        <v>322</v>
      </c>
      <c r="B47" s="67"/>
      <c r="C47" s="67"/>
      <c r="D47" s="67"/>
      <c r="E47" s="67"/>
      <c r="F47" s="67"/>
      <c r="G47" s="67"/>
      <c r="H47" s="67"/>
      <c r="I47" s="67"/>
    </row>
    <row r="48" spans="1:9">
      <c r="A48" s="83"/>
      <c r="B48" s="67"/>
      <c r="C48" s="67"/>
      <c r="D48" s="67"/>
      <c r="E48" s="67"/>
      <c r="F48" s="67"/>
      <c r="G48" s="67"/>
      <c r="H48" s="67"/>
      <c r="I48" s="67"/>
    </row>
    <row r="49" spans="1:9">
      <c r="A49" s="362" t="s">
        <v>320</v>
      </c>
      <c r="B49" s="67"/>
      <c r="C49" s="67"/>
      <c r="D49" s="67"/>
      <c r="E49" s="67"/>
      <c r="F49" s="67"/>
      <c r="G49" s="67"/>
      <c r="H49" s="67"/>
      <c r="I49" s="67"/>
    </row>
    <row r="50" spans="1:9">
      <c r="A50" s="362" t="s">
        <v>285</v>
      </c>
      <c r="B50" s="67"/>
      <c r="C50" s="67"/>
      <c r="D50" s="67"/>
      <c r="E50" s="67"/>
      <c r="F50" s="67"/>
      <c r="G50" s="67"/>
      <c r="H50" s="67"/>
      <c r="I50" s="67"/>
    </row>
    <row r="51" spans="1:9">
      <c r="A51" s="362" t="s">
        <v>226</v>
      </c>
      <c r="B51" s="67"/>
      <c r="C51" s="67"/>
      <c r="D51" s="67"/>
      <c r="E51" s="67"/>
      <c r="F51" s="67"/>
      <c r="G51" s="67"/>
      <c r="H51" s="67"/>
      <c r="I51" s="67"/>
    </row>
  </sheetData>
  <mergeCells count="1">
    <mergeCell ref="K9:L9"/>
  </mergeCells>
  <phoneticPr fontId="3"/>
  <pageMargins left="0.75" right="0.75" top="0.62" bottom="0.62" header="0.51200000000000001" footer="0.51200000000000001"/>
  <pageSetup paperSize="9" scale="78"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D287-3788-41D0-AD21-03B8ABE6EC78}">
  <sheetPr>
    <tabColor rgb="FFFFFFCC"/>
    <pageSetUpPr fitToPage="1"/>
  </sheetPr>
  <dimension ref="A1:O53"/>
  <sheetViews>
    <sheetView showGridLines="0" workbookViewId="0">
      <pane xSplit="2" ySplit="5" topLeftCell="C6" activePane="bottomRight" state="frozen"/>
      <selection activeCell="A47" sqref="A47"/>
      <selection pane="topRight" activeCell="A47" sqref="A47"/>
      <selection pane="bottomLeft" activeCell="A47" sqref="A47"/>
      <selection pane="bottomRight" activeCell="C6" sqref="C6"/>
    </sheetView>
  </sheetViews>
  <sheetFormatPr defaultColWidth="8.625" defaultRowHeight="13.5"/>
  <cols>
    <col min="1" max="1" width="2.875" style="52" customWidth="1"/>
    <col min="2" max="2" width="20.875" style="52" customWidth="1"/>
    <col min="3" max="8" width="11.625" style="52" customWidth="1"/>
    <col min="9" max="9" width="6.375" style="52" customWidth="1"/>
    <col min="10" max="10" width="4" style="52" customWidth="1"/>
    <col min="11" max="11" width="16.5" style="52" customWidth="1"/>
    <col min="12" max="12" width="10.125" style="52" customWidth="1"/>
    <col min="13" max="13" width="11.875" style="52" customWidth="1"/>
    <col min="14" max="15" width="11.625" style="52" customWidth="1"/>
    <col min="16" max="16384" width="8.625" style="52"/>
  </cols>
  <sheetData>
    <row r="1" spans="1:15">
      <c r="A1" s="51" t="s">
        <v>414</v>
      </c>
      <c r="K1" s="53"/>
      <c r="L1" s="53"/>
      <c r="M1" s="53"/>
      <c r="N1" s="53"/>
      <c r="O1" s="53"/>
    </row>
    <row r="2" spans="1:15">
      <c r="A2" s="54" t="s">
        <v>208</v>
      </c>
      <c r="B2" s="55"/>
      <c r="C2" s="55"/>
      <c r="D2" s="55"/>
      <c r="E2" s="55"/>
      <c r="F2" s="55"/>
      <c r="G2" s="55"/>
      <c r="H2" s="56"/>
      <c r="I2" s="243"/>
      <c r="K2" s="53"/>
      <c r="L2" s="53"/>
      <c r="M2" s="53"/>
      <c r="N2" s="53"/>
      <c r="O2" s="53"/>
    </row>
    <row r="3" spans="1:15">
      <c r="A3" s="51" t="s">
        <v>227</v>
      </c>
      <c r="E3" s="252" t="s">
        <v>398</v>
      </c>
      <c r="F3" s="251"/>
      <c r="G3" s="251"/>
      <c r="H3" s="251"/>
      <c r="K3" s="59" t="s">
        <v>228</v>
      </c>
      <c r="L3" s="53"/>
      <c r="M3" s="53"/>
      <c r="N3" s="53"/>
      <c r="O3" s="53"/>
    </row>
    <row r="4" spans="1:15">
      <c r="A4" s="60"/>
      <c r="B4" s="61"/>
      <c r="C4" s="238" t="s">
        <v>211</v>
      </c>
      <c r="D4" s="333" t="s">
        <v>440</v>
      </c>
      <c r="E4" s="198"/>
      <c r="F4" s="63" t="s">
        <v>311</v>
      </c>
      <c r="G4" s="64" t="s">
        <v>212</v>
      </c>
      <c r="H4" s="65"/>
      <c r="I4" s="113" t="s">
        <v>213</v>
      </c>
      <c r="K4" s="200"/>
      <c r="L4" s="201" t="s">
        <v>216</v>
      </c>
      <c r="M4" s="202" t="s">
        <v>229</v>
      </c>
      <c r="N4" s="203" t="s">
        <v>218</v>
      </c>
      <c r="O4" s="202" t="s">
        <v>230</v>
      </c>
    </row>
    <row r="5" spans="1:15">
      <c r="A5" s="99"/>
      <c r="B5" s="118"/>
      <c r="C5" s="248" t="s">
        <v>215</v>
      </c>
      <c r="D5" s="334" t="s">
        <v>427</v>
      </c>
      <c r="E5" s="199" t="s">
        <v>216</v>
      </c>
      <c r="F5" s="249" t="s">
        <v>217</v>
      </c>
      <c r="G5" s="250" t="s">
        <v>218</v>
      </c>
      <c r="H5" s="249" t="s">
        <v>219</v>
      </c>
      <c r="I5" s="204" t="s">
        <v>220</v>
      </c>
      <c r="K5" s="205"/>
      <c r="L5" s="206" t="s">
        <v>215</v>
      </c>
      <c r="M5" s="207" t="s">
        <v>215</v>
      </c>
      <c r="N5" s="208" t="s">
        <v>231</v>
      </c>
      <c r="O5" s="207" t="s">
        <v>231</v>
      </c>
    </row>
    <row r="6" spans="1:15">
      <c r="A6" s="267">
        <v>1</v>
      </c>
      <c r="B6" s="76" t="s">
        <v>73</v>
      </c>
      <c r="C6" s="245" t="str">
        <f>IF(ISNUMBER(データ入力!H6)=FALSE,"",データ入力!H6)</f>
        <v/>
      </c>
      <c r="D6" s="245" t="str">
        <f>IF(OR(ISNUMBER(データ入力!K6)=FALSE,データ入力!K6=0),"",データ入力!K6)</f>
        <v/>
      </c>
      <c r="E6" s="216">
        <f>'39部門波及効果計算（設備投資）'!S5</f>
        <v>1.8121350484740701</v>
      </c>
      <c r="F6" s="210">
        <f>'39部門波及効果計算（設備投資）'!U5</f>
        <v>0.77416290676822563</v>
      </c>
      <c r="G6" s="85">
        <f>'39部門波及効果計算（設備投資）'!W5</f>
        <v>1</v>
      </c>
      <c r="H6" s="86">
        <f>'39部門波及効果計算（設備投資）'!Y5</f>
        <v>0</v>
      </c>
      <c r="I6" s="217">
        <v>1</v>
      </c>
      <c r="K6" s="212" t="s">
        <v>232</v>
      </c>
      <c r="L6" s="213">
        <f>E45</f>
        <v>2536.2021659282409</v>
      </c>
      <c r="M6" s="213">
        <f>F45</f>
        <v>1500.4851579822368</v>
      </c>
      <c r="N6" s="214">
        <f>G45</f>
        <v>189</v>
      </c>
      <c r="O6" s="215">
        <f>H45</f>
        <v>174</v>
      </c>
    </row>
    <row r="7" spans="1:15">
      <c r="A7" s="268">
        <v>2</v>
      </c>
      <c r="B7" s="83" t="s">
        <v>74</v>
      </c>
      <c r="C7" s="245" t="str">
        <f>IF(ISNUMBER(データ入力!H7)=FALSE,"",データ入力!H7)</f>
        <v/>
      </c>
      <c r="D7" s="245" t="str">
        <f>IF(OR(ISNUMBER(データ入力!K7)=FALSE,データ入力!K7=0),"",データ入力!K7)</f>
        <v/>
      </c>
      <c r="E7" s="216">
        <f>'39部門波及効果計算（設備投資）'!S6</f>
        <v>0.25321147212891648</v>
      </c>
      <c r="F7" s="210">
        <f>'39部門波及効果計算（設備投資）'!U6</f>
        <v>0.16202448542254758</v>
      </c>
      <c r="G7" s="85">
        <f>'39部門波及効果計算（設備投資）'!W6</f>
        <v>0</v>
      </c>
      <c r="H7" s="86">
        <f>'39部門波及効果計算（設備投資）'!Y6</f>
        <v>0</v>
      </c>
      <c r="I7" s="217">
        <v>2</v>
      </c>
      <c r="K7" s="212" t="s">
        <v>233</v>
      </c>
      <c r="L7" s="213">
        <f>C45</f>
        <v>3000</v>
      </c>
      <c r="M7" s="215">
        <f>データ入力!T8</f>
        <v>23462649</v>
      </c>
      <c r="N7" s="218" t="s">
        <v>234</v>
      </c>
      <c r="O7" s="219" t="s">
        <v>234</v>
      </c>
    </row>
    <row r="8" spans="1:15">
      <c r="A8" s="268">
        <v>3</v>
      </c>
      <c r="B8" s="83" t="s">
        <v>75</v>
      </c>
      <c r="C8" s="245" t="str">
        <f>IF(ISNUMBER(データ入力!H8)=FALSE,"",データ入力!H8)</f>
        <v/>
      </c>
      <c r="D8" s="245" t="str">
        <f>IF(OR(ISNUMBER(データ入力!K8)=FALSE,データ入力!K8=0),"",データ入力!K8)</f>
        <v/>
      </c>
      <c r="E8" s="216">
        <f>'39部門波及効果計算（設備投資）'!S7</f>
        <v>0.1317026957772002</v>
      </c>
      <c r="F8" s="210">
        <f>'39部門波及効果計算（設備投資）'!U7</f>
        <v>6.2402502674867674E-2</v>
      </c>
      <c r="G8" s="85">
        <f>'39部門波及効果計算（設備投資）'!W7</f>
        <v>0</v>
      </c>
      <c r="H8" s="86">
        <f>'39部門波及効果計算（設備投資）'!Y7</f>
        <v>0</v>
      </c>
      <c r="I8" s="217">
        <v>3</v>
      </c>
      <c r="K8" s="212" t="s">
        <v>235</v>
      </c>
      <c r="L8" s="220">
        <f>L6/L7</f>
        <v>0.84540072197608029</v>
      </c>
      <c r="M8" s="221">
        <f>M6/M7</f>
        <v>6.395207795940846E-5</v>
      </c>
      <c r="N8" s="218" t="s">
        <v>234</v>
      </c>
      <c r="O8" s="222" t="s">
        <v>234</v>
      </c>
    </row>
    <row r="9" spans="1:15">
      <c r="A9" s="268">
        <v>4</v>
      </c>
      <c r="B9" s="83" t="s">
        <v>76</v>
      </c>
      <c r="C9" s="245" t="str">
        <f>IF(ISNUMBER(データ入力!H9)=FALSE,"",データ入力!H9)</f>
        <v/>
      </c>
      <c r="D9" s="245" t="str">
        <f>IF(OR(ISNUMBER(データ入力!K9)=FALSE,データ入力!K9=0),"",データ入力!K9)</f>
        <v/>
      </c>
      <c r="E9" s="216">
        <f>'39部門波及効果計算（設備投資）'!S8</f>
        <v>0.17432435580144245</v>
      </c>
      <c r="F9" s="210">
        <f>'39部門波及効果計算（設備投資）'!U8</f>
        <v>9.476283654280207E-2</v>
      </c>
      <c r="G9" s="85">
        <f>'39部門波及効果計算（設備投資）'!W8</f>
        <v>0</v>
      </c>
      <c r="H9" s="86">
        <f>'39部門波及効果計算（設備投資）'!Y8</f>
        <v>0</v>
      </c>
      <c r="I9" s="217">
        <v>4</v>
      </c>
      <c r="K9" s="223" t="s">
        <v>213</v>
      </c>
      <c r="L9" s="436" t="s">
        <v>325</v>
      </c>
      <c r="M9" s="437"/>
      <c r="N9" s="224"/>
      <c r="O9" s="225"/>
    </row>
    <row r="10" spans="1:15">
      <c r="A10" s="267">
        <v>5</v>
      </c>
      <c r="B10" s="76" t="s">
        <v>77</v>
      </c>
      <c r="C10" s="244" t="str">
        <f>IF(ISNUMBER(データ入力!H10)=FALSE,"",データ入力!H10)</f>
        <v/>
      </c>
      <c r="D10" s="244" t="str">
        <f>IF(OR(ISNUMBER(データ入力!K10)=FALSE,データ入力!K10=0),"",データ入力!K10)</f>
        <v/>
      </c>
      <c r="E10" s="209">
        <f>'39部門波及効果計算（設備投資）'!S9</f>
        <v>16.831207287328766</v>
      </c>
      <c r="F10" s="226">
        <f>'39部門波及効果計算（設備投資）'!U9</f>
        <v>5.6639596763254527</v>
      </c>
      <c r="G10" s="78">
        <f>'39部門波及効果計算（設備投資）'!W9</f>
        <v>1</v>
      </c>
      <c r="H10" s="79">
        <f>'39部門波及効果計算（設備投資）'!Y9</f>
        <v>1</v>
      </c>
      <c r="I10" s="211">
        <v>5</v>
      </c>
      <c r="K10" s="107" t="s">
        <v>411</v>
      </c>
      <c r="L10" s="53"/>
      <c r="M10" s="53"/>
      <c r="N10" s="53"/>
      <c r="O10" s="53"/>
    </row>
    <row r="11" spans="1:15">
      <c r="A11" s="268">
        <v>6</v>
      </c>
      <c r="B11" s="83" t="s">
        <v>78</v>
      </c>
      <c r="C11" s="245" t="str">
        <f>IF(ISNUMBER(データ入力!H11)=FALSE,"",データ入力!H11)</f>
        <v/>
      </c>
      <c r="D11" s="245">
        <f>IF(OR(ISNUMBER(データ入力!K11)=FALSE,データ入力!K11=0),"",データ入力!K11)</f>
        <v>7.050880404314705E-2</v>
      </c>
      <c r="E11" s="216">
        <f>'39部門波及効果計算（設備投資）'!S10</f>
        <v>0.93456301254416929</v>
      </c>
      <c r="F11" s="210">
        <f>'39部門波及効果計算（設備投資）'!U10</f>
        <v>0.36520078577207804</v>
      </c>
      <c r="G11" s="85">
        <f>'39部門波及効果計算（設備投資）'!W10</f>
        <v>0</v>
      </c>
      <c r="H11" s="86">
        <f>'39部門波及効果計算（設備投資）'!Y10</f>
        <v>0</v>
      </c>
      <c r="I11" s="217">
        <v>6</v>
      </c>
      <c r="K11" s="53"/>
      <c r="L11" s="53"/>
      <c r="M11" s="53"/>
      <c r="N11" s="53"/>
      <c r="O11" s="53"/>
    </row>
    <row r="12" spans="1:15" ht="15" thickBot="1">
      <c r="A12" s="268">
        <v>7</v>
      </c>
      <c r="B12" s="83" t="s">
        <v>79</v>
      </c>
      <c r="C12" s="245" t="str">
        <f>IF(ISNUMBER(データ入力!H12)=FALSE,"",データ入力!H12)</f>
        <v/>
      </c>
      <c r="D12" s="245">
        <f>IF(OR(ISNUMBER(データ入力!K12)=FALSE,データ入力!K12=0),"",データ入力!K12)</f>
        <v>1.0315267847967478</v>
      </c>
      <c r="E12" s="216">
        <f>'39部門波及効果計算（設備投資）'!S11</f>
        <v>12.056496346899536</v>
      </c>
      <c r="F12" s="210">
        <f>'39部門波及効果計算（設備投資）'!U11</f>
        <v>4.2919501520353736</v>
      </c>
      <c r="G12" s="85">
        <f>'39部門波及効果計算（設備投資）'!W11</f>
        <v>1</v>
      </c>
      <c r="H12" s="86">
        <f>'39部門波及効果計算（設備投資）'!Y11</f>
        <v>0</v>
      </c>
      <c r="I12" s="217">
        <v>7</v>
      </c>
      <c r="K12" s="432" t="s">
        <v>211</v>
      </c>
      <c r="L12" s="433">
        <f>C45</f>
        <v>3000</v>
      </c>
      <c r="M12" s="53"/>
      <c r="N12" s="53"/>
      <c r="O12" s="53"/>
    </row>
    <row r="13" spans="1:15" ht="14.25">
      <c r="A13" s="268">
        <v>8</v>
      </c>
      <c r="B13" s="83" t="s">
        <v>80</v>
      </c>
      <c r="C13" s="245" t="str">
        <f>IF(ISNUMBER(データ入力!H13)=FALSE,"",データ入力!H13)</f>
        <v/>
      </c>
      <c r="D13" s="245" t="str">
        <f>IF(OR(ISNUMBER(データ入力!K13)=FALSE,データ入力!K13=0),"",データ入力!K13)</f>
        <v/>
      </c>
      <c r="E13" s="216">
        <f>'39部門波及効果計算（設備投資）'!S12</f>
        <v>5.8088197805937822</v>
      </c>
      <c r="F13" s="210">
        <f>'39部門波及効果計算（設備投資）'!U12</f>
        <v>2.0820067619406881</v>
      </c>
      <c r="G13" s="85">
        <f>'39部門波及効果計算（設備投資）'!W12</f>
        <v>0</v>
      </c>
      <c r="H13" s="86">
        <f>'39部門波及効果計算（設備投資）'!Y12</f>
        <v>0</v>
      </c>
      <c r="I13" s="217">
        <v>8</v>
      </c>
      <c r="K13" s="107" t="s">
        <v>236</v>
      </c>
      <c r="L13" s="227">
        <f>D45</f>
        <v>1695.4259929922171</v>
      </c>
      <c r="M13" s="53"/>
      <c r="N13" s="53"/>
      <c r="O13" s="53"/>
    </row>
    <row r="14" spans="1:15" ht="14.25">
      <c r="A14" s="268">
        <v>9</v>
      </c>
      <c r="B14" s="83" t="s">
        <v>81</v>
      </c>
      <c r="C14" s="245" t="str">
        <f>IF(ISNUMBER(データ入力!H14)=FALSE,"",データ入力!H14)</f>
        <v/>
      </c>
      <c r="D14" s="245" t="str">
        <f>IF(OR(ISNUMBER(データ入力!K14)=FALSE,データ入力!K14=0),"",データ入力!K14)</f>
        <v/>
      </c>
      <c r="E14" s="216">
        <f>'39部門波及効果計算（設備投資）'!S13</f>
        <v>4.5358009745303232</v>
      </c>
      <c r="F14" s="210">
        <f>'39部門波及効果計算（設備投資）'!U13</f>
        <v>1.1918697668679199</v>
      </c>
      <c r="G14" s="85">
        <f>'39部門波及効果計算（設備投資）'!W13</f>
        <v>0</v>
      </c>
      <c r="H14" s="86">
        <f>'39部門波及効果計算（設備投資）'!Y13</f>
        <v>0</v>
      </c>
      <c r="I14" s="217">
        <v>9</v>
      </c>
      <c r="K14" s="228" t="s">
        <v>237</v>
      </c>
      <c r="L14" s="229">
        <f>'39部門波及効果計算（設備投資）'!H44</f>
        <v>452.22538248371006</v>
      </c>
      <c r="M14" s="53"/>
      <c r="N14" s="53"/>
      <c r="O14" s="53"/>
    </row>
    <row r="15" spans="1:15" ht="14.25">
      <c r="A15" s="268">
        <v>10</v>
      </c>
      <c r="B15" s="83" t="s">
        <v>82</v>
      </c>
      <c r="C15" s="245" t="str">
        <f>IF(ISNUMBER(データ入力!H15)=FALSE,"",データ入力!H15)</f>
        <v/>
      </c>
      <c r="D15" s="245" t="str">
        <f>IF(OR(ISNUMBER(データ入力!K15)=FALSE,データ入力!K15=0),"",データ入力!K15)</f>
        <v/>
      </c>
      <c r="E15" s="216">
        <f>'39部門波及効果計算（設備投資）'!S14</f>
        <v>6.0365825807398945</v>
      </c>
      <c r="F15" s="210">
        <f>'39部門波及効果計算（設備投資）'!U14</f>
        <v>2.5852067605841964</v>
      </c>
      <c r="G15" s="85">
        <f>'39部門波及効果計算（設備投資）'!W14</f>
        <v>0</v>
      </c>
      <c r="H15" s="86">
        <f>'39部門波及効果計算（設備投資）'!Y14</f>
        <v>0</v>
      </c>
      <c r="I15" s="217">
        <v>10</v>
      </c>
      <c r="K15" s="230" t="s">
        <v>238</v>
      </c>
      <c r="L15" s="231">
        <f>'39部門波及効果計算（設備投資）'!R44</f>
        <v>388.55079045231344</v>
      </c>
      <c r="M15" s="53"/>
      <c r="N15" s="53"/>
      <c r="O15" s="53"/>
    </row>
    <row r="16" spans="1:15" ht="14.25">
      <c r="A16" s="268">
        <v>11</v>
      </c>
      <c r="B16" s="83" t="s">
        <v>83</v>
      </c>
      <c r="C16" s="245" t="str">
        <f>IF(ISNUMBER(データ入力!H16)=FALSE,"",データ入力!H16)</f>
        <v/>
      </c>
      <c r="D16" s="245" t="str">
        <f>IF(OR(ISNUMBER(データ入力!K16)=FALSE,データ入力!K16=0),"",データ入力!K16)</f>
        <v/>
      </c>
      <c r="E16" s="216">
        <f>'39部門波及効果計算（設備投資）'!S15</f>
        <v>10.794676938412099</v>
      </c>
      <c r="F16" s="210">
        <f>'39部門波及効果計算（設備投資）'!U15</f>
        <v>5.2890889011367657</v>
      </c>
      <c r="G16" s="85">
        <f>'39部門波及効果計算（設備投資）'!W15</f>
        <v>0</v>
      </c>
      <c r="H16" s="86">
        <f>'39部門波及効果計算（設備投資）'!Y15</f>
        <v>0</v>
      </c>
      <c r="I16" s="217">
        <v>11</v>
      </c>
      <c r="K16" s="232" t="s">
        <v>239</v>
      </c>
      <c r="L16" s="233">
        <f>L13+L14+L15</f>
        <v>2536.2021659282404</v>
      </c>
      <c r="M16" s="53"/>
      <c r="N16" s="53"/>
      <c r="O16" s="53"/>
    </row>
    <row r="17" spans="1:15">
      <c r="A17" s="268">
        <v>12</v>
      </c>
      <c r="B17" s="83" t="s">
        <v>84</v>
      </c>
      <c r="C17" s="245" t="str">
        <f>IF(ISNUMBER(データ入力!H17)=FALSE,"",データ入力!H17)</f>
        <v/>
      </c>
      <c r="D17" s="245" t="str">
        <f>IF(OR(ISNUMBER(データ入力!K17)=FALSE,データ入力!K17=0),"",データ入力!K17)</f>
        <v/>
      </c>
      <c r="E17" s="216">
        <f>'39部門波及効果計算（設備投資）'!S16</f>
        <v>30.548798835646508</v>
      </c>
      <c r="F17" s="210">
        <f>'39部門波及効果計算（設備投資）'!U16</f>
        <v>6.5163954171099352</v>
      </c>
      <c r="G17" s="85">
        <f>'39部門波及効果計算（設備投資）'!W16</f>
        <v>0</v>
      </c>
      <c r="H17" s="86">
        <f>'39部門波及効果計算（設備投資）'!Y16</f>
        <v>0</v>
      </c>
      <c r="I17" s="217">
        <v>12</v>
      </c>
      <c r="K17" s="53"/>
      <c r="L17" s="53"/>
      <c r="M17" s="53"/>
      <c r="N17" s="53"/>
      <c r="O17" s="53"/>
    </row>
    <row r="18" spans="1:15">
      <c r="A18" s="268">
        <v>13</v>
      </c>
      <c r="B18" s="83" t="s">
        <v>85</v>
      </c>
      <c r="C18" s="245" t="str">
        <f>IF(ISNUMBER(データ入力!H18)=FALSE,"",データ入力!H18)</f>
        <v/>
      </c>
      <c r="D18" s="245" t="str">
        <f>IF(OR(ISNUMBER(データ入力!K18)=FALSE,データ入力!K18=0),"",データ入力!K18)</f>
        <v/>
      </c>
      <c r="E18" s="216">
        <f>'39部門波及効果計算（設備投資）'!S17</f>
        <v>0.71614589135872497</v>
      </c>
      <c r="F18" s="210">
        <f>'39部門波及効果計算（設備投資）'!U17</f>
        <v>0.15107696744268881</v>
      </c>
      <c r="G18" s="85">
        <f>'39部門波及効果計算（設備投資）'!W17</f>
        <v>0</v>
      </c>
      <c r="H18" s="86">
        <f>'39部門波及効果計算（設備投資）'!Y17</f>
        <v>0</v>
      </c>
      <c r="I18" s="217">
        <v>13</v>
      </c>
      <c r="K18" s="53"/>
      <c r="L18" s="53"/>
      <c r="M18" s="53"/>
      <c r="N18" s="53"/>
      <c r="O18" s="53"/>
    </row>
    <row r="19" spans="1:15">
      <c r="A19" s="268">
        <v>14</v>
      </c>
      <c r="B19" s="83" t="s">
        <v>86</v>
      </c>
      <c r="C19" s="245" t="str">
        <f>IF(ISNUMBER(データ入力!H19)=FALSE,"",データ入力!H19)</f>
        <v/>
      </c>
      <c r="D19" s="245">
        <f>IF(OR(ISNUMBER(データ入力!K19)=FALSE,データ入力!K19=0),"",データ入力!K19)</f>
        <v>1.2083065179057308</v>
      </c>
      <c r="E19" s="216">
        <f>'39部門波及効果計算（設備投資）'!S18</f>
        <v>14.299972125702739</v>
      </c>
      <c r="F19" s="210">
        <f>'39部門波及効果計算（設備投資）'!U18</f>
        <v>6.5481212778643743</v>
      </c>
      <c r="G19" s="85">
        <f>'39部門波及効果計算（設備投資）'!W18</f>
        <v>1</v>
      </c>
      <c r="H19" s="86">
        <f>'39部門波及効果計算（設備投資）'!Y18</f>
        <v>1</v>
      </c>
      <c r="I19" s="217">
        <v>14</v>
      </c>
      <c r="K19" s="53"/>
      <c r="L19" s="53"/>
      <c r="M19" s="53"/>
      <c r="N19" s="53"/>
      <c r="O19" s="53"/>
    </row>
    <row r="20" spans="1:15">
      <c r="A20" s="268">
        <v>15</v>
      </c>
      <c r="B20" s="83" t="s">
        <v>70</v>
      </c>
      <c r="C20" s="245" t="str">
        <f>IF(ISNUMBER(データ入力!H20)=FALSE,"",データ入力!H20)</f>
        <v/>
      </c>
      <c r="D20" s="245">
        <f>IF(OR(ISNUMBER(データ入力!K20)=FALSE,データ入力!K20=0),"",データ入力!K20)</f>
        <v>25.210420684093798</v>
      </c>
      <c r="E20" s="216">
        <f>'39部門波及効果計算（設備投資）'!S19</f>
        <v>29.474861578565697</v>
      </c>
      <c r="F20" s="210">
        <f>'39部門波及効果計算（設備投資）'!U19</f>
        <v>12.695783343860397</v>
      </c>
      <c r="G20" s="85">
        <f>'39部門波及効果計算（設備投資）'!W19</f>
        <v>1</v>
      </c>
      <c r="H20" s="86">
        <f>'39部門波及効果計算（設備投資）'!Y19</f>
        <v>1</v>
      </c>
      <c r="I20" s="217">
        <v>15</v>
      </c>
    </row>
    <row r="21" spans="1:15">
      <c r="A21" s="268">
        <v>16</v>
      </c>
      <c r="B21" s="83" t="s">
        <v>71</v>
      </c>
      <c r="C21" s="245" t="str">
        <f>IF(ISNUMBER(データ入力!H21)=FALSE,"",データ入力!H21)</f>
        <v/>
      </c>
      <c r="D21" s="245">
        <f>IF(OR(ISNUMBER(データ入力!K21)=FALSE,データ入力!K21=0),"",データ入力!K21)</f>
        <v>102.35148801092389</v>
      </c>
      <c r="E21" s="216">
        <f>'39部門波及効果計算（設備投資）'!S20</f>
        <v>109.85860011485778</v>
      </c>
      <c r="F21" s="210">
        <f>'39部門波及効果計算（設備投資）'!U20</f>
        <v>48.079006611470675</v>
      </c>
      <c r="G21" s="85">
        <f>'39部門波及効果計算（設備投資）'!W20</f>
        <v>4</v>
      </c>
      <c r="H21" s="86">
        <f>'39部門波及効果計算（設備投資）'!Y20</f>
        <v>4</v>
      </c>
      <c r="I21" s="217">
        <v>16</v>
      </c>
    </row>
    <row r="22" spans="1:15">
      <c r="A22" s="268">
        <v>17</v>
      </c>
      <c r="B22" s="83" t="s">
        <v>72</v>
      </c>
      <c r="C22" s="245" t="str">
        <f>IF(ISNUMBER(データ入力!H22)=FALSE,"",データ入力!H22)</f>
        <v/>
      </c>
      <c r="D22" s="245">
        <f>IF(OR(ISNUMBER(データ入力!K22)=FALSE,データ入力!K22=0),"",データ入力!K22)</f>
        <v>3.2173374237345258</v>
      </c>
      <c r="E22" s="216">
        <f>'39部門波及効果計算（設備投資）'!S21</f>
        <v>3.4016070904888465</v>
      </c>
      <c r="F22" s="210">
        <f>'39部門波及効果計算（設備投資）'!U21</f>
        <v>1.2491165483576707</v>
      </c>
      <c r="G22" s="85">
        <f>'39部門波及効果計算（設備投資）'!W21</f>
        <v>0</v>
      </c>
      <c r="H22" s="86">
        <f>'39部門波及効果計算（設備投資）'!Y21</f>
        <v>0</v>
      </c>
      <c r="I22" s="217">
        <v>17</v>
      </c>
    </row>
    <row r="23" spans="1:15">
      <c r="A23" s="268">
        <v>18</v>
      </c>
      <c r="B23" s="83" t="s">
        <v>87</v>
      </c>
      <c r="C23" s="245" t="str">
        <f>IF(ISNUMBER(データ入力!H23)=FALSE,"",データ入力!H23)</f>
        <v/>
      </c>
      <c r="D23" s="245" t="str">
        <f>IF(OR(ISNUMBER(データ入力!K23)=FALSE,データ入力!K23=0),"",データ入力!K23)</f>
        <v/>
      </c>
      <c r="E23" s="216">
        <f>'39部門波及効果計算（設備投資）'!S22</f>
        <v>2.9230922503833732</v>
      </c>
      <c r="F23" s="210">
        <f>'39部門波及効果計算（設備投資）'!U22</f>
        <v>0.97393586622500972</v>
      </c>
      <c r="G23" s="85">
        <f>'39部門波及効果計算（設備投資）'!W22</f>
        <v>0</v>
      </c>
      <c r="H23" s="86">
        <f>'39部門波及効果計算（設備投資）'!Y22</f>
        <v>0</v>
      </c>
      <c r="I23" s="217">
        <v>18</v>
      </c>
    </row>
    <row r="24" spans="1:15">
      <c r="A24" s="268">
        <v>19</v>
      </c>
      <c r="B24" s="83" t="s">
        <v>88</v>
      </c>
      <c r="C24" s="245">
        <f>IF(ISNUMBER(データ入力!H24)=FALSE,"",データ入力!H24)</f>
        <v>3000</v>
      </c>
      <c r="D24" s="245">
        <f>IF(OR(ISNUMBER(データ入力!K24)=FALSE,データ入力!K24=0),"",データ入力!K24)</f>
        <v>53.31798911046608</v>
      </c>
      <c r="E24" s="216">
        <f>'39部門波及効果計算（設備投資）'!S23</f>
        <v>56.912689669114378</v>
      </c>
      <c r="F24" s="210">
        <f>'39部門波及効果計算（設備投資）'!U23</f>
        <v>19.243071453870829</v>
      </c>
      <c r="G24" s="85">
        <f>'39部門波及効果計算（設備投資）'!W23</f>
        <v>2</v>
      </c>
      <c r="H24" s="86">
        <f>'39部門波及効果計算（設備投資）'!Y23</f>
        <v>2</v>
      </c>
      <c r="I24" s="217">
        <v>19</v>
      </c>
    </row>
    <row r="25" spans="1:15">
      <c r="A25" s="268">
        <v>20</v>
      </c>
      <c r="B25" s="83" t="s">
        <v>89</v>
      </c>
      <c r="C25" s="245" t="str">
        <f>IF(ISNUMBER(データ入力!H25)=FALSE,"",データ入力!H25)</f>
        <v/>
      </c>
      <c r="D25" s="245">
        <f>IF(OR(ISNUMBER(データ入力!K25)=FALSE,データ入力!K25=0),"",データ入力!K25)</f>
        <v>29.165236692669929</v>
      </c>
      <c r="E25" s="216">
        <f>'39部門波及効果計算（設備投資）'!S24</f>
        <v>31.576078663221196</v>
      </c>
      <c r="F25" s="210">
        <f>'39部門波及効果計算（設備投資）'!U24</f>
        <v>9.3266126276700412</v>
      </c>
      <c r="G25" s="85">
        <f>'39部門波及効果計算（設備投資）'!W24</f>
        <v>1</v>
      </c>
      <c r="H25" s="86">
        <f>'39部門波及効果計算（設備投資）'!Y24</f>
        <v>1</v>
      </c>
      <c r="I25" s="217">
        <v>20</v>
      </c>
    </row>
    <row r="26" spans="1:15">
      <c r="A26" s="268">
        <v>21</v>
      </c>
      <c r="B26" s="83" t="s">
        <v>90</v>
      </c>
      <c r="C26" s="245" t="str">
        <f>IF(ISNUMBER(データ入力!H26)=FALSE,"",データ入力!H26)</f>
        <v/>
      </c>
      <c r="D26" s="245">
        <f>IF(OR(ISNUMBER(データ入力!K26)=FALSE,データ入力!K26=0),"",データ入力!K26)</f>
        <v>5.6326495078088632</v>
      </c>
      <c r="E26" s="216">
        <f>'39部門波及効果計算（設備投資）'!S25</f>
        <v>8.0214396947767117</v>
      </c>
      <c r="F26" s="210">
        <f>'39部門波及効果計算（設備投資）'!U25</f>
        <v>2.3766569840026781</v>
      </c>
      <c r="G26" s="85">
        <f>'39部門波及効果計算（設備投資）'!W25</f>
        <v>0</v>
      </c>
      <c r="H26" s="86">
        <f>'39部門波及効果計算（設備投資）'!Y25</f>
        <v>0</v>
      </c>
      <c r="I26" s="217">
        <v>21</v>
      </c>
    </row>
    <row r="27" spans="1:15">
      <c r="A27" s="269">
        <v>22</v>
      </c>
      <c r="B27" s="94" t="s">
        <v>64</v>
      </c>
      <c r="C27" s="246" t="str">
        <f>IF(ISNUMBER(データ入力!H27)=FALSE,"",データ入力!H27)</f>
        <v/>
      </c>
      <c r="D27" s="246">
        <f>IF(OR(ISNUMBER(データ入力!K27)=FALSE,データ入力!K27=0),"",データ入力!K27)</f>
        <v>5.907170763249094</v>
      </c>
      <c r="E27" s="234">
        <f>'39部門波及効果計算（設備投資）'!S26</f>
        <v>17.311324955866095</v>
      </c>
      <c r="F27" s="235">
        <f>'39部門波及効果計算（設備投資）'!U26</f>
        <v>6.9595304457316498</v>
      </c>
      <c r="G27" s="96">
        <f>'39部門波及効果計算（設備投資）'!W26</f>
        <v>1</v>
      </c>
      <c r="H27" s="97">
        <f>'39部門波及効果計算（設備投資）'!Y26</f>
        <v>1</v>
      </c>
      <c r="I27" s="236">
        <v>22</v>
      </c>
    </row>
    <row r="28" spans="1:15">
      <c r="A28" s="268">
        <v>23</v>
      </c>
      <c r="B28" s="83" t="s">
        <v>91</v>
      </c>
      <c r="C28" s="245" t="str">
        <f>IF(ISNUMBER(データ入力!H28)=FALSE,"",データ入力!H28)</f>
        <v/>
      </c>
      <c r="D28" s="245">
        <f>IF(OR(ISNUMBER(データ入力!K28)=FALSE,データ入力!K28=0),"",データ入力!K28)</f>
        <v>353.92218684610287</v>
      </c>
      <c r="E28" s="216">
        <f>'39部門波及効果計算（設備投資）'!S27</f>
        <v>370.30094360817964</v>
      </c>
      <c r="F28" s="210">
        <f>'39部門波及効果計算（設備投資）'!U27</f>
        <v>171.67926202166285</v>
      </c>
      <c r="G28" s="85">
        <f>'39部門波及効果計算（設備投資）'!W27</f>
        <v>27</v>
      </c>
      <c r="H28" s="86">
        <f>'39部門波及効果計算（設備投資）'!Y27</f>
        <v>21</v>
      </c>
      <c r="I28" s="217">
        <v>23</v>
      </c>
    </row>
    <row r="29" spans="1:15">
      <c r="A29" s="268">
        <v>24</v>
      </c>
      <c r="B29" s="83" t="s">
        <v>92</v>
      </c>
      <c r="C29" s="245" t="str">
        <f>IF(ISNUMBER(データ入力!H29)=FALSE,"",データ入力!H29)</f>
        <v/>
      </c>
      <c r="D29" s="245" t="str">
        <f>IF(OR(ISNUMBER(データ入力!K29)=FALSE,データ入力!K29=0),"",データ入力!K29)</f>
        <v/>
      </c>
      <c r="E29" s="216">
        <f>'39部門波及効果計算（設備投資）'!S28</f>
        <v>51.314330721890855</v>
      </c>
      <c r="F29" s="210">
        <f>'39部門波及効果計算（設備投資）'!U28</f>
        <v>20.49932736058895</v>
      </c>
      <c r="G29" s="85">
        <f>'39部門波及効果計算（設備投資）'!W28</f>
        <v>0</v>
      </c>
      <c r="H29" s="86">
        <f>'39部門波及効果計算（設備投資）'!Y28</f>
        <v>0</v>
      </c>
      <c r="I29" s="217">
        <v>24</v>
      </c>
    </row>
    <row r="30" spans="1:15">
      <c r="A30" s="268">
        <v>25</v>
      </c>
      <c r="B30" s="83" t="s">
        <v>1</v>
      </c>
      <c r="C30" s="245" t="str">
        <f>IF(ISNUMBER(データ入力!H30)=FALSE,"",データ入力!H30)</f>
        <v/>
      </c>
      <c r="D30" s="245" t="str">
        <f>IF(OR(ISNUMBER(データ入力!K30)=FALSE,データ入力!K30=0),"",データ入力!K30)</f>
        <v/>
      </c>
      <c r="E30" s="216">
        <f>'39部門波及効果計算（設備投資）'!S29</f>
        <v>14.39866755056064</v>
      </c>
      <c r="F30" s="210">
        <f>'39部門波及効果計算（設備投資）'!U29</f>
        <v>6.3746746824938585</v>
      </c>
      <c r="G30" s="85">
        <f>'39部門波及効果計算（設備投資）'!W29</f>
        <v>0</v>
      </c>
      <c r="H30" s="86">
        <f>'39部門波及効果計算（設備投資）'!Y29</f>
        <v>0</v>
      </c>
      <c r="I30" s="217">
        <v>25</v>
      </c>
    </row>
    <row r="31" spans="1:15">
      <c r="A31" s="268">
        <v>26</v>
      </c>
      <c r="B31" s="83" t="s">
        <v>2</v>
      </c>
      <c r="C31" s="245" t="str">
        <f>IF(ISNUMBER(データ入力!H31)=FALSE,"",データ入力!H31)</f>
        <v/>
      </c>
      <c r="D31" s="245" t="str">
        <f>IF(OR(ISNUMBER(データ入力!K31)=FALSE,データ入力!K31=0),"",データ入力!K31)</f>
        <v/>
      </c>
      <c r="E31" s="216">
        <f>'39部門波及効果計算（設備投資）'!S30</f>
        <v>13.006457009573415</v>
      </c>
      <c r="F31" s="210">
        <f>'39部門波及効果計算（設備投資）'!U30</f>
        <v>8.2303156103307806</v>
      </c>
      <c r="G31" s="85">
        <f>'39部門波及効果計算（設備投資）'!W30</f>
        <v>1</v>
      </c>
      <c r="H31" s="86">
        <f>'39部門波及効果計算（設備投資）'!Y30</f>
        <v>1</v>
      </c>
      <c r="I31" s="217">
        <v>26</v>
      </c>
    </row>
    <row r="32" spans="1:15">
      <c r="A32" s="268">
        <v>27</v>
      </c>
      <c r="B32" s="83" t="s">
        <v>65</v>
      </c>
      <c r="C32" s="245" t="str">
        <f>IF(ISNUMBER(データ入力!H32)=FALSE,"",データ入力!H32)</f>
        <v/>
      </c>
      <c r="D32" s="245">
        <f>IF(OR(ISNUMBER(データ入力!K32)=FALSE,データ入力!K32=0),"",データ入力!K32)</f>
        <v>44.021171454992889</v>
      </c>
      <c r="E32" s="216">
        <f>'39部門波及効果計算（設備投資）'!S31</f>
        <v>76.973155978598854</v>
      </c>
      <c r="F32" s="210">
        <f>'39部門波及効果計算（設備投資）'!U31</f>
        <v>52.375804967731611</v>
      </c>
      <c r="G32" s="85">
        <f>'39部門波及効果計算（設備投資）'!W31</f>
        <v>12</v>
      </c>
      <c r="H32" s="86">
        <f>'39部門波及効果計算（設備投資）'!Y31</f>
        <v>11</v>
      </c>
      <c r="I32" s="217">
        <v>27</v>
      </c>
    </row>
    <row r="33" spans="1:9">
      <c r="A33" s="268">
        <v>28</v>
      </c>
      <c r="B33" s="83" t="s">
        <v>66</v>
      </c>
      <c r="C33" s="245" t="str">
        <f>IF(ISNUMBER(データ入力!H33)=FALSE,"",データ入力!H33)</f>
        <v/>
      </c>
      <c r="D33" s="245" t="str">
        <f>IF(OR(ISNUMBER(データ入力!K33)=FALSE,データ入力!K33=0),"",データ入力!K33)</f>
        <v/>
      </c>
      <c r="E33" s="216">
        <f>'39部門波及効果計算（設備投資）'!S32</f>
        <v>53.197965090308614</v>
      </c>
      <c r="F33" s="210">
        <f>'39部門波及効果計算（設備投資）'!U32</f>
        <v>32.210777817158849</v>
      </c>
      <c r="G33" s="85">
        <f>'39部門波及効果計算（設備投資）'!W32</f>
        <v>2</v>
      </c>
      <c r="H33" s="86">
        <f>'39部門波及効果計算（設備投資）'!Y32</f>
        <v>2</v>
      </c>
      <c r="I33" s="217">
        <v>28</v>
      </c>
    </row>
    <row r="34" spans="1:9">
      <c r="A34" s="268">
        <v>29</v>
      </c>
      <c r="B34" s="83" t="s">
        <v>93</v>
      </c>
      <c r="C34" s="245" t="str">
        <f>IF(ISNUMBER(データ入力!H34)=FALSE,"",データ入力!H34)</f>
        <v/>
      </c>
      <c r="D34" s="245" t="str">
        <f>IF(OR(ISNUMBER(データ入力!K34)=FALSE,データ入力!K34=0),"",データ入力!K34)</f>
        <v/>
      </c>
      <c r="E34" s="216">
        <f>'39部門波及効果計算（設備投資）'!S33</f>
        <v>150.00539647346886</v>
      </c>
      <c r="F34" s="210">
        <f>'39部門波及効果計算（設備投資）'!U33</f>
        <v>121.96416615935783</v>
      </c>
      <c r="G34" s="85">
        <f>'39部門波及効果計算（設備投資）'!W33</f>
        <v>2</v>
      </c>
      <c r="H34" s="86">
        <f>'39部門波及効果計算（設備投資）'!Y33</f>
        <v>2</v>
      </c>
      <c r="I34" s="217">
        <v>29</v>
      </c>
    </row>
    <row r="35" spans="1:9">
      <c r="A35" s="268">
        <v>30</v>
      </c>
      <c r="B35" s="83" t="s">
        <v>94</v>
      </c>
      <c r="C35" s="245" t="str">
        <f>IF(ISNUMBER(データ入力!H35)=FALSE,"",データ入力!H35)</f>
        <v/>
      </c>
      <c r="D35" s="245">
        <f>IF(OR(ISNUMBER(データ入力!K35)=FALSE,データ入力!K35=0),"",データ入力!K35)</f>
        <v>10.323608513113379</v>
      </c>
      <c r="E35" s="216">
        <f>'39部門波及効果計算（設備投資）'!S34</f>
        <v>54.937693141980013</v>
      </c>
      <c r="F35" s="210">
        <f>'39部門波及効果計算（設備投資）'!U34</f>
        <v>34.832535070932742</v>
      </c>
      <c r="G35" s="85">
        <f>'39部門波及効果計算（設備投資）'!W34</f>
        <v>4</v>
      </c>
      <c r="H35" s="86">
        <f>'39部門波及効果計算（設備投資）'!Y34</f>
        <v>4</v>
      </c>
      <c r="I35" s="217">
        <v>30</v>
      </c>
    </row>
    <row r="36" spans="1:9">
      <c r="A36" s="268">
        <v>31</v>
      </c>
      <c r="B36" s="83" t="s">
        <v>95</v>
      </c>
      <c r="C36" s="245" t="str">
        <f>IF(ISNUMBER(データ入力!H36)=FALSE,"",データ入力!H36)</f>
        <v/>
      </c>
      <c r="D36" s="245">
        <f>IF(OR(ISNUMBER(データ入力!K36)=FALSE,データ入力!K36=0),"",データ入力!K36)</f>
        <v>104.84037206707475</v>
      </c>
      <c r="E36" s="216">
        <f>'39部門波及効果計算（設備投資）'!S35</f>
        <v>156.07557852504138</v>
      </c>
      <c r="F36" s="210">
        <f>'39部門波及効果計算（設備投資）'!U35</f>
        <v>77.994085377276505</v>
      </c>
      <c r="G36" s="85">
        <f>'39部門波及効果計算（設備投資）'!W35</f>
        <v>6</v>
      </c>
      <c r="H36" s="86">
        <f>'39部門波及効果計算（設備投資）'!Y35</f>
        <v>5</v>
      </c>
      <c r="I36" s="217">
        <v>31</v>
      </c>
    </row>
    <row r="37" spans="1:9">
      <c r="A37" s="268">
        <v>32</v>
      </c>
      <c r="B37" s="83" t="s">
        <v>67</v>
      </c>
      <c r="C37" s="245" t="str">
        <f>IF(ISNUMBER(データ入力!H37)=FALSE,"",データ入力!H37)</f>
        <v/>
      </c>
      <c r="D37" s="245" t="str">
        <f>IF(OR(ISNUMBER(データ入力!K37)=FALSE,データ入力!K37=0),"",データ入力!K37)</f>
        <v/>
      </c>
      <c r="E37" s="216">
        <f>'39部門波及効果計算（設備投資）'!S36</f>
        <v>3.6404605085621675</v>
      </c>
      <c r="F37" s="210">
        <f>'39部門波及効果計算（設備投資）'!U36</f>
        <v>2.5796156214428301</v>
      </c>
      <c r="G37" s="85">
        <f>'39部門波及効果計算（設備投資）'!W36</f>
        <v>0</v>
      </c>
      <c r="H37" s="86">
        <f>'39部門波及効果計算（設備投資）'!Y36</f>
        <v>0</v>
      </c>
      <c r="I37" s="217">
        <v>32</v>
      </c>
    </row>
    <row r="38" spans="1:9">
      <c r="A38" s="268">
        <v>33</v>
      </c>
      <c r="B38" s="83" t="s">
        <v>96</v>
      </c>
      <c r="C38" s="245" t="str">
        <f>IF(ISNUMBER(データ入力!H38)=FALSE,"",データ入力!H38)</f>
        <v/>
      </c>
      <c r="D38" s="245">
        <f>IF(OR(ISNUMBER(データ入力!K38)=FALSE,データ入力!K38=0),"",データ入力!K38)</f>
        <v>923.91878187040049</v>
      </c>
      <c r="E38" s="216">
        <f>'39部門波及効果計算（設備投資）'!S37</f>
        <v>939.62005565985851</v>
      </c>
      <c r="F38" s="210">
        <f>'39部門波及効果計算（設備投資）'!U37</f>
        <v>663.59538629501799</v>
      </c>
      <c r="G38" s="85">
        <f>'39部門波及効果計算（設備投資）'!W37</f>
        <v>85</v>
      </c>
      <c r="H38" s="86">
        <f>'39部門波及効果計算（設備投資）'!Y37</f>
        <v>85</v>
      </c>
      <c r="I38" s="217">
        <v>33</v>
      </c>
    </row>
    <row r="39" spans="1:9">
      <c r="A39" s="268">
        <v>34</v>
      </c>
      <c r="B39" s="83" t="s">
        <v>97</v>
      </c>
      <c r="C39" s="245" t="str">
        <f>IF(ISNUMBER(データ入力!H39)=FALSE,"",データ入力!H39)</f>
        <v/>
      </c>
      <c r="D39" s="245" t="str">
        <f>IF(OR(ISNUMBER(データ入力!K39)=FALSE,データ入力!K39=0),"",データ入力!K39)</f>
        <v/>
      </c>
      <c r="E39" s="216">
        <f>'39部門波及効果計算（設備投資）'!S38</f>
        <v>27.983586080614995</v>
      </c>
      <c r="F39" s="210">
        <f>'39部門波及効果計算（設備投資）'!U38</f>
        <v>16.267446044598362</v>
      </c>
      <c r="G39" s="85">
        <f>'39部門波及効果計算（設備投資）'!W38</f>
        <v>3</v>
      </c>
      <c r="H39" s="86">
        <f>'39部門波及効果計算（設備投資）'!Y38</f>
        <v>3</v>
      </c>
      <c r="I39" s="217">
        <v>34</v>
      </c>
    </row>
    <row r="40" spans="1:9">
      <c r="A40" s="268">
        <v>35</v>
      </c>
      <c r="B40" s="83" t="s">
        <v>3</v>
      </c>
      <c r="C40" s="245" t="str">
        <f>IF(ISNUMBER(データ入力!H40)=FALSE,"",データ入力!H40)</f>
        <v/>
      </c>
      <c r="D40" s="245" t="str">
        <f>IF(OR(ISNUMBER(データ入力!K40)=FALSE,データ入力!K40=0),"",データ入力!K40)</f>
        <v/>
      </c>
      <c r="E40" s="216">
        <f>'39部門波及効果計算（設備投資）'!S39</f>
        <v>10.142356120536622</v>
      </c>
      <c r="F40" s="210">
        <f>'39部門波及効果計算（設備投資）'!U39</f>
        <v>5.9542596186403998</v>
      </c>
      <c r="G40" s="85">
        <f>'39部門波及効果計算（設備投資）'!W39</f>
        <v>1</v>
      </c>
      <c r="H40" s="86">
        <f>'39部門波及効果計算（設備投資）'!Y39</f>
        <v>1</v>
      </c>
      <c r="I40" s="217">
        <v>35</v>
      </c>
    </row>
    <row r="41" spans="1:9">
      <c r="A41" s="268">
        <v>36</v>
      </c>
      <c r="B41" s="83" t="s">
        <v>98</v>
      </c>
      <c r="C41" s="245" t="str">
        <f>IF(ISNUMBER(データ入力!H41)=FALSE,"",データ入力!H41)</f>
        <v/>
      </c>
      <c r="D41" s="245">
        <f>IF(OR(ISNUMBER(データ入力!K41)=FALSE,データ入力!K41=0),"",データ入力!K41)</f>
        <v>31.287237940840704</v>
      </c>
      <c r="E41" s="216">
        <f>'39部門波及効果計算（設備投資）'!S40</f>
        <v>194.89594662825175</v>
      </c>
      <c r="F41" s="210">
        <f>'39部門波及効果計算（設備投資）'!U40</f>
        <v>121.30484514304773</v>
      </c>
      <c r="G41" s="85">
        <f>'39部門波及効果計算（設備投資）'!W40</f>
        <v>25</v>
      </c>
      <c r="H41" s="86">
        <f>'39部門波及効果計算（設備投資）'!Y40</f>
        <v>22</v>
      </c>
      <c r="I41" s="217">
        <v>36</v>
      </c>
    </row>
    <row r="42" spans="1:9">
      <c r="A42" s="268">
        <v>37</v>
      </c>
      <c r="B42" s="83" t="s">
        <v>99</v>
      </c>
      <c r="C42" s="245" t="str">
        <f>IF(ISNUMBER(データ入力!H42)=FALSE,"",データ入力!H42)</f>
        <v/>
      </c>
      <c r="D42" s="245" t="str">
        <f>IF(OR(ISNUMBER(データ入力!K42)=FALSE,データ入力!K42=0),"",データ入力!K42)</f>
        <v/>
      </c>
      <c r="E42" s="216">
        <f>'39部門波及効果計算（設備投資）'!S41</f>
        <v>39.173415121231479</v>
      </c>
      <c r="F42" s="210">
        <f>'39部門波及効果計算（設備投資）'!U41</f>
        <v>20.934977051497896</v>
      </c>
      <c r="G42" s="85">
        <f>'39部門波及効果計算（設備投資）'!W41</f>
        <v>8</v>
      </c>
      <c r="H42" s="86">
        <f>'39部門波及効果計算（設備投資）'!Y41</f>
        <v>6</v>
      </c>
      <c r="I42" s="217">
        <v>37</v>
      </c>
    </row>
    <row r="43" spans="1:9">
      <c r="A43" s="268">
        <v>38</v>
      </c>
      <c r="B43" s="83" t="s">
        <v>4</v>
      </c>
      <c r="C43" s="245" t="str">
        <f>IF(ISNUMBER(データ入力!H43)=FALSE,"",データ入力!H43)</f>
        <v/>
      </c>
      <c r="D43" s="245" t="str">
        <f>IF(OR(ISNUMBER(データ入力!K43)=FALSE,データ入力!K43=0),"",データ入力!K43)</f>
        <v/>
      </c>
      <c r="E43" s="216">
        <f>'39部門波及効果計算（設備投資）'!S42</f>
        <v>5.3007567597672267</v>
      </c>
      <c r="F43" s="210">
        <f>'39部門波及効果計算（設備投資）'!U42</f>
        <v>0</v>
      </c>
      <c r="G43" s="85">
        <f>'39部門波及効果計算（設備投資）'!W42</f>
        <v>0</v>
      </c>
      <c r="H43" s="86">
        <f>'39部門波及効果計算（設備投資）'!Y42</f>
        <v>0</v>
      </c>
      <c r="I43" s="217">
        <v>38</v>
      </c>
    </row>
    <row r="44" spans="1:9">
      <c r="A44" s="268">
        <v>39</v>
      </c>
      <c r="B44" s="83" t="s">
        <v>5</v>
      </c>
      <c r="C44" s="245" t="str">
        <f>IF(ISNUMBER(データ入力!H44)=FALSE,"",データ入力!H44)</f>
        <v/>
      </c>
      <c r="D44" s="245" t="str">
        <f>IF(OR(ISNUMBER(データ入力!K44)=FALSE,データ入力!K44=0),"",データ入力!K44)</f>
        <v/>
      </c>
      <c r="E44" s="234">
        <f>'39部門波及効果計算（設備投資）'!S43</f>
        <v>10.821269586603064</v>
      </c>
      <c r="F44" s="210">
        <f>'39部門波及効果計算（設備投資）'!U43</f>
        <v>7.0057360607809693</v>
      </c>
      <c r="G44" s="85">
        <f>'39部門波及効果計算（設備投資）'!W43</f>
        <v>0</v>
      </c>
      <c r="H44" s="86">
        <f>'39部門波及効果計算（設備投資）'!Y43</f>
        <v>0</v>
      </c>
      <c r="I44" s="217">
        <v>39</v>
      </c>
    </row>
    <row r="45" spans="1:9" ht="14.25">
      <c r="A45" s="270">
        <v>40</v>
      </c>
      <c r="B45" s="104" t="s">
        <v>225</v>
      </c>
      <c r="C45" s="247">
        <f t="shared" ref="C45:H45" si="0">SUM(C6:C44)</f>
        <v>3000</v>
      </c>
      <c r="D45" s="247">
        <f t="shared" si="0"/>
        <v>1695.4259929922171</v>
      </c>
      <c r="E45" s="239">
        <f t="shared" si="0"/>
        <v>2536.2021659282409</v>
      </c>
      <c r="F45" s="240">
        <f t="shared" si="0"/>
        <v>1500.4851579822368</v>
      </c>
      <c r="G45" s="241">
        <f t="shared" si="0"/>
        <v>189</v>
      </c>
      <c r="H45" s="242">
        <f t="shared" si="0"/>
        <v>174</v>
      </c>
      <c r="I45" s="75"/>
    </row>
    <row r="46" spans="1:9">
      <c r="A46" s="107" t="s">
        <v>284</v>
      </c>
      <c r="E46" s="67"/>
      <c r="F46" s="67"/>
      <c r="G46" s="67"/>
      <c r="H46" s="67"/>
      <c r="I46" s="67"/>
    </row>
    <row r="47" spans="1:9">
      <c r="A47" s="107" t="s">
        <v>428</v>
      </c>
      <c r="E47" s="67"/>
      <c r="F47" s="67"/>
      <c r="G47" s="67"/>
      <c r="H47" s="67"/>
      <c r="I47" s="67"/>
    </row>
    <row r="48" spans="1:9">
      <c r="A48" s="107"/>
      <c r="E48" s="67"/>
      <c r="F48" s="67"/>
      <c r="G48" s="67"/>
      <c r="H48" s="67"/>
      <c r="I48" s="67"/>
    </row>
    <row r="49" spans="1:9">
      <c r="A49" s="58" t="s">
        <v>322</v>
      </c>
      <c r="E49" s="237"/>
      <c r="F49" s="237"/>
      <c r="G49" s="237"/>
      <c r="H49" s="237"/>
      <c r="I49" s="67"/>
    </row>
    <row r="50" spans="1:9">
      <c r="A50" s="107"/>
      <c r="E50" s="67"/>
      <c r="F50" s="67"/>
      <c r="G50" s="67"/>
      <c r="H50" s="67"/>
      <c r="I50" s="67"/>
    </row>
    <row r="51" spans="1:9">
      <c r="A51" s="108" t="s">
        <v>320</v>
      </c>
      <c r="E51" s="67"/>
      <c r="F51" s="67"/>
      <c r="G51" s="67"/>
      <c r="H51" s="67"/>
      <c r="I51" s="67"/>
    </row>
    <row r="52" spans="1:9">
      <c r="A52" s="108" t="s">
        <v>285</v>
      </c>
    </row>
    <row r="53" spans="1:9">
      <c r="A53" s="108" t="s">
        <v>226</v>
      </c>
    </row>
  </sheetData>
  <mergeCells count="1">
    <mergeCell ref="L9:M9"/>
  </mergeCells>
  <phoneticPr fontId="3"/>
  <pageMargins left="0.75" right="0.75" top="1" bottom="1" header="0.51200000000000001" footer="0.51200000000000001"/>
  <pageSetup paperSize="9" scale="77"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568A1-33F2-496F-A563-F1F37A8817AD}">
  <dimension ref="A1:Y46"/>
  <sheetViews>
    <sheetView showGridLines="0" workbookViewId="0">
      <pane xSplit="2" ySplit="4" topLeftCell="C5" activePane="bottomRight" state="frozen"/>
      <selection activeCell="C3" sqref="C3"/>
      <selection pane="topRight" activeCell="C3" sqref="C3"/>
      <selection pane="bottomLeft" activeCell="C3" sqref="C3"/>
      <selection pane="bottomRight" activeCell="C5" sqref="C5"/>
    </sheetView>
  </sheetViews>
  <sheetFormatPr defaultColWidth="8.125" defaultRowHeight="11.25"/>
  <cols>
    <col min="1" max="1" width="2.75" style="83" customWidth="1"/>
    <col min="2" max="2" width="17.5" style="83" customWidth="1"/>
    <col min="3" max="3" width="8.625" style="83" customWidth="1"/>
    <col min="4" max="4" width="8.125" style="83" customWidth="1"/>
    <col min="5" max="5" width="8.25" style="83" bestFit="1" customWidth="1"/>
    <col min="6" max="16384" width="8.125" style="83"/>
  </cols>
  <sheetData>
    <row r="1" spans="1:25" ht="13.5">
      <c r="B1" s="276" t="s">
        <v>419</v>
      </c>
      <c r="F1" s="277"/>
      <c r="G1" s="83" t="s">
        <v>284</v>
      </c>
    </row>
    <row r="2" spans="1:25">
      <c r="S2" s="83" t="s">
        <v>240</v>
      </c>
      <c r="U2" s="278" t="s">
        <v>229</v>
      </c>
      <c r="W2" s="83" t="s">
        <v>218</v>
      </c>
      <c r="Y2" s="83" t="s">
        <v>241</v>
      </c>
    </row>
    <row r="3" spans="1:25" ht="45">
      <c r="B3" s="39"/>
      <c r="C3" s="40" t="s">
        <v>242</v>
      </c>
      <c r="D3" s="40" t="s">
        <v>383</v>
      </c>
      <c r="E3" s="40" t="s">
        <v>243</v>
      </c>
      <c r="F3" s="40" t="s">
        <v>244</v>
      </c>
      <c r="G3" s="40" t="s">
        <v>245</v>
      </c>
      <c r="H3" s="40" t="s">
        <v>246</v>
      </c>
      <c r="I3" s="40" t="s">
        <v>247</v>
      </c>
      <c r="J3" s="40" t="s">
        <v>248</v>
      </c>
      <c r="K3" s="41" t="s">
        <v>249</v>
      </c>
      <c r="L3" s="40" t="s">
        <v>312</v>
      </c>
      <c r="M3" s="40" t="s">
        <v>250</v>
      </c>
      <c r="N3" s="40" t="s">
        <v>171</v>
      </c>
      <c r="O3" s="40" t="s">
        <v>250</v>
      </c>
      <c r="P3" s="40" t="s">
        <v>244</v>
      </c>
      <c r="Q3" s="40" t="s">
        <v>251</v>
      </c>
      <c r="R3" s="40" t="s">
        <v>252</v>
      </c>
      <c r="S3" s="42" t="s">
        <v>253</v>
      </c>
      <c r="T3" s="40" t="s">
        <v>313</v>
      </c>
      <c r="U3" s="43" t="s">
        <v>229</v>
      </c>
      <c r="V3" s="44" t="s">
        <v>254</v>
      </c>
      <c r="W3" s="42" t="s">
        <v>255</v>
      </c>
      <c r="X3" s="40" t="s">
        <v>256</v>
      </c>
      <c r="Y3" s="43" t="s">
        <v>257</v>
      </c>
    </row>
    <row r="4" spans="1:25" ht="21">
      <c r="B4" s="45"/>
      <c r="C4" s="46" t="s">
        <v>182</v>
      </c>
      <c r="D4" s="46" t="s">
        <v>183</v>
      </c>
      <c r="E4" s="46" t="s">
        <v>258</v>
      </c>
      <c r="F4" s="46" t="s">
        <v>185</v>
      </c>
      <c r="G4" s="46" t="s">
        <v>259</v>
      </c>
      <c r="H4" s="46" t="s">
        <v>260</v>
      </c>
      <c r="I4" s="46" t="s">
        <v>261</v>
      </c>
      <c r="J4" s="46" t="s">
        <v>262</v>
      </c>
      <c r="K4" s="47" t="s">
        <v>263</v>
      </c>
      <c r="L4" s="46" t="s">
        <v>264</v>
      </c>
      <c r="M4" s="46" t="s">
        <v>265</v>
      </c>
      <c r="N4" s="46" t="s">
        <v>266</v>
      </c>
      <c r="O4" s="46" t="s">
        <v>267</v>
      </c>
      <c r="P4" s="46" t="s">
        <v>268</v>
      </c>
      <c r="Q4" s="46" t="s">
        <v>269</v>
      </c>
      <c r="R4" s="46" t="s">
        <v>270</v>
      </c>
      <c r="S4" s="46" t="s">
        <v>271</v>
      </c>
      <c r="T4" s="48" t="s">
        <v>272</v>
      </c>
      <c r="U4" s="47" t="s">
        <v>273</v>
      </c>
      <c r="V4" s="46" t="s">
        <v>274</v>
      </c>
      <c r="W4" s="46" t="s">
        <v>275</v>
      </c>
      <c r="X4" s="46" t="s">
        <v>276</v>
      </c>
      <c r="Y4" s="47" t="s">
        <v>277</v>
      </c>
    </row>
    <row r="5" spans="1:25">
      <c r="A5" s="363">
        <v>1</v>
      </c>
      <c r="B5" s="266" t="s">
        <v>73</v>
      </c>
      <c r="C5" s="364">
        <f>データ入力!C6</f>
        <v>0</v>
      </c>
      <c r="D5" s="365"/>
      <c r="E5" s="313">
        <f>'波及効果プロセス（施設建設需要増加額）'!C6</f>
        <v>6.3502966482036918</v>
      </c>
      <c r="F5" s="322">
        <f>分析係数表!C8</f>
        <v>0.17333290637377241</v>
      </c>
      <c r="G5" s="313">
        <f>E5*F5</f>
        <v>1.1007153743687712</v>
      </c>
      <c r="H5" s="313">
        <f t="array" ref="H5:H43">MMULT(逆行列係数表!C5:AO43,G5:G43)</f>
        <v>1.2261730793259649</v>
      </c>
      <c r="I5" s="313">
        <f>C5+H5</f>
        <v>1.2261730793259649</v>
      </c>
      <c r="J5" s="322">
        <f>分析係数表!G8</f>
        <v>0.15155149614048036</v>
      </c>
      <c r="K5" s="315">
        <f>I5*J5</f>
        <v>0.18582836469902989</v>
      </c>
      <c r="L5" s="49" t="s">
        <v>117</v>
      </c>
      <c r="M5" s="50" t="s">
        <v>117</v>
      </c>
      <c r="N5" s="324">
        <f>分析係数表!H8</f>
        <v>1.1299182227411633E-2</v>
      </c>
      <c r="O5" s="317">
        <f t="shared" ref="O5:O43" si="0">$M$44*N5</f>
        <v>20.104977193615515</v>
      </c>
      <c r="P5" s="322">
        <f>分析係数表!C8</f>
        <v>0.17333290637377241</v>
      </c>
      <c r="Q5" s="317">
        <f t="shared" ref="Q5:Q38" si="1">O5*P5</f>
        <v>3.4848541295477875</v>
      </c>
      <c r="R5" s="317">
        <f t="array" ref="R5:R43">MMULT(逆行列係数表!C5:AO43,Q5:Q43)</f>
        <v>5.2712869525809696</v>
      </c>
      <c r="S5" s="318">
        <f>I5+R5</f>
        <v>6.4974600319069342</v>
      </c>
      <c r="T5" s="322">
        <f>分析係数表!F8</f>
        <v>0.42721038226158625</v>
      </c>
      <c r="U5" s="320">
        <f>S5*T5</f>
        <v>2.7757823839603399</v>
      </c>
      <c r="V5" s="326">
        <f>分析係数表!D8</f>
        <v>0.32298797552049696</v>
      </c>
      <c r="W5" s="279">
        <f>ROUND(S5*V5,0)</f>
        <v>2</v>
      </c>
      <c r="X5" s="322">
        <f>分析係数表!E8</f>
        <v>0.12265584155979949</v>
      </c>
      <c r="Y5" s="280">
        <f>ROUND(S5*X5,0)</f>
        <v>1</v>
      </c>
    </row>
    <row r="6" spans="1:25">
      <c r="A6" s="366">
        <v>2</v>
      </c>
      <c r="B6" s="266" t="s">
        <v>74</v>
      </c>
      <c r="C6" s="364">
        <f>データ入力!C7</f>
        <v>0</v>
      </c>
      <c r="D6" s="365"/>
      <c r="E6" s="313">
        <f>'波及効果プロセス（施設建設需要増加額）'!C7</f>
        <v>0.17240624384263417</v>
      </c>
      <c r="F6" s="322">
        <f>分析係数表!C9</f>
        <v>0.39351462480142041</v>
      </c>
      <c r="G6" s="313">
        <f t="shared" ref="G6:G38" si="2">E6*F6</f>
        <v>6.7844378359156382E-2</v>
      </c>
      <c r="H6" s="313">
        <v>0.89905785095323376</v>
      </c>
      <c r="I6" s="313">
        <f t="shared" ref="I6:I38" si="3">C6+H6</f>
        <v>0.89905785095323376</v>
      </c>
      <c r="J6" s="322">
        <f>分析係数表!G9</f>
        <v>0.22817522849038765</v>
      </c>
      <c r="K6" s="315">
        <f t="shared" ref="K6:K38" si="4">I6*J6</f>
        <v>0.20514273056733101</v>
      </c>
      <c r="L6" s="49"/>
      <c r="M6" s="50"/>
      <c r="N6" s="324">
        <f>分析係数表!H9</f>
        <v>5.0911500837573466E-4</v>
      </c>
      <c r="O6" s="317">
        <f t="shared" si="0"/>
        <v>0.90588375568364266</v>
      </c>
      <c r="P6" s="322">
        <f>分析係数表!C9</f>
        <v>0.39351462480142041</v>
      </c>
      <c r="Q6" s="317">
        <f t="shared" si="1"/>
        <v>0.35647850623155025</v>
      </c>
      <c r="R6" s="317">
        <v>0.49080646876811956</v>
      </c>
      <c r="S6" s="318">
        <f>I6+R6</f>
        <v>1.3898643197213534</v>
      </c>
      <c r="T6" s="322">
        <f>分析係数表!F9</f>
        <v>0.63987813845992225</v>
      </c>
      <c r="U6" s="320">
        <f t="shared" ref="U6:U43" si="5">S6*T6</f>
        <v>0.8893437936151658</v>
      </c>
      <c r="V6" s="326">
        <f>分析係数表!D9</f>
        <v>0.29572434079210003</v>
      </c>
      <c r="W6" s="279">
        <f t="shared" ref="W6:W43" si="6">ROUND(S6*V6,0)</f>
        <v>0</v>
      </c>
      <c r="X6" s="322">
        <f>分析係数表!E9</f>
        <v>0.26862065342998215</v>
      </c>
      <c r="Y6" s="280">
        <f t="shared" ref="Y6:Y43" si="7">ROUND(S6*X6,0)</f>
        <v>0</v>
      </c>
    </row>
    <row r="7" spans="1:25">
      <c r="A7" s="366">
        <v>3</v>
      </c>
      <c r="B7" s="266" t="s">
        <v>75</v>
      </c>
      <c r="C7" s="364">
        <f>データ入力!C8</f>
        <v>0</v>
      </c>
      <c r="D7" s="365"/>
      <c r="E7" s="313">
        <f>'波及効果プロセス（施設建設需要増加額）'!C8</f>
        <v>0</v>
      </c>
      <c r="F7" s="322">
        <f>分析係数表!C10</f>
        <v>0.12671464860287895</v>
      </c>
      <c r="G7" s="313">
        <f t="shared" si="2"/>
        <v>0</v>
      </c>
      <c r="H7" s="313">
        <v>5.7322304597530451E-3</v>
      </c>
      <c r="I7" s="313">
        <f t="shared" si="3"/>
        <v>5.7322304597530451E-3</v>
      </c>
      <c r="J7" s="322">
        <f>分析係数表!G10</f>
        <v>0.17153349174243465</v>
      </c>
      <c r="K7" s="315">
        <f t="shared" si="4"/>
        <v>9.832695062337814E-4</v>
      </c>
      <c r="L7" s="49"/>
      <c r="M7" s="50"/>
      <c r="N7" s="324">
        <f>分析係数表!H10</f>
        <v>1.1608350684055029E-3</v>
      </c>
      <c r="O7" s="317">
        <f t="shared" si="0"/>
        <v>2.0655089993347278</v>
      </c>
      <c r="P7" s="322">
        <f>分析係数表!C10</f>
        <v>0.12671464860287895</v>
      </c>
      <c r="Q7" s="317">
        <f t="shared" si="1"/>
        <v>0.26173024703678416</v>
      </c>
      <c r="R7" s="317">
        <v>0.3998784665984042</v>
      </c>
      <c r="S7" s="318">
        <f>I7+R7</f>
        <v>0.40561069705815722</v>
      </c>
      <c r="T7" s="322">
        <f>分析係数表!F10</f>
        <v>0.47381340455197063</v>
      </c>
      <c r="U7" s="320">
        <f t="shared" si="5"/>
        <v>0.19218378529582344</v>
      </c>
      <c r="V7" s="326">
        <f>分析係数表!D10</f>
        <v>9.5045460793747427E-2</v>
      </c>
      <c r="W7" s="279">
        <f t="shared" si="6"/>
        <v>0</v>
      </c>
      <c r="X7" s="322">
        <f>分析係数表!E10</f>
        <v>4.2279520059697977E-2</v>
      </c>
      <c r="Y7" s="280">
        <f t="shared" si="7"/>
        <v>0</v>
      </c>
    </row>
    <row r="8" spans="1:25">
      <c r="A8" s="366">
        <v>4</v>
      </c>
      <c r="B8" s="266" t="s">
        <v>76</v>
      </c>
      <c r="C8" s="364">
        <f>データ入力!C9</f>
        <v>0</v>
      </c>
      <c r="D8" s="365"/>
      <c r="E8" s="313">
        <f>'波及効果プロセス（施設建設需要増加額）'!C9</f>
        <v>12.876192248469323</v>
      </c>
      <c r="F8" s="322">
        <f>分析係数表!C11</f>
        <v>9.348517078458185E-3</v>
      </c>
      <c r="G8" s="313">
        <f t="shared" si="2"/>
        <v>0.12037330314032636</v>
      </c>
      <c r="H8" s="313">
        <v>0.60867682350018981</v>
      </c>
      <c r="I8" s="313">
        <f t="shared" si="3"/>
        <v>0.60867682350018981</v>
      </c>
      <c r="J8" s="322">
        <f>分析係数表!G11</f>
        <v>0.2579516055394917</v>
      </c>
      <c r="K8" s="315">
        <f t="shared" si="4"/>
        <v>0.15700916387655178</v>
      </c>
      <c r="L8" s="49"/>
      <c r="M8" s="50"/>
      <c r="N8" s="324">
        <f>分析係数表!H11</f>
        <v>-1.9466162084954558E-5</v>
      </c>
      <c r="O8" s="317">
        <f t="shared" si="0"/>
        <v>-3.4636731834962804E-2</v>
      </c>
      <c r="P8" s="322">
        <f>分析係数表!C11</f>
        <v>9.348517078458185E-3</v>
      </c>
      <c r="Q8" s="317">
        <f t="shared" si="1"/>
        <v>-3.2380207910112608E-4</v>
      </c>
      <c r="R8" s="317">
        <v>0.21649601811865288</v>
      </c>
      <c r="S8" s="318">
        <f>I8+R8</f>
        <v>0.82517284161884263</v>
      </c>
      <c r="T8" s="322">
        <f>分析係数表!F11</f>
        <v>0.54360066960888753</v>
      </c>
      <c r="U8" s="320">
        <f t="shared" si="5"/>
        <v>0.44856450924707136</v>
      </c>
      <c r="V8" s="326">
        <f>分析係数表!D11</f>
        <v>4.0785268604474206E-2</v>
      </c>
      <c r="W8" s="279">
        <f t="shared" si="6"/>
        <v>0</v>
      </c>
      <c r="X8" s="322">
        <f>分析係数表!E11</f>
        <v>3.926343022371024E-2</v>
      </c>
      <c r="Y8" s="280">
        <f t="shared" si="7"/>
        <v>0</v>
      </c>
    </row>
    <row r="9" spans="1:25">
      <c r="A9" s="366">
        <v>5</v>
      </c>
      <c r="B9" s="266" t="s">
        <v>77</v>
      </c>
      <c r="C9" s="364">
        <f>データ入力!C10</f>
        <v>0</v>
      </c>
      <c r="D9" s="365"/>
      <c r="E9" s="313">
        <f>'波及効果プロセス（施設建設需要増加額）'!C10</f>
        <v>7.3432289044084914E-2</v>
      </c>
      <c r="F9" s="322">
        <f>分析係数表!C12</f>
        <v>0.26169189557273109</v>
      </c>
      <c r="G9" s="313">
        <f t="shared" si="2"/>
        <v>1.9216634916191275E-2</v>
      </c>
      <c r="H9" s="313">
        <v>0.34582165766392781</v>
      </c>
      <c r="I9" s="313">
        <f t="shared" si="3"/>
        <v>0.34582165766392781</v>
      </c>
      <c r="J9" s="322">
        <f>分析係数表!G12</f>
        <v>0.13770114594385849</v>
      </c>
      <c r="K9" s="315">
        <f t="shared" si="4"/>
        <v>4.762003855252759E-2</v>
      </c>
      <c r="L9" s="49"/>
      <c r="M9" s="50"/>
      <c r="N9" s="324">
        <f>分析係数表!H12</f>
        <v>0.10146071966313146</v>
      </c>
      <c r="O9" s="317">
        <f t="shared" si="0"/>
        <v>180.5321317790941</v>
      </c>
      <c r="P9" s="322">
        <f>分析係数表!C12</f>
        <v>0.26169189557273109</v>
      </c>
      <c r="Q9" s="317">
        <f t="shared" si="1"/>
        <v>47.243795777057223</v>
      </c>
      <c r="R9" s="317">
        <v>54.265122498233964</v>
      </c>
      <c r="S9" s="318">
        <f t="shared" ref="S9:S38" si="8">I9+R9</f>
        <v>54.61094415589789</v>
      </c>
      <c r="T9" s="322">
        <f>分析係数表!F12</f>
        <v>0.33651535386825859</v>
      </c>
      <c r="U9" s="320">
        <f t="shared" si="5"/>
        <v>18.377421197701686</v>
      </c>
      <c r="V9" s="326">
        <f>分析係数表!D12</f>
        <v>3.4578030097235327E-2</v>
      </c>
      <c r="W9" s="279">
        <f t="shared" si="6"/>
        <v>2</v>
      </c>
      <c r="X9" s="322">
        <f>分析係数表!E12</f>
        <v>3.3355134693599395E-2</v>
      </c>
      <c r="Y9" s="280">
        <f t="shared" si="7"/>
        <v>2</v>
      </c>
    </row>
    <row r="10" spans="1:25">
      <c r="A10" s="366">
        <v>6</v>
      </c>
      <c r="B10" s="266" t="s">
        <v>78</v>
      </c>
      <c r="C10" s="364">
        <f>データ入力!C11</f>
        <v>0</v>
      </c>
      <c r="D10" s="365"/>
      <c r="E10" s="313">
        <f>'波及効果プロセス（施設建設需要増加額）'!C11</f>
        <v>26.697426129853827</v>
      </c>
      <c r="F10" s="322">
        <f>分析係数表!C13</f>
        <v>8.2810371123538395E-2</v>
      </c>
      <c r="G10" s="313">
        <f t="shared" si="2"/>
        <v>2.2108237658564467</v>
      </c>
      <c r="H10" s="313">
        <v>2.6198645046632332</v>
      </c>
      <c r="I10" s="313">
        <f t="shared" si="3"/>
        <v>2.6198645046632332</v>
      </c>
      <c r="J10" s="322">
        <f>分析係数表!G13</f>
        <v>0.2721720626600464</v>
      </c>
      <c r="K10" s="315">
        <f t="shared" si="4"/>
        <v>0.71305392612403296</v>
      </c>
      <c r="L10" s="49"/>
      <c r="M10" s="50"/>
      <c r="N10" s="324">
        <f>分析係数表!H13</f>
        <v>1.212874021164739E-2</v>
      </c>
      <c r="O10" s="317">
        <f t="shared" si="0"/>
        <v>21.58103484258239</v>
      </c>
      <c r="P10" s="322">
        <f>分析係数表!C13</f>
        <v>8.2810371123538395E-2</v>
      </c>
      <c r="Q10" s="317">
        <f t="shared" si="1"/>
        <v>1.7871335045442607</v>
      </c>
      <c r="R10" s="317">
        <v>2.0353606102810815</v>
      </c>
      <c r="S10" s="318">
        <f t="shared" si="8"/>
        <v>4.6552251149443151</v>
      </c>
      <c r="T10" s="322">
        <f>分析係数表!F13</f>
        <v>0.39077170920544851</v>
      </c>
      <c r="U10" s="320">
        <f t="shared" si="5"/>
        <v>1.8191302749029206</v>
      </c>
      <c r="V10" s="326">
        <f>分析係数表!D13</f>
        <v>0.12720758845381647</v>
      </c>
      <c r="W10" s="279">
        <f t="shared" si="6"/>
        <v>1</v>
      </c>
      <c r="X10" s="322">
        <f>分析係数表!E13</f>
        <v>9.5492852763317662E-2</v>
      </c>
      <c r="Y10" s="280">
        <f t="shared" si="7"/>
        <v>0</v>
      </c>
    </row>
    <row r="11" spans="1:25">
      <c r="A11" s="366">
        <v>7</v>
      </c>
      <c r="B11" s="266" t="s">
        <v>79</v>
      </c>
      <c r="C11" s="364">
        <f>データ入力!C12</f>
        <v>0</v>
      </c>
      <c r="D11" s="365"/>
      <c r="E11" s="313">
        <f>'波及効果プロセス（施設建設需要増加額）'!C12</f>
        <v>298.89815078339939</v>
      </c>
      <c r="F11" s="322">
        <f>分析係数表!C14</f>
        <v>0.29759344347769412</v>
      </c>
      <c r="G11" s="313">
        <f t="shared" si="2"/>
        <v>88.950129940746862</v>
      </c>
      <c r="H11" s="313">
        <v>103.00755563195123</v>
      </c>
      <c r="I11" s="313">
        <f t="shared" si="3"/>
        <v>103.00755563195123</v>
      </c>
      <c r="J11" s="322">
        <f>分析係数表!G14</f>
        <v>0.17335642824825784</v>
      </c>
      <c r="K11" s="315">
        <f t="shared" si="4"/>
        <v>17.857021926938781</v>
      </c>
      <c r="L11" s="49"/>
      <c r="M11" s="50"/>
      <c r="N11" s="324">
        <f>分析係数表!H14</f>
        <v>1.9165801846449152E-3</v>
      </c>
      <c r="O11" s="317">
        <f t="shared" si="0"/>
        <v>3.4102291764568129</v>
      </c>
      <c r="P11" s="322">
        <f>分析係数表!C14</f>
        <v>0.29759344347769412</v>
      </c>
      <c r="Q11" s="317">
        <f t="shared" si="1"/>
        <v>1.014861843669884</v>
      </c>
      <c r="R11" s="317">
        <v>3.8149111155229267</v>
      </c>
      <c r="S11" s="318">
        <f t="shared" si="8"/>
        <v>106.82246674747417</v>
      </c>
      <c r="T11" s="322">
        <f>分析係数表!F14</f>
        <v>0.35598651785260127</v>
      </c>
      <c r="U11" s="320">
        <f t="shared" si="5"/>
        <v>38.02735796585862</v>
      </c>
      <c r="V11" s="326">
        <f>分析係数表!D14</f>
        <v>4.3833041969742803E-2</v>
      </c>
      <c r="W11" s="279">
        <f t="shared" si="6"/>
        <v>5</v>
      </c>
      <c r="X11" s="322">
        <f>分析係数表!E14</f>
        <v>3.8757158040430381E-2</v>
      </c>
      <c r="Y11" s="280">
        <f t="shared" si="7"/>
        <v>4</v>
      </c>
    </row>
    <row r="12" spans="1:25">
      <c r="A12" s="366">
        <v>8</v>
      </c>
      <c r="B12" s="266" t="s">
        <v>80</v>
      </c>
      <c r="C12" s="364">
        <f>データ入力!C13</f>
        <v>0</v>
      </c>
      <c r="D12" s="365"/>
      <c r="E12" s="313">
        <f>'波及効果プロセス（施設建設需要増加額）'!C13</f>
        <v>34.478056060307516</v>
      </c>
      <c r="F12" s="322">
        <f>分析係数表!C15</f>
        <v>0.21593049601829584</v>
      </c>
      <c r="G12" s="313">
        <f t="shared" si="2"/>
        <v>7.4448637468488128</v>
      </c>
      <c r="H12" s="313">
        <v>12.733342986554463</v>
      </c>
      <c r="I12" s="313">
        <f t="shared" si="3"/>
        <v>12.733342986554463</v>
      </c>
      <c r="J12" s="322">
        <f>分析係数表!G15</f>
        <v>0.1171240792325445</v>
      </c>
      <c r="K12" s="315">
        <f t="shared" si="4"/>
        <v>1.4913810728523698</v>
      </c>
      <c r="L12" s="49"/>
      <c r="M12" s="50"/>
      <c r="N12" s="324">
        <f>分析係数表!H15</f>
        <v>7.9892300155183192E-3</v>
      </c>
      <c r="O12" s="317">
        <f t="shared" si="0"/>
        <v>14.215478963324871</v>
      </c>
      <c r="P12" s="322">
        <f>分析係数表!C15</f>
        <v>0.21593049601829584</v>
      </c>
      <c r="Q12" s="317">
        <f t="shared" si="1"/>
        <v>3.0695554236883895</v>
      </c>
      <c r="R12" s="317">
        <v>8.0645582644426295</v>
      </c>
      <c r="S12" s="318">
        <f t="shared" si="8"/>
        <v>20.797901250997093</v>
      </c>
      <c r="T12" s="322">
        <f>分析係数表!F15</f>
        <v>0.35842164855867914</v>
      </c>
      <c r="U12" s="320">
        <f t="shared" si="5"/>
        <v>7.4544180529429935</v>
      </c>
      <c r="V12" s="326">
        <f>分析係数表!D15</f>
        <v>1.5678367482667734E-2</v>
      </c>
      <c r="W12" s="279">
        <f t="shared" si="6"/>
        <v>0</v>
      </c>
      <c r="X12" s="322">
        <f>分析係数表!E15</f>
        <v>1.5634458686506418E-2</v>
      </c>
      <c r="Y12" s="280">
        <f t="shared" si="7"/>
        <v>0</v>
      </c>
    </row>
    <row r="13" spans="1:25">
      <c r="A13" s="366">
        <v>9</v>
      </c>
      <c r="B13" s="266" t="s">
        <v>81</v>
      </c>
      <c r="C13" s="364">
        <f>データ入力!C14</f>
        <v>0</v>
      </c>
      <c r="D13" s="365"/>
      <c r="E13" s="313">
        <f>'波及効果プロセス（施設建設需要増加額）'!C14</f>
        <v>116.61366771022615</v>
      </c>
      <c r="F13" s="322">
        <f>分析係数表!C16</f>
        <v>0.18770505348742417</v>
      </c>
      <c r="G13" s="313">
        <f t="shared" si="2"/>
        <v>21.888974734912708</v>
      </c>
      <c r="H13" s="313">
        <v>26.974997592425019</v>
      </c>
      <c r="I13" s="313">
        <f t="shared" si="3"/>
        <v>26.974997592425019</v>
      </c>
      <c r="J13" s="322">
        <f>分析係数表!G16</f>
        <v>1.5279579137581789E-2</v>
      </c>
      <c r="K13" s="315">
        <f t="shared" si="4"/>
        <v>0.41216661044953634</v>
      </c>
      <c r="L13" s="49"/>
      <c r="M13" s="50"/>
      <c r="N13" s="324">
        <f>分析係数表!H16</f>
        <v>6.0242927132958465E-3</v>
      </c>
      <c r="O13" s="317">
        <f t="shared" si="0"/>
        <v>10.719206502807447</v>
      </c>
      <c r="P13" s="322">
        <f>分析係数表!C16</f>
        <v>0.18770505348742417</v>
      </c>
      <c r="Q13" s="317">
        <f t="shared" si="1"/>
        <v>2.0120492299522166</v>
      </c>
      <c r="R13" s="317">
        <v>3.9369099197565984</v>
      </c>
      <c r="S13" s="318">
        <f t="shared" si="8"/>
        <v>30.911907512181617</v>
      </c>
      <c r="T13" s="322">
        <f>分析係数表!F16</f>
        <v>0.2627694146106877</v>
      </c>
      <c r="U13" s="320">
        <f t="shared" si="5"/>
        <v>8.1227038414756834</v>
      </c>
      <c r="V13" s="326">
        <f>分析係数表!D16</f>
        <v>1.0339400475073228E-2</v>
      </c>
      <c r="W13" s="279">
        <f t="shared" si="6"/>
        <v>0</v>
      </c>
      <c r="X13" s="322">
        <f>分析係数表!E16</f>
        <v>1.0339400475073228E-2</v>
      </c>
      <c r="Y13" s="280">
        <f t="shared" si="7"/>
        <v>0</v>
      </c>
    </row>
    <row r="14" spans="1:25">
      <c r="A14" s="366">
        <v>10</v>
      </c>
      <c r="B14" s="266" t="s">
        <v>82</v>
      </c>
      <c r="C14" s="364">
        <f>データ入力!C15</f>
        <v>0</v>
      </c>
      <c r="D14" s="365"/>
      <c r="E14" s="313">
        <f>'波及効果プロセス（施設建設需要増加額）'!C15</f>
        <v>99.302803745137965</v>
      </c>
      <c r="F14" s="322">
        <f>分析係数表!C17</f>
        <v>0.24245613901755958</v>
      </c>
      <c r="G14" s="313">
        <f t="shared" si="2"/>
        <v>24.076574389664607</v>
      </c>
      <c r="H14" s="313">
        <v>29.326784027895904</v>
      </c>
      <c r="I14" s="313">
        <f t="shared" si="3"/>
        <v>29.326784027895904</v>
      </c>
      <c r="J14" s="322">
        <f>分析係数表!G17</f>
        <v>0.24054742090319753</v>
      </c>
      <c r="K14" s="315">
        <f t="shared" si="4"/>
        <v>7.0544822612954468</v>
      </c>
      <c r="L14" s="49"/>
      <c r="M14" s="50"/>
      <c r="N14" s="324">
        <f>分析係数表!H17</f>
        <v>2.8816966460243139E-3</v>
      </c>
      <c r="O14" s="317">
        <f t="shared" si="0"/>
        <v>5.1274901299214619</v>
      </c>
      <c r="P14" s="322">
        <f>分析係数表!C17</f>
        <v>0.24245613901755958</v>
      </c>
      <c r="Q14" s="317">
        <f t="shared" si="1"/>
        <v>1.2431914597514027</v>
      </c>
      <c r="R14" s="317">
        <v>3.0523343941135912</v>
      </c>
      <c r="S14" s="318">
        <f t="shared" si="8"/>
        <v>32.379118422009498</v>
      </c>
      <c r="T14" s="322">
        <f>分析係数表!F17</f>
        <v>0.42825667105631338</v>
      </c>
      <c r="U14" s="320">
        <f t="shared" si="5"/>
        <v>13.866573467147939</v>
      </c>
      <c r="V14" s="326">
        <f>分析係数表!D17</f>
        <v>5.1560411778863557E-2</v>
      </c>
      <c r="W14" s="279">
        <f t="shared" si="6"/>
        <v>2</v>
      </c>
      <c r="X14" s="322">
        <f>分析係数表!E17</f>
        <v>4.9008807340167618E-2</v>
      </c>
      <c r="Y14" s="280">
        <f t="shared" si="7"/>
        <v>2</v>
      </c>
    </row>
    <row r="15" spans="1:25">
      <c r="A15" s="366">
        <v>11</v>
      </c>
      <c r="B15" s="266" t="s">
        <v>83</v>
      </c>
      <c r="C15" s="364">
        <f>データ入力!C16</f>
        <v>0</v>
      </c>
      <c r="D15" s="365"/>
      <c r="E15" s="313">
        <f>'波及効果プロセス（施設建設需要増加額）'!C16</f>
        <v>403.71156891506303</v>
      </c>
      <c r="F15" s="322">
        <f>分析係数表!C18</f>
        <v>0.40831687749419565</v>
      </c>
      <c r="G15" s="313">
        <f t="shared" si="2"/>
        <v>164.84224722768133</v>
      </c>
      <c r="H15" s="313">
        <v>173.50016770401996</v>
      </c>
      <c r="I15" s="313">
        <f t="shared" si="3"/>
        <v>173.50016770401996</v>
      </c>
      <c r="J15" s="322">
        <f>分析係数表!G18</f>
        <v>0.21766947174074985</v>
      </c>
      <c r="K15" s="315">
        <f t="shared" si="4"/>
        <v>37.765689851065531</v>
      </c>
      <c r="L15" s="49"/>
      <c r="M15" s="50"/>
      <c r="N15" s="324">
        <f>分析係数表!H18</f>
        <v>4.4543159123807785E-4</v>
      </c>
      <c r="O15" s="317">
        <f t="shared" si="0"/>
        <v>0.79256992257650183</v>
      </c>
      <c r="P15" s="322">
        <f>分析係数表!C18</f>
        <v>0.40831687749419565</v>
      </c>
      <c r="Q15" s="317">
        <f t="shared" si="1"/>
        <v>0.32361967598225361</v>
      </c>
      <c r="R15" s="317">
        <v>1.0390212124501839</v>
      </c>
      <c r="S15" s="318">
        <f t="shared" si="8"/>
        <v>174.53918891647015</v>
      </c>
      <c r="T15" s="322">
        <f>分析係数表!F18</f>
        <v>0.48997194925916815</v>
      </c>
      <c r="U15" s="320">
        <f t="shared" si="5"/>
        <v>85.519306615517081</v>
      </c>
      <c r="V15" s="326">
        <f>分析係数表!D18</f>
        <v>3.8565313316438733E-2</v>
      </c>
      <c r="W15" s="279">
        <f t="shared" si="6"/>
        <v>7</v>
      </c>
      <c r="X15" s="322">
        <f>分析係数表!E18</f>
        <v>3.6576455199010559E-2</v>
      </c>
      <c r="Y15" s="280">
        <f t="shared" si="7"/>
        <v>6</v>
      </c>
    </row>
    <row r="16" spans="1:25">
      <c r="A16" s="366">
        <v>12</v>
      </c>
      <c r="B16" s="266" t="s">
        <v>84</v>
      </c>
      <c r="C16" s="364">
        <f>データ入力!C17</f>
        <v>0</v>
      </c>
      <c r="D16" s="365"/>
      <c r="E16" s="313">
        <f>'波及効果プロセス（施設建設需要増加額）'!C17</f>
        <v>135.5368493260649</v>
      </c>
      <c r="F16" s="322">
        <f>分析係数表!C19</f>
        <v>0.72110086081153413</v>
      </c>
      <c r="G16" s="313">
        <f t="shared" si="2"/>
        <v>97.735738720708596</v>
      </c>
      <c r="H16" s="313">
        <v>207.59315890781511</v>
      </c>
      <c r="I16" s="313">
        <f t="shared" si="3"/>
        <v>207.59315890781511</v>
      </c>
      <c r="J16" s="322">
        <f>分析係数表!G19</f>
        <v>6.2445810408374151E-2</v>
      </c>
      <c r="K16" s="315">
        <f t="shared" si="4"/>
        <v>12.96332304323291</v>
      </c>
      <c r="L16" s="49"/>
      <c r="M16" s="50"/>
      <c r="N16" s="324">
        <f>分析係数表!H19</f>
        <v>-1.2604560155461526E-4</v>
      </c>
      <c r="O16" s="317">
        <f t="shared" si="0"/>
        <v>-0.22427675681371842</v>
      </c>
      <c r="P16" s="322">
        <f>分析係数表!C19</f>
        <v>0.72110086081153413</v>
      </c>
      <c r="Q16" s="317">
        <f t="shared" si="1"/>
        <v>-0.16172616239839147</v>
      </c>
      <c r="R16" s="317">
        <v>1.2791468670245776</v>
      </c>
      <c r="S16" s="318">
        <f t="shared" si="8"/>
        <v>208.87230577483967</v>
      </c>
      <c r="T16" s="322">
        <f>分析係数表!F19</f>
        <v>0.21331101927013058</v>
      </c>
      <c r="U16" s="320">
        <f t="shared" si="5"/>
        <v>44.554764442133433</v>
      </c>
      <c r="V16" s="326">
        <f>分析係数表!D19</f>
        <v>1.2736199640345095E-2</v>
      </c>
      <c r="W16" s="279">
        <f t="shared" si="6"/>
        <v>3</v>
      </c>
      <c r="X16" s="322">
        <f>分析係数表!E19</f>
        <v>1.2523714081279422E-2</v>
      </c>
      <c r="Y16" s="280">
        <f t="shared" si="7"/>
        <v>3</v>
      </c>
    </row>
    <row r="17" spans="1:25">
      <c r="A17" s="366">
        <v>13</v>
      </c>
      <c r="B17" s="266" t="s">
        <v>85</v>
      </c>
      <c r="C17" s="364">
        <f>データ入力!C18</f>
        <v>0</v>
      </c>
      <c r="D17" s="365"/>
      <c r="E17" s="313">
        <f>'波及効果プロセス（施設建設需要増加額）'!C18</f>
        <v>57.532602111930878</v>
      </c>
      <c r="F17" s="322">
        <f>分析係数表!C20</f>
        <v>4.9598906854145253E-2</v>
      </c>
      <c r="G17" s="313">
        <f t="shared" si="2"/>
        <v>2.8535541732262599</v>
      </c>
      <c r="H17" s="313">
        <v>3.922730225276398</v>
      </c>
      <c r="I17" s="313">
        <f t="shared" si="3"/>
        <v>3.922730225276398</v>
      </c>
      <c r="J17" s="322">
        <f>分析係数表!G20</f>
        <v>0.11671945764775135</v>
      </c>
      <c r="K17" s="315">
        <f t="shared" si="4"/>
        <v>0.45785894439270264</v>
      </c>
      <c r="L17" s="49"/>
      <c r="M17" s="50"/>
      <c r="N17" s="324">
        <f>分析係数表!H20</f>
        <v>7.0439320449493942E-4</v>
      </c>
      <c r="O17" s="317">
        <f t="shared" si="0"/>
        <v>1.2533481650868668</v>
      </c>
      <c r="P17" s="322">
        <f>分析係数表!C20</f>
        <v>4.9598906854145253E-2</v>
      </c>
      <c r="Q17" s="317">
        <f t="shared" si="1"/>
        <v>6.2164698895957368E-2</v>
      </c>
      <c r="R17" s="317">
        <v>0.14237117177173456</v>
      </c>
      <c r="S17" s="318">
        <f t="shared" si="8"/>
        <v>4.0651013970481324</v>
      </c>
      <c r="T17" s="322">
        <f>分析係数表!F20</f>
        <v>0.2109583665362576</v>
      </c>
      <c r="U17" s="320">
        <f t="shared" si="5"/>
        <v>0.85756715052553278</v>
      </c>
      <c r="V17" s="326">
        <f>分析係数表!D20</f>
        <v>3.0797631013066269E-2</v>
      </c>
      <c r="W17" s="279">
        <f t="shared" si="6"/>
        <v>0</v>
      </c>
      <c r="X17" s="322">
        <f>分析係数表!E20</f>
        <v>2.9972730221401771E-2</v>
      </c>
      <c r="Y17" s="280">
        <f t="shared" si="7"/>
        <v>0</v>
      </c>
    </row>
    <row r="18" spans="1:25">
      <c r="A18" s="366">
        <v>14</v>
      </c>
      <c r="B18" s="266" t="s">
        <v>86</v>
      </c>
      <c r="C18" s="364">
        <f>データ入力!C19</f>
        <v>0</v>
      </c>
      <c r="D18" s="365"/>
      <c r="E18" s="313">
        <f>'波及効果プロセス（施設建設需要増加額）'!C19</f>
        <v>646.47871649480783</v>
      </c>
      <c r="F18" s="322">
        <f>分析係数表!C21</f>
        <v>0.28411166756853934</v>
      </c>
      <c r="G18" s="313">
        <f t="shared" si="2"/>
        <v>183.67214619090882</v>
      </c>
      <c r="H18" s="313">
        <v>191.16442507128548</v>
      </c>
      <c r="I18" s="313">
        <f t="shared" si="3"/>
        <v>191.16442507128548</v>
      </c>
      <c r="J18" s="322">
        <f>分析係数表!G21</f>
        <v>0.29005387701730417</v>
      </c>
      <c r="K18" s="315">
        <f t="shared" si="4"/>
        <v>55.447982639710297</v>
      </c>
      <c r="L18" s="49"/>
      <c r="M18" s="50"/>
      <c r="N18" s="324">
        <f>分析係数表!H21</f>
        <v>2.3737267060065176E-3</v>
      </c>
      <c r="O18" s="317">
        <f t="shared" si="0"/>
        <v>4.2236438290516407</v>
      </c>
      <c r="P18" s="322">
        <f>分析係数表!C21</f>
        <v>0.28411166756853934</v>
      </c>
      <c r="Q18" s="317">
        <f t="shared" si="1"/>
        <v>1.1999864914874323</v>
      </c>
      <c r="R18" s="317">
        <v>2.3110408900739507</v>
      </c>
      <c r="S18" s="318">
        <f t="shared" si="8"/>
        <v>193.47546596135942</v>
      </c>
      <c r="T18" s="322">
        <f>分析係数表!F21</f>
        <v>0.45791147145628314</v>
      </c>
      <c r="U18" s="320">
        <f t="shared" si="5"/>
        <v>88.594635309056116</v>
      </c>
      <c r="V18" s="326">
        <f>分析係数表!D21</f>
        <v>5.9847590028896828E-2</v>
      </c>
      <c r="W18" s="279">
        <f t="shared" si="6"/>
        <v>12</v>
      </c>
      <c r="X18" s="322">
        <f>分析係数表!E21</f>
        <v>5.4782163530779596E-2</v>
      </c>
      <c r="Y18" s="280">
        <f t="shared" si="7"/>
        <v>11</v>
      </c>
    </row>
    <row r="19" spans="1:25">
      <c r="A19" s="366">
        <v>15</v>
      </c>
      <c r="B19" s="266" t="s">
        <v>70</v>
      </c>
      <c r="C19" s="364">
        <f>データ入力!C20</f>
        <v>0</v>
      </c>
      <c r="D19" s="365"/>
      <c r="E19" s="313">
        <f>'波及効果プロセス（施設建設需要増加額）'!C20</f>
        <v>53.359732469295267</v>
      </c>
      <c r="F19" s="322">
        <f>分析係数表!C22</f>
        <v>0.28280144764930404</v>
      </c>
      <c r="G19" s="313">
        <f t="shared" si="2"/>
        <v>15.090209588496274</v>
      </c>
      <c r="H19" s="313">
        <v>18.090594919150305</v>
      </c>
      <c r="I19" s="313">
        <f t="shared" si="3"/>
        <v>18.090594919150305</v>
      </c>
      <c r="J19" s="322">
        <f>分析係数表!G22</f>
        <v>0.21325815420745545</v>
      </c>
      <c r="K19" s="315">
        <f t="shared" si="4"/>
        <v>3.8579668809727656</v>
      </c>
      <c r="L19" s="49"/>
      <c r="M19" s="50"/>
      <c r="N19" s="324">
        <f>分析係数表!H22</f>
        <v>5.2408897921031505E-5</v>
      </c>
      <c r="O19" s="317">
        <f t="shared" si="0"/>
        <v>9.3252739555669081E-2</v>
      </c>
      <c r="P19" s="322">
        <f>分析係数表!C22</f>
        <v>0.28280144764930404</v>
      </c>
      <c r="Q19" s="317">
        <f t="shared" si="1"/>
        <v>2.6372009743606734E-2</v>
      </c>
      <c r="R19" s="317">
        <v>0.39752420529441063</v>
      </c>
      <c r="S19" s="318">
        <f t="shared" si="8"/>
        <v>18.488119124444715</v>
      </c>
      <c r="T19" s="322">
        <f>分析係数表!F22</f>
        <v>0.43073258580094059</v>
      </c>
      <c r="U19" s="320">
        <f t="shared" si="5"/>
        <v>7.963435357067894</v>
      </c>
      <c r="V19" s="326">
        <f>分析係数表!D22</f>
        <v>2.2938556731137788E-2</v>
      </c>
      <c r="W19" s="279">
        <f t="shared" si="6"/>
        <v>0</v>
      </c>
      <c r="X19" s="322">
        <f>分析係数表!E22</f>
        <v>2.2183368519679003E-2</v>
      </c>
      <c r="Y19" s="280">
        <f t="shared" si="7"/>
        <v>0</v>
      </c>
    </row>
    <row r="20" spans="1:25">
      <c r="A20" s="366">
        <v>16</v>
      </c>
      <c r="B20" s="266" t="s">
        <v>71</v>
      </c>
      <c r="C20" s="364">
        <f>データ入力!C21</f>
        <v>0</v>
      </c>
      <c r="D20" s="365"/>
      <c r="E20" s="313">
        <f>'波及効果プロセス（施設建設需要増加額）'!C21</f>
        <v>0.36396873700111654</v>
      </c>
      <c r="F20" s="322">
        <f>分析係数表!C23</f>
        <v>0.31843177703160996</v>
      </c>
      <c r="G20" s="313">
        <f t="shared" si="2"/>
        <v>0.11589921170721623</v>
      </c>
      <c r="H20" s="313">
        <v>3.317685237245537</v>
      </c>
      <c r="I20" s="313">
        <f t="shared" si="3"/>
        <v>3.317685237245537</v>
      </c>
      <c r="J20" s="322">
        <f>分析係数表!G23</f>
        <v>0.24379890925547271</v>
      </c>
      <c r="K20" s="315">
        <f t="shared" si="4"/>
        <v>0.80884804209344607</v>
      </c>
      <c r="L20" s="49"/>
      <c r="M20" s="50"/>
      <c r="N20" s="324">
        <f>分析係数表!H23</f>
        <v>7.2227388731505603E-6</v>
      </c>
      <c r="O20" s="317">
        <f t="shared" si="0"/>
        <v>1.2851638056411537E-2</v>
      </c>
      <c r="P20" s="322">
        <f>分析係数表!C23</f>
        <v>0.31843177703160996</v>
      </c>
      <c r="Q20" s="317">
        <f t="shared" si="1"/>
        <v>4.092369944070192E-3</v>
      </c>
      <c r="R20" s="317">
        <v>0.39208698604477549</v>
      </c>
      <c r="S20" s="318">
        <f t="shared" si="8"/>
        <v>3.7097722232903125</v>
      </c>
      <c r="T20" s="322">
        <f>分析係数表!F23</f>
        <v>0.43764444987651224</v>
      </c>
      <c r="U20" s="320">
        <f t="shared" si="5"/>
        <v>1.6235612238290547</v>
      </c>
      <c r="V20" s="326">
        <f>分析係数表!D23</f>
        <v>3.7770855561684982E-2</v>
      </c>
      <c r="W20" s="279">
        <f t="shared" si="6"/>
        <v>0</v>
      </c>
      <c r="X20" s="322">
        <f>分析係数表!E23</f>
        <v>3.6503495425501575E-2</v>
      </c>
      <c r="Y20" s="280">
        <f t="shared" si="7"/>
        <v>0</v>
      </c>
    </row>
    <row r="21" spans="1:25">
      <c r="A21" s="366">
        <v>17</v>
      </c>
      <c r="B21" s="266" t="s">
        <v>72</v>
      </c>
      <c r="C21" s="364">
        <f>データ入力!C22</f>
        <v>0</v>
      </c>
      <c r="D21" s="365"/>
      <c r="E21" s="313">
        <f>'波及効果プロセス（施設建設需要増加額）'!C22</f>
        <v>1.4462968233465421</v>
      </c>
      <c r="F21" s="322">
        <f>分析係数表!C24</f>
        <v>6.5709335168878003E-2</v>
      </c>
      <c r="G21" s="313">
        <f t="shared" si="2"/>
        <v>9.5035202718961473E-2</v>
      </c>
      <c r="H21" s="313">
        <v>0.30753206026769409</v>
      </c>
      <c r="I21" s="313">
        <f t="shared" si="3"/>
        <v>0.30753206026769409</v>
      </c>
      <c r="J21" s="322">
        <f>分析係数表!G24</f>
        <v>0.24633125110096343</v>
      </c>
      <c r="K21" s="315">
        <f t="shared" si="4"/>
        <v>7.5754757159397973E-2</v>
      </c>
      <c r="L21" s="49"/>
      <c r="M21" s="50"/>
      <c r="N21" s="324">
        <f>分析係数表!H24</f>
        <v>2.8080599423907303E-4</v>
      </c>
      <c r="O21" s="317">
        <f t="shared" si="0"/>
        <v>0.4996466112663413</v>
      </c>
      <c r="P21" s="322">
        <f>分析係数表!C24</f>
        <v>6.5709335168878003E-2</v>
      </c>
      <c r="Q21" s="317">
        <f t="shared" si="1"/>
        <v>3.2831446645694116E-2</v>
      </c>
      <c r="R21" s="317">
        <v>0.15033598334060277</v>
      </c>
      <c r="S21" s="318">
        <f t="shared" si="8"/>
        <v>0.45786804360829686</v>
      </c>
      <c r="T21" s="322">
        <f>分析係数表!F24</f>
        <v>0.36721364788140759</v>
      </c>
      <c r="U21" s="320">
        <f t="shared" si="5"/>
        <v>0.1681353945417261</v>
      </c>
      <c r="V21" s="326">
        <f>分析係数表!D24</f>
        <v>3.9309475738153632E-2</v>
      </c>
      <c r="W21" s="279">
        <f t="shared" si="6"/>
        <v>0</v>
      </c>
      <c r="X21" s="322">
        <f>分析係数表!E24</f>
        <v>3.8550657867992791E-2</v>
      </c>
      <c r="Y21" s="280">
        <f t="shared" si="7"/>
        <v>0</v>
      </c>
    </row>
    <row r="22" spans="1:25">
      <c r="A22" s="366">
        <v>18</v>
      </c>
      <c r="B22" s="266" t="s">
        <v>87</v>
      </c>
      <c r="C22" s="364">
        <f>データ入力!C23</f>
        <v>0</v>
      </c>
      <c r="D22" s="365"/>
      <c r="E22" s="313">
        <f>'波及効果プロセス（施設建設需要増加額）'!C23</f>
        <v>2.7265728192890659</v>
      </c>
      <c r="F22" s="322">
        <f>分析係数表!C25</f>
        <v>0.13092441386923714</v>
      </c>
      <c r="G22" s="313">
        <f t="shared" si="2"/>
        <v>0.35697494823721443</v>
      </c>
      <c r="H22" s="313">
        <v>2.1628928178446971</v>
      </c>
      <c r="I22" s="313">
        <f t="shared" si="3"/>
        <v>2.1628928178446971</v>
      </c>
      <c r="J22" s="322">
        <f>分析係数表!G25</f>
        <v>0.2605848403511512</v>
      </c>
      <c r="K22" s="315">
        <f t="shared" si="4"/>
        <v>0.56361707963471197</v>
      </c>
      <c r="L22" s="49"/>
      <c r="M22" s="50"/>
      <c r="N22" s="324">
        <f>分析係数表!H25</f>
        <v>9.8123550057191766E-5</v>
      </c>
      <c r="O22" s="317">
        <f t="shared" si="0"/>
        <v>0.17459420481515189</v>
      </c>
      <c r="P22" s="322">
        <f>分析係数表!C25</f>
        <v>0.13092441386923714</v>
      </c>
      <c r="Q22" s="317">
        <f t="shared" si="1"/>
        <v>2.2858643930389302E-2</v>
      </c>
      <c r="R22" s="317">
        <v>0.58578072186387187</v>
      </c>
      <c r="S22" s="318">
        <f t="shared" si="8"/>
        <v>2.7486735397085691</v>
      </c>
      <c r="T22" s="322">
        <f>分析係数表!F25</f>
        <v>0.33318683873123567</v>
      </c>
      <c r="U22" s="320">
        <f t="shared" si="5"/>
        <v>0.91582184739969374</v>
      </c>
      <c r="V22" s="326">
        <f>分析係数表!D25</f>
        <v>4.284059086963312E-2</v>
      </c>
      <c r="W22" s="279">
        <f t="shared" si="6"/>
        <v>0</v>
      </c>
      <c r="X22" s="322">
        <f>分析係数表!E25</f>
        <v>4.249917369780222E-2</v>
      </c>
      <c r="Y22" s="280">
        <f t="shared" si="7"/>
        <v>0</v>
      </c>
    </row>
    <row r="23" spans="1:25">
      <c r="A23" s="366">
        <v>19</v>
      </c>
      <c r="B23" s="266" t="s">
        <v>88</v>
      </c>
      <c r="C23" s="364">
        <f>データ入力!C24</f>
        <v>0</v>
      </c>
      <c r="D23" s="365"/>
      <c r="E23" s="313">
        <f>'波及効果プロセス（施設建設需要増加額）'!C24</f>
        <v>57.883800016054764</v>
      </c>
      <c r="F23" s="322">
        <f>分析係数表!C26</f>
        <v>0.15308736674872969</v>
      </c>
      <c r="G23" s="313">
        <f t="shared" si="2"/>
        <v>8.8612785218679004</v>
      </c>
      <c r="H23" s="313">
        <v>9.9296550197123441</v>
      </c>
      <c r="I23" s="313">
        <f t="shared" si="3"/>
        <v>9.9296550197123441</v>
      </c>
      <c r="J23" s="322">
        <f>分析係数表!G26</f>
        <v>0.20415569699579933</v>
      </c>
      <c r="K23" s="315">
        <f t="shared" si="4"/>
        <v>2.0271956414772112</v>
      </c>
      <c r="L23" s="49"/>
      <c r="M23" s="50"/>
      <c r="N23" s="324">
        <f>分析係数表!H26</f>
        <v>8.8175548492147558E-3</v>
      </c>
      <c r="O23" s="317">
        <f t="shared" si="0"/>
        <v>15.689342430184555</v>
      </c>
      <c r="P23" s="322">
        <f>分析係数表!C26</f>
        <v>0.15308736674872969</v>
      </c>
      <c r="Q23" s="317">
        <f t="shared" si="1"/>
        <v>2.4018401186560689</v>
      </c>
      <c r="R23" s="317">
        <v>2.6373656898005033</v>
      </c>
      <c r="S23" s="318">
        <f t="shared" si="8"/>
        <v>12.567020709512848</v>
      </c>
      <c r="T23" s="322">
        <f>分析係数表!F26</f>
        <v>0.33811565690794865</v>
      </c>
      <c r="U23" s="320">
        <f t="shared" si="5"/>
        <v>4.2491064625727315</v>
      </c>
      <c r="V23" s="326">
        <f>分析係数表!D26</f>
        <v>3.3929737559631502E-2</v>
      </c>
      <c r="W23" s="279">
        <f t="shared" si="6"/>
        <v>0</v>
      </c>
      <c r="X23" s="322">
        <f>分析係数表!E26</f>
        <v>3.3531988342571602E-2</v>
      </c>
      <c r="Y23" s="280">
        <f t="shared" si="7"/>
        <v>0</v>
      </c>
    </row>
    <row r="24" spans="1:25">
      <c r="A24" s="366">
        <v>20</v>
      </c>
      <c r="B24" s="266" t="s">
        <v>89</v>
      </c>
      <c r="C24" s="364">
        <f>データ入力!C25</f>
        <v>0</v>
      </c>
      <c r="D24" s="365"/>
      <c r="E24" s="313">
        <f>'波及効果プロセス（施設建設需要増加額）'!C25</f>
        <v>12.601619341608833</v>
      </c>
      <c r="F24" s="322">
        <f>分析係数表!C27</f>
        <v>0.18884998044104273</v>
      </c>
      <c r="G24" s="313">
        <f t="shared" si="2"/>
        <v>2.3798155661882938</v>
      </c>
      <c r="H24" s="313">
        <v>2.5816886602208582</v>
      </c>
      <c r="I24" s="313">
        <f t="shared" si="3"/>
        <v>2.5816886602208582</v>
      </c>
      <c r="J24" s="322">
        <f>分析係数表!G27</f>
        <v>0.16481626532719168</v>
      </c>
      <c r="K24" s="315">
        <f t="shared" si="4"/>
        <v>0.42550428321516298</v>
      </c>
      <c r="L24" s="49"/>
      <c r="M24" s="50"/>
      <c r="N24" s="324">
        <f>分析係数表!H27</f>
        <v>2.2388024205688101E-2</v>
      </c>
      <c r="O24" s="317">
        <f t="shared" si="0"/>
        <v>39.835689610661383</v>
      </c>
      <c r="P24" s="322">
        <f>分析係数表!C27</f>
        <v>0.18884998044104273</v>
      </c>
      <c r="Q24" s="317">
        <f t="shared" si="1"/>
        <v>7.5229692038288514</v>
      </c>
      <c r="R24" s="317">
        <v>7.5887169193183919</v>
      </c>
      <c r="S24" s="318">
        <f t="shared" si="8"/>
        <v>10.170405579539249</v>
      </c>
      <c r="T24" s="322">
        <f>分析係数表!F27</f>
        <v>0.29536956526946395</v>
      </c>
      <c r="U24" s="320">
        <f t="shared" si="5"/>
        <v>3.0040282746426388</v>
      </c>
      <c r="V24" s="326">
        <f>分析係数表!D27</f>
        <v>2.042747265118797E-2</v>
      </c>
      <c r="W24" s="279">
        <f t="shared" si="6"/>
        <v>0</v>
      </c>
      <c r="X24" s="322">
        <f>分析係数表!E27</f>
        <v>2.035082172191522E-2</v>
      </c>
      <c r="Y24" s="280">
        <f t="shared" si="7"/>
        <v>0</v>
      </c>
    </row>
    <row r="25" spans="1:25">
      <c r="A25" s="366">
        <v>21</v>
      </c>
      <c r="B25" s="266" t="s">
        <v>90</v>
      </c>
      <c r="C25" s="364">
        <f>データ入力!C26</f>
        <v>0</v>
      </c>
      <c r="D25" s="365"/>
      <c r="E25" s="313">
        <f>'波及効果プロセス（施設建設需要増加額）'!C26</f>
        <v>1.5963541096540197E-2</v>
      </c>
      <c r="F25" s="322">
        <f>分析係数表!C28</f>
        <v>0.2115566871254172</v>
      </c>
      <c r="G25" s="313">
        <f t="shared" si="2"/>
        <v>3.3771938691744938E-3</v>
      </c>
      <c r="H25" s="313">
        <v>3.467517535137389</v>
      </c>
      <c r="I25" s="313">
        <f t="shared" si="3"/>
        <v>3.467517535137389</v>
      </c>
      <c r="J25" s="322">
        <f>分析係数表!G28</f>
        <v>0.18177207604774032</v>
      </c>
      <c r="K25" s="315">
        <f t="shared" si="4"/>
        <v>0.63029786109386654</v>
      </c>
      <c r="L25" s="49"/>
      <c r="M25" s="50"/>
      <c r="N25" s="324">
        <f>分析係数表!H28</f>
        <v>7.2231792840574596E-3</v>
      </c>
      <c r="O25" s="317">
        <f t="shared" si="0"/>
        <v>12.852421692878393</v>
      </c>
      <c r="P25" s="322">
        <f>分析係数表!C28</f>
        <v>0.2115566871254172</v>
      </c>
      <c r="Q25" s="317">
        <f t="shared" si="1"/>
        <v>2.7190157548841989</v>
      </c>
      <c r="R25" s="317">
        <v>3.5495286950952512</v>
      </c>
      <c r="S25" s="318">
        <f t="shared" si="8"/>
        <v>7.0170462302326406</v>
      </c>
      <c r="T25" s="322">
        <f>分析係数表!F28</f>
        <v>0.29628808224417325</v>
      </c>
      <c r="U25" s="320">
        <f t="shared" si="5"/>
        <v>2.0790671705743344</v>
      </c>
      <c r="V25" s="326">
        <f>分析係数表!D28</f>
        <v>3.0551159487848582E-2</v>
      </c>
      <c r="W25" s="279">
        <f t="shared" si="6"/>
        <v>0</v>
      </c>
      <c r="X25" s="322">
        <f>分析係数表!E28</f>
        <v>3.018459578819983E-2</v>
      </c>
      <c r="Y25" s="280">
        <f t="shared" si="7"/>
        <v>0</v>
      </c>
    </row>
    <row r="26" spans="1:25">
      <c r="A26" s="366">
        <v>22</v>
      </c>
      <c r="B26" s="266" t="s">
        <v>64</v>
      </c>
      <c r="C26" s="364">
        <f>データ入力!C27</f>
        <v>0</v>
      </c>
      <c r="D26" s="365"/>
      <c r="E26" s="313">
        <f>'波及効果プロセス（施設建設需要増加額）'!C27</f>
        <v>20.228999277535742</v>
      </c>
      <c r="F26" s="322">
        <f>分析係数表!C29</f>
        <v>0.4024048564090591</v>
      </c>
      <c r="G26" s="313">
        <f t="shared" si="2"/>
        <v>8.1402475495757312</v>
      </c>
      <c r="H26" s="313">
        <v>14.56842635484476</v>
      </c>
      <c r="I26" s="313">
        <f t="shared" si="3"/>
        <v>14.56842635484476</v>
      </c>
      <c r="J26" s="322">
        <f>分析係数表!G29</f>
        <v>0.28848634430593861</v>
      </c>
      <c r="K26" s="315">
        <f t="shared" si="4"/>
        <v>4.2027920613994558</v>
      </c>
      <c r="L26" s="49"/>
      <c r="M26" s="50"/>
      <c r="N26" s="324">
        <f>分析係数表!H29</f>
        <v>7.7130042947109994E-3</v>
      </c>
      <c r="O26" s="317">
        <f t="shared" si="0"/>
        <v>13.723982171313814</v>
      </c>
      <c r="P26" s="322">
        <f>分析係数表!C29</f>
        <v>0.4024048564090591</v>
      </c>
      <c r="Q26" s="317">
        <f t="shared" si="1"/>
        <v>5.5225970750080222</v>
      </c>
      <c r="R26" s="317">
        <v>8.9713083665391817</v>
      </c>
      <c r="S26" s="318">
        <f t="shared" si="8"/>
        <v>23.539734721383944</v>
      </c>
      <c r="T26" s="322">
        <f>分析係数表!F29</f>
        <v>0.40202182464221792</v>
      </c>
      <c r="U26" s="320">
        <f t="shared" si="5"/>
        <v>9.4634871042845443</v>
      </c>
      <c r="V26" s="326">
        <f>分析係数表!D29</f>
        <v>7.9194780809421356E-2</v>
      </c>
      <c r="W26" s="279">
        <f t="shared" si="6"/>
        <v>2</v>
      </c>
      <c r="X26" s="322">
        <f>分析係数表!E29</f>
        <v>6.5944675090492746E-2</v>
      </c>
      <c r="Y26" s="280">
        <f t="shared" si="7"/>
        <v>2</v>
      </c>
    </row>
    <row r="27" spans="1:25">
      <c r="A27" s="366">
        <v>23</v>
      </c>
      <c r="B27" s="266" t="s">
        <v>91</v>
      </c>
      <c r="C27" s="364">
        <f>データ入力!C28</f>
        <v>7000</v>
      </c>
      <c r="D27" s="365"/>
      <c r="E27" s="313">
        <f>'波及効果プロセス（施設建設需要増加額）'!C28</f>
        <v>8.2371872058147417</v>
      </c>
      <c r="F27" s="322">
        <f>分析係数表!C30</f>
        <v>1</v>
      </c>
      <c r="G27" s="313">
        <f t="shared" si="2"/>
        <v>8.2371872058147417</v>
      </c>
      <c r="H27" s="313">
        <v>20.163093353850627</v>
      </c>
      <c r="I27" s="313">
        <f t="shared" si="3"/>
        <v>7020.1630933538509</v>
      </c>
      <c r="J27" s="322">
        <f>分析係数表!G30</f>
        <v>0.33838967095036887</v>
      </c>
      <c r="K27" s="315">
        <f t="shared" si="4"/>
        <v>2375.550679177933</v>
      </c>
      <c r="L27" s="49"/>
      <c r="M27" s="50"/>
      <c r="N27" s="324">
        <f>分析係数表!H30</f>
        <v>0</v>
      </c>
      <c r="O27" s="317">
        <f t="shared" si="0"/>
        <v>0</v>
      </c>
      <c r="P27" s="322">
        <f>分析係数表!C30</f>
        <v>1</v>
      </c>
      <c r="Q27" s="317">
        <f t="shared" si="1"/>
        <v>0</v>
      </c>
      <c r="R27" s="317">
        <v>12.394847589755544</v>
      </c>
      <c r="S27" s="318">
        <f t="shared" si="8"/>
        <v>7032.5579409436068</v>
      </c>
      <c r="T27" s="322">
        <f>分析係数表!F30</f>
        <v>0.46362091424568164</v>
      </c>
      <c r="U27" s="320">
        <f t="shared" si="5"/>
        <v>3260.4409420660036</v>
      </c>
      <c r="V27" s="326">
        <f>分析係数表!D30</f>
        <v>7.3824536053885614E-2</v>
      </c>
      <c r="W27" s="279">
        <f t="shared" si="6"/>
        <v>519</v>
      </c>
      <c r="X27" s="322">
        <f>分析係数表!E30</f>
        <v>5.6949248710145881E-2</v>
      </c>
      <c r="Y27" s="280">
        <f t="shared" si="7"/>
        <v>400</v>
      </c>
    </row>
    <row r="28" spans="1:25">
      <c r="A28" s="366">
        <v>24</v>
      </c>
      <c r="B28" s="266" t="s">
        <v>92</v>
      </c>
      <c r="C28" s="364">
        <f>データ入力!C29</f>
        <v>0</v>
      </c>
      <c r="D28" s="365"/>
      <c r="E28" s="313">
        <f>'波及効果プロセス（施設建設需要増加額）'!C29</f>
        <v>20.327973232334291</v>
      </c>
      <c r="F28" s="322">
        <f>分析係数表!C31</f>
        <v>0.99932498158227889</v>
      </c>
      <c r="G28" s="313">
        <f t="shared" si="2"/>
        <v>20.314251476007524</v>
      </c>
      <c r="H28" s="313">
        <v>66.086227126965454</v>
      </c>
      <c r="I28" s="313">
        <f t="shared" si="3"/>
        <v>66.086227126965454</v>
      </c>
      <c r="J28" s="322">
        <f>分析係数表!G31</f>
        <v>7.0262508387801376E-2</v>
      </c>
      <c r="K28" s="315">
        <f t="shared" si="4"/>
        <v>4.6433840878265569</v>
      </c>
      <c r="L28" s="49"/>
      <c r="M28" s="50"/>
      <c r="N28" s="324">
        <f>分析係数表!H31</f>
        <v>3.314462019579964E-2</v>
      </c>
      <c r="O28" s="317">
        <f t="shared" si="0"/>
        <v>58.975226677112317</v>
      </c>
      <c r="P28" s="322">
        <f>分析係数表!C31</f>
        <v>0.99932498158227889</v>
      </c>
      <c r="Q28" s="317">
        <f t="shared" si="1"/>
        <v>58.935417312915988</v>
      </c>
      <c r="R28" s="317">
        <v>81.592592453344409</v>
      </c>
      <c r="S28" s="318">
        <f t="shared" si="8"/>
        <v>147.67881958030986</v>
      </c>
      <c r="T28" s="322">
        <f>分析係数表!F31</f>
        <v>0.39948542779773355</v>
      </c>
      <c r="U28" s="320">
        <f t="shared" si="5"/>
        <v>58.995536416704397</v>
      </c>
      <c r="V28" s="326">
        <f>分析係数表!D31</f>
        <v>2.9145126840892164E-3</v>
      </c>
      <c r="W28" s="279">
        <f t="shared" si="6"/>
        <v>0</v>
      </c>
      <c r="X28" s="322">
        <f>分析係数表!E31</f>
        <v>2.9145126840892164E-3</v>
      </c>
      <c r="Y28" s="280">
        <f t="shared" si="7"/>
        <v>0</v>
      </c>
    </row>
    <row r="29" spans="1:25">
      <c r="A29" s="366">
        <v>25</v>
      </c>
      <c r="B29" s="266" t="s">
        <v>1</v>
      </c>
      <c r="C29" s="364">
        <f>データ入力!C30</f>
        <v>0</v>
      </c>
      <c r="D29" s="365"/>
      <c r="E29" s="313">
        <f>'波及効果プロセス（施設建設需要増加額）'!C30</f>
        <v>7.2666039071450985</v>
      </c>
      <c r="F29" s="322">
        <f>分析係数表!C32</f>
        <v>0.9998360837770528</v>
      </c>
      <c r="G29" s="313">
        <f t="shared" si="2"/>
        <v>7.265412792878986</v>
      </c>
      <c r="H29" s="313">
        <v>11.176234762685576</v>
      </c>
      <c r="I29" s="313">
        <f t="shared" si="3"/>
        <v>11.176234762685576</v>
      </c>
      <c r="J29" s="322">
        <f>分析係数表!G32</f>
        <v>0.11380414292785156</v>
      </c>
      <c r="K29" s="315">
        <f t="shared" si="4"/>
        <v>1.2719018183278925</v>
      </c>
      <c r="L29" s="49"/>
      <c r="M29" s="50"/>
      <c r="N29" s="324">
        <f>分析係数表!H32</f>
        <v>7.2296973654795713E-3</v>
      </c>
      <c r="O29" s="317">
        <f t="shared" si="0"/>
        <v>12.864019512587838</v>
      </c>
      <c r="P29" s="322">
        <f>分析係数表!C32</f>
        <v>0.9998360837770528</v>
      </c>
      <c r="Q29" s="317">
        <f t="shared" si="1"/>
        <v>12.861910891097414</v>
      </c>
      <c r="R29" s="317">
        <v>17.369126323050985</v>
      </c>
      <c r="S29" s="318">
        <f t="shared" si="8"/>
        <v>28.545361085736559</v>
      </c>
      <c r="T29" s="322">
        <f>分析係数表!F32</f>
        <v>0.44272670787830282</v>
      </c>
      <c r="U29" s="320">
        <f t="shared" si="5"/>
        <v>12.637793738685563</v>
      </c>
      <c r="V29" s="326">
        <f>分析係数表!D32</f>
        <v>2.1120085933633119E-2</v>
      </c>
      <c r="W29" s="279">
        <f t="shared" si="6"/>
        <v>1</v>
      </c>
      <c r="X29" s="322">
        <f>分析係数表!E32</f>
        <v>2.1120085933633119E-2</v>
      </c>
      <c r="Y29" s="280">
        <f t="shared" si="7"/>
        <v>1</v>
      </c>
    </row>
    <row r="30" spans="1:25">
      <c r="A30" s="366">
        <v>26</v>
      </c>
      <c r="B30" s="266" t="s">
        <v>2</v>
      </c>
      <c r="C30" s="364">
        <f>データ入力!C31</f>
        <v>0</v>
      </c>
      <c r="D30" s="365"/>
      <c r="E30" s="313">
        <f>'波及効果プロセス（施設建設需要増加額）'!C31</f>
        <v>15.529332778714306</v>
      </c>
      <c r="F30" s="322">
        <f>分析係数表!C33</f>
        <v>0.99108509199615646</v>
      </c>
      <c r="G30" s="313">
        <f t="shared" si="2"/>
        <v>15.390890205630996</v>
      </c>
      <c r="H30" s="313">
        <v>22.0016875857564</v>
      </c>
      <c r="I30" s="313">
        <f t="shared" si="3"/>
        <v>22.0016875857564</v>
      </c>
      <c r="J30" s="322">
        <f>分析係数表!G33</f>
        <v>0.4529749017181946</v>
      </c>
      <c r="K30" s="315">
        <f t="shared" si="4"/>
        <v>9.9662122717924273</v>
      </c>
      <c r="L30" s="49"/>
      <c r="M30" s="50"/>
      <c r="N30" s="324">
        <f>分析係数表!H33</f>
        <v>7.7168799106917146E-4</v>
      </c>
      <c r="O30" s="317">
        <f t="shared" si="0"/>
        <v>1.3730878172222132</v>
      </c>
      <c r="P30" s="322">
        <f>分析係数表!C33</f>
        <v>0.99108509199615646</v>
      </c>
      <c r="Q30" s="317">
        <f t="shared" si="1"/>
        <v>1.3608468656504789</v>
      </c>
      <c r="R30" s="317">
        <v>8.2800703844490577</v>
      </c>
      <c r="S30" s="318">
        <f t="shared" si="8"/>
        <v>30.281757970205458</v>
      </c>
      <c r="T30" s="322">
        <f>分析係数表!F33</f>
        <v>0.63278689994307047</v>
      </c>
      <c r="U30" s="320">
        <f t="shared" si="5"/>
        <v>19.161899750792678</v>
      </c>
      <c r="V30" s="326">
        <f>分析係数表!D33</f>
        <v>8.7702783269007503E-2</v>
      </c>
      <c r="W30" s="279">
        <f t="shared" si="6"/>
        <v>3</v>
      </c>
      <c r="X30" s="322">
        <f>分析係数表!E33</f>
        <v>8.4336323251883824E-2</v>
      </c>
      <c r="Y30" s="280">
        <f t="shared" si="7"/>
        <v>3</v>
      </c>
    </row>
    <row r="31" spans="1:25">
      <c r="A31" s="366">
        <v>27</v>
      </c>
      <c r="B31" s="266" t="s">
        <v>65</v>
      </c>
      <c r="C31" s="364">
        <f>データ入力!C32</f>
        <v>0</v>
      </c>
      <c r="D31" s="365"/>
      <c r="E31" s="313">
        <f>'波及効果プロセス（施設建設需要増加額）'!C32</f>
        <v>356.82345600630515</v>
      </c>
      <c r="F31" s="322">
        <f>分析係数表!C34</f>
        <v>0.24606089914510665</v>
      </c>
      <c r="G31" s="313">
        <f t="shared" si="2"/>
        <v>87.800300420975844</v>
      </c>
      <c r="H31" s="313">
        <v>100.34079610426255</v>
      </c>
      <c r="I31" s="313">
        <f t="shared" si="3"/>
        <v>100.34079610426255</v>
      </c>
      <c r="J31" s="322">
        <f>分析係数表!G34</f>
        <v>0.43749758717185111</v>
      </c>
      <c r="K31" s="315">
        <f t="shared" si="4"/>
        <v>43.898856190517542</v>
      </c>
      <c r="L31" s="49"/>
      <c r="M31" s="50"/>
      <c r="N31" s="324">
        <f>分析係数表!H34</f>
        <v>0.137069350800852</v>
      </c>
      <c r="O31" s="317">
        <f t="shared" si="0"/>
        <v>243.89164776096322</v>
      </c>
      <c r="P31" s="322">
        <f>分析係数表!C34</f>
        <v>0.24606089914510665</v>
      </c>
      <c r="Q31" s="317">
        <f t="shared" si="1"/>
        <v>60.012198142044248</v>
      </c>
      <c r="R31" s="317">
        <v>66.75913151099806</v>
      </c>
      <c r="S31" s="318">
        <f t="shared" si="8"/>
        <v>167.09992761526061</v>
      </c>
      <c r="T31" s="322">
        <f>分析係数表!F34</f>
        <v>0.68044247766447119</v>
      </c>
      <c r="U31" s="320">
        <f t="shared" si="5"/>
        <v>113.70188876408172</v>
      </c>
      <c r="V31" s="326">
        <f>分析係数表!D34</f>
        <v>0.15389009392691583</v>
      </c>
      <c r="W31" s="279">
        <f t="shared" si="6"/>
        <v>26</v>
      </c>
      <c r="X31" s="322">
        <f>分析係数表!E34</f>
        <v>0.1433320704064108</v>
      </c>
      <c r="Y31" s="280">
        <f t="shared" si="7"/>
        <v>24</v>
      </c>
    </row>
    <row r="32" spans="1:25">
      <c r="A32" s="366">
        <v>28</v>
      </c>
      <c r="B32" s="266" t="s">
        <v>66</v>
      </c>
      <c r="C32" s="364">
        <f>データ入力!C33</f>
        <v>0</v>
      </c>
      <c r="D32" s="365"/>
      <c r="E32" s="313">
        <f>'波及効果プロセス（施設建設需要増加額）'!C33</f>
        <v>81.002200232064268</v>
      </c>
      <c r="F32" s="322">
        <f>分析係数表!C35</f>
        <v>0.75377646979277246</v>
      </c>
      <c r="G32" s="313">
        <f t="shared" si="2"/>
        <v>61.057552536372697</v>
      </c>
      <c r="H32" s="313">
        <v>90.631933910154117</v>
      </c>
      <c r="I32" s="313">
        <f t="shared" si="3"/>
        <v>90.631933910154117</v>
      </c>
      <c r="J32" s="322">
        <f>分析係数表!G35</f>
        <v>0.30282397072447498</v>
      </c>
      <c r="K32" s="315">
        <f t="shared" si="4"/>
        <v>27.445522101111063</v>
      </c>
      <c r="L32" s="49"/>
      <c r="M32" s="50"/>
      <c r="N32" s="324">
        <f>分析係数表!H35</f>
        <v>5.7629969222324183E-2</v>
      </c>
      <c r="O32" s="317">
        <f t="shared" si="0"/>
        <v>102.54274987022755</v>
      </c>
      <c r="P32" s="322">
        <f>分析係数表!C35</f>
        <v>0.75377646979277246</v>
      </c>
      <c r="Q32" s="317">
        <f t="shared" si="1"/>
        <v>77.294312000023396</v>
      </c>
      <c r="R32" s="317">
        <v>119.88340911999533</v>
      </c>
      <c r="S32" s="318">
        <f t="shared" si="8"/>
        <v>210.51534303014944</v>
      </c>
      <c r="T32" s="322">
        <f>分析係数表!F35</f>
        <v>0.60548890850388704</v>
      </c>
      <c r="U32" s="320">
        <f t="shared" si="5"/>
        <v>127.46470527464655</v>
      </c>
      <c r="V32" s="326">
        <f>分析係数表!D35</f>
        <v>4.0363234612300396E-2</v>
      </c>
      <c r="W32" s="279">
        <f t="shared" si="6"/>
        <v>8</v>
      </c>
      <c r="X32" s="322">
        <f>分析係数表!E35</f>
        <v>3.9154079363329694E-2</v>
      </c>
      <c r="Y32" s="280">
        <f t="shared" si="7"/>
        <v>8</v>
      </c>
    </row>
    <row r="33" spans="1:25">
      <c r="A33" s="366">
        <v>29</v>
      </c>
      <c r="B33" s="266" t="s">
        <v>93</v>
      </c>
      <c r="C33" s="364">
        <f>データ入力!C34</f>
        <v>0</v>
      </c>
      <c r="D33" s="365"/>
      <c r="E33" s="313">
        <f>'波及効果プロセス（施設建設需要増加額）'!C34</f>
        <v>42.277842240077064</v>
      </c>
      <c r="F33" s="322">
        <f>分析係数表!C36</f>
        <v>0.99118010215945485</v>
      </c>
      <c r="G33" s="313">
        <f t="shared" si="2"/>
        <v>41.904955990600897</v>
      </c>
      <c r="H33" s="313">
        <v>68.878325079281893</v>
      </c>
      <c r="I33" s="313">
        <f t="shared" si="3"/>
        <v>68.878325079281893</v>
      </c>
      <c r="J33" s="322">
        <f>分析係数表!G36</f>
        <v>5.8650173764370726E-2</v>
      </c>
      <c r="K33" s="315">
        <f t="shared" si="4"/>
        <v>4.0397257344986972</v>
      </c>
      <c r="L33" s="49"/>
      <c r="M33" s="50"/>
      <c r="N33" s="324">
        <f>分析係数表!H36</f>
        <v>0.2375179181177472</v>
      </c>
      <c r="O33" s="317">
        <f t="shared" si="0"/>
        <v>422.62282621193265</v>
      </c>
      <c r="P33" s="322">
        <f>分析係数表!C36</f>
        <v>0.99118010215945485</v>
      </c>
      <c r="Q33" s="317">
        <f t="shared" si="1"/>
        <v>418.89533605966091</v>
      </c>
      <c r="R33" s="317">
        <v>457.98873706543066</v>
      </c>
      <c r="S33" s="318">
        <f t="shared" si="8"/>
        <v>526.86706214471258</v>
      </c>
      <c r="T33" s="322">
        <f>分析係数表!F36</f>
        <v>0.81306518983088305</v>
      </c>
      <c r="U33" s="320">
        <f t="shared" si="5"/>
        <v>428.37726789833039</v>
      </c>
      <c r="V33" s="326">
        <f>分析係数表!D36</f>
        <v>1.5774342104513773E-2</v>
      </c>
      <c r="W33" s="279">
        <f t="shared" si="6"/>
        <v>8</v>
      </c>
      <c r="X33" s="322">
        <f>分析係数表!E36</f>
        <v>1.3229670821596217E-2</v>
      </c>
      <c r="Y33" s="280">
        <f t="shared" si="7"/>
        <v>7</v>
      </c>
    </row>
    <row r="34" spans="1:25">
      <c r="A34" s="366">
        <v>30</v>
      </c>
      <c r="B34" s="266" t="s">
        <v>94</v>
      </c>
      <c r="C34" s="364">
        <f>データ入力!C35</f>
        <v>0</v>
      </c>
      <c r="D34" s="365"/>
      <c r="E34" s="313">
        <f>'波及効果プロセス（施設建設需要増加額）'!C35</f>
        <v>199.26011267523407</v>
      </c>
      <c r="F34" s="322">
        <f>分析係数表!C37</f>
        <v>0.58105140483022077</v>
      </c>
      <c r="G34" s="313">
        <f t="shared" si="2"/>
        <v>115.78036839657284</v>
      </c>
      <c r="H34" s="313">
        <v>149.85198136029882</v>
      </c>
      <c r="I34" s="313">
        <f t="shared" si="3"/>
        <v>149.85198136029882</v>
      </c>
      <c r="J34" s="322">
        <f>分析係数表!G37</f>
        <v>0.40235165952905672</v>
      </c>
      <c r="K34" s="315">
        <f t="shared" si="4"/>
        <v>60.293193384033508</v>
      </c>
      <c r="L34" s="49"/>
      <c r="M34" s="50"/>
      <c r="N34" s="324">
        <f>分析係数表!H37</f>
        <v>4.2719417558337268E-2</v>
      </c>
      <c r="O34" s="317">
        <f t="shared" si="0"/>
        <v>76.011953648406262</v>
      </c>
      <c r="P34" s="322">
        <f>分析係数表!C37</f>
        <v>0.58105140483022077</v>
      </c>
      <c r="Q34" s="317">
        <f t="shared" si="1"/>
        <v>44.166852451296087</v>
      </c>
      <c r="R34" s="317">
        <v>59.641078316008901</v>
      </c>
      <c r="S34" s="318">
        <f t="shared" si="8"/>
        <v>209.49305967630772</v>
      </c>
      <c r="T34" s="322">
        <f>分析係数表!F37</f>
        <v>0.63403708963374472</v>
      </c>
      <c r="U34" s="320">
        <f t="shared" si="5"/>
        <v>132.82636985563454</v>
      </c>
      <c r="V34" s="326">
        <f>分析係数表!D37</f>
        <v>7.9200513574427991E-2</v>
      </c>
      <c r="W34" s="279">
        <f t="shared" si="6"/>
        <v>17</v>
      </c>
      <c r="X34" s="322">
        <f>分析係数表!E37</f>
        <v>7.3600662533244779E-2</v>
      </c>
      <c r="Y34" s="280">
        <f t="shared" si="7"/>
        <v>15</v>
      </c>
    </row>
    <row r="35" spans="1:25">
      <c r="A35" s="366">
        <v>31</v>
      </c>
      <c r="B35" s="266" t="s">
        <v>95</v>
      </c>
      <c r="C35" s="364">
        <f>データ入力!C36</f>
        <v>0</v>
      </c>
      <c r="D35" s="365"/>
      <c r="E35" s="313">
        <f>'波及効果プロセス（施設建設需要増加額）'!C36</f>
        <v>59.266242675015143</v>
      </c>
      <c r="F35" s="322">
        <f>分析係数表!C38</f>
        <v>0.47456671407271833</v>
      </c>
      <c r="G35" s="313">
        <f t="shared" si="2"/>
        <v>28.12578604171825</v>
      </c>
      <c r="H35" s="313">
        <v>54.881251853004478</v>
      </c>
      <c r="I35" s="313">
        <f t="shared" si="3"/>
        <v>54.881251853004478</v>
      </c>
      <c r="J35" s="322">
        <f>分析係数表!G38</f>
        <v>0.18003386475673192</v>
      </c>
      <c r="K35" s="315">
        <f t="shared" si="4"/>
        <v>9.8804838737839518</v>
      </c>
      <c r="L35" s="49"/>
      <c r="M35" s="50"/>
      <c r="N35" s="324">
        <f>分析係数表!H38</f>
        <v>5.150358926080905E-2</v>
      </c>
      <c r="O35" s="317">
        <f t="shared" si="0"/>
        <v>91.641896434403264</v>
      </c>
      <c r="P35" s="322">
        <f>分析係数表!C38</f>
        <v>0.47456671407271833</v>
      </c>
      <c r="Q35" s="317">
        <f t="shared" si="1"/>
        <v>43.490193662267117</v>
      </c>
      <c r="R35" s="317">
        <v>60.766004640433039</v>
      </c>
      <c r="S35" s="318">
        <f t="shared" si="8"/>
        <v>115.64725649343751</v>
      </c>
      <c r="T35" s="322">
        <f>分析係数表!F38</f>
        <v>0.4997199825516766</v>
      </c>
      <c r="U35" s="320">
        <f t="shared" si="5"/>
        <v>57.791244997049859</v>
      </c>
      <c r="V35" s="326">
        <f>分析係数表!D38</f>
        <v>3.5590827435143364E-2</v>
      </c>
      <c r="W35" s="279">
        <f t="shared" si="6"/>
        <v>4</v>
      </c>
      <c r="X35" s="322">
        <f>分析係数表!E38</f>
        <v>3.1059891839156476E-2</v>
      </c>
      <c r="Y35" s="280">
        <f t="shared" si="7"/>
        <v>4</v>
      </c>
    </row>
    <row r="36" spans="1:25">
      <c r="A36" s="366">
        <v>32</v>
      </c>
      <c r="B36" s="266" t="s">
        <v>67</v>
      </c>
      <c r="C36" s="364">
        <f>データ入力!C37</f>
        <v>0</v>
      </c>
      <c r="D36" s="365"/>
      <c r="E36" s="313">
        <f>'波及効果プロセス（施設建設需要増加額）'!C37</f>
        <v>0</v>
      </c>
      <c r="F36" s="322">
        <f>分析係数表!C39</f>
        <v>1</v>
      </c>
      <c r="G36" s="313">
        <f t="shared" si="2"/>
        <v>0</v>
      </c>
      <c r="H36" s="313">
        <v>7.4004167285212477</v>
      </c>
      <c r="I36" s="313">
        <f t="shared" si="3"/>
        <v>7.4004167285212477</v>
      </c>
      <c r="J36" s="322">
        <f>分析係数表!G39</f>
        <v>0.33345520667958617</v>
      </c>
      <c r="K36" s="315">
        <f t="shared" si="4"/>
        <v>2.4677074897241194</v>
      </c>
      <c r="L36" s="49"/>
      <c r="M36" s="50"/>
      <c r="N36" s="324">
        <f>分析係数表!H39</f>
        <v>5.0851604954235139E-3</v>
      </c>
      <c r="O36" s="317">
        <f t="shared" si="0"/>
        <v>9.0481801008872065</v>
      </c>
      <c r="P36" s="322">
        <f>分析係数表!C39</f>
        <v>1</v>
      </c>
      <c r="Q36" s="317">
        <f t="shared" si="1"/>
        <v>9.0481801008872065</v>
      </c>
      <c r="R36" s="317">
        <v>9.4579222250479678</v>
      </c>
      <c r="S36" s="318">
        <f t="shared" si="8"/>
        <v>16.858338953569216</v>
      </c>
      <c r="T36" s="322">
        <f>分析係数表!F39</f>
        <v>0.70859596344355691</v>
      </c>
      <c r="U36" s="320">
        <f t="shared" si="5"/>
        <v>11.945750932862424</v>
      </c>
      <c r="V36" s="326">
        <f>分析係数表!D39</f>
        <v>4.8027598057070089E-2</v>
      </c>
      <c r="W36" s="279">
        <f t="shared" si="6"/>
        <v>1</v>
      </c>
      <c r="X36" s="322">
        <f>分析係数表!E39</f>
        <v>4.8027598057070089E-2</v>
      </c>
      <c r="Y36" s="280">
        <f t="shared" si="7"/>
        <v>1</v>
      </c>
    </row>
    <row r="37" spans="1:25">
      <c r="A37" s="366">
        <v>33</v>
      </c>
      <c r="B37" s="266" t="s">
        <v>96</v>
      </c>
      <c r="C37" s="364">
        <f>データ入力!C38</f>
        <v>0</v>
      </c>
      <c r="D37" s="365"/>
      <c r="E37" s="313">
        <f>'波及効果プロセス（施設建設需要増加額）'!C38</f>
        <v>2.4679634535251149</v>
      </c>
      <c r="F37" s="322">
        <f>分析係数表!C40</f>
        <v>0.78927678494152065</v>
      </c>
      <c r="G37" s="313">
        <f t="shared" si="2"/>
        <v>1.9479062599514747</v>
      </c>
      <c r="H37" s="313">
        <v>3.9040228604428973</v>
      </c>
      <c r="I37" s="313">
        <f t="shared" si="3"/>
        <v>3.9040228604428973</v>
      </c>
      <c r="J37" s="322">
        <f>分析係数表!G40</f>
        <v>0.52314226927728547</v>
      </c>
      <c r="K37" s="315">
        <f t="shared" si="4"/>
        <v>2.0423593785224963</v>
      </c>
      <c r="L37" s="49"/>
      <c r="M37" s="50"/>
      <c r="N37" s="324">
        <f>分析係数表!H40</f>
        <v>3.428475595158087E-2</v>
      </c>
      <c r="O37" s="317">
        <f t="shared" si="0"/>
        <v>61.003904762504888</v>
      </c>
      <c r="P37" s="322">
        <f>分析係数表!C40</f>
        <v>0.78927678494152065</v>
      </c>
      <c r="Q37" s="317">
        <f t="shared" si="1"/>
        <v>48.148965819828575</v>
      </c>
      <c r="R37" s="317">
        <v>49.146185899762692</v>
      </c>
      <c r="S37" s="318">
        <f t="shared" si="8"/>
        <v>53.050208760205592</v>
      </c>
      <c r="T37" s="322">
        <f>分析係数表!F40</f>
        <v>0.70623799726049996</v>
      </c>
      <c r="U37" s="320">
        <f t="shared" si="5"/>
        <v>37.466073189059031</v>
      </c>
      <c r="V37" s="326">
        <f>分析係数表!D40</f>
        <v>9.0697433955161888E-2</v>
      </c>
      <c r="W37" s="279">
        <f t="shared" si="6"/>
        <v>5</v>
      </c>
      <c r="X37" s="322">
        <f>分析係数表!E40</f>
        <v>9.0562666353757981E-2</v>
      </c>
      <c r="Y37" s="280">
        <f t="shared" si="7"/>
        <v>5</v>
      </c>
    </row>
    <row r="38" spans="1:25">
      <c r="A38" s="366">
        <v>34</v>
      </c>
      <c r="B38" s="266" t="s">
        <v>97</v>
      </c>
      <c r="C38" s="364">
        <f>データ入力!C39</f>
        <v>0</v>
      </c>
      <c r="D38" s="365"/>
      <c r="E38" s="313">
        <f>'波及効果プロセス（施設建設需要増加額）'!C39</f>
        <v>3.1927082193080399E-3</v>
      </c>
      <c r="F38" s="322">
        <f>分析係数表!C41</f>
        <v>0.99594790611943085</v>
      </c>
      <c r="G38" s="313">
        <f t="shared" si="2"/>
        <v>3.1797710658701388E-3</v>
      </c>
      <c r="H38" s="313">
        <v>0.25812861210021687</v>
      </c>
      <c r="I38" s="313">
        <f t="shared" si="3"/>
        <v>0.25812861210021687</v>
      </c>
      <c r="J38" s="322">
        <f>分析係数表!G41</f>
        <v>0.50896339569449323</v>
      </c>
      <c r="K38" s="315">
        <f t="shared" si="4"/>
        <v>0.13137801494043302</v>
      </c>
      <c r="L38" s="49"/>
      <c r="M38" s="50"/>
      <c r="N38" s="324">
        <f>分析係数表!H41</f>
        <v>5.504775199299148E-2</v>
      </c>
      <c r="O38" s="317">
        <f t="shared" si="0"/>
        <v>97.948132537767066</v>
      </c>
      <c r="P38" s="322">
        <f>分析係数表!C41</f>
        <v>0.99594790611943085</v>
      </c>
      <c r="Q38" s="317">
        <f t="shared" si="1"/>
        <v>97.551237509297607</v>
      </c>
      <c r="R38" s="317">
        <v>99.148181421680206</v>
      </c>
      <c r="S38" s="318">
        <f t="shared" si="8"/>
        <v>99.406310033780429</v>
      </c>
      <c r="T38" s="322">
        <f>分析係数表!F41</f>
        <v>0.58132099287543681</v>
      </c>
      <c r="U38" s="320">
        <f t="shared" si="5"/>
        <v>57.786974846920735</v>
      </c>
      <c r="V38" s="326">
        <f>分析係数表!D41</f>
        <v>0.12149342216939719</v>
      </c>
      <c r="W38" s="279">
        <f t="shared" si="6"/>
        <v>12</v>
      </c>
      <c r="X38" s="322">
        <f>分析係数表!E41</f>
        <v>0.11755967401821014</v>
      </c>
      <c r="Y38" s="280">
        <f t="shared" si="7"/>
        <v>12</v>
      </c>
    </row>
    <row r="39" spans="1:25">
      <c r="A39" s="366">
        <v>35</v>
      </c>
      <c r="B39" s="266" t="s">
        <v>3</v>
      </c>
      <c r="C39" s="364">
        <f>データ入力!C40</f>
        <v>0</v>
      </c>
      <c r="D39" s="365"/>
      <c r="E39" s="313">
        <f>'波及効果プロセス（施設建設需要増加額）'!C40</f>
        <v>6.235359152308602</v>
      </c>
      <c r="F39" s="322">
        <f>分析係数表!C42</f>
        <v>0.9655414908579466</v>
      </c>
      <c r="G39" s="313">
        <f>E39*F39</f>
        <v>6.0204979719547902</v>
      </c>
      <c r="H39" s="313">
        <v>8.5998740366684991</v>
      </c>
      <c r="I39" s="313">
        <f>C39+H39</f>
        <v>8.5998740366684991</v>
      </c>
      <c r="J39" s="322">
        <f>分析係数表!G42</f>
        <v>0.53299358903562055</v>
      </c>
      <c r="K39" s="315">
        <f>I39*J39</f>
        <v>4.5836777280581931</v>
      </c>
      <c r="L39" s="49"/>
      <c r="M39" s="50"/>
      <c r="N39" s="324">
        <f>分析係数表!H42</f>
        <v>1.3420289237220641E-2</v>
      </c>
      <c r="O39" s="317">
        <f t="shared" si="0"/>
        <v>23.879127145279494</v>
      </c>
      <c r="P39" s="322">
        <f>分析係数表!C42</f>
        <v>0.9655414908579466</v>
      </c>
      <c r="Q39" s="317">
        <f>O39*P39</f>
        <v>23.056288024239624</v>
      </c>
      <c r="R39" s="317">
        <v>24.777514297928391</v>
      </c>
      <c r="S39" s="318">
        <f>I39+R39</f>
        <v>33.377388334596887</v>
      </c>
      <c r="T39" s="322">
        <f>分析係数表!F42</f>
        <v>0.58706867988829459</v>
      </c>
      <c r="U39" s="320">
        <f t="shared" si="5"/>
        <v>19.594819307710758</v>
      </c>
      <c r="V39" s="326">
        <f>分析係数表!D42</f>
        <v>0.12536880137580664</v>
      </c>
      <c r="W39" s="279">
        <f t="shared" si="6"/>
        <v>4</v>
      </c>
      <c r="X39" s="322">
        <f>分析係数表!E42</f>
        <v>0.11770088827882173</v>
      </c>
      <c r="Y39" s="280">
        <f t="shared" si="7"/>
        <v>4</v>
      </c>
    </row>
    <row r="40" spans="1:25">
      <c r="A40" s="366">
        <v>36</v>
      </c>
      <c r="B40" s="266" t="s">
        <v>98</v>
      </c>
      <c r="C40" s="364">
        <f>データ入力!C41</f>
        <v>0</v>
      </c>
      <c r="D40" s="365"/>
      <c r="E40" s="313">
        <f>'波及効果プロセス（施設建設需要増加額）'!C41</f>
        <v>771.83082660128002</v>
      </c>
      <c r="F40" s="322">
        <f>分析係数表!C43</f>
        <v>0.68354347123018677</v>
      </c>
      <c r="G40" s="313">
        <f>E40*F40</f>
        <v>527.57992241750333</v>
      </c>
      <c r="H40" s="313">
        <v>660.65912238595092</v>
      </c>
      <c r="I40" s="313">
        <f>C40+H40</f>
        <v>660.65912238595092</v>
      </c>
      <c r="J40" s="322">
        <f>分析係数表!G43</f>
        <v>0.37257380440005849</v>
      </c>
      <c r="K40" s="315">
        <f>I40*J40</f>
        <v>246.1442826389376</v>
      </c>
      <c r="L40" s="49"/>
      <c r="M40" s="50"/>
      <c r="N40" s="324">
        <f>分析係数表!H43</f>
        <v>1.4147055315786071E-2</v>
      </c>
      <c r="O40" s="317">
        <f t="shared" si="0"/>
        <v>25.172284042882563</v>
      </c>
      <c r="P40" s="322">
        <f>分析係数表!C43</f>
        <v>0.68354347123018677</v>
      </c>
      <c r="Q40" s="317">
        <f>O40*P40</f>
        <v>17.206350413464186</v>
      </c>
      <c r="R40" s="317">
        <v>81.376382721600507</v>
      </c>
      <c r="S40" s="318">
        <f>I40+R40</f>
        <v>742.03550510755144</v>
      </c>
      <c r="T40" s="322">
        <f>分析係数表!F43</f>
        <v>0.62240825035949521</v>
      </c>
      <c r="U40" s="320">
        <f t="shared" si="5"/>
        <v>461.84902043861536</v>
      </c>
      <c r="V40" s="326">
        <f>分析係数表!D43</f>
        <v>0.13048156468325811</v>
      </c>
      <c r="W40" s="279">
        <f t="shared" si="6"/>
        <v>97</v>
      </c>
      <c r="X40" s="322">
        <f>分析係数表!E43</f>
        <v>0.11291103502841897</v>
      </c>
      <c r="Y40" s="280">
        <f t="shared" si="7"/>
        <v>84</v>
      </c>
    </row>
    <row r="41" spans="1:25">
      <c r="A41" s="366">
        <v>37</v>
      </c>
      <c r="B41" s="266" t="s">
        <v>99</v>
      </c>
      <c r="C41" s="364">
        <f>データ入力!C42</f>
        <v>0</v>
      </c>
      <c r="D41" s="365"/>
      <c r="E41" s="313">
        <f>'波及効果プロセス（施設建設需要増加額）'!C42</f>
        <v>2.2221249206383957</v>
      </c>
      <c r="F41" s="322">
        <f>分析係数表!C44</f>
        <v>0.55987382763194615</v>
      </c>
      <c r="G41" s="313">
        <f>E41*F41</f>
        <v>1.2441095847941532</v>
      </c>
      <c r="H41" s="313">
        <v>2.4379406133798351</v>
      </c>
      <c r="I41" s="313">
        <f>C41+H41</f>
        <v>2.4379406133798351</v>
      </c>
      <c r="J41" s="322">
        <f>分析係数表!G44</f>
        <v>0.32381925449611038</v>
      </c>
      <c r="K41" s="315">
        <f>I41*J41</f>
        <v>0.78945211193044829</v>
      </c>
      <c r="L41" s="49"/>
      <c r="M41" s="50"/>
      <c r="N41" s="324">
        <f>分析係数表!H44</f>
        <v>0.11509284654657072</v>
      </c>
      <c r="O41" s="317">
        <f t="shared" si="0"/>
        <v>204.78818806493055</v>
      </c>
      <c r="P41" s="322">
        <f>分析係数表!C44</f>
        <v>0.55987382763194615</v>
      </c>
      <c r="Q41" s="317">
        <f>O41*P41</f>
        <v>114.65554670572349</v>
      </c>
      <c r="R41" s="317">
        <v>117.73872190995992</v>
      </c>
      <c r="S41" s="318">
        <f>I41+R41</f>
        <v>120.17666252333976</v>
      </c>
      <c r="T41" s="322">
        <f>分析係数表!F44</f>
        <v>0.5344179716450459</v>
      </c>
      <c r="U41" s="320">
        <f t="shared" si="5"/>
        <v>64.224568224794439</v>
      </c>
      <c r="V41" s="326">
        <f>分析係数表!D44</f>
        <v>0.19836337849438287</v>
      </c>
      <c r="W41" s="279">
        <f t="shared" si="6"/>
        <v>24</v>
      </c>
      <c r="X41" s="322">
        <f>分析係数表!E44</f>
        <v>0.16230318686650563</v>
      </c>
      <c r="Y41" s="280">
        <f t="shared" si="7"/>
        <v>20</v>
      </c>
    </row>
    <row r="42" spans="1:25">
      <c r="A42" s="366">
        <v>38</v>
      </c>
      <c r="B42" s="266" t="s">
        <v>4</v>
      </c>
      <c r="C42" s="364">
        <f>データ入力!C43</f>
        <v>0</v>
      </c>
      <c r="D42" s="365"/>
      <c r="E42" s="313">
        <f>'波及効果プロセス（施設建設需要増加額）'!C43</f>
        <v>5.1689946070597168</v>
      </c>
      <c r="F42" s="322">
        <f>分析係数表!C45</f>
        <v>1</v>
      </c>
      <c r="G42" s="313">
        <f>E42*F42</f>
        <v>5.1689946070597168</v>
      </c>
      <c r="H42" s="313">
        <v>7.8587586080517999</v>
      </c>
      <c r="I42" s="313">
        <f>C42+H42</f>
        <v>7.8587586080517999</v>
      </c>
      <c r="J42" s="322">
        <f>分析係数表!G45</f>
        <v>0</v>
      </c>
      <c r="K42" s="315">
        <f>I42*J42</f>
        <v>0</v>
      </c>
      <c r="L42" s="49"/>
      <c r="M42" s="50"/>
      <c r="N42" s="324">
        <f>分析係数表!H45</f>
        <v>0</v>
      </c>
      <c r="O42" s="317">
        <f t="shared" si="0"/>
        <v>0</v>
      </c>
      <c r="P42" s="322">
        <f>分析係数表!C45</f>
        <v>1</v>
      </c>
      <c r="Q42" s="317">
        <f>O42*P42</f>
        <v>0</v>
      </c>
      <c r="R42" s="317">
        <v>2.0100804085322772</v>
      </c>
      <c r="S42" s="318">
        <f>I42+R42</f>
        <v>9.8688390165840776</v>
      </c>
      <c r="T42" s="322">
        <f>分析係数表!F45</f>
        <v>0</v>
      </c>
      <c r="U42" s="320">
        <f t="shared" si="5"/>
        <v>0</v>
      </c>
      <c r="V42" s="326">
        <f>分析係数表!D45</f>
        <v>0</v>
      </c>
      <c r="W42" s="279">
        <f t="shared" si="6"/>
        <v>0</v>
      </c>
      <c r="X42" s="322">
        <f>分析係数表!E45</f>
        <v>0</v>
      </c>
      <c r="Y42" s="280">
        <f t="shared" si="7"/>
        <v>0</v>
      </c>
    </row>
    <row r="43" spans="1:25">
      <c r="A43" s="366">
        <v>39</v>
      </c>
      <c r="B43" s="266" t="s">
        <v>5</v>
      </c>
      <c r="C43" s="364">
        <f>データ入力!C44</f>
        <v>0</v>
      </c>
      <c r="D43" s="365"/>
      <c r="E43" s="313">
        <f>'波及効果プロセス（施設建設需要増加額）'!C44</f>
        <v>103.86837649874846</v>
      </c>
      <c r="F43" s="322">
        <f>分析係数表!C46</f>
        <v>0.63561708735819755</v>
      </c>
      <c r="G43" s="313">
        <f>E43*F43</f>
        <v>66.020514938759149</v>
      </c>
      <c r="H43" s="313">
        <v>72.91317128470763</v>
      </c>
      <c r="I43" s="313">
        <f>C43+H43</f>
        <v>72.91317128470763</v>
      </c>
      <c r="J43" s="322">
        <f>分析係数表!G46</f>
        <v>7.4261727822867345E-3</v>
      </c>
      <c r="K43" s="315">
        <f>I43*J43</f>
        <v>0.54146580806470646</v>
      </c>
      <c r="L43" s="49"/>
      <c r="M43" s="50"/>
      <c r="N43" s="324">
        <f>分析係数表!H46</f>
        <v>7.1346566917706757E-6</v>
      </c>
      <c r="O43" s="317">
        <f t="shared" si="0"/>
        <v>1.2694910763040666E-2</v>
      </c>
      <c r="P43" s="322">
        <f>分析係数表!C46</f>
        <v>0.63561708735819755</v>
      </c>
      <c r="Q43" s="317">
        <f>O43*P43</f>
        <v>8.0691022034761403E-3</v>
      </c>
      <c r="R43" s="317">
        <v>4.0370155867510586</v>
      </c>
      <c r="S43" s="318">
        <f>I43+R43</f>
        <v>76.950186871458683</v>
      </c>
      <c r="T43" s="322">
        <f>分析係数表!F46</f>
        <v>0.64740426293918441</v>
      </c>
      <c r="U43" s="320">
        <f t="shared" si="5"/>
        <v>49.817879014549213</v>
      </c>
      <c r="V43" s="326">
        <f>分析係数表!D46</f>
        <v>3.6867524451068895E-3</v>
      </c>
      <c r="W43" s="279">
        <f t="shared" si="6"/>
        <v>0</v>
      </c>
      <c r="X43" s="322">
        <f>分析係数表!E46</f>
        <v>3.6024838177901608E-3</v>
      </c>
      <c r="Y43" s="280">
        <f t="shared" si="7"/>
        <v>0</v>
      </c>
    </row>
    <row r="44" spans="1:25">
      <c r="A44" s="83">
        <v>40</v>
      </c>
      <c r="B44" s="270" t="s">
        <v>278</v>
      </c>
      <c r="C44" s="367">
        <f>データ入力!C45</f>
        <v>7000</v>
      </c>
      <c r="D44" s="368"/>
      <c r="E44" s="314">
        <f>SUM(E5:E43)</f>
        <v>3669.1369106260622</v>
      </c>
      <c r="F44" s="323">
        <f>分析係数表!C47</f>
        <v>0.59941121331825653</v>
      </c>
      <c r="G44" s="314">
        <f>SUM(G5:G43)</f>
        <v>1623.8878709816606</v>
      </c>
      <c r="H44" s="314">
        <f>SUM(H5:H43)</f>
        <v>2156.397447164296</v>
      </c>
      <c r="I44" s="314">
        <f>SUM(I5:I43)</f>
        <v>9156.397447164296</v>
      </c>
      <c r="J44" s="323">
        <f>分析係数表!G47</f>
        <v>0.26745444124294698</v>
      </c>
      <c r="K44" s="316">
        <f>SUM(K5:K43)</f>
        <v>2941.0418022603126</v>
      </c>
      <c r="L44" s="104">
        <f>データ入力!$P$32</f>
        <v>0.60499999999999998</v>
      </c>
      <c r="M44" s="314">
        <f>K44*L44</f>
        <v>1779.3302903674892</v>
      </c>
      <c r="N44" s="325">
        <f>分析係数表!H47</f>
        <v>1</v>
      </c>
      <c r="O44" s="314">
        <f>SUM(O5:O43)</f>
        <v>1779.3302903674894</v>
      </c>
      <c r="P44" s="323">
        <f>分析係数表!C47</f>
        <v>0.59941121331825653</v>
      </c>
      <c r="Q44" s="314">
        <f>SUM(Q5:Q43)</f>
        <v>1106.8416527066083</v>
      </c>
      <c r="R44" s="314">
        <f>SUM(R5:R43)</f>
        <v>1382.9588942917633</v>
      </c>
      <c r="S44" s="319">
        <f>SUM(S5:S43)</f>
        <v>10539.356341456058</v>
      </c>
      <c r="T44" s="323">
        <f>分析係数表!F47</f>
        <v>0.52032812004185636</v>
      </c>
      <c r="U44" s="321">
        <f>SUM(U5:U43)</f>
        <v>5255.0491303407352</v>
      </c>
      <c r="V44" s="327">
        <f>分析係数表!D47</f>
        <v>6.7043132898265148E-2</v>
      </c>
      <c r="W44" s="281">
        <f>SUM(W5:W43)</f>
        <v>765</v>
      </c>
      <c r="X44" s="323">
        <f>分析係数表!E47</f>
        <v>6.0489972943054145E-2</v>
      </c>
      <c r="Y44" s="282">
        <f>SUM(Y5:Y43)</f>
        <v>619</v>
      </c>
    </row>
    <row r="45" spans="1:25">
      <c r="B45" s="283" t="s">
        <v>279</v>
      </c>
      <c r="C45" s="104" t="s">
        <v>280</v>
      </c>
      <c r="D45" s="104" t="s">
        <v>281</v>
      </c>
      <c r="E45" s="104"/>
      <c r="F45" s="104" t="s">
        <v>116</v>
      </c>
      <c r="G45" s="104"/>
      <c r="H45" s="104" t="s">
        <v>282</v>
      </c>
      <c r="I45" s="104"/>
      <c r="J45" s="104" t="s">
        <v>116</v>
      </c>
      <c r="K45" s="104"/>
      <c r="L45" s="104" t="s">
        <v>280</v>
      </c>
      <c r="M45" s="104"/>
      <c r="N45" s="104" t="s">
        <v>116</v>
      </c>
      <c r="O45" s="104"/>
      <c r="P45" s="104" t="s">
        <v>116</v>
      </c>
      <c r="Q45" s="104"/>
      <c r="R45" s="104"/>
      <c r="S45" s="104" t="s">
        <v>282</v>
      </c>
      <c r="T45" s="104" t="s">
        <v>116</v>
      </c>
      <c r="U45" s="104"/>
      <c r="V45" s="104" t="s">
        <v>116</v>
      </c>
      <c r="W45" s="104"/>
      <c r="X45" s="104" t="s">
        <v>116</v>
      </c>
      <c r="Y45" s="284"/>
    </row>
    <row r="46" spans="1:25">
      <c r="B46" s="83" t="s">
        <v>283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56849-E16D-44AF-B810-F2FB158B7589}">
  <dimension ref="A1:AP45"/>
  <sheetViews>
    <sheetView workbookViewId="0">
      <pane xSplit="2" ySplit="5" topLeftCell="C6" activePane="bottomRight" state="frozen"/>
      <selection activeCell="C3" sqref="C3"/>
      <selection pane="topRight" activeCell="C3" sqref="C3"/>
      <selection pane="bottomLeft" activeCell="C3" sqref="C3"/>
      <selection pane="bottomRight" activeCell="C6" sqref="C6"/>
    </sheetView>
  </sheetViews>
  <sheetFormatPr defaultColWidth="8.25" defaultRowHeight="12"/>
  <cols>
    <col min="1" max="1" width="3" style="285" customWidth="1"/>
    <col min="2" max="2" width="15.125" style="285" customWidth="1"/>
    <col min="3" max="16384" width="8.25" style="285"/>
  </cols>
  <sheetData>
    <row r="1" spans="1:42">
      <c r="A1" s="287" t="s">
        <v>399</v>
      </c>
    </row>
    <row r="2" spans="1:42">
      <c r="B2" s="369"/>
    </row>
    <row r="3" spans="1:42">
      <c r="A3" s="288"/>
      <c r="B3" s="289"/>
      <c r="C3" s="370"/>
      <c r="D3" s="289" t="s">
        <v>384</v>
      </c>
      <c r="E3" s="289" t="s">
        <v>385</v>
      </c>
      <c r="F3" s="289" t="s">
        <v>386</v>
      </c>
      <c r="G3" s="289" t="s">
        <v>387</v>
      </c>
      <c r="H3" s="289" t="s">
        <v>388</v>
      </c>
      <c r="I3" s="289" t="s">
        <v>389</v>
      </c>
      <c r="J3" s="289" t="s">
        <v>390</v>
      </c>
      <c r="K3" s="289" t="s">
        <v>391</v>
      </c>
      <c r="L3" s="289" t="s">
        <v>392</v>
      </c>
      <c r="M3" s="289" t="s">
        <v>329</v>
      </c>
      <c r="N3" s="289" t="s">
        <v>330</v>
      </c>
      <c r="O3" s="289" t="s">
        <v>331</v>
      </c>
      <c r="P3" s="289" t="s">
        <v>332</v>
      </c>
      <c r="Q3" s="289" t="s">
        <v>333</v>
      </c>
      <c r="R3" s="289" t="s">
        <v>334</v>
      </c>
      <c r="S3" s="289" t="s">
        <v>335</v>
      </c>
      <c r="T3" s="289" t="s">
        <v>336</v>
      </c>
      <c r="U3" s="289" t="s">
        <v>337</v>
      </c>
      <c r="V3" s="289" t="s">
        <v>338</v>
      </c>
      <c r="W3" s="289" t="s">
        <v>339</v>
      </c>
      <c r="X3" s="289" t="s">
        <v>340</v>
      </c>
      <c r="Y3" s="289" t="s">
        <v>341</v>
      </c>
      <c r="Z3" s="289" t="s">
        <v>342</v>
      </c>
      <c r="AA3" s="289" t="s">
        <v>343</v>
      </c>
      <c r="AB3" s="289" t="s">
        <v>344</v>
      </c>
      <c r="AC3" s="289" t="s">
        <v>345</v>
      </c>
      <c r="AD3" s="289" t="s">
        <v>346</v>
      </c>
      <c r="AE3" s="289" t="s">
        <v>347</v>
      </c>
      <c r="AF3" s="289" t="s">
        <v>348</v>
      </c>
      <c r="AG3" s="289" t="s">
        <v>349</v>
      </c>
      <c r="AH3" s="289" t="s">
        <v>350</v>
      </c>
      <c r="AI3" s="289" t="s">
        <v>351</v>
      </c>
      <c r="AJ3" s="289" t="s">
        <v>352</v>
      </c>
      <c r="AK3" s="289" t="s">
        <v>353</v>
      </c>
      <c r="AL3" s="371">
        <v>35</v>
      </c>
      <c r="AM3" s="371">
        <v>36</v>
      </c>
      <c r="AN3" s="371">
        <v>37</v>
      </c>
      <c r="AO3" s="371">
        <v>38</v>
      </c>
      <c r="AP3" s="372">
        <v>39</v>
      </c>
    </row>
    <row r="4" spans="1:42">
      <c r="A4" s="290"/>
      <c r="B4" s="124"/>
      <c r="C4" s="291" t="s">
        <v>225</v>
      </c>
      <c r="D4" s="285" t="s">
        <v>73</v>
      </c>
      <c r="E4" s="285" t="s">
        <v>393</v>
      </c>
      <c r="F4" s="285" t="s">
        <v>394</v>
      </c>
      <c r="G4" s="285" t="s">
        <v>108</v>
      </c>
      <c r="H4" s="285" t="s">
        <v>357</v>
      </c>
      <c r="I4" s="285" t="s">
        <v>78</v>
      </c>
      <c r="J4" s="285" t="s">
        <v>79</v>
      </c>
      <c r="K4" s="285" t="s">
        <v>80</v>
      </c>
      <c r="L4" s="285" t="s">
        <v>81</v>
      </c>
      <c r="M4" s="285" t="s">
        <v>109</v>
      </c>
      <c r="N4" s="285" t="s">
        <v>83</v>
      </c>
      <c r="O4" s="285" t="s">
        <v>84</v>
      </c>
      <c r="P4" s="285" t="s">
        <v>85</v>
      </c>
      <c r="Q4" s="285" t="s">
        <v>86</v>
      </c>
      <c r="R4" s="285" t="s">
        <v>110</v>
      </c>
      <c r="S4" s="285" t="s">
        <v>111</v>
      </c>
      <c r="T4" s="285" t="s">
        <v>112</v>
      </c>
      <c r="U4" s="285" t="s">
        <v>359</v>
      </c>
      <c r="V4" s="285" t="s">
        <v>88</v>
      </c>
      <c r="W4" s="285" t="s">
        <v>360</v>
      </c>
      <c r="X4" s="285" t="s">
        <v>90</v>
      </c>
      <c r="Y4" s="285" t="s">
        <v>64</v>
      </c>
      <c r="Z4" s="285" t="s">
        <v>91</v>
      </c>
      <c r="AA4" s="285" t="s">
        <v>361</v>
      </c>
      <c r="AB4" s="285" t="s">
        <v>1</v>
      </c>
      <c r="AC4" s="285" t="s">
        <v>2</v>
      </c>
      <c r="AD4" s="285" t="s">
        <v>65</v>
      </c>
      <c r="AE4" s="285" t="s">
        <v>66</v>
      </c>
      <c r="AF4" s="285" t="s">
        <v>93</v>
      </c>
      <c r="AG4" s="285" t="s">
        <v>362</v>
      </c>
      <c r="AH4" s="285" t="s">
        <v>113</v>
      </c>
      <c r="AI4" s="285" t="s">
        <v>67</v>
      </c>
      <c r="AJ4" s="285" t="s">
        <v>96</v>
      </c>
      <c r="AK4" s="285" t="s">
        <v>363</v>
      </c>
      <c r="AL4" s="285" t="s">
        <v>395</v>
      </c>
      <c r="AM4" s="285" t="s">
        <v>98</v>
      </c>
      <c r="AN4" s="285" t="s">
        <v>114</v>
      </c>
      <c r="AO4" s="285" t="s">
        <v>396</v>
      </c>
      <c r="AP4" s="286" t="s">
        <v>366</v>
      </c>
    </row>
    <row r="5" spans="1:42">
      <c r="A5" s="373"/>
      <c r="B5" s="374" t="s">
        <v>211</v>
      </c>
      <c r="C5" s="375">
        <f>SUM(D5:AP5)</f>
        <v>7000</v>
      </c>
      <c r="D5" s="376">
        <f t="array" ref="D5:AP5">TRANSPOSE(データ入力!C6:C44)</f>
        <v>0</v>
      </c>
      <c r="E5" s="376">
        <v>0</v>
      </c>
      <c r="F5" s="376">
        <v>0</v>
      </c>
      <c r="G5" s="376">
        <v>0</v>
      </c>
      <c r="H5" s="376">
        <v>0</v>
      </c>
      <c r="I5" s="376">
        <v>0</v>
      </c>
      <c r="J5" s="376">
        <v>0</v>
      </c>
      <c r="K5" s="376">
        <v>0</v>
      </c>
      <c r="L5" s="376">
        <v>0</v>
      </c>
      <c r="M5" s="376">
        <v>0</v>
      </c>
      <c r="N5" s="376">
        <v>0</v>
      </c>
      <c r="O5" s="376">
        <v>0</v>
      </c>
      <c r="P5" s="376">
        <v>0</v>
      </c>
      <c r="Q5" s="376">
        <v>0</v>
      </c>
      <c r="R5" s="376">
        <v>0</v>
      </c>
      <c r="S5" s="376">
        <v>0</v>
      </c>
      <c r="T5" s="376">
        <v>0</v>
      </c>
      <c r="U5" s="376">
        <v>0</v>
      </c>
      <c r="V5" s="376">
        <v>0</v>
      </c>
      <c r="W5" s="376">
        <v>0</v>
      </c>
      <c r="X5" s="376">
        <v>0</v>
      </c>
      <c r="Y5" s="376">
        <v>0</v>
      </c>
      <c r="Z5" s="376">
        <v>7000</v>
      </c>
      <c r="AA5" s="376">
        <v>0</v>
      </c>
      <c r="AB5" s="376">
        <v>0</v>
      </c>
      <c r="AC5" s="376">
        <v>0</v>
      </c>
      <c r="AD5" s="376">
        <v>0</v>
      </c>
      <c r="AE5" s="376">
        <v>0</v>
      </c>
      <c r="AF5" s="376">
        <v>0</v>
      </c>
      <c r="AG5" s="376">
        <v>0</v>
      </c>
      <c r="AH5" s="376">
        <v>0</v>
      </c>
      <c r="AI5" s="376">
        <v>0</v>
      </c>
      <c r="AJ5" s="376">
        <v>0</v>
      </c>
      <c r="AK5" s="376">
        <v>0</v>
      </c>
      <c r="AL5" s="376">
        <v>0</v>
      </c>
      <c r="AM5" s="376">
        <v>0</v>
      </c>
      <c r="AN5" s="376">
        <v>0</v>
      </c>
      <c r="AO5" s="376">
        <v>0</v>
      </c>
      <c r="AP5" s="377">
        <v>0</v>
      </c>
    </row>
    <row r="6" spans="1:42">
      <c r="A6" s="290">
        <v>1</v>
      </c>
      <c r="B6" s="285" t="s">
        <v>73</v>
      </c>
      <c r="C6" s="378">
        <f>SUM(D6:AP6)</f>
        <v>6.3502966482036918</v>
      </c>
      <c r="D6" s="379">
        <f>D$5*投入係数表!C5</f>
        <v>0</v>
      </c>
      <c r="E6" s="379">
        <f>E$5*投入係数表!D5</f>
        <v>0</v>
      </c>
      <c r="F6" s="379">
        <f>F$5*投入係数表!E5</f>
        <v>0</v>
      </c>
      <c r="G6" s="379">
        <f>G$5*投入係数表!F5</f>
        <v>0</v>
      </c>
      <c r="H6" s="379">
        <f>H$5*投入係数表!G5</f>
        <v>0</v>
      </c>
      <c r="I6" s="379">
        <f>I$5*投入係数表!H5</f>
        <v>0</v>
      </c>
      <c r="J6" s="379">
        <f>J$5*投入係数表!I5</f>
        <v>0</v>
      </c>
      <c r="K6" s="379">
        <f>K$5*投入係数表!J5</f>
        <v>0</v>
      </c>
      <c r="L6" s="379">
        <f>L$5*投入係数表!K5</f>
        <v>0</v>
      </c>
      <c r="M6" s="379">
        <f>M$5*投入係数表!L5</f>
        <v>0</v>
      </c>
      <c r="N6" s="379">
        <f>N$5*投入係数表!M5</f>
        <v>0</v>
      </c>
      <c r="O6" s="379">
        <f>O$5*投入係数表!N5</f>
        <v>0</v>
      </c>
      <c r="P6" s="379">
        <f>P$5*投入係数表!O5</f>
        <v>0</v>
      </c>
      <c r="Q6" s="379">
        <f>Q$5*投入係数表!P5</f>
        <v>0</v>
      </c>
      <c r="R6" s="379">
        <f>R$5*投入係数表!Q5</f>
        <v>0</v>
      </c>
      <c r="S6" s="379">
        <f>S$5*投入係数表!R5</f>
        <v>0</v>
      </c>
      <c r="T6" s="379">
        <f>T$5*投入係数表!S5</f>
        <v>0</v>
      </c>
      <c r="U6" s="379">
        <f>U$5*投入係数表!T5</f>
        <v>0</v>
      </c>
      <c r="V6" s="379">
        <f>V$5*投入係数表!U5</f>
        <v>0</v>
      </c>
      <c r="W6" s="379">
        <f>W$5*投入係数表!V5</f>
        <v>0</v>
      </c>
      <c r="X6" s="379">
        <f>X$5*投入係数表!W5</f>
        <v>0</v>
      </c>
      <c r="Y6" s="379">
        <f>Y$5*投入係数表!X5</f>
        <v>0</v>
      </c>
      <c r="Z6" s="379">
        <f>Z$5*投入係数表!Y5</f>
        <v>6.3502966482036918</v>
      </c>
      <c r="AA6" s="379">
        <f>AA$5*投入係数表!Z5</f>
        <v>0</v>
      </c>
      <c r="AB6" s="379">
        <f>AB$5*投入係数表!AA5</f>
        <v>0</v>
      </c>
      <c r="AC6" s="379">
        <f>AC$5*投入係数表!AB5</f>
        <v>0</v>
      </c>
      <c r="AD6" s="379">
        <f>AD$5*投入係数表!AC5</f>
        <v>0</v>
      </c>
      <c r="AE6" s="379">
        <f>AE$5*投入係数表!AD5</f>
        <v>0</v>
      </c>
      <c r="AF6" s="379">
        <f>AF$5*投入係数表!AE5</f>
        <v>0</v>
      </c>
      <c r="AG6" s="379">
        <f>AG$5*投入係数表!AF5</f>
        <v>0</v>
      </c>
      <c r="AH6" s="379">
        <f>AH$5*投入係数表!AG5</f>
        <v>0</v>
      </c>
      <c r="AI6" s="379">
        <f>AI$5*投入係数表!AH5</f>
        <v>0</v>
      </c>
      <c r="AJ6" s="379">
        <f>AJ$5*投入係数表!AI5</f>
        <v>0</v>
      </c>
      <c r="AK6" s="379">
        <f>AK$5*投入係数表!AJ5</f>
        <v>0</v>
      </c>
      <c r="AL6" s="379">
        <f>AL$5*投入係数表!AK5</f>
        <v>0</v>
      </c>
      <c r="AM6" s="379">
        <f>AM$5*投入係数表!AL5</f>
        <v>0</v>
      </c>
      <c r="AN6" s="379">
        <f>AN$5*投入係数表!AM5</f>
        <v>0</v>
      </c>
      <c r="AO6" s="379">
        <f>AO$5*投入係数表!AN5</f>
        <v>0</v>
      </c>
      <c r="AP6" s="380">
        <f>AP$5*投入係数表!AO5</f>
        <v>0</v>
      </c>
    </row>
    <row r="7" spans="1:42">
      <c r="A7" s="290">
        <v>2</v>
      </c>
      <c r="B7" s="285" t="s">
        <v>74</v>
      </c>
      <c r="C7" s="378">
        <f t="shared" ref="C7:C44" si="0">SUM(D7:AP7)</f>
        <v>0.17240624384263417</v>
      </c>
      <c r="D7" s="379">
        <f>D$5*投入係数表!C6</f>
        <v>0</v>
      </c>
      <c r="E7" s="379">
        <f>E$5*投入係数表!D6</f>
        <v>0</v>
      </c>
      <c r="F7" s="379">
        <f>F$5*投入係数表!E6</f>
        <v>0</v>
      </c>
      <c r="G7" s="379">
        <f>G$5*投入係数表!F6</f>
        <v>0</v>
      </c>
      <c r="H7" s="379">
        <f>H$5*投入係数表!G6</f>
        <v>0</v>
      </c>
      <c r="I7" s="379">
        <f>I$5*投入係数表!H6</f>
        <v>0</v>
      </c>
      <c r="J7" s="379">
        <f>J$5*投入係数表!I6</f>
        <v>0</v>
      </c>
      <c r="K7" s="379">
        <f>K$5*投入係数表!J6</f>
        <v>0</v>
      </c>
      <c r="L7" s="379">
        <f>L$5*投入係数表!K6</f>
        <v>0</v>
      </c>
      <c r="M7" s="379">
        <f>M$5*投入係数表!L6</f>
        <v>0</v>
      </c>
      <c r="N7" s="379">
        <f>N$5*投入係数表!M6</f>
        <v>0</v>
      </c>
      <c r="O7" s="379">
        <f>O$5*投入係数表!N6</f>
        <v>0</v>
      </c>
      <c r="P7" s="379">
        <f>P$5*投入係数表!O6</f>
        <v>0</v>
      </c>
      <c r="Q7" s="379">
        <f>Q$5*投入係数表!P6</f>
        <v>0</v>
      </c>
      <c r="R7" s="379">
        <f>R$5*投入係数表!Q6</f>
        <v>0</v>
      </c>
      <c r="S7" s="379">
        <f>S$5*投入係数表!R6</f>
        <v>0</v>
      </c>
      <c r="T7" s="379">
        <f>T$5*投入係数表!S6</f>
        <v>0</v>
      </c>
      <c r="U7" s="379">
        <f>U$5*投入係数表!T6</f>
        <v>0</v>
      </c>
      <c r="V7" s="379">
        <f>V$5*投入係数表!U6</f>
        <v>0</v>
      </c>
      <c r="W7" s="379">
        <f>W$5*投入係数表!V6</f>
        <v>0</v>
      </c>
      <c r="X7" s="379">
        <f>X$5*投入係数表!W6</f>
        <v>0</v>
      </c>
      <c r="Y7" s="379">
        <f>Y$5*投入係数表!X6</f>
        <v>0</v>
      </c>
      <c r="Z7" s="379">
        <f>Z$5*投入係数表!Y6</f>
        <v>0.17240624384263417</v>
      </c>
      <c r="AA7" s="379">
        <f>AA$5*投入係数表!Z6</f>
        <v>0</v>
      </c>
      <c r="AB7" s="379">
        <f>AB$5*投入係数表!AA6</f>
        <v>0</v>
      </c>
      <c r="AC7" s="379">
        <f>AC$5*投入係数表!AB6</f>
        <v>0</v>
      </c>
      <c r="AD7" s="379">
        <f>AD$5*投入係数表!AC6</f>
        <v>0</v>
      </c>
      <c r="AE7" s="379">
        <f>AE$5*投入係数表!AD6</f>
        <v>0</v>
      </c>
      <c r="AF7" s="379">
        <f>AF$5*投入係数表!AE6</f>
        <v>0</v>
      </c>
      <c r="AG7" s="379">
        <f>AG$5*投入係数表!AF6</f>
        <v>0</v>
      </c>
      <c r="AH7" s="379">
        <f>AH$5*投入係数表!AG6</f>
        <v>0</v>
      </c>
      <c r="AI7" s="379">
        <f>AI$5*投入係数表!AH6</f>
        <v>0</v>
      </c>
      <c r="AJ7" s="379">
        <f>AJ$5*投入係数表!AI6</f>
        <v>0</v>
      </c>
      <c r="AK7" s="379">
        <f>AK$5*投入係数表!AJ6</f>
        <v>0</v>
      </c>
      <c r="AL7" s="379">
        <f>AL$5*投入係数表!AK6</f>
        <v>0</v>
      </c>
      <c r="AM7" s="379">
        <f>AM$5*投入係数表!AL6</f>
        <v>0</v>
      </c>
      <c r="AN7" s="379">
        <f>AN$5*投入係数表!AM6</f>
        <v>0</v>
      </c>
      <c r="AO7" s="379">
        <f>AO$5*投入係数表!AN6</f>
        <v>0</v>
      </c>
      <c r="AP7" s="380">
        <f>AP$5*投入係数表!AO6</f>
        <v>0</v>
      </c>
    </row>
    <row r="8" spans="1:42">
      <c r="A8" s="290">
        <v>3</v>
      </c>
      <c r="B8" s="285" t="s">
        <v>75</v>
      </c>
      <c r="C8" s="378">
        <f t="shared" si="0"/>
        <v>0</v>
      </c>
      <c r="D8" s="379">
        <f>D$5*投入係数表!C7</f>
        <v>0</v>
      </c>
      <c r="E8" s="379">
        <f>E$5*投入係数表!D7</f>
        <v>0</v>
      </c>
      <c r="F8" s="379">
        <f>F$5*投入係数表!E7</f>
        <v>0</v>
      </c>
      <c r="G8" s="379">
        <f>G$5*投入係数表!F7</f>
        <v>0</v>
      </c>
      <c r="H8" s="379">
        <f>H$5*投入係数表!G7</f>
        <v>0</v>
      </c>
      <c r="I8" s="379">
        <f>I$5*投入係数表!H7</f>
        <v>0</v>
      </c>
      <c r="J8" s="379">
        <f>J$5*投入係数表!I7</f>
        <v>0</v>
      </c>
      <c r="K8" s="379">
        <f>K$5*投入係数表!J7</f>
        <v>0</v>
      </c>
      <c r="L8" s="379">
        <f>L$5*投入係数表!K7</f>
        <v>0</v>
      </c>
      <c r="M8" s="379">
        <f>M$5*投入係数表!L7</f>
        <v>0</v>
      </c>
      <c r="N8" s="379">
        <f>N$5*投入係数表!M7</f>
        <v>0</v>
      </c>
      <c r="O8" s="379">
        <f>O$5*投入係数表!N7</f>
        <v>0</v>
      </c>
      <c r="P8" s="379">
        <f>P$5*投入係数表!O7</f>
        <v>0</v>
      </c>
      <c r="Q8" s="379">
        <f>Q$5*投入係数表!P7</f>
        <v>0</v>
      </c>
      <c r="R8" s="379">
        <f>R$5*投入係数表!Q7</f>
        <v>0</v>
      </c>
      <c r="S8" s="379">
        <f>S$5*投入係数表!R7</f>
        <v>0</v>
      </c>
      <c r="T8" s="379">
        <f>T$5*投入係数表!S7</f>
        <v>0</v>
      </c>
      <c r="U8" s="379">
        <f>U$5*投入係数表!T7</f>
        <v>0</v>
      </c>
      <c r="V8" s="379">
        <f>V$5*投入係数表!U7</f>
        <v>0</v>
      </c>
      <c r="W8" s="379">
        <f>W$5*投入係数表!V7</f>
        <v>0</v>
      </c>
      <c r="X8" s="379">
        <f>X$5*投入係数表!W7</f>
        <v>0</v>
      </c>
      <c r="Y8" s="379">
        <f>Y$5*投入係数表!X7</f>
        <v>0</v>
      </c>
      <c r="Z8" s="379">
        <f>Z$5*投入係数表!Y7</f>
        <v>0</v>
      </c>
      <c r="AA8" s="379">
        <f>AA$5*投入係数表!Z7</f>
        <v>0</v>
      </c>
      <c r="AB8" s="379">
        <f>AB$5*投入係数表!AA7</f>
        <v>0</v>
      </c>
      <c r="AC8" s="379">
        <f>AC$5*投入係数表!AB7</f>
        <v>0</v>
      </c>
      <c r="AD8" s="379">
        <f>AD$5*投入係数表!AC7</f>
        <v>0</v>
      </c>
      <c r="AE8" s="379">
        <f>AE$5*投入係数表!AD7</f>
        <v>0</v>
      </c>
      <c r="AF8" s="379">
        <f>AF$5*投入係数表!AE7</f>
        <v>0</v>
      </c>
      <c r="AG8" s="379">
        <f>AG$5*投入係数表!AF7</f>
        <v>0</v>
      </c>
      <c r="AH8" s="379">
        <f>AH$5*投入係数表!AG7</f>
        <v>0</v>
      </c>
      <c r="AI8" s="379">
        <f>AI$5*投入係数表!AH7</f>
        <v>0</v>
      </c>
      <c r="AJ8" s="379">
        <f>AJ$5*投入係数表!AI7</f>
        <v>0</v>
      </c>
      <c r="AK8" s="379">
        <f>AK$5*投入係数表!AJ7</f>
        <v>0</v>
      </c>
      <c r="AL8" s="379">
        <f>AL$5*投入係数表!AK7</f>
        <v>0</v>
      </c>
      <c r="AM8" s="379">
        <f>AM$5*投入係数表!AL7</f>
        <v>0</v>
      </c>
      <c r="AN8" s="379">
        <f>AN$5*投入係数表!AM7</f>
        <v>0</v>
      </c>
      <c r="AO8" s="379">
        <f>AO$5*投入係数表!AN7</f>
        <v>0</v>
      </c>
      <c r="AP8" s="380">
        <f>AP$5*投入係数表!AO7</f>
        <v>0</v>
      </c>
    </row>
    <row r="9" spans="1:42">
      <c r="A9" s="290">
        <v>4</v>
      </c>
      <c r="B9" s="285" t="s">
        <v>76</v>
      </c>
      <c r="C9" s="378">
        <f t="shared" si="0"/>
        <v>12.876192248469323</v>
      </c>
      <c r="D9" s="379">
        <f>D$5*投入係数表!C8</f>
        <v>0</v>
      </c>
      <c r="E9" s="379">
        <f>E$5*投入係数表!D8</f>
        <v>0</v>
      </c>
      <c r="F9" s="379">
        <f>F$5*投入係数表!E8</f>
        <v>0</v>
      </c>
      <c r="G9" s="379">
        <f>G$5*投入係数表!F8</f>
        <v>0</v>
      </c>
      <c r="H9" s="379">
        <f>H$5*投入係数表!G8</f>
        <v>0</v>
      </c>
      <c r="I9" s="379">
        <f>I$5*投入係数表!H8</f>
        <v>0</v>
      </c>
      <c r="J9" s="379">
        <f>J$5*投入係数表!I8</f>
        <v>0</v>
      </c>
      <c r="K9" s="379">
        <f>K$5*投入係数表!J8</f>
        <v>0</v>
      </c>
      <c r="L9" s="379">
        <f>L$5*投入係数表!K8</f>
        <v>0</v>
      </c>
      <c r="M9" s="379">
        <f>M$5*投入係数表!L8</f>
        <v>0</v>
      </c>
      <c r="N9" s="379">
        <f>N$5*投入係数表!M8</f>
        <v>0</v>
      </c>
      <c r="O9" s="379">
        <f>O$5*投入係数表!N8</f>
        <v>0</v>
      </c>
      <c r="P9" s="379">
        <f>P$5*投入係数表!O8</f>
        <v>0</v>
      </c>
      <c r="Q9" s="379">
        <f>Q$5*投入係数表!P8</f>
        <v>0</v>
      </c>
      <c r="R9" s="379">
        <f>R$5*投入係数表!Q8</f>
        <v>0</v>
      </c>
      <c r="S9" s="379">
        <f>S$5*投入係数表!R8</f>
        <v>0</v>
      </c>
      <c r="T9" s="379">
        <f>T$5*投入係数表!S8</f>
        <v>0</v>
      </c>
      <c r="U9" s="379">
        <f>U$5*投入係数表!T8</f>
        <v>0</v>
      </c>
      <c r="V9" s="379">
        <f>V$5*投入係数表!U8</f>
        <v>0</v>
      </c>
      <c r="W9" s="379">
        <f>W$5*投入係数表!V8</f>
        <v>0</v>
      </c>
      <c r="X9" s="379">
        <f>X$5*投入係数表!W8</f>
        <v>0</v>
      </c>
      <c r="Y9" s="379">
        <f>Y$5*投入係数表!X8</f>
        <v>0</v>
      </c>
      <c r="Z9" s="379">
        <f>Z$5*投入係数表!Y8</f>
        <v>12.876192248469323</v>
      </c>
      <c r="AA9" s="379">
        <f>AA$5*投入係数表!Z8</f>
        <v>0</v>
      </c>
      <c r="AB9" s="379">
        <f>AB$5*投入係数表!AA8</f>
        <v>0</v>
      </c>
      <c r="AC9" s="379">
        <f>AC$5*投入係数表!AB8</f>
        <v>0</v>
      </c>
      <c r="AD9" s="379">
        <f>AD$5*投入係数表!AC8</f>
        <v>0</v>
      </c>
      <c r="AE9" s="379">
        <f>AE$5*投入係数表!AD8</f>
        <v>0</v>
      </c>
      <c r="AF9" s="379">
        <f>AF$5*投入係数表!AE8</f>
        <v>0</v>
      </c>
      <c r="AG9" s="379">
        <f>AG$5*投入係数表!AF8</f>
        <v>0</v>
      </c>
      <c r="AH9" s="379">
        <f>AH$5*投入係数表!AG8</f>
        <v>0</v>
      </c>
      <c r="AI9" s="379">
        <f>AI$5*投入係数表!AH8</f>
        <v>0</v>
      </c>
      <c r="AJ9" s="379">
        <f>AJ$5*投入係数表!AI8</f>
        <v>0</v>
      </c>
      <c r="AK9" s="379">
        <f>AK$5*投入係数表!AJ8</f>
        <v>0</v>
      </c>
      <c r="AL9" s="379">
        <f>AL$5*投入係数表!AK8</f>
        <v>0</v>
      </c>
      <c r="AM9" s="379">
        <f>AM$5*投入係数表!AL8</f>
        <v>0</v>
      </c>
      <c r="AN9" s="379">
        <f>AN$5*投入係数表!AM8</f>
        <v>0</v>
      </c>
      <c r="AO9" s="379">
        <f>AO$5*投入係数表!AN8</f>
        <v>0</v>
      </c>
      <c r="AP9" s="380">
        <f>AP$5*投入係数表!AO8</f>
        <v>0</v>
      </c>
    </row>
    <row r="10" spans="1:42">
      <c r="A10" s="290">
        <v>5</v>
      </c>
      <c r="B10" s="285" t="s">
        <v>77</v>
      </c>
      <c r="C10" s="378">
        <f t="shared" si="0"/>
        <v>7.3432289044084914E-2</v>
      </c>
      <c r="D10" s="379">
        <f>D$5*投入係数表!C9</f>
        <v>0</v>
      </c>
      <c r="E10" s="379">
        <f>E$5*投入係数表!D9</f>
        <v>0</v>
      </c>
      <c r="F10" s="379">
        <f>F$5*投入係数表!E9</f>
        <v>0</v>
      </c>
      <c r="G10" s="379">
        <f>G$5*投入係数表!F9</f>
        <v>0</v>
      </c>
      <c r="H10" s="379">
        <f>H$5*投入係数表!G9</f>
        <v>0</v>
      </c>
      <c r="I10" s="379">
        <f>I$5*投入係数表!H9</f>
        <v>0</v>
      </c>
      <c r="J10" s="379">
        <f>J$5*投入係数表!I9</f>
        <v>0</v>
      </c>
      <c r="K10" s="379">
        <f>K$5*投入係数表!J9</f>
        <v>0</v>
      </c>
      <c r="L10" s="379">
        <f>L$5*投入係数表!K9</f>
        <v>0</v>
      </c>
      <c r="M10" s="379">
        <f>M$5*投入係数表!L9</f>
        <v>0</v>
      </c>
      <c r="N10" s="379">
        <f>N$5*投入係数表!M9</f>
        <v>0</v>
      </c>
      <c r="O10" s="379">
        <f>O$5*投入係数表!N9</f>
        <v>0</v>
      </c>
      <c r="P10" s="379">
        <f>P$5*投入係数表!O9</f>
        <v>0</v>
      </c>
      <c r="Q10" s="379">
        <f>Q$5*投入係数表!P9</f>
        <v>0</v>
      </c>
      <c r="R10" s="379">
        <f>R$5*投入係数表!Q9</f>
        <v>0</v>
      </c>
      <c r="S10" s="379">
        <f>S$5*投入係数表!R9</f>
        <v>0</v>
      </c>
      <c r="T10" s="379">
        <f>T$5*投入係数表!S9</f>
        <v>0</v>
      </c>
      <c r="U10" s="379">
        <f>U$5*投入係数表!T9</f>
        <v>0</v>
      </c>
      <c r="V10" s="379">
        <f>V$5*投入係数表!U9</f>
        <v>0</v>
      </c>
      <c r="W10" s="379">
        <f>W$5*投入係数表!V9</f>
        <v>0</v>
      </c>
      <c r="X10" s="379">
        <f>X$5*投入係数表!W9</f>
        <v>0</v>
      </c>
      <c r="Y10" s="379">
        <f>Y$5*投入係数表!X9</f>
        <v>0</v>
      </c>
      <c r="Z10" s="379">
        <f>Z$5*投入係数表!Y9</f>
        <v>7.3432289044084914E-2</v>
      </c>
      <c r="AA10" s="379">
        <f>AA$5*投入係数表!Z9</f>
        <v>0</v>
      </c>
      <c r="AB10" s="379">
        <f>AB$5*投入係数表!AA9</f>
        <v>0</v>
      </c>
      <c r="AC10" s="379">
        <f>AC$5*投入係数表!AB9</f>
        <v>0</v>
      </c>
      <c r="AD10" s="379">
        <f>AD$5*投入係数表!AC9</f>
        <v>0</v>
      </c>
      <c r="AE10" s="379">
        <f>AE$5*投入係数表!AD9</f>
        <v>0</v>
      </c>
      <c r="AF10" s="379">
        <f>AF$5*投入係数表!AE9</f>
        <v>0</v>
      </c>
      <c r="AG10" s="379">
        <f>AG$5*投入係数表!AF9</f>
        <v>0</v>
      </c>
      <c r="AH10" s="379">
        <f>AH$5*投入係数表!AG9</f>
        <v>0</v>
      </c>
      <c r="AI10" s="379">
        <f>AI$5*投入係数表!AH9</f>
        <v>0</v>
      </c>
      <c r="AJ10" s="379">
        <f>AJ$5*投入係数表!AI9</f>
        <v>0</v>
      </c>
      <c r="AK10" s="379">
        <f>AK$5*投入係数表!AJ9</f>
        <v>0</v>
      </c>
      <c r="AL10" s="379">
        <f>AL$5*投入係数表!AK9</f>
        <v>0</v>
      </c>
      <c r="AM10" s="379">
        <f>AM$5*投入係数表!AL9</f>
        <v>0</v>
      </c>
      <c r="AN10" s="379">
        <f>AN$5*投入係数表!AM9</f>
        <v>0</v>
      </c>
      <c r="AO10" s="379">
        <f>AO$5*投入係数表!AN9</f>
        <v>0</v>
      </c>
      <c r="AP10" s="380">
        <f>AP$5*投入係数表!AO9</f>
        <v>0</v>
      </c>
    </row>
    <row r="11" spans="1:42">
      <c r="A11" s="290">
        <v>6</v>
      </c>
      <c r="B11" s="285" t="s">
        <v>78</v>
      </c>
      <c r="C11" s="378">
        <f t="shared" si="0"/>
        <v>26.697426129853827</v>
      </c>
      <c r="D11" s="379">
        <f>D$5*投入係数表!C10</f>
        <v>0</v>
      </c>
      <c r="E11" s="379">
        <f>E$5*投入係数表!D10</f>
        <v>0</v>
      </c>
      <c r="F11" s="379">
        <f>F$5*投入係数表!E10</f>
        <v>0</v>
      </c>
      <c r="G11" s="379">
        <f>G$5*投入係数表!F10</f>
        <v>0</v>
      </c>
      <c r="H11" s="379">
        <f>H$5*投入係数表!G10</f>
        <v>0</v>
      </c>
      <c r="I11" s="379">
        <f>I$5*投入係数表!H10</f>
        <v>0</v>
      </c>
      <c r="J11" s="379">
        <f>J$5*投入係数表!I10</f>
        <v>0</v>
      </c>
      <c r="K11" s="379">
        <f>K$5*投入係数表!J10</f>
        <v>0</v>
      </c>
      <c r="L11" s="379">
        <f>L$5*投入係数表!K10</f>
        <v>0</v>
      </c>
      <c r="M11" s="379">
        <f>M$5*投入係数表!L10</f>
        <v>0</v>
      </c>
      <c r="N11" s="379">
        <f>N$5*投入係数表!M10</f>
        <v>0</v>
      </c>
      <c r="O11" s="379">
        <f>O$5*投入係数表!N10</f>
        <v>0</v>
      </c>
      <c r="P11" s="379">
        <f>P$5*投入係数表!O10</f>
        <v>0</v>
      </c>
      <c r="Q11" s="379">
        <f>Q$5*投入係数表!P10</f>
        <v>0</v>
      </c>
      <c r="R11" s="379">
        <f>R$5*投入係数表!Q10</f>
        <v>0</v>
      </c>
      <c r="S11" s="379">
        <f>S$5*投入係数表!R10</f>
        <v>0</v>
      </c>
      <c r="T11" s="379">
        <f>T$5*投入係数表!S10</f>
        <v>0</v>
      </c>
      <c r="U11" s="379">
        <f>U$5*投入係数表!T10</f>
        <v>0</v>
      </c>
      <c r="V11" s="379">
        <f>V$5*投入係数表!U10</f>
        <v>0</v>
      </c>
      <c r="W11" s="379">
        <f>W$5*投入係数表!V10</f>
        <v>0</v>
      </c>
      <c r="X11" s="379">
        <f>X$5*投入係数表!W10</f>
        <v>0</v>
      </c>
      <c r="Y11" s="379">
        <f>Y$5*投入係数表!X10</f>
        <v>0</v>
      </c>
      <c r="Z11" s="379">
        <f>Z$5*投入係数表!Y10</f>
        <v>26.697426129853827</v>
      </c>
      <c r="AA11" s="379">
        <f>AA$5*投入係数表!Z10</f>
        <v>0</v>
      </c>
      <c r="AB11" s="379">
        <f>AB$5*投入係数表!AA10</f>
        <v>0</v>
      </c>
      <c r="AC11" s="379">
        <f>AC$5*投入係数表!AB10</f>
        <v>0</v>
      </c>
      <c r="AD11" s="379">
        <f>AD$5*投入係数表!AC10</f>
        <v>0</v>
      </c>
      <c r="AE11" s="379">
        <f>AE$5*投入係数表!AD10</f>
        <v>0</v>
      </c>
      <c r="AF11" s="379">
        <f>AF$5*投入係数表!AE10</f>
        <v>0</v>
      </c>
      <c r="AG11" s="379">
        <f>AG$5*投入係数表!AF10</f>
        <v>0</v>
      </c>
      <c r="AH11" s="379">
        <f>AH$5*投入係数表!AG10</f>
        <v>0</v>
      </c>
      <c r="AI11" s="379">
        <f>AI$5*投入係数表!AH10</f>
        <v>0</v>
      </c>
      <c r="AJ11" s="379">
        <f>AJ$5*投入係数表!AI10</f>
        <v>0</v>
      </c>
      <c r="AK11" s="379">
        <f>AK$5*投入係数表!AJ10</f>
        <v>0</v>
      </c>
      <c r="AL11" s="379">
        <f>AL$5*投入係数表!AK10</f>
        <v>0</v>
      </c>
      <c r="AM11" s="379">
        <f>AM$5*投入係数表!AL10</f>
        <v>0</v>
      </c>
      <c r="AN11" s="379">
        <f>AN$5*投入係数表!AM10</f>
        <v>0</v>
      </c>
      <c r="AO11" s="379">
        <f>AO$5*投入係数表!AN10</f>
        <v>0</v>
      </c>
      <c r="AP11" s="380">
        <f>AP$5*投入係数表!AO10</f>
        <v>0</v>
      </c>
    </row>
    <row r="12" spans="1:42">
      <c r="A12" s="290">
        <v>7</v>
      </c>
      <c r="B12" s="285" t="s">
        <v>79</v>
      </c>
      <c r="C12" s="378">
        <f t="shared" si="0"/>
        <v>298.89815078339939</v>
      </c>
      <c r="D12" s="379">
        <f>D$5*投入係数表!C11</f>
        <v>0</v>
      </c>
      <c r="E12" s="379">
        <f>E$5*投入係数表!D11</f>
        <v>0</v>
      </c>
      <c r="F12" s="379">
        <f>F$5*投入係数表!E11</f>
        <v>0</v>
      </c>
      <c r="G12" s="379">
        <f>G$5*投入係数表!F11</f>
        <v>0</v>
      </c>
      <c r="H12" s="379">
        <f>H$5*投入係数表!G11</f>
        <v>0</v>
      </c>
      <c r="I12" s="379">
        <f>I$5*投入係数表!H11</f>
        <v>0</v>
      </c>
      <c r="J12" s="379">
        <f>J$5*投入係数表!I11</f>
        <v>0</v>
      </c>
      <c r="K12" s="379">
        <f>K$5*投入係数表!J11</f>
        <v>0</v>
      </c>
      <c r="L12" s="379">
        <f>L$5*投入係数表!K11</f>
        <v>0</v>
      </c>
      <c r="M12" s="379">
        <f>M$5*投入係数表!L11</f>
        <v>0</v>
      </c>
      <c r="N12" s="379">
        <f>N$5*投入係数表!M11</f>
        <v>0</v>
      </c>
      <c r="O12" s="379">
        <f>O$5*投入係数表!N11</f>
        <v>0</v>
      </c>
      <c r="P12" s="379">
        <f>P$5*投入係数表!O11</f>
        <v>0</v>
      </c>
      <c r="Q12" s="379">
        <f>Q$5*投入係数表!P11</f>
        <v>0</v>
      </c>
      <c r="R12" s="379">
        <f>R$5*投入係数表!Q11</f>
        <v>0</v>
      </c>
      <c r="S12" s="379">
        <f>S$5*投入係数表!R11</f>
        <v>0</v>
      </c>
      <c r="T12" s="379">
        <f>T$5*投入係数表!S11</f>
        <v>0</v>
      </c>
      <c r="U12" s="379">
        <f>U$5*投入係数表!T11</f>
        <v>0</v>
      </c>
      <c r="V12" s="379">
        <f>V$5*投入係数表!U11</f>
        <v>0</v>
      </c>
      <c r="W12" s="379">
        <f>W$5*投入係数表!V11</f>
        <v>0</v>
      </c>
      <c r="X12" s="379">
        <f>X$5*投入係数表!W11</f>
        <v>0</v>
      </c>
      <c r="Y12" s="379">
        <f>Y$5*投入係数表!X11</f>
        <v>0</v>
      </c>
      <c r="Z12" s="379">
        <f>Z$5*投入係数表!Y11</f>
        <v>298.89815078339939</v>
      </c>
      <c r="AA12" s="379">
        <f>AA$5*投入係数表!Z11</f>
        <v>0</v>
      </c>
      <c r="AB12" s="379">
        <f>AB$5*投入係数表!AA11</f>
        <v>0</v>
      </c>
      <c r="AC12" s="379">
        <f>AC$5*投入係数表!AB11</f>
        <v>0</v>
      </c>
      <c r="AD12" s="379">
        <f>AD$5*投入係数表!AC11</f>
        <v>0</v>
      </c>
      <c r="AE12" s="379">
        <f>AE$5*投入係数表!AD11</f>
        <v>0</v>
      </c>
      <c r="AF12" s="379">
        <f>AF$5*投入係数表!AE11</f>
        <v>0</v>
      </c>
      <c r="AG12" s="379">
        <f>AG$5*投入係数表!AF11</f>
        <v>0</v>
      </c>
      <c r="AH12" s="379">
        <f>AH$5*投入係数表!AG11</f>
        <v>0</v>
      </c>
      <c r="AI12" s="379">
        <f>AI$5*投入係数表!AH11</f>
        <v>0</v>
      </c>
      <c r="AJ12" s="379">
        <f>AJ$5*投入係数表!AI11</f>
        <v>0</v>
      </c>
      <c r="AK12" s="379">
        <f>AK$5*投入係数表!AJ11</f>
        <v>0</v>
      </c>
      <c r="AL12" s="379">
        <f>AL$5*投入係数表!AK11</f>
        <v>0</v>
      </c>
      <c r="AM12" s="379">
        <f>AM$5*投入係数表!AL11</f>
        <v>0</v>
      </c>
      <c r="AN12" s="379">
        <f>AN$5*投入係数表!AM11</f>
        <v>0</v>
      </c>
      <c r="AO12" s="379">
        <f>AO$5*投入係数表!AN11</f>
        <v>0</v>
      </c>
      <c r="AP12" s="380">
        <f>AP$5*投入係数表!AO11</f>
        <v>0</v>
      </c>
    </row>
    <row r="13" spans="1:42">
      <c r="A13" s="290">
        <v>8</v>
      </c>
      <c r="B13" s="285" t="s">
        <v>80</v>
      </c>
      <c r="C13" s="378">
        <f t="shared" si="0"/>
        <v>34.478056060307516</v>
      </c>
      <c r="D13" s="379">
        <f>D$5*投入係数表!C12</f>
        <v>0</v>
      </c>
      <c r="E13" s="379">
        <f>E$5*投入係数表!D12</f>
        <v>0</v>
      </c>
      <c r="F13" s="379">
        <f>F$5*投入係数表!E12</f>
        <v>0</v>
      </c>
      <c r="G13" s="379">
        <f>G$5*投入係数表!F12</f>
        <v>0</v>
      </c>
      <c r="H13" s="379">
        <f>H$5*投入係数表!G12</f>
        <v>0</v>
      </c>
      <c r="I13" s="379">
        <f>I$5*投入係数表!H12</f>
        <v>0</v>
      </c>
      <c r="J13" s="379">
        <f>J$5*投入係数表!I12</f>
        <v>0</v>
      </c>
      <c r="K13" s="379">
        <f>K$5*投入係数表!J12</f>
        <v>0</v>
      </c>
      <c r="L13" s="379">
        <f>L$5*投入係数表!K12</f>
        <v>0</v>
      </c>
      <c r="M13" s="379">
        <f>M$5*投入係数表!L12</f>
        <v>0</v>
      </c>
      <c r="N13" s="379">
        <f>N$5*投入係数表!M12</f>
        <v>0</v>
      </c>
      <c r="O13" s="379">
        <f>O$5*投入係数表!N12</f>
        <v>0</v>
      </c>
      <c r="P13" s="379">
        <f>P$5*投入係数表!O12</f>
        <v>0</v>
      </c>
      <c r="Q13" s="379">
        <f>Q$5*投入係数表!P12</f>
        <v>0</v>
      </c>
      <c r="R13" s="379">
        <f>R$5*投入係数表!Q12</f>
        <v>0</v>
      </c>
      <c r="S13" s="379">
        <f>S$5*投入係数表!R12</f>
        <v>0</v>
      </c>
      <c r="T13" s="379">
        <f>T$5*投入係数表!S12</f>
        <v>0</v>
      </c>
      <c r="U13" s="379">
        <f>U$5*投入係数表!T12</f>
        <v>0</v>
      </c>
      <c r="V13" s="379">
        <f>V$5*投入係数表!U12</f>
        <v>0</v>
      </c>
      <c r="W13" s="379">
        <f>W$5*投入係数表!V12</f>
        <v>0</v>
      </c>
      <c r="X13" s="379">
        <f>X$5*投入係数表!W12</f>
        <v>0</v>
      </c>
      <c r="Y13" s="379">
        <f>Y$5*投入係数表!X12</f>
        <v>0</v>
      </c>
      <c r="Z13" s="379">
        <f>Z$5*投入係数表!Y12</f>
        <v>34.478056060307516</v>
      </c>
      <c r="AA13" s="379">
        <f>AA$5*投入係数表!Z12</f>
        <v>0</v>
      </c>
      <c r="AB13" s="379">
        <f>AB$5*投入係数表!AA12</f>
        <v>0</v>
      </c>
      <c r="AC13" s="379">
        <f>AC$5*投入係数表!AB12</f>
        <v>0</v>
      </c>
      <c r="AD13" s="379">
        <f>AD$5*投入係数表!AC12</f>
        <v>0</v>
      </c>
      <c r="AE13" s="379">
        <f>AE$5*投入係数表!AD12</f>
        <v>0</v>
      </c>
      <c r="AF13" s="379">
        <f>AF$5*投入係数表!AE12</f>
        <v>0</v>
      </c>
      <c r="AG13" s="379">
        <f>AG$5*投入係数表!AF12</f>
        <v>0</v>
      </c>
      <c r="AH13" s="379">
        <f>AH$5*投入係数表!AG12</f>
        <v>0</v>
      </c>
      <c r="AI13" s="379">
        <f>AI$5*投入係数表!AH12</f>
        <v>0</v>
      </c>
      <c r="AJ13" s="379">
        <f>AJ$5*投入係数表!AI12</f>
        <v>0</v>
      </c>
      <c r="AK13" s="379">
        <f>AK$5*投入係数表!AJ12</f>
        <v>0</v>
      </c>
      <c r="AL13" s="379">
        <f>AL$5*投入係数表!AK12</f>
        <v>0</v>
      </c>
      <c r="AM13" s="379">
        <f>AM$5*投入係数表!AL12</f>
        <v>0</v>
      </c>
      <c r="AN13" s="379">
        <f>AN$5*投入係数表!AM12</f>
        <v>0</v>
      </c>
      <c r="AO13" s="379">
        <f>AO$5*投入係数表!AN12</f>
        <v>0</v>
      </c>
      <c r="AP13" s="380">
        <f>AP$5*投入係数表!AO12</f>
        <v>0</v>
      </c>
    </row>
    <row r="14" spans="1:42">
      <c r="A14" s="290">
        <v>9</v>
      </c>
      <c r="B14" s="285" t="s">
        <v>81</v>
      </c>
      <c r="C14" s="378">
        <f t="shared" si="0"/>
        <v>116.61366771022615</v>
      </c>
      <c r="D14" s="379">
        <f>D$5*投入係数表!C13</f>
        <v>0</v>
      </c>
      <c r="E14" s="379">
        <f>E$5*投入係数表!D13</f>
        <v>0</v>
      </c>
      <c r="F14" s="379">
        <f>F$5*投入係数表!E13</f>
        <v>0</v>
      </c>
      <c r="G14" s="379">
        <f>G$5*投入係数表!F13</f>
        <v>0</v>
      </c>
      <c r="H14" s="379">
        <f>H$5*投入係数表!G13</f>
        <v>0</v>
      </c>
      <c r="I14" s="379">
        <f>I$5*投入係数表!H13</f>
        <v>0</v>
      </c>
      <c r="J14" s="379">
        <f>J$5*投入係数表!I13</f>
        <v>0</v>
      </c>
      <c r="K14" s="379">
        <f>K$5*投入係数表!J13</f>
        <v>0</v>
      </c>
      <c r="L14" s="379">
        <f>L$5*投入係数表!K13</f>
        <v>0</v>
      </c>
      <c r="M14" s="379">
        <f>M$5*投入係数表!L13</f>
        <v>0</v>
      </c>
      <c r="N14" s="379">
        <f>N$5*投入係数表!M13</f>
        <v>0</v>
      </c>
      <c r="O14" s="379">
        <f>O$5*投入係数表!N13</f>
        <v>0</v>
      </c>
      <c r="P14" s="379">
        <f>P$5*投入係数表!O13</f>
        <v>0</v>
      </c>
      <c r="Q14" s="379">
        <f>Q$5*投入係数表!P13</f>
        <v>0</v>
      </c>
      <c r="R14" s="379">
        <f>R$5*投入係数表!Q13</f>
        <v>0</v>
      </c>
      <c r="S14" s="379">
        <f>S$5*投入係数表!R13</f>
        <v>0</v>
      </c>
      <c r="T14" s="379">
        <f>T$5*投入係数表!S13</f>
        <v>0</v>
      </c>
      <c r="U14" s="379">
        <f>U$5*投入係数表!T13</f>
        <v>0</v>
      </c>
      <c r="V14" s="379">
        <f>V$5*投入係数表!U13</f>
        <v>0</v>
      </c>
      <c r="W14" s="379">
        <f>W$5*投入係数表!V13</f>
        <v>0</v>
      </c>
      <c r="X14" s="379">
        <f>X$5*投入係数表!W13</f>
        <v>0</v>
      </c>
      <c r="Y14" s="379">
        <f>Y$5*投入係数表!X13</f>
        <v>0</v>
      </c>
      <c r="Z14" s="379">
        <f>Z$5*投入係数表!Y13</f>
        <v>116.61366771022615</v>
      </c>
      <c r="AA14" s="379">
        <f>AA$5*投入係数表!Z13</f>
        <v>0</v>
      </c>
      <c r="AB14" s="379">
        <f>AB$5*投入係数表!AA13</f>
        <v>0</v>
      </c>
      <c r="AC14" s="379">
        <f>AC$5*投入係数表!AB13</f>
        <v>0</v>
      </c>
      <c r="AD14" s="379">
        <f>AD$5*投入係数表!AC13</f>
        <v>0</v>
      </c>
      <c r="AE14" s="379">
        <f>AE$5*投入係数表!AD13</f>
        <v>0</v>
      </c>
      <c r="AF14" s="379">
        <f>AF$5*投入係数表!AE13</f>
        <v>0</v>
      </c>
      <c r="AG14" s="379">
        <f>AG$5*投入係数表!AF13</f>
        <v>0</v>
      </c>
      <c r="AH14" s="379">
        <f>AH$5*投入係数表!AG13</f>
        <v>0</v>
      </c>
      <c r="AI14" s="379">
        <f>AI$5*投入係数表!AH13</f>
        <v>0</v>
      </c>
      <c r="AJ14" s="379">
        <f>AJ$5*投入係数表!AI13</f>
        <v>0</v>
      </c>
      <c r="AK14" s="379">
        <f>AK$5*投入係数表!AJ13</f>
        <v>0</v>
      </c>
      <c r="AL14" s="379">
        <f>AL$5*投入係数表!AK13</f>
        <v>0</v>
      </c>
      <c r="AM14" s="379">
        <f>AM$5*投入係数表!AL13</f>
        <v>0</v>
      </c>
      <c r="AN14" s="379">
        <f>AN$5*投入係数表!AM13</f>
        <v>0</v>
      </c>
      <c r="AO14" s="379">
        <f>AO$5*投入係数表!AN13</f>
        <v>0</v>
      </c>
      <c r="AP14" s="380">
        <f>AP$5*投入係数表!AO13</f>
        <v>0</v>
      </c>
    </row>
    <row r="15" spans="1:42">
      <c r="A15" s="290">
        <v>10</v>
      </c>
      <c r="B15" s="285" t="s">
        <v>82</v>
      </c>
      <c r="C15" s="378">
        <f t="shared" si="0"/>
        <v>99.302803745137965</v>
      </c>
      <c r="D15" s="379">
        <f>D$5*投入係数表!C14</f>
        <v>0</v>
      </c>
      <c r="E15" s="379">
        <f>E$5*投入係数表!D14</f>
        <v>0</v>
      </c>
      <c r="F15" s="379">
        <f>F$5*投入係数表!E14</f>
        <v>0</v>
      </c>
      <c r="G15" s="379">
        <f>G$5*投入係数表!F14</f>
        <v>0</v>
      </c>
      <c r="H15" s="379">
        <f>H$5*投入係数表!G14</f>
        <v>0</v>
      </c>
      <c r="I15" s="379">
        <f>I$5*投入係数表!H14</f>
        <v>0</v>
      </c>
      <c r="J15" s="379">
        <f>J$5*投入係数表!I14</f>
        <v>0</v>
      </c>
      <c r="K15" s="379">
        <f>K$5*投入係数表!J14</f>
        <v>0</v>
      </c>
      <c r="L15" s="379">
        <f>L$5*投入係数表!K14</f>
        <v>0</v>
      </c>
      <c r="M15" s="379">
        <f>M$5*投入係数表!L14</f>
        <v>0</v>
      </c>
      <c r="N15" s="379">
        <f>N$5*投入係数表!M14</f>
        <v>0</v>
      </c>
      <c r="O15" s="379">
        <f>O$5*投入係数表!N14</f>
        <v>0</v>
      </c>
      <c r="P15" s="379">
        <f>P$5*投入係数表!O14</f>
        <v>0</v>
      </c>
      <c r="Q15" s="379">
        <f>Q$5*投入係数表!P14</f>
        <v>0</v>
      </c>
      <c r="R15" s="379">
        <f>R$5*投入係数表!Q14</f>
        <v>0</v>
      </c>
      <c r="S15" s="379">
        <f>S$5*投入係数表!R14</f>
        <v>0</v>
      </c>
      <c r="T15" s="379">
        <f>T$5*投入係数表!S14</f>
        <v>0</v>
      </c>
      <c r="U15" s="379">
        <f>U$5*投入係数表!T14</f>
        <v>0</v>
      </c>
      <c r="V15" s="379">
        <f>V$5*投入係数表!U14</f>
        <v>0</v>
      </c>
      <c r="W15" s="379">
        <f>W$5*投入係数表!V14</f>
        <v>0</v>
      </c>
      <c r="X15" s="379">
        <f>X$5*投入係数表!W14</f>
        <v>0</v>
      </c>
      <c r="Y15" s="379">
        <f>Y$5*投入係数表!X14</f>
        <v>0</v>
      </c>
      <c r="Z15" s="379">
        <f>Z$5*投入係数表!Y14</f>
        <v>99.302803745137965</v>
      </c>
      <c r="AA15" s="379">
        <f>AA$5*投入係数表!Z14</f>
        <v>0</v>
      </c>
      <c r="AB15" s="379">
        <f>AB$5*投入係数表!AA14</f>
        <v>0</v>
      </c>
      <c r="AC15" s="379">
        <f>AC$5*投入係数表!AB14</f>
        <v>0</v>
      </c>
      <c r="AD15" s="379">
        <f>AD$5*投入係数表!AC14</f>
        <v>0</v>
      </c>
      <c r="AE15" s="379">
        <f>AE$5*投入係数表!AD14</f>
        <v>0</v>
      </c>
      <c r="AF15" s="379">
        <f>AF$5*投入係数表!AE14</f>
        <v>0</v>
      </c>
      <c r="AG15" s="379">
        <f>AG$5*投入係数表!AF14</f>
        <v>0</v>
      </c>
      <c r="AH15" s="379">
        <f>AH$5*投入係数表!AG14</f>
        <v>0</v>
      </c>
      <c r="AI15" s="379">
        <f>AI$5*投入係数表!AH14</f>
        <v>0</v>
      </c>
      <c r="AJ15" s="379">
        <f>AJ$5*投入係数表!AI14</f>
        <v>0</v>
      </c>
      <c r="AK15" s="379">
        <f>AK$5*投入係数表!AJ14</f>
        <v>0</v>
      </c>
      <c r="AL15" s="379">
        <f>AL$5*投入係数表!AK14</f>
        <v>0</v>
      </c>
      <c r="AM15" s="379">
        <f>AM$5*投入係数表!AL14</f>
        <v>0</v>
      </c>
      <c r="AN15" s="379">
        <f>AN$5*投入係数表!AM14</f>
        <v>0</v>
      </c>
      <c r="AO15" s="379">
        <f>AO$5*投入係数表!AN14</f>
        <v>0</v>
      </c>
      <c r="AP15" s="380">
        <f>AP$5*投入係数表!AO14</f>
        <v>0</v>
      </c>
    </row>
    <row r="16" spans="1:42">
      <c r="A16" s="290">
        <v>11</v>
      </c>
      <c r="B16" s="285" t="s">
        <v>83</v>
      </c>
      <c r="C16" s="378">
        <f t="shared" si="0"/>
        <v>403.71156891506303</v>
      </c>
      <c r="D16" s="379">
        <f>D$5*投入係数表!C15</f>
        <v>0</v>
      </c>
      <c r="E16" s="379">
        <f>E$5*投入係数表!D15</f>
        <v>0</v>
      </c>
      <c r="F16" s="379">
        <f>F$5*投入係数表!E15</f>
        <v>0</v>
      </c>
      <c r="G16" s="379">
        <f>G$5*投入係数表!F15</f>
        <v>0</v>
      </c>
      <c r="H16" s="379">
        <f>H$5*投入係数表!G15</f>
        <v>0</v>
      </c>
      <c r="I16" s="379">
        <f>I$5*投入係数表!H15</f>
        <v>0</v>
      </c>
      <c r="J16" s="379">
        <f>J$5*投入係数表!I15</f>
        <v>0</v>
      </c>
      <c r="K16" s="379">
        <f>K$5*投入係数表!J15</f>
        <v>0</v>
      </c>
      <c r="L16" s="379">
        <f>L$5*投入係数表!K15</f>
        <v>0</v>
      </c>
      <c r="M16" s="379">
        <f>M$5*投入係数表!L15</f>
        <v>0</v>
      </c>
      <c r="N16" s="379">
        <f>N$5*投入係数表!M15</f>
        <v>0</v>
      </c>
      <c r="O16" s="379">
        <f>O$5*投入係数表!N15</f>
        <v>0</v>
      </c>
      <c r="P16" s="379">
        <f>P$5*投入係数表!O15</f>
        <v>0</v>
      </c>
      <c r="Q16" s="379">
        <f>Q$5*投入係数表!P15</f>
        <v>0</v>
      </c>
      <c r="R16" s="379">
        <f>R$5*投入係数表!Q15</f>
        <v>0</v>
      </c>
      <c r="S16" s="379">
        <f>S$5*投入係数表!R15</f>
        <v>0</v>
      </c>
      <c r="T16" s="379">
        <f>T$5*投入係数表!S15</f>
        <v>0</v>
      </c>
      <c r="U16" s="379">
        <f>U$5*投入係数表!T15</f>
        <v>0</v>
      </c>
      <c r="V16" s="379">
        <f>V$5*投入係数表!U15</f>
        <v>0</v>
      </c>
      <c r="W16" s="379">
        <f>W$5*投入係数表!V15</f>
        <v>0</v>
      </c>
      <c r="X16" s="379">
        <f>X$5*投入係数表!W15</f>
        <v>0</v>
      </c>
      <c r="Y16" s="379">
        <f>Y$5*投入係数表!X15</f>
        <v>0</v>
      </c>
      <c r="Z16" s="379">
        <f>Z$5*投入係数表!Y15</f>
        <v>403.71156891506303</v>
      </c>
      <c r="AA16" s="379">
        <f>AA$5*投入係数表!Z15</f>
        <v>0</v>
      </c>
      <c r="AB16" s="379">
        <f>AB$5*投入係数表!AA15</f>
        <v>0</v>
      </c>
      <c r="AC16" s="379">
        <f>AC$5*投入係数表!AB15</f>
        <v>0</v>
      </c>
      <c r="AD16" s="379">
        <f>AD$5*投入係数表!AC15</f>
        <v>0</v>
      </c>
      <c r="AE16" s="379">
        <f>AE$5*投入係数表!AD15</f>
        <v>0</v>
      </c>
      <c r="AF16" s="379">
        <f>AF$5*投入係数表!AE15</f>
        <v>0</v>
      </c>
      <c r="AG16" s="379">
        <f>AG$5*投入係数表!AF15</f>
        <v>0</v>
      </c>
      <c r="AH16" s="379">
        <f>AH$5*投入係数表!AG15</f>
        <v>0</v>
      </c>
      <c r="AI16" s="379">
        <f>AI$5*投入係数表!AH15</f>
        <v>0</v>
      </c>
      <c r="AJ16" s="379">
        <f>AJ$5*投入係数表!AI15</f>
        <v>0</v>
      </c>
      <c r="AK16" s="379">
        <f>AK$5*投入係数表!AJ15</f>
        <v>0</v>
      </c>
      <c r="AL16" s="379">
        <f>AL$5*投入係数表!AK15</f>
        <v>0</v>
      </c>
      <c r="AM16" s="379">
        <f>AM$5*投入係数表!AL15</f>
        <v>0</v>
      </c>
      <c r="AN16" s="379">
        <f>AN$5*投入係数表!AM15</f>
        <v>0</v>
      </c>
      <c r="AO16" s="379">
        <f>AO$5*投入係数表!AN15</f>
        <v>0</v>
      </c>
      <c r="AP16" s="380">
        <f>AP$5*投入係数表!AO15</f>
        <v>0</v>
      </c>
    </row>
    <row r="17" spans="1:42">
      <c r="A17" s="290">
        <v>12</v>
      </c>
      <c r="B17" s="285" t="s">
        <v>84</v>
      </c>
      <c r="C17" s="378">
        <f t="shared" si="0"/>
        <v>135.5368493260649</v>
      </c>
      <c r="D17" s="379">
        <f>D$5*投入係数表!C16</f>
        <v>0</v>
      </c>
      <c r="E17" s="379">
        <f>E$5*投入係数表!D16</f>
        <v>0</v>
      </c>
      <c r="F17" s="379">
        <f>F$5*投入係数表!E16</f>
        <v>0</v>
      </c>
      <c r="G17" s="379">
        <f>G$5*投入係数表!F16</f>
        <v>0</v>
      </c>
      <c r="H17" s="379">
        <f>H$5*投入係数表!G16</f>
        <v>0</v>
      </c>
      <c r="I17" s="379">
        <f>I$5*投入係数表!H16</f>
        <v>0</v>
      </c>
      <c r="J17" s="379">
        <f>J$5*投入係数表!I16</f>
        <v>0</v>
      </c>
      <c r="K17" s="379">
        <f>K$5*投入係数表!J16</f>
        <v>0</v>
      </c>
      <c r="L17" s="379">
        <f>L$5*投入係数表!K16</f>
        <v>0</v>
      </c>
      <c r="M17" s="379">
        <f>M$5*投入係数表!L16</f>
        <v>0</v>
      </c>
      <c r="N17" s="379">
        <f>N$5*投入係数表!M16</f>
        <v>0</v>
      </c>
      <c r="O17" s="379">
        <f>O$5*投入係数表!N16</f>
        <v>0</v>
      </c>
      <c r="P17" s="379">
        <f>P$5*投入係数表!O16</f>
        <v>0</v>
      </c>
      <c r="Q17" s="379">
        <f>Q$5*投入係数表!P16</f>
        <v>0</v>
      </c>
      <c r="R17" s="379">
        <f>R$5*投入係数表!Q16</f>
        <v>0</v>
      </c>
      <c r="S17" s="379">
        <f>S$5*投入係数表!R16</f>
        <v>0</v>
      </c>
      <c r="T17" s="379">
        <f>T$5*投入係数表!S16</f>
        <v>0</v>
      </c>
      <c r="U17" s="379">
        <f>U$5*投入係数表!T16</f>
        <v>0</v>
      </c>
      <c r="V17" s="379">
        <f>V$5*投入係数表!U16</f>
        <v>0</v>
      </c>
      <c r="W17" s="379">
        <f>W$5*投入係数表!V16</f>
        <v>0</v>
      </c>
      <c r="X17" s="379">
        <f>X$5*投入係数表!W16</f>
        <v>0</v>
      </c>
      <c r="Y17" s="379">
        <f>Y$5*投入係数表!X16</f>
        <v>0</v>
      </c>
      <c r="Z17" s="379">
        <f>Z$5*投入係数表!Y16</f>
        <v>135.5368493260649</v>
      </c>
      <c r="AA17" s="379">
        <f>AA$5*投入係数表!Z16</f>
        <v>0</v>
      </c>
      <c r="AB17" s="379">
        <f>AB$5*投入係数表!AA16</f>
        <v>0</v>
      </c>
      <c r="AC17" s="379">
        <f>AC$5*投入係数表!AB16</f>
        <v>0</v>
      </c>
      <c r="AD17" s="379">
        <f>AD$5*投入係数表!AC16</f>
        <v>0</v>
      </c>
      <c r="AE17" s="379">
        <f>AE$5*投入係数表!AD16</f>
        <v>0</v>
      </c>
      <c r="AF17" s="379">
        <f>AF$5*投入係数表!AE16</f>
        <v>0</v>
      </c>
      <c r="AG17" s="379">
        <f>AG$5*投入係数表!AF16</f>
        <v>0</v>
      </c>
      <c r="AH17" s="379">
        <f>AH$5*投入係数表!AG16</f>
        <v>0</v>
      </c>
      <c r="AI17" s="379">
        <f>AI$5*投入係数表!AH16</f>
        <v>0</v>
      </c>
      <c r="AJ17" s="379">
        <f>AJ$5*投入係数表!AI16</f>
        <v>0</v>
      </c>
      <c r="AK17" s="379">
        <f>AK$5*投入係数表!AJ16</f>
        <v>0</v>
      </c>
      <c r="AL17" s="379">
        <f>AL$5*投入係数表!AK16</f>
        <v>0</v>
      </c>
      <c r="AM17" s="379">
        <f>AM$5*投入係数表!AL16</f>
        <v>0</v>
      </c>
      <c r="AN17" s="379">
        <f>AN$5*投入係数表!AM16</f>
        <v>0</v>
      </c>
      <c r="AO17" s="379">
        <f>AO$5*投入係数表!AN16</f>
        <v>0</v>
      </c>
      <c r="AP17" s="380">
        <f>AP$5*投入係数表!AO16</f>
        <v>0</v>
      </c>
    </row>
    <row r="18" spans="1:42">
      <c r="A18" s="290">
        <v>13</v>
      </c>
      <c r="B18" s="285" t="s">
        <v>85</v>
      </c>
      <c r="C18" s="378">
        <f t="shared" si="0"/>
        <v>57.532602111930878</v>
      </c>
      <c r="D18" s="379">
        <f>D$5*投入係数表!C17</f>
        <v>0</v>
      </c>
      <c r="E18" s="379">
        <f>E$5*投入係数表!D17</f>
        <v>0</v>
      </c>
      <c r="F18" s="379">
        <f>F$5*投入係数表!E17</f>
        <v>0</v>
      </c>
      <c r="G18" s="379">
        <f>G$5*投入係数表!F17</f>
        <v>0</v>
      </c>
      <c r="H18" s="379">
        <f>H$5*投入係数表!G17</f>
        <v>0</v>
      </c>
      <c r="I18" s="379">
        <f>I$5*投入係数表!H17</f>
        <v>0</v>
      </c>
      <c r="J18" s="379">
        <f>J$5*投入係数表!I17</f>
        <v>0</v>
      </c>
      <c r="K18" s="379">
        <f>K$5*投入係数表!J17</f>
        <v>0</v>
      </c>
      <c r="L18" s="379">
        <f>L$5*投入係数表!K17</f>
        <v>0</v>
      </c>
      <c r="M18" s="379">
        <f>M$5*投入係数表!L17</f>
        <v>0</v>
      </c>
      <c r="N18" s="379">
        <f>N$5*投入係数表!M17</f>
        <v>0</v>
      </c>
      <c r="O18" s="379">
        <f>O$5*投入係数表!N17</f>
        <v>0</v>
      </c>
      <c r="P18" s="379">
        <f>P$5*投入係数表!O17</f>
        <v>0</v>
      </c>
      <c r="Q18" s="379">
        <f>Q$5*投入係数表!P17</f>
        <v>0</v>
      </c>
      <c r="R18" s="379">
        <f>R$5*投入係数表!Q17</f>
        <v>0</v>
      </c>
      <c r="S18" s="379">
        <f>S$5*投入係数表!R17</f>
        <v>0</v>
      </c>
      <c r="T18" s="379">
        <f>T$5*投入係数表!S17</f>
        <v>0</v>
      </c>
      <c r="U18" s="379">
        <f>U$5*投入係数表!T17</f>
        <v>0</v>
      </c>
      <c r="V18" s="379">
        <f>V$5*投入係数表!U17</f>
        <v>0</v>
      </c>
      <c r="W18" s="379">
        <f>W$5*投入係数表!V17</f>
        <v>0</v>
      </c>
      <c r="X18" s="379">
        <f>X$5*投入係数表!W17</f>
        <v>0</v>
      </c>
      <c r="Y18" s="379">
        <f>Y$5*投入係数表!X17</f>
        <v>0</v>
      </c>
      <c r="Z18" s="379">
        <f>Z$5*投入係数表!Y17</f>
        <v>57.532602111930878</v>
      </c>
      <c r="AA18" s="379">
        <f>AA$5*投入係数表!Z17</f>
        <v>0</v>
      </c>
      <c r="AB18" s="379">
        <f>AB$5*投入係数表!AA17</f>
        <v>0</v>
      </c>
      <c r="AC18" s="379">
        <f>AC$5*投入係数表!AB17</f>
        <v>0</v>
      </c>
      <c r="AD18" s="379">
        <f>AD$5*投入係数表!AC17</f>
        <v>0</v>
      </c>
      <c r="AE18" s="379">
        <f>AE$5*投入係数表!AD17</f>
        <v>0</v>
      </c>
      <c r="AF18" s="379">
        <f>AF$5*投入係数表!AE17</f>
        <v>0</v>
      </c>
      <c r="AG18" s="379">
        <f>AG$5*投入係数表!AF17</f>
        <v>0</v>
      </c>
      <c r="AH18" s="379">
        <f>AH$5*投入係数表!AG17</f>
        <v>0</v>
      </c>
      <c r="AI18" s="379">
        <f>AI$5*投入係数表!AH17</f>
        <v>0</v>
      </c>
      <c r="AJ18" s="379">
        <f>AJ$5*投入係数表!AI17</f>
        <v>0</v>
      </c>
      <c r="AK18" s="379">
        <f>AK$5*投入係数表!AJ17</f>
        <v>0</v>
      </c>
      <c r="AL18" s="379">
        <f>AL$5*投入係数表!AK17</f>
        <v>0</v>
      </c>
      <c r="AM18" s="379">
        <f>AM$5*投入係数表!AL17</f>
        <v>0</v>
      </c>
      <c r="AN18" s="379">
        <f>AN$5*投入係数表!AM17</f>
        <v>0</v>
      </c>
      <c r="AO18" s="379">
        <f>AO$5*投入係数表!AN17</f>
        <v>0</v>
      </c>
      <c r="AP18" s="380">
        <f>AP$5*投入係数表!AO17</f>
        <v>0</v>
      </c>
    </row>
    <row r="19" spans="1:42">
      <c r="A19" s="290">
        <v>14</v>
      </c>
      <c r="B19" s="285" t="s">
        <v>86</v>
      </c>
      <c r="C19" s="378">
        <f t="shared" si="0"/>
        <v>646.47871649480783</v>
      </c>
      <c r="D19" s="379">
        <f>D$5*投入係数表!C18</f>
        <v>0</v>
      </c>
      <c r="E19" s="379">
        <f>E$5*投入係数表!D18</f>
        <v>0</v>
      </c>
      <c r="F19" s="379">
        <f>F$5*投入係数表!E18</f>
        <v>0</v>
      </c>
      <c r="G19" s="379">
        <f>G$5*投入係数表!F18</f>
        <v>0</v>
      </c>
      <c r="H19" s="379">
        <f>H$5*投入係数表!G18</f>
        <v>0</v>
      </c>
      <c r="I19" s="379">
        <f>I$5*投入係数表!H18</f>
        <v>0</v>
      </c>
      <c r="J19" s="379">
        <f>J$5*投入係数表!I18</f>
        <v>0</v>
      </c>
      <c r="K19" s="379">
        <f>K$5*投入係数表!J18</f>
        <v>0</v>
      </c>
      <c r="L19" s="379">
        <f>L$5*投入係数表!K18</f>
        <v>0</v>
      </c>
      <c r="M19" s="379">
        <f>M$5*投入係数表!L18</f>
        <v>0</v>
      </c>
      <c r="N19" s="379">
        <f>N$5*投入係数表!M18</f>
        <v>0</v>
      </c>
      <c r="O19" s="379">
        <f>O$5*投入係数表!N18</f>
        <v>0</v>
      </c>
      <c r="P19" s="379">
        <f>P$5*投入係数表!O18</f>
        <v>0</v>
      </c>
      <c r="Q19" s="379">
        <f>Q$5*投入係数表!P18</f>
        <v>0</v>
      </c>
      <c r="R19" s="379">
        <f>R$5*投入係数表!Q18</f>
        <v>0</v>
      </c>
      <c r="S19" s="379">
        <f>S$5*投入係数表!R18</f>
        <v>0</v>
      </c>
      <c r="T19" s="379">
        <f>T$5*投入係数表!S18</f>
        <v>0</v>
      </c>
      <c r="U19" s="379">
        <f>U$5*投入係数表!T18</f>
        <v>0</v>
      </c>
      <c r="V19" s="379">
        <f>V$5*投入係数表!U18</f>
        <v>0</v>
      </c>
      <c r="W19" s="379">
        <f>W$5*投入係数表!V18</f>
        <v>0</v>
      </c>
      <c r="X19" s="379">
        <f>X$5*投入係数表!W18</f>
        <v>0</v>
      </c>
      <c r="Y19" s="379">
        <f>Y$5*投入係数表!X18</f>
        <v>0</v>
      </c>
      <c r="Z19" s="379">
        <f>Z$5*投入係数表!Y18</f>
        <v>646.47871649480783</v>
      </c>
      <c r="AA19" s="379">
        <f>AA$5*投入係数表!Z18</f>
        <v>0</v>
      </c>
      <c r="AB19" s="379">
        <f>AB$5*投入係数表!AA18</f>
        <v>0</v>
      </c>
      <c r="AC19" s="379">
        <f>AC$5*投入係数表!AB18</f>
        <v>0</v>
      </c>
      <c r="AD19" s="379">
        <f>AD$5*投入係数表!AC18</f>
        <v>0</v>
      </c>
      <c r="AE19" s="379">
        <f>AE$5*投入係数表!AD18</f>
        <v>0</v>
      </c>
      <c r="AF19" s="379">
        <f>AF$5*投入係数表!AE18</f>
        <v>0</v>
      </c>
      <c r="AG19" s="379">
        <f>AG$5*投入係数表!AF18</f>
        <v>0</v>
      </c>
      <c r="AH19" s="379">
        <f>AH$5*投入係数表!AG18</f>
        <v>0</v>
      </c>
      <c r="AI19" s="379">
        <f>AI$5*投入係数表!AH18</f>
        <v>0</v>
      </c>
      <c r="AJ19" s="379">
        <f>AJ$5*投入係数表!AI18</f>
        <v>0</v>
      </c>
      <c r="AK19" s="379">
        <f>AK$5*投入係数表!AJ18</f>
        <v>0</v>
      </c>
      <c r="AL19" s="379">
        <f>AL$5*投入係数表!AK18</f>
        <v>0</v>
      </c>
      <c r="AM19" s="379">
        <f>AM$5*投入係数表!AL18</f>
        <v>0</v>
      </c>
      <c r="AN19" s="379">
        <f>AN$5*投入係数表!AM18</f>
        <v>0</v>
      </c>
      <c r="AO19" s="379">
        <f>AO$5*投入係数表!AN18</f>
        <v>0</v>
      </c>
      <c r="AP19" s="380">
        <f>AP$5*投入係数表!AO18</f>
        <v>0</v>
      </c>
    </row>
    <row r="20" spans="1:42">
      <c r="A20" s="290">
        <v>15</v>
      </c>
      <c r="B20" s="285" t="s">
        <v>70</v>
      </c>
      <c r="C20" s="378">
        <f t="shared" si="0"/>
        <v>53.359732469295267</v>
      </c>
      <c r="D20" s="379">
        <f>D$5*投入係数表!C19</f>
        <v>0</v>
      </c>
      <c r="E20" s="379">
        <f>E$5*投入係数表!D19</f>
        <v>0</v>
      </c>
      <c r="F20" s="379">
        <f>F$5*投入係数表!E19</f>
        <v>0</v>
      </c>
      <c r="G20" s="379">
        <f>G$5*投入係数表!F19</f>
        <v>0</v>
      </c>
      <c r="H20" s="379">
        <f>H$5*投入係数表!G19</f>
        <v>0</v>
      </c>
      <c r="I20" s="379">
        <f>I$5*投入係数表!H19</f>
        <v>0</v>
      </c>
      <c r="J20" s="379">
        <f>J$5*投入係数表!I19</f>
        <v>0</v>
      </c>
      <c r="K20" s="379">
        <f>K$5*投入係数表!J19</f>
        <v>0</v>
      </c>
      <c r="L20" s="379">
        <f>L$5*投入係数表!K19</f>
        <v>0</v>
      </c>
      <c r="M20" s="379">
        <f>M$5*投入係数表!L19</f>
        <v>0</v>
      </c>
      <c r="N20" s="379">
        <f>N$5*投入係数表!M19</f>
        <v>0</v>
      </c>
      <c r="O20" s="379">
        <f>O$5*投入係数表!N19</f>
        <v>0</v>
      </c>
      <c r="P20" s="379">
        <f>P$5*投入係数表!O19</f>
        <v>0</v>
      </c>
      <c r="Q20" s="379">
        <f>Q$5*投入係数表!P19</f>
        <v>0</v>
      </c>
      <c r="R20" s="379">
        <f>R$5*投入係数表!Q19</f>
        <v>0</v>
      </c>
      <c r="S20" s="379">
        <f>S$5*投入係数表!R19</f>
        <v>0</v>
      </c>
      <c r="T20" s="379">
        <f>T$5*投入係数表!S19</f>
        <v>0</v>
      </c>
      <c r="U20" s="379">
        <f>U$5*投入係数表!T19</f>
        <v>0</v>
      </c>
      <c r="V20" s="379">
        <f>V$5*投入係数表!U19</f>
        <v>0</v>
      </c>
      <c r="W20" s="379">
        <f>W$5*投入係数表!V19</f>
        <v>0</v>
      </c>
      <c r="X20" s="379">
        <f>X$5*投入係数表!W19</f>
        <v>0</v>
      </c>
      <c r="Y20" s="379">
        <f>Y$5*投入係数表!X19</f>
        <v>0</v>
      </c>
      <c r="Z20" s="379">
        <f>Z$5*投入係数表!Y19</f>
        <v>53.359732469295267</v>
      </c>
      <c r="AA20" s="379">
        <f>AA$5*投入係数表!Z19</f>
        <v>0</v>
      </c>
      <c r="AB20" s="379">
        <f>AB$5*投入係数表!AA19</f>
        <v>0</v>
      </c>
      <c r="AC20" s="379">
        <f>AC$5*投入係数表!AB19</f>
        <v>0</v>
      </c>
      <c r="AD20" s="379">
        <f>AD$5*投入係数表!AC19</f>
        <v>0</v>
      </c>
      <c r="AE20" s="379">
        <f>AE$5*投入係数表!AD19</f>
        <v>0</v>
      </c>
      <c r="AF20" s="379">
        <f>AF$5*投入係数表!AE19</f>
        <v>0</v>
      </c>
      <c r="AG20" s="379">
        <f>AG$5*投入係数表!AF19</f>
        <v>0</v>
      </c>
      <c r="AH20" s="379">
        <f>AH$5*投入係数表!AG19</f>
        <v>0</v>
      </c>
      <c r="AI20" s="379">
        <f>AI$5*投入係数表!AH19</f>
        <v>0</v>
      </c>
      <c r="AJ20" s="379">
        <f>AJ$5*投入係数表!AI19</f>
        <v>0</v>
      </c>
      <c r="AK20" s="379">
        <f>AK$5*投入係数表!AJ19</f>
        <v>0</v>
      </c>
      <c r="AL20" s="379">
        <f>AL$5*投入係数表!AK19</f>
        <v>0</v>
      </c>
      <c r="AM20" s="379">
        <f>AM$5*投入係数表!AL19</f>
        <v>0</v>
      </c>
      <c r="AN20" s="379">
        <f>AN$5*投入係数表!AM19</f>
        <v>0</v>
      </c>
      <c r="AO20" s="379">
        <f>AO$5*投入係数表!AN19</f>
        <v>0</v>
      </c>
      <c r="AP20" s="380">
        <f>AP$5*投入係数表!AO19</f>
        <v>0</v>
      </c>
    </row>
    <row r="21" spans="1:42">
      <c r="A21" s="290">
        <v>16</v>
      </c>
      <c r="B21" s="285" t="s">
        <v>71</v>
      </c>
      <c r="C21" s="378">
        <f t="shared" si="0"/>
        <v>0.36396873700111654</v>
      </c>
      <c r="D21" s="379">
        <f>D$5*投入係数表!C20</f>
        <v>0</v>
      </c>
      <c r="E21" s="379">
        <f>E$5*投入係数表!D20</f>
        <v>0</v>
      </c>
      <c r="F21" s="379">
        <f>F$5*投入係数表!E20</f>
        <v>0</v>
      </c>
      <c r="G21" s="379">
        <f>G$5*投入係数表!F20</f>
        <v>0</v>
      </c>
      <c r="H21" s="379">
        <f>H$5*投入係数表!G20</f>
        <v>0</v>
      </c>
      <c r="I21" s="379">
        <f>I$5*投入係数表!H20</f>
        <v>0</v>
      </c>
      <c r="J21" s="379">
        <f>J$5*投入係数表!I20</f>
        <v>0</v>
      </c>
      <c r="K21" s="379">
        <f>K$5*投入係数表!J20</f>
        <v>0</v>
      </c>
      <c r="L21" s="379">
        <f>L$5*投入係数表!K20</f>
        <v>0</v>
      </c>
      <c r="M21" s="379">
        <f>M$5*投入係数表!L20</f>
        <v>0</v>
      </c>
      <c r="N21" s="379">
        <f>N$5*投入係数表!M20</f>
        <v>0</v>
      </c>
      <c r="O21" s="379">
        <f>O$5*投入係数表!N20</f>
        <v>0</v>
      </c>
      <c r="P21" s="379">
        <f>P$5*投入係数表!O20</f>
        <v>0</v>
      </c>
      <c r="Q21" s="379">
        <f>Q$5*投入係数表!P20</f>
        <v>0</v>
      </c>
      <c r="R21" s="379">
        <f>R$5*投入係数表!Q20</f>
        <v>0</v>
      </c>
      <c r="S21" s="379">
        <f>S$5*投入係数表!R20</f>
        <v>0</v>
      </c>
      <c r="T21" s="379">
        <f>T$5*投入係数表!S20</f>
        <v>0</v>
      </c>
      <c r="U21" s="379">
        <f>U$5*投入係数表!T20</f>
        <v>0</v>
      </c>
      <c r="V21" s="379">
        <f>V$5*投入係数表!U20</f>
        <v>0</v>
      </c>
      <c r="W21" s="379">
        <f>W$5*投入係数表!V20</f>
        <v>0</v>
      </c>
      <c r="X21" s="379">
        <f>X$5*投入係数表!W20</f>
        <v>0</v>
      </c>
      <c r="Y21" s="379">
        <f>Y$5*投入係数表!X20</f>
        <v>0</v>
      </c>
      <c r="Z21" s="379">
        <f>Z$5*投入係数表!Y20</f>
        <v>0.36396873700111654</v>
      </c>
      <c r="AA21" s="379">
        <f>AA$5*投入係数表!Z20</f>
        <v>0</v>
      </c>
      <c r="AB21" s="379">
        <f>AB$5*投入係数表!AA20</f>
        <v>0</v>
      </c>
      <c r="AC21" s="379">
        <f>AC$5*投入係数表!AB20</f>
        <v>0</v>
      </c>
      <c r="AD21" s="379">
        <f>AD$5*投入係数表!AC20</f>
        <v>0</v>
      </c>
      <c r="AE21" s="379">
        <f>AE$5*投入係数表!AD20</f>
        <v>0</v>
      </c>
      <c r="AF21" s="379">
        <f>AF$5*投入係数表!AE20</f>
        <v>0</v>
      </c>
      <c r="AG21" s="379">
        <f>AG$5*投入係数表!AF20</f>
        <v>0</v>
      </c>
      <c r="AH21" s="379">
        <f>AH$5*投入係数表!AG20</f>
        <v>0</v>
      </c>
      <c r="AI21" s="379">
        <f>AI$5*投入係数表!AH20</f>
        <v>0</v>
      </c>
      <c r="AJ21" s="379">
        <f>AJ$5*投入係数表!AI20</f>
        <v>0</v>
      </c>
      <c r="AK21" s="379">
        <f>AK$5*投入係数表!AJ20</f>
        <v>0</v>
      </c>
      <c r="AL21" s="379">
        <f>AL$5*投入係数表!AK20</f>
        <v>0</v>
      </c>
      <c r="AM21" s="379">
        <f>AM$5*投入係数表!AL20</f>
        <v>0</v>
      </c>
      <c r="AN21" s="379">
        <f>AN$5*投入係数表!AM20</f>
        <v>0</v>
      </c>
      <c r="AO21" s="379">
        <f>AO$5*投入係数表!AN20</f>
        <v>0</v>
      </c>
      <c r="AP21" s="380">
        <f>AP$5*投入係数表!AO20</f>
        <v>0</v>
      </c>
    </row>
    <row r="22" spans="1:42">
      <c r="A22" s="290">
        <v>17</v>
      </c>
      <c r="B22" s="285" t="s">
        <v>72</v>
      </c>
      <c r="C22" s="378">
        <f t="shared" si="0"/>
        <v>1.4462968233465421</v>
      </c>
      <c r="D22" s="379">
        <f>D$5*投入係数表!C21</f>
        <v>0</v>
      </c>
      <c r="E22" s="379">
        <f>E$5*投入係数表!D21</f>
        <v>0</v>
      </c>
      <c r="F22" s="379">
        <f>F$5*投入係数表!E21</f>
        <v>0</v>
      </c>
      <c r="G22" s="379">
        <f>G$5*投入係数表!F21</f>
        <v>0</v>
      </c>
      <c r="H22" s="379">
        <f>H$5*投入係数表!G21</f>
        <v>0</v>
      </c>
      <c r="I22" s="379">
        <f>I$5*投入係数表!H21</f>
        <v>0</v>
      </c>
      <c r="J22" s="379">
        <f>J$5*投入係数表!I21</f>
        <v>0</v>
      </c>
      <c r="K22" s="379">
        <f>K$5*投入係数表!J21</f>
        <v>0</v>
      </c>
      <c r="L22" s="379">
        <f>L$5*投入係数表!K21</f>
        <v>0</v>
      </c>
      <c r="M22" s="379">
        <f>M$5*投入係数表!L21</f>
        <v>0</v>
      </c>
      <c r="N22" s="379">
        <f>N$5*投入係数表!M21</f>
        <v>0</v>
      </c>
      <c r="O22" s="379">
        <f>O$5*投入係数表!N21</f>
        <v>0</v>
      </c>
      <c r="P22" s="379">
        <f>P$5*投入係数表!O21</f>
        <v>0</v>
      </c>
      <c r="Q22" s="379">
        <f>Q$5*投入係数表!P21</f>
        <v>0</v>
      </c>
      <c r="R22" s="379">
        <f>R$5*投入係数表!Q21</f>
        <v>0</v>
      </c>
      <c r="S22" s="379">
        <f>S$5*投入係数表!R21</f>
        <v>0</v>
      </c>
      <c r="T22" s="379">
        <f>T$5*投入係数表!S21</f>
        <v>0</v>
      </c>
      <c r="U22" s="379">
        <f>U$5*投入係数表!T21</f>
        <v>0</v>
      </c>
      <c r="V22" s="379">
        <f>V$5*投入係数表!U21</f>
        <v>0</v>
      </c>
      <c r="W22" s="379">
        <f>W$5*投入係数表!V21</f>
        <v>0</v>
      </c>
      <c r="X22" s="379">
        <f>X$5*投入係数表!W21</f>
        <v>0</v>
      </c>
      <c r="Y22" s="379">
        <f>Y$5*投入係数表!X21</f>
        <v>0</v>
      </c>
      <c r="Z22" s="379">
        <f>Z$5*投入係数表!Y21</f>
        <v>1.4462968233465421</v>
      </c>
      <c r="AA22" s="379">
        <f>AA$5*投入係数表!Z21</f>
        <v>0</v>
      </c>
      <c r="AB22" s="379">
        <f>AB$5*投入係数表!AA21</f>
        <v>0</v>
      </c>
      <c r="AC22" s="379">
        <f>AC$5*投入係数表!AB21</f>
        <v>0</v>
      </c>
      <c r="AD22" s="379">
        <f>AD$5*投入係数表!AC21</f>
        <v>0</v>
      </c>
      <c r="AE22" s="379">
        <f>AE$5*投入係数表!AD21</f>
        <v>0</v>
      </c>
      <c r="AF22" s="379">
        <f>AF$5*投入係数表!AE21</f>
        <v>0</v>
      </c>
      <c r="AG22" s="379">
        <f>AG$5*投入係数表!AF21</f>
        <v>0</v>
      </c>
      <c r="AH22" s="379">
        <f>AH$5*投入係数表!AG21</f>
        <v>0</v>
      </c>
      <c r="AI22" s="379">
        <f>AI$5*投入係数表!AH21</f>
        <v>0</v>
      </c>
      <c r="AJ22" s="379">
        <f>AJ$5*投入係数表!AI21</f>
        <v>0</v>
      </c>
      <c r="AK22" s="379">
        <f>AK$5*投入係数表!AJ21</f>
        <v>0</v>
      </c>
      <c r="AL22" s="379">
        <f>AL$5*投入係数表!AK21</f>
        <v>0</v>
      </c>
      <c r="AM22" s="379">
        <f>AM$5*投入係数表!AL21</f>
        <v>0</v>
      </c>
      <c r="AN22" s="379">
        <f>AN$5*投入係数表!AM21</f>
        <v>0</v>
      </c>
      <c r="AO22" s="379">
        <f>AO$5*投入係数表!AN21</f>
        <v>0</v>
      </c>
      <c r="AP22" s="380">
        <f>AP$5*投入係数表!AO21</f>
        <v>0</v>
      </c>
    </row>
    <row r="23" spans="1:42">
      <c r="A23" s="290">
        <v>18</v>
      </c>
      <c r="B23" s="285" t="s">
        <v>87</v>
      </c>
      <c r="C23" s="378">
        <f t="shared" si="0"/>
        <v>2.7265728192890659</v>
      </c>
      <c r="D23" s="379">
        <f>D$5*投入係数表!C22</f>
        <v>0</v>
      </c>
      <c r="E23" s="379">
        <f>E$5*投入係数表!D22</f>
        <v>0</v>
      </c>
      <c r="F23" s="379">
        <f>F$5*投入係数表!E22</f>
        <v>0</v>
      </c>
      <c r="G23" s="379">
        <f>G$5*投入係数表!F22</f>
        <v>0</v>
      </c>
      <c r="H23" s="379">
        <f>H$5*投入係数表!G22</f>
        <v>0</v>
      </c>
      <c r="I23" s="379">
        <f>I$5*投入係数表!H22</f>
        <v>0</v>
      </c>
      <c r="J23" s="379">
        <f>J$5*投入係数表!I22</f>
        <v>0</v>
      </c>
      <c r="K23" s="379">
        <f>K$5*投入係数表!J22</f>
        <v>0</v>
      </c>
      <c r="L23" s="379">
        <f>L$5*投入係数表!K22</f>
        <v>0</v>
      </c>
      <c r="M23" s="379">
        <f>M$5*投入係数表!L22</f>
        <v>0</v>
      </c>
      <c r="N23" s="379">
        <f>N$5*投入係数表!M22</f>
        <v>0</v>
      </c>
      <c r="O23" s="379">
        <f>O$5*投入係数表!N22</f>
        <v>0</v>
      </c>
      <c r="P23" s="379">
        <f>P$5*投入係数表!O22</f>
        <v>0</v>
      </c>
      <c r="Q23" s="379">
        <f>Q$5*投入係数表!P22</f>
        <v>0</v>
      </c>
      <c r="R23" s="379">
        <f>R$5*投入係数表!Q22</f>
        <v>0</v>
      </c>
      <c r="S23" s="379">
        <f>S$5*投入係数表!R22</f>
        <v>0</v>
      </c>
      <c r="T23" s="379">
        <f>T$5*投入係数表!S22</f>
        <v>0</v>
      </c>
      <c r="U23" s="379">
        <f>U$5*投入係数表!T22</f>
        <v>0</v>
      </c>
      <c r="V23" s="379">
        <f>V$5*投入係数表!U22</f>
        <v>0</v>
      </c>
      <c r="W23" s="379">
        <f>W$5*投入係数表!V22</f>
        <v>0</v>
      </c>
      <c r="X23" s="379">
        <f>X$5*投入係数表!W22</f>
        <v>0</v>
      </c>
      <c r="Y23" s="379">
        <f>Y$5*投入係数表!X22</f>
        <v>0</v>
      </c>
      <c r="Z23" s="379">
        <f>Z$5*投入係数表!Y22</f>
        <v>2.7265728192890659</v>
      </c>
      <c r="AA23" s="379">
        <f>AA$5*投入係数表!Z22</f>
        <v>0</v>
      </c>
      <c r="AB23" s="379">
        <f>AB$5*投入係数表!AA22</f>
        <v>0</v>
      </c>
      <c r="AC23" s="379">
        <f>AC$5*投入係数表!AB22</f>
        <v>0</v>
      </c>
      <c r="AD23" s="379">
        <f>AD$5*投入係数表!AC22</f>
        <v>0</v>
      </c>
      <c r="AE23" s="379">
        <f>AE$5*投入係数表!AD22</f>
        <v>0</v>
      </c>
      <c r="AF23" s="379">
        <f>AF$5*投入係数表!AE22</f>
        <v>0</v>
      </c>
      <c r="AG23" s="379">
        <f>AG$5*投入係数表!AF22</f>
        <v>0</v>
      </c>
      <c r="AH23" s="379">
        <f>AH$5*投入係数表!AG22</f>
        <v>0</v>
      </c>
      <c r="AI23" s="379">
        <f>AI$5*投入係数表!AH22</f>
        <v>0</v>
      </c>
      <c r="AJ23" s="379">
        <f>AJ$5*投入係数表!AI22</f>
        <v>0</v>
      </c>
      <c r="AK23" s="379">
        <f>AK$5*投入係数表!AJ22</f>
        <v>0</v>
      </c>
      <c r="AL23" s="379">
        <f>AL$5*投入係数表!AK22</f>
        <v>0</v>
      </c>
      <c r="AM23" s="379">
        <f>AM$5*投入係数表!AL22</f>
        <v>0</v>
      </c>
      <c r="AN23" s="379">
        <f>AN$5*投入係数表!AM22</f>
        <v>0</v>
      </c>
      <c r="AO23" s="379">
        <f>AO$5*投入係数表!AN22</f>
        <v>0</v>
      </c>
      <c r="AP23" s="380">
        <f>AP$5*投入係数表!AO22</f>
        <v>0</v>
      </c>
    </row>
    <row r="24" spans="1:42">
      <c r="A24" s="290">
        <v>19</v>
      </c>
      <c r="B24" s="285" t="s">
        <v>88</v>
      </c>
      <c r="C24" s="378">
        <f t="shared" si="0"/>
        <v>57.883800016054764</v>
      </c>
      <c r="D24" s="379">
        <f>D$5*投入係数表!C23</f>
        <v>0</v>
      </c>
      <c r="E24" s="379">
        <f>E$5*投入係数表!D23</f>
        <v>0</v>
      </c>
      <c r="F24" s="379">
        <f>F$5*投入係数表!E23</f>
        <v>0</v>
      </c>
      <c r="G24" s="379">
        <f>G$5*投入係数表!F23</f>
        <v>0</v>
      </c>
      <c r="H24" s="379">
        <f>H$5*投入係数表!G23</f>
        <v>0</v>
      </c>
      <c r="I24" s="379">
        <f>I$5*投入係数表!H23</f>
        <v>0</v>
      </c>
      <c r="J24" s="379">
        <f>J$5*投入係数表!I23</f>
        <v>0</v>
      </c>
      <c r="K24" s="379">
        <f>K$5*投入係数表!J23</f>
        <v>0</v>
      </c>
      <c r="L24" s="379">
        <f>L$5*投入係数表!K23</f>
        <v>0</v>
      </c>
      <c r="M24" s="379">
        <f>M$5*投入係数表!L23</f>
        <v>0</v>
      </c>
      <c r="N24" s="379">
        <f>N$5*投入係数表!M23</f>
        <v>0</v>
      </c>
      <c r="O24" s="379">
        <f>O$5*投入係数表!N23</f>
        <v>0</v>
      </c>
      <c r="P24" s="379">
        <f>P$5*投入係数表!O23</f>
        <v>0</v>
      </c>
      <c r="Q24" s="379">
        <f>Q$5*投入係数表!P23</f>
        <v>0</v>
      </c>
      <c r="R24" s="379">
        <f>R$5*投入係数表!Q23</f>
        <v>0</v>
      </c>
      <c r="S24" s="379">
        <f>S$5*投入係数表!R23</f>
        <v>0</v>
      </c>
      <c r="T24" s="379">
        <f>T$5*投入係数表!S23</f>
        <v>0</v>
      </c>
      <c r="U24" s="379">
        <f>U$5*投入係数表!T23</f>
        <v>0</v>
      </c>
      <c r="V24" s="379">
        <f>V$5*投入係数表!U23</f>
        <v>0</v>
      </c>
      <c r="W24" s="379">
        <f>W$5*投入係数表!V23</f>
        <v>0</v>
      </c>
      <c r="X24" s="379">
        <f>X$5*投入係数表!W23</f>
        <v>0</v>
      </c>
      <c r="Y24" s="379">
        <f>Y$5*投入係数表!X23</f>
        <v>0</v>
      </c>
      <c r="Z24" s="379">
        <f>Z$5*投入係数表!Y23</f>
        <v>57.883800016054764</v>
      </c>
      <c r="AA24" s="379">
        <f>AA$5*投入係数表!Z23</f>
        <v>0</v>
      </c>
      <c r="AB24" s="379">
        <f>AB$5*投入係数表!AA23</f>
        <v>0</v>
      </c>
      <c r="AC24" s="379">
        <f>AC$5*投入係数表!AB23</f>
        <v>0</v>
      </c>
      <c r="AD24" s="379">
        <f>AD$5*投入係数表!AC23</f>
        <v>0</v>
      </c>
      <c r="AE24" s="379">
        <f>AE$5*投入係数表!AD23</f>
        <v>0</v>
      </c>
      <c r="AF24" s="379">
        <f>AF$5*投入係数表!AE23</f>
        <v>0</v>
      </c>
      <c r="AG24" s="379">
        <f>AG$5*投入係数表!AF23</f>
        <v>0</v>
      </c>
      <c r="AH24" s="379">
        <f>AH$5*投入係数表!AG23</f>
        <v>0</v>
      </c>
      <c r="AI24" s="379">
        <f>AI$5*投入係数表!AH23</f>
        <v>0</v>
      </c>
      <c r="AJ24" s="379">
        <f>AJ$5*投入係数表!AI23</f>
        <v>0</v>
      </c>
      <c r="AK24" s="379">
        <f>AK$5*投入係数表!AJ23</f>
        <v>0</v>
      </c>
      <c r="AL24" s="379">
        <f>AL$5*投入係数表!AK23</f>
        <v>0</v>
      </c>
      <c r="AM24" s="379">
        <f>AM$5*投入係数表!AL23</f>
        <v>0</v>
      </c>
      <c r="AN24" s="379">
        <f>AN$5*投入係数表!AM23</f>
        <v>0</v>
      </c>
      <c r="AO24" s="379">
        <f>AO$5*投入係数表!AN23</f>
        <v>0</v>
      </c>
      <c r="AP24" s="380">
        <f>AP$5*投入係数表!AO23</f>
        <v>0</v>
      </c>
    </row>
    <row r="25" spans="1:42">
      <c r="A25" s="290">
        <v>20</v>
      </c>
      <c r="B25" s="285" t="s">
        <v>89</v>
      </c>
      <c r="C25" s="378">
        <f t="shared" si="0"/>
        <v>12.601619341608833</v>
      </c>
      <c r="D25" s="379">
        <f>D$5*投入係数表!C24</f>
        <v>0</v>
      </c>
      <c r="E25" s="379">
        <f>E$5*投入係数表!D24</f>
        <v>0</v>
      </c>
      <c r="F25" s="379">
        <f>F$5*投入係数表!E24</f>
        <v>0</v>
      </c>
      <c r="G25" s="379">
        <f>G$5*投入係数表!F24</f>
        <v>0</v>
      </c>
      <c r="H25" s="379">
        <f>H$5*投入係数表!G24</f>
        <v>0</v>
      </c>
      <c r="I25" s="379">
        <f>I$5*投入係数表!H24</f>
        <v>0</v>
      </c>
      <c r="J25" s="379">
        <f>J$5*投入係数表!I24</f>
        <v>0</v>
      </c>
      <c r="K25" s="379">
        <f>K$5*投入係数表!J24</f>
        <v>0</v>
      </c>
      <c r="L25" s="379">
        <f>L$5*投入係数表!K24</f>
        <v>0</v>
      </c>
      <c r="M25" s="379">
        <f>M$5*投入係数表!L24</f>
        <v>0</v>
      </c>
      <c r="N25" s="379">
        <f>N$5*投入係数表!M24</f>
        <v>0</v>
      </c>
      <c r="O25" s="379">
        <f>O$5*投入係数表!N24</f>
        <v>0</v>
      </c>
      <c r="P25" s="379">
        <f>P$5*投入係数表!O24</f>
        <v>0</v>
      </c>
      <c r="Q25" s="379">
        <f>Q$5*投入係数表!P24</f>
        <v>0</v>
      </c>
      <c r="R25" s="379">
        <f>R$5*投入係数表!Q24</f>
        <v>0</v>
      </c>
      <c r="S25" s="379">
        <f>S$5*投入係数表!R24</f>
        <v>0</v>
      </c>
      <c r="T25" s="379">
        <f>T$5*投入係数表!S24</f>
        <v>0</v>
      </c>
      <c r="U25" s="379">
        <f>U$5*投入係数表!T24</f>
        <v>0</v>
      </c>
      <c r="V25" s="379">
        <f>V$5*投入係数表!U24</f>
        <v>0</v>
      </c>
      <c r="W25" s="379">
        <f>W$5*投入係数表!V24</f>
        <v>0</v>
      </c>
      <c r="X25" s="379">
        <f>X$5*投入係数表!W24</f>
        <v>0</v>
      </c>
      <c r="Y25" s="379">
        <f>Y$5*投入係数表!X24</f>
        <v>0</v>
      </c>
      <c r="Z25" s="379">
        <f>Z$5*投入係数表!Y24</f>
        <v>12.601619341608833</v>
      </c>
      <c r="AA25" s="379">
        <f>AA$5*投入係数表!Z24</f>
        <v>0</v>
      </c>
      <c r="AB25" s="379">
        <f>AB$5*投入係数表!AA24</f>
        <v>0</v>
      </c>
      <c r="AC25" s="379">
        <f>AC$5*投入係数表!AB24</f>
        <v>0</v>
      </c>
      <c r="AD25" s="379">
        <f>AD$5*投入係数表!AC24</f>
        <v>0</v>
      </c>
      <c r="AE25" s="379">
        <f>AE$5*投入係数表!AD24</f>
        <v>0</v>
      </c>
      <c r="AF25" s="379">
        <f>AF$5*投入係数表!AE24</f>
        <v>0</v>
      </c>
      <c r="AG25" s="379">
        <f>AG$5*投入係数表!AF24</f>
        <v>0</v>
      </c>
      <c r="AH25" s="379">
        <f>AH$5*投入係数表!AG24</f>
        <v>0</v>
      </c>
      <c r="AI25" s="379">
        <f>AI$5*投入係数表!AH24</f>
        <v>0</v>
      </c>
      <c r="AJ25" s="379">
        <f>AJ$5*投入係数表!AI24</f>
        <v>0</v>
      </c>
      <c r="AK25" s="379">
        <f>AK$5*投入係数表!AJ24</f>
        <v>0</v>
      </c>
      <c r="AL25" s="379">
        <f>AL$5*投入係数表!AK24</f>
        <v>0</v>
      </c>
      <c r="AM25" s="379">
        <f>AM$5*投入係数表!AL24</f>
        <v>0</v>
      </c>
      <c r="AN25" s="379">
        <f>AN$5*投入係数表!AM24</f>
        <v>0</v>
      </c>
      <c r="AO25" s="379">
        <f>AO$5*投入係数表!AN24</f>
        <v>0</v>
      </c>
      <c r="AP25" s="380">
        <f>AP$5*投入係数表!AO24</f>
        <v>0</v>
      </c>
    </row>
    <row r="26" spans="1:42">
      <c r="A26" s="290">
        <v>21</v>
      </c>
      <c r="B26" s="285" t="s">
        <v>90</v>
      </c>
      <c r="C26" s="378">
        <f t="shared" si="0"/>
        <v>1.5963541096540197E-2</v>
      </c>
      <c r="D26" s="379">
        <f>D$5*投入係数表!C25</f>
        <v>0</v>
      </c>
      <c r="E26" s="379">
        <f>E$5*投入係数表!D25</f>
        <v>0</v>
      </c>
      <c r="F26" s="379">
        <f>F$5*投入係数表!E25</f>
        <v>0</v>
      </c>
      <c r="G26" s="379">
        <f>G$5*投入係数表!F25</f>
        <v>0</v>
      </c>
      <c r="H26" s="379">
        <f>H$5*投入係数表!G25</f>
        <v>0</v>
      </c>
      <c r="I26" s="379">
        <f>I$5*投入係数表!H25</f>
        <v>0</v>
      </c>
      <c r="J26" s="379">
        <f>J$5*投入係数表!I25</f>
        <v>0</v>
      </c>
      <c r="K26" s="379">
        <f>K$5*投入係数表!J25</f>
        <v>0</v>
      </c>
      <c r="L26" s="379">
        <f>L$5*投入係数表!K25</f>
        <v>0</v>
      </c>
      <c r="M26" s="379">
        <f>M$5*投入係数表!L25</f>
        <v>0</v>
      </c>
      <c r="N26" s="379">
        <f>N$5*投入係数表!M25</f>
        <v>0</v>
      </c>
      <c r="O26" s="379">
        <f>O$5*投入係数表!N25</f>
        <v>0</v>
      </c>
      <c r="P26" s="379">
        <f>P$5*投入係数表!O25</f>
        <v>0</v>
      </c>
      <c r="Q26" s="379">
        <f>Q$5*投入係数表!P25</f>
        <v>0</v>
      </c>
      <c r="R26" s="379">
        <f>R$5*投入係数表!Q25</f>
        <v>0</v>
      </c>
      <c r="S26" s="379">
        <f>S$5*投入係数表!R25</f>
        <v>0</v>
      </c>
      <c r="T26" s="379">
        <f>T$5*投入係数表!S25</f>
        <v>0</v>
      </c>
      <c r="U26" s="379">
        <f>U$5*投入係数表!T25</f>
        <v>0</v>
      </c>
      <c r="V26" s="379">
        <f>V$5*投入係数表!U25</f>
        <v>0</v>
      </c>
      <c r="W26" s="379">
        <f>W$5*投入係数表!V25</f>
        <v>0</v>
      </c>
      <c r="X26" s="379">
        <f>X$5*投入係数表!W25</f>
        <v>0</v>
      </c>
      <c r="Y26" s="379">
        <f>Y$5*投入係数表!X25</f>
        <v>0</v>
      </c>
      <c r="Z26" s="379">
        <f>Z$5*投入係数表!Y25</f>
        <v>1.5963541096540197E-2</v>
      </c>
      <c r="AA26" s="379">
        <f>AA$5*投入係数表!Z25</f>
        <v>0</v>
      </c>
      <c r="AB26" s="379">
        <f>AB$5*投入係数表!AA25</f>
        <v>0</v>
      </c>
      <c r="AC26" s="379">
        <f>AC$5*投入係数表!AB25</f>
        <v>0</v>
      </c>
      <c r="AD26" s="379">
        <f>AD$5*投入係数表!AC25</f>
        <v>0</v>
      </c>
      <c r="AE26" s="379">
        <f>AE$5*投入係数表!AD25</f>
        <v>0</v>
      </c>
      <c r="AF26" s="379">
        <f>AF$5*投入係数表!AE25</f>
        <v>0</v>
      </c>
      <c r="AG26" s="379">
        <f>AG$5*投入係数表!AF25</f>
        <v>0</v>
      </c>
      <c r="AH26" s="379">
        <f>AH$5*投入係数表!AG25</f>
        <v>0</v>
      </c>
      <c r="AI26" s="379">
        <f>AI$5*投入係数表!AH25</f>
        <v>0</v>
      </c>
      <c r="AJ26" s="379">
        <f>AJ$5*投入係数表!AI25</f>
        <v>0</v>
      </c>
      <c r="AK26" s="379">
        <f>AK$5*投入係数表!AJ25</f>
        <v>0</v>
      </c>
      <c r="AL26" s="379">
        <f>AL$5*投入係数表!AK25</f>
        <v>0</v>
      </c>
      <c r="AM26" s="379">
        <f>AM$5*投入係数表!AL25</f>
        <v>0</v>
      </c>
      <c r="AN26" s="379">
        <f>AN$5*投入係数表!AM25</f>
        <v>0</v>
      </c>
      <c r="AO26" s="379">
        <f>AO$5*投入係数表!AN25</f>
        <v>0</v>
      </c>
      <c r="AP26" s="380">
        <f>AP$5*投入係数表!AO25</f>
        <v>0</v>
      </c>
    </row>
    <row r="27" spans="1:42">
      <c r="A27" s="290">
        <v>22</v>
      </c>
      <c r="B27" s="285" t="s">
        <v>64</v>
      </c>
      <c r="C27" s="378">
        <f t="shared" si="0"/>
        <v>20.228999277535742</v>
      </c>
      <c r="D27" s="379">
        <f>D$5*投入係数表!C26</f>
        <v>0</v>
      </c>
      <c r="E27" s="379">
        <f>E$5*投入係数表!D26</f>
        <v>0</v>
      </c>
      <c r="F27" s="379">
        <f>F$5*投入係数表!E26</f>
        <v>0</v>
      </c>
      <c r="G27" s="379">
        <f>G$5*投入係数表!F26</f>
        <v>0</v>
      </c>
      <c r="H27" s="379">
        <f>H$5*投入係数表!G26</f>
        <v>0</v>
      </c>
      <c r="I27" s="379">
        <f>I$5*投入係数表!H26</f>
        <v>0</v>
      </c>
      <c r="J27" s="379">
        <f>J$5*投入係数表!I26</f>
        <v>0</v>
      </c>
      <c r="K27" s="379">
        <f>K$5*投入係数表!J26</f>
        <v>0</v>
      </c>
      <c r="L27" s="379">
        <f>L$5*投入係数表!K26</f>
        <v>0</v>
      </c>
      <c r="M27" s="379">
        <f>M$5*投入係数表!L26</f>
        <v>0</v>
      </c>
      <c r="N27" s="379">
        <f>N$5*投入係数表!M26</f>
        <v>0</v>
      </c>
      <c r="O27" s="379">
        <f>O$5*投入係数表!N26</f>
        <v>0</v>
      </c>
      <c r="P27" s="379">
        <f>P$5*投入係数表!O26</f>
        <v>0</v>
      </c>
      <c r="Q27" s="379">
        <f>Q$5*投入係数表!P26</f>
        <v>0</v>
      </c>
      <c r="R27" s="379">
        <f>R$5*投入係数表!Q26</f>
        <v>0</v>
      </c>
      <c r="S27" s="379">
        <f>S$5*投入係数表!R26</f>
        <v>0</v>
      </c>
      <c r="T27" s="379">
        <f>T$5*投入係数表!S26</f>
        <v>0</v>
      </c>
      <c r="U27" s="379">
        <f>U$5*投入係数表!T26</f>
        <v>0</v>
      </c>
      <c r="V27" s="379">
        <f>V$5*投入係数表!U26</f>
        <v>0</v>
      </c>
      <c r="W27" s="379">
        <f>W$5*投入係数表!V26</f>
        <v>0</v>
      </c>
      <c r="X27" s="379">
        <f>X$5*投入係数表!W26</f>
        <v>0</v>
      </c>
      <c r="Y27" s="379">
        <f>Y$5*投入係数表!X26</f>
        <v>0</v>
      </c>
      <c r="Z27" s="379">
        <f>Z$5*投入係数表!Y26</f>
        <v>20.228999277535742</v>
      </c>
      <c r="AA27" s="379">
        <f>AA$5*投入係数表!Z26</f>
        <v>0</v>
      </c>
      <c r="AB27" s="379">
        <f>AB$5*投入係数表!AA26</f>
        <v>0</v>
      </c>
      <c r="AC27" s="379">
        <f>AC$5*投入係数表!AB26</f>
        <v>0</v>
      </c>
      <c r="AD27" s="379">
        <f>AD$5*投入係数表!AC26</f>
        <v>0</v>
      </c>
      <c r="AE27" s="379">
        <f>AE$5*投入係数表!AD26</f>
        <v>0</v>
      </c>
      <c r="AF27" s="379">
        <f>AF$5*投入係数表!AE26</f>
        <v>0</v>
      </c>
      <c r="AG27" s="379">
        <f>AG$5*投入係数表!AF26</f>
        <v>0</v>
      </c>
      <c r="AH27" s="379">
        <f>AH$5*投入係数表!AG26</f>
        <v>0</v>
      </c>
      <c r="AI27" s="379">
        <f>AI$5*投入係数表!AH26</f>
        <v>0</v>
      </c>
      <c r="AJ27" s="379">
        <f>AJ$5*投入係数表!AI26</f>
        <v>0</v>
      </c>
      <c r="AK27" s="379">
        <f>AK$5*投入係数表!AJ26</f>
        <v>0</v>
      </c>
      <c r="AL27" s="379">
        <f>AL$5*投入係数表!AK26</f>
        <v>0</v>
      </c>
      <c r="AM27" s="379">
        <f>AM$5*投入係数表!AL26</f>
        <v>0</v>
      </c>
      <c r="AN27" s="379">
        <f>AN$5*投入係数表!AM26</f>
        <v>0</v>
      </c>
      <c r="AO27" s="379">
        <f>AO$5*投入係数表!AN26</f>
        <v>0</v>
      </c>
      <c r="AP27" s="380">
        <f>AP$5*投入係数表!AO26</f>
        <v>0</v>
      </c>
    </row>
    <row r="28" spans="1:42">
      <c r="A28" s="290">
        <v>23</v>
      </c>
      <c r="B28" s="285" t="s">
        <v>91</v>
      </c>
      <c r="C28" s="378">
        <f t="shared" si="0"/>
        <v>8.2371872058147417</v>
      </c>
      <c r="D28" s="379">
        <f>D$5*投入係数表!C27</f>
        <v>0</v>
      </c>
      <c r="E28" s="379">
        <f>E$5*投入係数表!D27</f>
        <v>0</v>
      </c>
      <c r="F28" s="379">
        <f>F$5*投入係数表!E27</f>
        <v>0</v>
      </c>
      <c r="G28" s="379">
        <f>G$5*投入係数表!F27</f>
        <v>0</v>
      </c>
      <c r="H28" s="379">
        <f>H$5*投入係数表!G27</f>
        <v>0</v>
      </c>
      <c r="I28" s="379">
        <f>I$5*投入係数表!H27</f>
        <v>0</v>
      </c>
      <c r="J28" s="379">
        <f>J$5*投入係数表!I27</f>
        <v>0</v>
      </c>
      <c r="K28" s="379">
        <f>K$5*投入係数表!J27</f>
        <v>0</v>
      </c>
      <c r="L28" s="379">
        <f>L$5*投入係数表!K27</f>
        <v>0</v>
      </c>
      <c r="M28" s="379">
        <f>M$5*投入係数表!L27</f>
        <v>0</v>
      </c>
      <c r="N28" s="379">
        <f>N$5*投入係数表!M27</f>
        <v>0</v>
      </c>
      <c r="O28" s="379">
        <f>O$5*投入係数表!N27</f>
        <v>0</v>
      </c>
      <c r="P28" s="379">
        <f>P$5*投入係数表!O27</f>
        <v>0</v>
      </c>
      <c r="Q28" s="379">
        <f>Q$5*投入係数表!P27</f>
        <v>0</v>
      </c>
      <c r="R28" s="379">
        <f>R$5*投入係数表!Q27</f>
        <v>0</v>
      </c>
      <c r="S28" s="379">
        <f>S$5*投入係数表!R27</f>
        <v>0</v>
      </c>
      <c r="T28" s="379">
        <f>T$5*投入係数表!S27</f>
        <v>0</v>
      </c>
      <c r="U28" s="379">
        <f>U$5*投入係数表!T27</f>
        <v>0</v>
      </c>
      <c r="V28" s="379">
        <f>V$5*投入係数表!U27</f>
        <v>0</v>
      </c>
      <c r="W28" s="379">
        <f>W$5*投入係数表!V27</f>
        <v>0</v>
      </c>
      <c r="X28" s="379">
        <f>X$5*投入係数表!W27</f>
        <v>0</v>
      </c>
      <c r="Y28" s="379">
        <f>Y$5*投入係数表!X27</f>
        <v>0</v>
      </c>
      <c r="Z28" s="379">
        <f>Z$5*投入係数表!Y27</f>
        <v>8.2371872058147417</v>
      </c>
      <c r="AA28" s="379">
        <f>AA$5*投入係数表!Z27</f>
        <v>0</v>
      </c>
      <c r="AB28" s="379">
        <f>AB$5*投入係数表!AA27</f>
        <v>0</v>
      </c>
      <c r="AC28" s="379">
        <f>AC$5*投入係数表!AB27</f>
        <v>0</v>
      </c>
      <c r="AD28" s="379">
        <f>AD$5*投入係数表!AC27</f>
        <v>0</v>
      </c>
      <c r="AE28" s="379">
        <f>AE$5*投入係数表!AD27</f>
        <v>0</v>
      </c>
      <c r="AF28" s="379">
        <f>AF$5*投入係数表!AE27</f>
        <v>0</v>
      </c>
      <c r="AG28" s="379">
        <f>AG$5*投入係数表!AF27</f>
        <v>0</v>
      </c>
      <c r="AH28" s="379">
        <f>AH$5*投入係数表!AG27</f>
        <v>0</v>
      </c>
      <c r="AI28" s="379">
        <f>AI$5*投入係数表!AH27</f>
        <v>0</v>
      </c>
      <c r="AJ28" s="379">
        <f>AJ$5*投入係数表!AI27</f>
        <v>0</v>
      </c>
      <c r="AK28" s="379">
        <f>AK$5*投入係数表!AJ27</f>
        <v>0</v>
      </c>
      <c r="AL28" s="379">
        <f>AL$5*投入係数表!AK27</f>
        <v>0</v>
      </c>
      <c r="AM28" s="379">
        <f>AM$5*投入係数表!AL27</f>
        <v>0</v>
      </c>
      <c r="AN28" s="379">
        <f>AN$5*投入係数表!AM27</f>
        <v>0</v>
      </c>
      <c r="AO28" s="379">
        <f>AO$5*投入係数表!AN27</f>
        <v>0</v>
      </c>
      <c r="AP28" s="380">
        <f>AP$5*投入係数表!AO27</f>
        <v>0</v>
      </c>
    </row>
    <row r="29" spans="1:42">
      <c r="A29" s="290">
        <v>24</v>
      </c>
      <c r="B29" s="285" t="s">
        <v>92</v>
      </c>
      <c r="C29" s="378">
        <f t="shared" si="0"/>
        <v>20.327973232334291</v>
      </c>
      <c r="D29" s="379">
        <f>D$5*投入係数表!C28</f>
        <v>0</v>
      </c>
      <c r="E29" s="379">
        <f>E$5*投入係数表!D28</f>
        <v>0</v>
      </c>
      <c r="F29" s="379">
        <f>F$5*投入係数表!E28</f>
        <v>0</v>
      </c>
      <c r="G29" s="379">
        <f>G$5*投入係数表!F28</f>
        <v>0</v>
      </c>
      <c r="H29" s="379">
        <f>H$5*投入係数表!G28</f>
        <v>0</v>
      </c>
      <c r="I29" s="379">
        <f>I$5*投入係数表!H28</f>
        <v>0</v>
      </c>
      <c r="J29" s="379">
        <f>J$5*投入係数表!I28</f>
        <v>0</v>
      </c>
      <c r="K29" s="379">
        <f>K$5*投入係数表!J28</f>
        <v>0</v>
      </c>
      <c r="L29" s="379">
        <f>L$5*投入係数表!K28</f>
        <v>0</v>
      </c>
      <c r="M29" s="379">
        <f>M$5*投入係数表!L28</f>
        <v>0</v>
      </c>
      <c r="N29" s="379">
        <f>N$5*投入係数表!M28</f>
        <v>0</v>
      </c>
      <c r="O29" s="379">
        <f>O$5*投入係数表!N28</f>
        <v>0</v>
      </c>
      <c r="P29" s="379">
        <f>P$5*投入係数表!O28</f>
        <v>0</v>
      </c>
      <c r="Q29" s="379">
        <f>Q$5*投入係数表!P28</f>
        <v>0</v>
      </c>
      <c r="R29" s="379">
        <f>R$5*投入係数表!Q28</f>
        <v>0</v>
      </c>
      <c r="S29" s="379">
        <f>S$5*投入係数表!R28</f>
        <v>0</v>
      </c>
      <c r="T29" s="379">
        <f>T$5*投入係数表!S28</f>
        <v>0</v>
      </c>
      <c r="U29" s="379">
        <f>U$5*投入係数表!T28</f>
        <v>0</v>
      </c>
      <c r="V29" s="379">
        <f>V$5*投入係数表!U28</f>
        <v>0</v>
      </c>
      <c r="W29" s="379">
        <f>W$5*投入係数表!V28</f>
        <v>0</v>
      </c>
      <c r="X29" s="379">
        <f>X$5*投入係数表!W28</f>
        <v>0</v>
      </c>
      <c r="Y29" s="379">
        <f>Y$5*投入係数表!X28</f>
        <v>0</v>
      </c>
      <c r="Z29" s="379">
        <f>Z$5*投入係数表!Y28</f>
        <v>20.327973232334291</v>
      </c>
      <c r="AA29" s="379">
        <f>AA$5*投入係数表!Z28</f>
        <v>0</v>
      </c>
      <c r="AB29" s="379">
        <f>AB$5*投入係数表!AA28</f>
        <v>0</v>
      </c>
      <c r="AC29" s="379">
        <f>AC$5*投入係数表!AB28</f>
        <v>0</v>
      </c>
      <c r="AD29" s="379">
        <f>AD$5*投入係数表!AC28</f>
        <v>0</v>
      </c>
      <c r="AE29" s="379">
        <f>AE$5*投入係数表!AD28</f>
        <v>0</v>
      </c>
      <c r="AF29" s="379">
        <f>AF$5*投入係数表!AE28</f>
        <v>0</v>
      </c>
      <c r="AG29" s="379">
        <f>AG$5*投入係数表!AF28</f>
        <v>0</v>
      </c>
      <c r="AH29" s="379">
        <f>AH$5*投入係数表!AG28</f>
        <v>0</v>
      </c>
      <c r="AI29" s="379">
        <f>AI$5*投入係数表!AH28</f>
        <v>0</v>
      </c>
      <c r="AJ29" s="379">
        <f>AJ$5*投入係数表!AI28</f>
        <v>0</v>
      </c>
      <c r="AK29" s="379">
        <f>AK$5*投入係数表!AJ28</f>
        <v>0</v>
      </c>
      <c r="AL29" s="379">
        <f>AL$5*投入係数表!AK28</f>
        <v>0</v>
      </c>
      <c r="AM29" s="379">
        <f>AM$5*投入係数表!AL28</f>
        <v>0</v>
      </c>
      <c r="AN29" s="379">
        <f>AN$5*投入係数表!AM28</f>
        <v>0</v>
      </c>
      <c r="AO29" s="379">
        <f>AO$5*投入係数表!AN28</f>
        <v>0</v>
      </c>
      <c r="AP29" s="380">
        <f>AP$5*投入係数表!AO28</f>
        <v>0</v>
      </c>
    </row>
    <row r="30" spans="1:42">
      <c r="A30" s="290">
        <v>25</v>
      </c>
      <c r="B30" s="285" t="s">
        <v>1</v>
      </c>
      <c r="C30" s="378">
        <f t="shared" si="0"/>
        <v>7.2666039071450985</v>
      </c>
      <c r="D30" s="379">
        <f>D$5*投入係数表!C29</f>
        <v>0</v>
      </c>
      <c r="E30" s="379">
        <f>E$5*投入係数表!D29</f>
        <v>0</v>
      </c>
      <c r="F30" s="379">
        <f>F$5*投入係数表!E29</f>
        <v>0</v>
      </c>
      <c r="G30" s="379">
        <f>G$5*投入係数表!F29</f>
        <v>0</v>
      </c>
      <c r="H30" s="379">
        <f>H$5*投入係数表!G29</f>
        <v>0</v>
      </c>
      <c r="I30" s="379">
        <f>I$5*投入係数表!H29</f>
        <v>0</v>
      </c>
      <c r="J30" s="379">
        <f>J$5*投入係数表!I29</f>
        <v>0</v>
      </c>
      <c r="K30" s="379">
        <f>K$5*投入係数表!J29</f>
        <v>0</v>
      </c>
      <c r="L30" s="379">
        <f>L$5*投入係数表!K29</f>
        <v>0</v>
      </c>
      <c r="M30" s="379">
        <f>M$5*投入係数表!L29</f>
        <v>0</v>
      </c>
      <c r="N30" s="379">
        <f>N$5*投入係数表!M29</f>
        <v>0</v>
      </c>
      <c r="O30" s="379">
        <f>O$5*投入係数表!N29</f>
        <v>0</v>
      </c>
      <c r="P30" s="379">
        <f>P$5*投入係数表!O29</f>
        <v>0</v>
      </c>
      <c r="Q30" s="379">
        <f>Q$5*投入係数表!P29</f>
        <v>0</v>
      </c>
      <c r="R30" s="379">
        <f>R$5*投入係数表!Q29</f>
        <v>0</v>
      </c>
      <c r="S30" s="379">
        <f>S$5*投入係数表!R29</f>
        <v>0</v>
      </c>
      <c r="T30" s="379">
        <f>T$5*投入係数表!S29</f>
        <v>0</v>
      </c>
      <c r="U30" s="379">
        <f>U$5*投入係数表!T29</f>
        <v>0</v>
      </c>
      <c r="V30" s="379">
        <f>V$5*投入係数表!U29</f>
        <v>0</v>
      </c>
      <c r="W30" s="379">
        <f>W$5*投入係数表!V29</f>
        <v>0</v>
      </c>
      <c r="X30" s="379">
        <f>X$5*投入係数表!W29</f>
        <v>0</v>
      </c>
      <c r="Y30" s="379">
        <f>Y$5*投入係数表!X29</f>
        <v>0</v>
      </c>
      <c r="Z30" s="379">
        <f>Z$5*投入係数表!Y29</f>
        <v>7.2666039071450985</v>
      </c>
      <c r="AA30" s="379">
        <f>AA$5*投入係数表!Z29</f>
        <v>0</v>
      </c>
      <c r="AB30" s="379">
        <f>AB$5*投入係数表!AA29</f>
        <v>0</v>
      </c>
      <c r="AC30" s="379">
        <f>AC$5*投入係数表!AB29</f>
        <v>0</v>
      </c>
      <c r="AD30" s="379">
        <f>AD$5*投入係数表!AC29</f>
        <v>0</v>
      </c>
      <c r="AE30" s="379">
        <f>AE$5*投入係数表!AD29</f>
        <v>0</v>
      </c>
      <c r="AF30" s="379">
        <f>AF$5*投入係数表!AE29</f>
        <v>0</v>
      </c>
      <c r="AG30" s="379">
        <f>AG$5*投入係数表!AF29</f>
        <v>0</v>
      </c>
      <c r="AH30" s="379">
        <f>AH$5*投入係数表!AG29</f>
        <v>0</v>
      </c>
      <c r="AI30" s="379">
        <f>AI$5*投入係数表!AH29</f>
        <v>0</v>
      </c>
      <c r="AJ30" s="379">
        <f>AJ$5*投入係数表!AI29</f>
        <v>0</v>
      </c>
      <c r="AK30" s="379">
        <f>AK$5*投入係数表!AJ29</f>
        <v>0</v>
      </c>
      <c r="AL30" s="379">
        <f>AL$5*投入係数表!AK29</f>
        <v>0</v>
      </c>
      <c r="AM30" s="379">
        <f>AM$5*投入係数表!AL29</f>
        <v>0</v>
      </c>
      <c r="AN30" s="379">
        <f>AN$5*投入係数表!AM29</f>
        <v>0</v>
      </c>
      <c r="AO30" s="379">
        <f>AO$5*投入係数表!AN29</f>
        <v>0</v>
      </c>
      <c r="AP30" s="380">
        <f>AP$5*投入係数表!AO29</f>
        <v>0</v>
      </c>
    </row>
    <row r="31" spans="1:42">
      <c r="A31" s="290">
        <v>26</v>
      </c>
      <c r="B31" s="285" t="s">
        <v>2</v>
      </c>
      <c r="C31" s="378">
        <f t="shared" si="0"/>
        <v>15.529332778714306</v>
      </c>
      <c r="D31" s="379">
        <f>D$5*投入係数表!C30</f>
        <v>0</v>
      </c>
      <c r="E31" s="379">
        <f>E$5*投入係数表!D30</f>
        <v>0</v>
      </c>
      <c r="F31" s="379">
        <f>F$5*投入係数表!E30</f>
        <v>0</v>
      </c>
      <c r="G31" s="379">
        <f>G$5*投入係数表!F30</f>
        <v>0</v>
      </c>
      <c r="H31" s="379">
        <f>H$5*投入係数表!G30</f>
        <v>0</v>
      </c>
      <c r="I31" s="379">
        <f>I$5*投入係数表!H30</f>
        <v>0</v>
      </c>
      <c r="J31" s="379">
        <f>J$5*投入係数表!I30</f>
        <v>0</v>
      </c>
      <c r="K31" s="379">
        <f>K$5*投入係数表!J30</f>
        <v>0</v>
      </c>
      <c r="L31" s="379">
        <f>L$5*投入係数表!K30</f>
        <v>0</v>
      </c>
      <c r="M31" s="379">
        <f>M$5*投入係数表!L30</f>
        <v>0</v>
      </c>
      <c r="N31" s="379">
        <f>N$5*投入係数表!M30</f>
        <v>0</v>
      </c>
      <c r="O31" s="379">
        <f>O$5*投入係数表!N30</f>
        <v>0</v>
      </c>
      <c r="P31" s="379">
        <f>P$5*投入係数表!O30</f>
        <v>0</v>
      </c>
      <c r="Q31" s="379">
        <f>Q$5*投入係数表!P30</f>
        <v>0</v>
      </c>
      <c r="R31" s="379">
        <f>R$5*投入係数表!Q30</f>
        <v>0</v>
      </c>
      <c r="S31" s="379">
        <f>S$5*投入係数表!R30</f>
        <v>0</v>
      </c>
      <c r="T31" s="379">
        <f>T$5*投入係数表!S30</f>
        <v>0</v>
      </c>
      <c r="U31" s="379">
        <f>U$5*投入係数表!T30</f>
        <v>0</v>
      </c>
      <c r="V31" s="379">
        <f>V$5*投入係数表!U30</f>
        <v>0</v>
      </c>
      <c r="W31" s="379">
        <f>W$5*投入係数表!V30</f>
        <v>0</v>
      </c>
      <c r="X31" s="379">
        <f>X$5*投入係数表!W30</f>
        <v>0</v>
      </c>
      <c r="Y31" s="379">
        <f>Y$5*投入係数表!X30</f>
        <v>0</v>
      </c>
      <c r="Z31" s="379">
        <f>Z$5*投入係数表!Y30</f>
        <v>15.529332778714306</v>
      </c>
      <c r="AA31" s="379">
        <f>AA$5*投入係数表!Z30</f>
        <v>0</v>
      </c>
      <c r="AB31" s="379">
        <f>AB$5*投入係数表!AA30</f>
        <v>0</v>
      </c>
      <c r="AC31" s="379">
        <f>AC$5*投入係数表!AB30</f>
        <v>0</v>
      </c>
      <c r="AD31" s="379">
        <f>AD$5*投入係数表!AC30</f>
        <v>0</v>
      </c>
      <c r="AE31" s="379">
        <f>AE$5*投入係数表!AD30</f>
        <v>0</v>
      </c>
      <c r="AF31" s="379">
        <f>AF$5*投入係数表!AE30</f>
        <v>0</v>
      </c>
      <c r="AG31" s="379">
        <f>AG$5*投入係数表!AF30</f>
        <v>0</v>
      </c>
      <c r="AH31" s="379">
        <f>AH$5*投入係数表!AG30</f>
        <v>0</v>
      </c>
      <c r="AI31" s="379">
        <f>AI$5*投入係数表!AH30</f>
        <v>0</v>
      </c>
      <c r="AJ31" s="379">
        <f>AJ$5*投入係数表!AI30</f>
        <v>0</v>
      </c>
      <c r="AK31" s="379">
        <f>AK$5*投入係数表!AJ30</f>
        <v>0</v>
      </c>
      <c r="AL31" s="379">
        <f>AL$5*投入係数表!AK30</f>
        <v>0</v>
      </c>
      <c r="AM31" s="379">
        <f>AM$5*投入係数表!AL30</f>
        <v>0</v>
      </c>
      <c r="AN31" s="379">
        <f>AN$5*投入係数表!AM30</f>
        <v>0</v>
      </c>
      <c r="AO31" s="379">
        <f>AO$5*投入係数表!AN30</f>
        <v>0</v>
      </c>
      <c r="AP31" s="380">
        <f>AP$5*投入係数表!AO30</f>
        <v>0</v>
      </c>
    </row>
    <row r="32" spans="1:42">
      <c r="A32" s="290">
        <v>27</v>
      </c>
      <c r="B32" s="285" t="s">
        <v>65</v>
      </c>
      <c r="C32" s="378">
        <f t="shared" si="0"/>
        <v>356.82345600630515</v>
      </c>
      <c r="D32" s="379">
        <f>D$5*投入係数表!C31</f>
        <v>0</v>
      </c>
      <c r="E32" s="379">
        <f>E$5*投入係数表!D31</f>
        <v>0</v>
      </c>
      <c r="F32" s="379">
        <f>F$5*投入係数表!E31</f>
        <v>0</v>
      </c>
      <c r="G32" s="379">
        <f>G$5*投入係数表!F31</f>
        <v>0</v>
      </c>
      <c r="H32" s="379">
        <f>H$5*投入係数表!G31</f>
        <v>0</v>
      </c>
      <c r="I32" s="379">
        <f>I$5*投入係数表!H31</f>
        <v>0</v>
      </c>
      <c r="J32" s="379">
        <f>J$5*投入係数表!I31</f>
        <v>0</v>
      </c>
      <c r="K32" s="379">
        <f>K$5*投入係数表!J31</f>
        <v>0</v>
      </c>
      <c r="L32" s="379">
        <f>L$5*投入係数表!K31</f>
        <v>0</v>
      </c>
      <c r="M32" s="379">
        <f>M$5*投入係数表!L31</f>
        <v>0</v>
      </c>
      <c r="N32" s="379">
        <f>N$5*投入係数表!M31</f>
        <v>0</v>
      </c>
      <c r="O32" s="379">
        <f>O$5*投入係数表!N31</f>
        <v>0</v>
      </c>
      <c r="P32" s="379">
        <f>P$5*投入係数表!O31</f>
        <v>0</v>
      </c>
      <c r="Q32" s="379">
        <f>Q$5*投入係数表!P31</f>
        <v>0</v>
      </c>
      <c r="R32" s="379">
        <f>R$5*投入係数表!Q31</f>
        <v>0</v>
      </c>
      <c r="S32" s="379">
        <f>S$5*投入係数表!R31</f>
        <v>0</v>
      </c>
      <c r="T32" s="379">
        <f>T$5*投入係数表!S31</f>
        <v>0</v>
      </c>
      <c r="U32" s="379">
        <f>U$5*投入係数表!T31</f>
        <v>0</v>
      </c>
      <c r="V32" s="379">
        <f>V$5*投入係数表!U31</f>
        <v>0</v>
      </c>
      <c r="W32" s="379">
        <f>W$5*投入係数表!V31</f>
        <v>0</v>
      </c>
      <c r="X32" s="379">
        <f>X$5*投入係数表!W31</f>
        <v>0</v>
      </c>
      <c r="Y32" s="379">
        <f>Y$5*投入係数表!X31</f>
        <v>0</v>
      </c>
      <c r="Z32" s="379">
        <f>Z$5*投入係数表!Y31</f>
        <v>356.82345600630515</v>
      </c>
      <c r="AA32" s="379">
        <f>AA$5*投入係数表!Z31</f>
        <v>0</v>
      </c>
      <c r="AB32" s="379">
        <f>AB$5*投入係数表!AA31</f>
        <v>0</v>
      </c>
      <c r="AC32" s="379">
        <f>AC$5*投入係数表!AB31</f>
        <v>0</v>
      </c>
      <c r="AD32" s="379">
        <f>AD$5*投入係数表!AC31</f>
        <v>0</v>
      </c>
      <c r="AE32" s="379">
        <f>AE$5*投入係数表!AD31</f>
        <v>0</v>
      </c>
      <c r="AF32" s="379">
        <f>AF$5*投入係数表!AE31</f>
        <v>0</v>
      </c>
      <c r="AG32" s="379">
        <f>AG$5*投入係数表!AF31</f>
        <v>0</v>
      </c>
      <c r="AH32" s="379">
        <f>AH$5*投入係数表!AG31</f>
        <v>0</v>
      </c>
      <c r="AI32" s="379">
        <f>AI$5*投入係数表!AH31</f>
        <v>0</v>
      </c>
      <c r="AJ32" s="379">
        <f>AJ$5*投入係数表!AI31</f>
        <v>0</v>
      </c>
      <c r="AK32" s="379">
        <f>AK$5*投入係数表!AJ31</f>
        <v>0</v>
      </c>
      <c r="AL32" s="379">
        <f>AL$5*投入係数表!AK31</f>
        <v>0</v>
      </c>
      <c r="AM32" s="379">
        <f>AM$5*投入係数表!AL31</f>
        <v>0</v>
      </c>
      <c r="AN32" s="379">
        <f>AN$5*投入係数表!AM31</f>
        <v>0</v>
      </c>
      <c r="AO32" s="379">
        <f>AO$5*投入係数表!AN31</f>
        <v>0</v>
      </c>
      <c r="AP32" s="380">
        <f>AP$5*投入係数表!AO31</f>
        <v>0</v>
      </c>
    </row>
    <row r="33" spans="1:42">
      <c r="A33" s="290">
        <v>28</v>
      </c>
      <c r="B33" s="285" t="s">
        <v>66</v>
      </c>
      <c r="C33" s="378">
        <f t="shared" si="0"/>
        <v>81.002200232064268</v>
      </c>
      <c r="D33" s="379">
        <f>D$5*投入係数表!C32</f>
        <v>0</v>
      </c>
      <c r="E33" s="379">
        <f>E$5*投入係数表!D32</f>
        <v>0</v>
      </c>
      <c r="F33" s="379">
        <f>F$5*投入係数表!E32</f>
        <v>0</v>
      </c>
      <c r="G33" s="379">
        <f>G$5*投入係数表!F32</f>
        <v>0</v>
      </c>
      <c r="H33" s="379">
        <f>H$5*投入係数表!G32</f>
        <v>0</v>
      </c>
      <c r="I33" s="379">
        <f>I$5*投入係数表!H32</f>
        <v>0</v>
      </c>
      <c r="J33" s="379">
        <f>J$5*投入係数表!I32</f>
        <v>0</v>
      </c>
      <c r="K33" s="379">
        <f>K$5*投入係数表!J32</f>
        <v>0</v>
      </c>
      <c r="L33" s="379">
        <f>L$5*投入係数表!K32</f>
        <v>0</v>
      </c>
      <c r="M33" s="379">
        <f>M$5*投入係数表!L32</f>
        <v>0</v>
      </c>
      <c r="N33" s="379">
        <f>N$5*投入係数表!M32</f>
        <v>0</v>
      </c>
      <c r="O33" s="379">
        <f>O$5*投入係数表!N32</f>
        <v>0</v>
      </c>
      <c r="P33" s="379">
        <f>P$5*投入係数表!O32</f>
        <v>0</v>
      </c>
      <c r="Q33" s="379">
        <f>Q$5*投入係数表!P32</f>
        <v>0</v>
      </c>
      <c r="R33" s="379">
        <f>R$5*投入係数表!Q32</f>
        <v>0</v>
      </c>
      <c r="S33" s="379">
        <f>S$5*投入係数表!R32</f>
        <v>0</v>
      </c>
      <c r="T33" s="379">
        <f>T$5*投入係数表!S32</f>
        <v>0</v>
      </c>
      <c r="U33" s="379">
        <f>U$5*投入係数表!T32</f>
        <v>0</v>
      </c>
      <c r="V33" s="379">
        <f>V$5*投入係数表!U32</f>
        <v>0</v>
      </c>
      <c r="W33" s="379">
        <f>W$5*投入係数表!V32</f>
        <v>0</v>
      </c>
      <c r="X33" s="379">
        <f>X$5*投入係数表!W32</f>
        <v>0</v>
      </c>
      <c r="Y33" s="379">
        <f>Y$5*投入係数表!X32</f>
        <v>0</v>
      </c>
      <c r="Z33" s="379">
        <f>Z$5*投入係数表!Y32</f>
        <v>81.002200232064268</v>
      </c>
      <c r="AA33" s="379">
        <f>AA$5*投入係数表!Z32</f>
        <v>0</v>
      </c>
      <c r="AB33" s="379">
        <f>AB$5*投入係数表!AA32</f>
        <v>0</v>
      </c>
      <c r="AC33" s="379">
        <f>AC$5*投入係数表!AB32</f>
        <v>0</v>
      </c>
      <c r="AD33" s="379">
        <f>AD$5*投入係数表!AC32</f>
        <v>0</v>
      </c>
      <c r="AE33" s="379">
        <f>AE$5*投入係数表!AD32</f>
        <v>0</v>
      </c>
      <c r="AF33" s="379">
        <f>AF$5*投入係数表!AE32</f>
        <v>0</v>
      </c>
      <c r="AG33" s="379">
        <f>AG$5*投入係数表!AF32</f>
        <v>0</v>
      </c>
      <c r="AH33" s="379">
        <f>AH$5*投入係数表!AG32</f>
        <v>0</v>
      </c>
      <c r="AI33" s="379">
        <f>AI$5*投入係数表!AH32</f>
        <v>0</v>
      </c>
      <c r="AJ33" s="379">
        <f>AJ$5*投入係数表!AI32</f>
        <v>0</v>
      </c>
      <c r="AK33" s="379">
        <f>AK$5*投入係数表!AJ32</f>
        <v>0</v>
      </c>
      <c r="AL33" s="379">
        <f>AL$5*投入係数表!AK32</f>
        <v>0</v>
      </c>
      <c r="AM33" s="379">
        <f>AM$5*投入係数表!AL32</f>
        <v>0</v>
      </c>
      <c r="AN33" s="379">
        <f>AN$5*投入係数表!AM32</f>
        <v>0</v>
      </c>
      <c r="AO33" s="379">
        <f>AO$5*投入係数表!AN32</f>
        <v>0</v>
      </c>
      <c r="AP33" s="380">
        <f>AP$5*投入係数表!AO32</f>
        <v>0</v>
      </c>
    </row>
    <row r="34" spans="1:42">
      <c r="A34" s="290">
        <v>29</v>
      </c>
      <c r="B34" s="285" t="s">
        <v>93</v>
      </c>
      <c r="C34" s="378">
        <f t="shared" si="0"/>
        <v>42.277842240077064</v>
      </c>
      <c r="D34" s="379">
        <f>D$5*投入係数表!C33</f>
        <v>0</v>
      </c>
      <c r="E34" s="379">
        <f>E$5*投入係数表!D33</f>
        <v>0</v>
      </c>
      <c r="F34" s="379">
        <f>F$5*投入係数表!E33</f>
        <v>0</v>
      </c>
      <c r="G34" s="379">
        <f>G$5*投入係数表!F33</f>
        <v>0</v>
      </c>
      <c r="H34" s="379">
        <f>H$5*投入係数表!G33</f>
        <v>0</v>
      </c>
      <c r="I34" s="379">
        <f>I$5*投入係数表!H33</f>
        <v>0</v>
      </c>
      <c r="J34" s="379">
        <f>J$5*投入係数表!I33</f>
        <v>0</v>
      </c>
      <c r="K34" s="379">
        <f>K$5*投入係数表!J33</f>
        <v>0</v>
      </c>
      <c r="L34" s="379">
        <f>L$5*投入係数表!K33</f>
        <v>0</v>
      </c>
      <c r="M34" s="379">
        <f>M$5*投入係数表!L33</f>
        <v>0</v>
      </c>
      <c r="N34" s="379">
        <f>N$5*投入係数表!M33</f>
        <v>0</v>
      </c>
      <c r="O34" s="379">
        <f>O$5*投入係数表!N33</f>
        <v>0</v>
      </c>
      <c r="P34" s="379">
        <f>P$5*投入係数表!O33</f>
        <v>0</v>
      </c>
      <c r="Q34" s="379">
        <f>Q$5*投入係数表!P33</f>
        <v>0</v>
      </c>
      <c r="R34" s="379">
        <f>R$5*投入係数表!Q33</f>
        <v>0</v>
      </c>
      <c r="S34" s="379">
        <f>S$5*投入係数表!R33</f>
        <v>0</v>
      </c>
      <c r="T34" s="379">
        <f>T$5*投入係数表!S33</f>
        <v>0</v>
      </c>
      <c r="U34" s="379">
        <f>U$5*投入係数表!T33</f>
        <v>0</v>
      </c>
      <c r="V34" s="379">
        <f>V$5*投入係数表!U33</f>
        <v>0</v>
      </c>
      <c r="W34" s="379">
        <f>W$5*投入係数表!V33</f>
        <v>0</v>
      </c>
      <c r="X34" s="379">
        <f>X$5*投入係数表!W33</f>
        <v>0</v>
      </c>
      <c r="Y34" s="379">
        <f>Y$5*投入係数表!X33</f>
        <v>0</v>
      </c>
      <c r="Z34" s="379">
        <f>Z$5*投入係数表!Y33</f>
        <v>42.277842240077064</v>
      </c>
      <c r="AA34" s="379">
        <f>AA$5*投入係数表!Z33</f>
        <v>0</v>
      </c>
      <c r="AB34" s="379">
        <f>AB$5*投入係数表!AA33</f>
        <v>0</v>
      </c>
      <c r="AC34" s="379">
        <f>AC$5*投入係数表!AB33</f>
        <v>0</v>
      </c>
      <c r="AD34" s="379">
        <f>AD$5*投入係数表!AC33</f>
        <v>0</v>
      </c>
      <c r="AE34" s="379">
        <f>AE$5*投入係数表!AD33</f>
        <v>0</v>
      </c>
      <c r="AF34" s="379">
        <f>AF$5*投入係数表!AE33</f>
        <v>0</v>
      </c>
      <c r="AG34" s="379">
        <f>AG$5*投入係数表!AF33</f>
        <v>0</v>
      </c>
      <c r="AH34" s="379">
        <f>AH$5*投入係数表!AG33</f>
        <v>0</v>
      </c>
      <c r="AI34" s="379">
        <f>AI$5*投入係数表!AH33</f>
        <v>0</v>
      </c>
      <c r="AJ34" s="379">
        <f>AJ$5*投入係数表!AI33</f>
        <v>0</v>
      </c>
      <c r="AK34" s="379">
        <f>AK$5*投入係数表!AJ33</f>
        <v>0</v>
      </c>
      <c r="AL34" s="379">
        <f>AL$5*投入係数表!AK33</f>
        <v>0</v>
      </c>
      <c r="AM34" s="379">
        <f>AM$5*投入係数表!AL33</f>
        <v>0</v>
      </c>
      <c r="AN34" s="379">
        <f>AN$5*投入係数表!AM33</f>
        <v>0</v>
      </c>
      <c r="AO34" s="379">
        <f>AO$5*投入係数表!AN33</f>
        <v>0</v>
      </c>
      <c r="AP34" s="380">
        <f>AP$5*投入係数表!AO33</f>
        <v>0</v>
      </c>
    </row>
    <row r="35" spans="1:42">
      <c r="A35" s="290">
        <v>30</v>
      </c>
      <c r="B35" s="285" t="s">
        <v>94</v>
      </c>
      <c r="C35" s="378">
        <f t="shared" si="0"/>
        <v>199.26011267523407</v>
      </c>
      <c r="D35" s="379">
        <f>D$5*投入係数表!C34</f>
        <v>0</v>
      </c>
      <c r="E35" s="379">
        <f>E$5*投入係数表!D34</f>
        <v>0</v>
      </c>
      <c r="F35" s="379">
        <f>F$5*投入係数表!E34</f>
        <v>0</v>
      </c>
      <c r="G35" s="379">
        <f>G$5*投入係数表!F34</f>
        <v>0</v>
      </c>
      <c r="H35" s="379">
        <f>H$5*投入係数表!G34</f>
        <v>0</v>
      </c>
      <c r="I35" s="379">
        <f>I$5*投入係数表!H34</f>
        <v>0</v>
      </c>
      <c r="J35" s="379">
        <f>J$5*投入係数表!I34</f>
        <v>0</v>
      </c>
      <c r="K35" s="379">
        <f>K$5*投入係数表!J34</f>
        <v>0</v>
      </c>
      <c r="L35" s="379">
        <f>L$5*投入係数表!K34</f>
        <v>0</v>
      </c>
      <c r="M35" s="379">
        <f>M$5*投入係数表!L34</f>
        <v>0</v>
      </c>
      <c r="N35" s="379">
        <f>N$5*投入係数表!M34</f>
        <v>0</v>
      </c>
      <c r="O35" s="379">
        <f>O$5*投入係数表!N34</f>
        <v>0</v>
      </c>
      <c r="P35" s="379">
        <f>P$5*投入係数表!O34</f>
        <v>0</v>
      </c>
      <c r="Q35" s="379">
        <f>Q$5*投入係数表!P34</f>
        <v>0</v>
      </c>
      <c r="R35" s="379">
        <f>R$5*投入係数表!Q34</f>
        <v>0</v>
      </c>
      <c r="S35" s="379">
        <f>S$5*投入係数表!R34</f>
        <v>0</v>
      </c>
      <c r="T35" s="379">
        <f>T$5*投入係数表!S34</f>
        <v>0</v>
      </c>
      <c r="U35" s="379">
        <f>U$5*投入係数表!T34</f>
        <v>0</v>
      </c>
      <c r="V35" s="379">
        <f>V$5*投入係数表!U34</f>
        <v>0</v>
      </c>
      <c r="W35" s="379">
        <f>W$5*投入係数表!V34</f>
        <v>0</v>
      </c>
      <c r="X35" s="379">
        <f>X$5*投入係数表!W34</f>
        <v>0</v>
      </c>
      <c r="Y35" s="379">
        <f>Y$5*投入係数表!X34</f>
        <v>0</v>
      </c>
      <c r="Z35" s="379">
        <f>Z$5*投入係数表!Y34</f>
        <v>199.26011267523407</v>
      </c>
      <c r="AA35" s="379">
        <f>AA$5*投入係数表!Z34</f>
        <v>0</v>
      </c>
      <c r="AB35" s="379">
        <f>AB$5*投入係数表!AA34</f>
        <v>0</v>
      </c>
      <c r="AC35" s="379">
        <f>AC$5*投入係数表!AB34</f>
        <v>0</v>
      </c>
      <c r="AD35" s="379">
        <f>AD$5*投入係数表!AC34</f>
        <v>0</v>
      </c>
      <c r="AE35" s="379">
        <f>AE$5*投入係数表!AD34</f>
        <v>0</v>
      </c>
      <c r="AF35" s="379">
        <f>AF$5*投入係数表!AE34</f>
        <v>0</v>
      </c>
      <c r="AG35" s="379">
        <f>AG$5*投入係数表!AF34</f>
        <v>0</v>
      </c>
      <c r="AH35" s="379">
        <f>AH$5*投入係数表!AG34</f>
        <v>0</v>
      </c>
      <c r="AI35" s="379">
        <f>AI$5*投入係数表!AH34</f>
        <v>0</v>
      </c>
      <c r="AJ35" s="379">
        <f>AJ$5*投入係数表!AI34</f>
        <v>0</v>
      </c>
      <c r="AK35" s="379">
        <f>AK$5*投入係数表!AJ34</f>
        <v>0</v>
      </c>
      <c r="AL35" s="379">
        <f>AL$5*投入係数表!AK34</f>
        <v>0</v>
      </c>
      <c r="AM35" s="379">
        <f>AM$5*投入係数表!AL34</f>
        <v>0</v>
      </c>
      <c r="AN35" s="379">
        <f>AN$5*投入係数表!AM34</f>
        <v>0</v>
      </c>
      <c r="AO35" s="379">
        <f>AO$5*投入係数表!AN34</f>
        <v>0</v>
      </c>
      <c r="AP35" s="380">
        <f>AP$5*投入係数表!AO34</f>
        <v>0</v>
      </c>
    </row>
    <row r="36" spans="1:42">
      <c r="A36" s="290">
        <v>31</v>
      </c>
      <c r="B36" s="285" t="s">
        <v>95</v>
      </c>
      <c r="C36" s="378">
        <f t="shared" si="0"/>
        <v>59.266242675015143</v>
      </c>
      <c r="D36" s="379">
        <f>D$5*投入係数表!C35</f>
        <v>0</v>
      </c>
      <c r="E36" s="379">
        <f>E$5*投入係数表!D35</f>
        <v>0</v>
      </c>
      <c r="F36" s="379">
        <f>F$5*投入係数表!E35</f>
        <v>0</v>
      </c>
      <c r="G36" s="379">
        <f>G$5*投入係数表!F35</f>
        <v>0</v>
      </c>
      <c r="H36" s="379">
        <f>H$5*投入係数表!G35</f>
        <v>0</v>
      </c>
      <c r="I36" s="379">
        <f>I$5*投入係数表!H35</f>
        <v>0</v>
      </c>
      <c r="J36" s="379">
        <f>J$5*投入係数表!I35</f>
        <v>0</v>
      </c>
      <c r="K36" s="379">
        <f>K$5*投入係数表!J35</f>
        <v>0</v>
      </c>
      <c r="L36" s="379">
        <f>L$5*投入係数表!K35</f>
        <v>0</v>
      </c>
      <c r="M36" s="379">
        <f>M$5*投入係数表!L35</f>
        <v>0</v>
      </c>
      <c r="N36" s="379">
        <f>N$5*投入係数表!M35</f>
        <v>0</v>
      </c>
      <c r="O36" s="379">
        <f>O$5*投入係数表!N35</f>
        <v>0</v>
      </c>
      <c r="P36" s="379">
        <f>P$5*投入係数表!O35</f>
        <v>0</v>
      </c>
      <c r="Q36" s="379">
        <f>Q$5*投入係数表!P35</f>
        <v>0</v>
      </c>
      <c r="R36" s="379">
        <f>R$5*投入係数表!Q35</f>
        <v>0</v>
      </c>
      <c r="S36" s="379">
        <f>S$5*投入係数表!R35</f>
        <v>0</v>
      </c>
      <c r="T36" s="379">
        <f>T$5*投入係数表!S35</f>
        <v>0</v>
      </c>
      <c r="U36" s="379">
        <f>U$5*投入係数表!T35</f>
        <v>0</v>
      </c>
      <c r="V36" s="379">
        <f>V$5*投入係数表!U35</f>
        <v>0</v>
      </c>
      <c r="W36" s="379">
        <f>W$5*投入係数表!V35</f>
        <v>0</v>
      </c>
      <c r="X36" s="379">
        <f>X$5*投入係数表!W35</f>
        <v>0</v>
      </c>
      <c r="Y36" s="379">
        <f>Y$5*投入係数表!X35</f>
        <v>0</v>
      </c>
      <c r="Z36" s="379">
        <f>Z$5*投入係数表!Y35</f>
        <v>59.266242675015143</v>
      </c>
      <c r="AA36" s="379">
        <f>AA$5*投入係数表!Z35</f>
        <v>0</v>
      </c>
      <c r="AB36" s="379">
        <f>AB$5*投入係数表!AA35</f>
        <v>0</v>
      </c>
      <c r="AC36" s="379">
        <f>AC$5*投入係数表!AB35</f>
        <v>0</v>
      </c>
      <c r="AD36" s="379">
        <f>AD$5*投入係数表!AC35</f>
        <v>0</v>
      </c>
      <c r="AE36" s="379">
        <f>AE$5*投入係数表!AD35</f>
        <v>0</v>
      </c>
      <c r="AF36" s="379">
        <f>AF$5*投入係数表!AE35</f>
        <v>0</v>
      </c>
      <c r="AG36" s="379">
        <f>AG$5*投入係数表!AF35</f>
        <v>0</v>
      </c>
      <c r="AH36" s="379">
        <f>AH$5*投入係数表!AG35</f>
        <v>0</v>
      </c>
      <c r="AI36" s="379">
        <f>AI$5*投入係数表!AH35</f>
        <v>0</v>
      </c>
      <c r="AJ36" s="379">
        <f>AJ$5*投入係数表!AI35</f>
        <v>0</v>
      </c>
      <c r="AK36" s="379">
        <f>AK$5*投入係数表!AJ35</f>
        <v>0</v>
      </c>
      <c r="AL36" s="379">
        <f>AL$5*投入係数表!AK35</f>
        <v>0</v>
      </c>
      <c r="AM36" s="379">
        <f>AM$5*投入係数表!AL35</f>
        <v>0</v>
      </c>
      <c r="AN36" s="379">
        <f>AN$5*投入係数表!AM35</f>
        <v>0</v>
      </c>
      <c r="AO36" s="379">
        <f>AO$5*投入係数表!AN35</f>
        <v>0</v>
      </c>
      <c r="AP36" s="380">
        <f>AP$5*投入係数表!AO35</f>
        <v>0</v>
      </c>
    </row>
    <row r="37" spans="1:42">
      <c r="A37" s="290">
        <v>32</v>
      </c>
      <c r="B37" s="285" t="s">
        <v>67</v>
      </c>
      <c r="C37" s="378">
        <f t="shared" si="0"/>
        <v>0</v>
      </c>
      <c r="D37" s="379">
        <f>D$5*投入係数表!C36</f>
        <v>0</v>
      </c>
      <c r="E37" s="379">
        <f>E$5*投入係数表!D36</f>
        <v>0</v>
      </c>
      <c r="F37" s="379">
        <f>F$5*投入係数表!E36</f>
        <v>0</v>
      </c>
      <c r="G37" s="379">
        <f>G$5*投入係数表!F36</f>
        <v>0</v>
      </c>
      <c r="H37" s="379">
        <f>H$5*投入係数表!G36</f>
        <v>0</v>
      </c>
      <c r="I37" s="379">
        <f>I$5*投入係数表!H36</f>
        <v>0</v>
      </c>
      <c r="J37" s="379">
        <f>J$5*投入係数表!I36</f>
        <v>0</v>
      </c>
      <c r="K37" s="379">
        <f>K$5*投入係数表!J36</f>
        <v>0</v>
      </c>
      <c r="L37" s="379">
        <f>L$5*投入係数表!K36</f>
        <v>0</v>
      </c>
      <c r="M37" s="379">
        <f>M$5*投入係数表!L36</f>
        <v>0</v>
      </c>
      <c r="N37" s="379">
        <f>N$5*投入係数表!M36</f>
        <v>0</v>
      </c>
      <c r="O37" s="379">
        <f>O$5*投入係数表!N36</f>
        <v>0</v>
      </c>
      <c r="P37" s="379">
        <f>P$5*投入係数表!O36</f>
        <v>0</v>
      </c>
      <c r="Q37" s="379">
        <f>Q$5*投入係数表!P36</f>
        <v>0</v>
      </c>
      <c r="R37" s="379">
        <f>R$5*投入係数表!Q36</f>
        <v>0</v>
      </c>
      <c r="S37" s="379">
        <f>S$5*投入係数表!R36</f>
        <v>0</v>
      </c>
      <c r="T37" s="379">
        <f>T$5*投入係数表!S36</f>
        <v>0</v>
      </c>
      <c r="U37" s="379">
        <f>U$5*投入係数表!T36</f>
        <v>0</v>
      </c>
      <c r="V37" s="379">
        <f>V$5*投入係数表!U36</f>
        <v>0</v>
      </c>
      <c r="W37" s="379">
        <f>W$5*投入係数表!V36</f>
        <v>0</v>
      </c>
      <c r="X37" s="379">
        <f>X$5*投入係数表!W36</f>
        <v>0</v>
      </c>
      <c r="Y37" s="379">
        <f>Y$5*投入係数表!X36</f>
        <v>0</v>
      </c>
      <c r="Z37" s="379">
        <f>Z$5*投入係数表!Y36</f>
        <v>0</v>
      </c>
      <c r="AA37" s="379">
        <f>AA$5*投入係数表!Z36</f>
        <v>0</v>
      </c>
      <c r="AB37" s="379">
        <f>AB$5*投入係数表!AA36</f>
        <v>0</v>
      </c>
      <c r="AC37" s="379">
        <f>AC$5*投入係数表!AB36</f>
        <v>0</v>
      </c>
      <c r="AD37" s="379">
        <f>AD$5*投入係数表!AC36</f>
        <v>0</v>
      </c>
      <c r="AE37" s="379">
        <f>AE$5*投入係数表!AD36</f>
        <v>0</v>
      </c>
      <c r="AF37" s="379">
        <f>AF$5*投入係数表!AE36</f>
        <v>0</v>
      </c>
      <c r="AG37" s="379">
        <f>AG$5*投入係数表!AF36</f>
        <v>0</v>
      </c>
      <c r="AH37" s="379">
        <f>AH$5*投入係数表!AG36</f>
        <v>0</v>
      </c>
      <c r="AI37" s="379">
        <f>AI$5*投入係数表!AH36</f>
        <v>0</v>
      </c>
      <c r="AJ37" s="379">
        <f>AJ$5*投入係数表!AI36</f>
        <v>0</v>
      </c>
      <c r="AK37" s="379">
        <f>AK$5*投入係数表!AJ36</f>
        <v>0</v>
      </c>
      <c r="AL37" s="379">
        <f>AL$5*投入係数表!AK36</f>
        <v>0</v>
      </c>
      <c r="AM37" s="379">
        <f>AM$5*投入係数表!AL36</f>
        <v>0</v>
      </c>
      <c r="AN37" s="379">
        <f>AN$5*投入係数表!AM36</f>
        <v>0</v>
      </c>
      <c r="AO37" s="379">
        <f>AO$5*投入係数表!AN36</f>
        <v>0</v>
      </c>
      <c r="AP37" s="380">
        <f>AP$5*投入係数表!AO36</f>
        <v>0</v>
      </c>
    </row>
    <row r="38" spans="1:42">
      <c r="A38" s="290">
        <v>33</v>
      </c>
      <c r="B38" s="285" t="s">
        <v>96</v>
      </c>
      <c r="C38" s="378">
        <f t="shared" si="0"/>
        <v>2.4679634535251149</v>
      </c>
      <c r="D38" s="379">
        <f>D$5*投入係数表!C37</f>
        <v>0</v>
      </c>
      <c r="E38" s="379">
        <f>E$5*投入係数表!D37</f>
        <v>0</v>
      </c>
      <c r="F38" s="379">
        <f>F$5*投入係数表!E37</f>
        <v>0</v>
      </c>
      <c r="G38" s="379">
        <f>G$5*投入係数表!F37</f>
        <v>0</v>
      </c>
      <c r="H38" s="379">
        <f>H$5*投入係数表!G37</f>
        <v>0</v>
      </c>
      <c r="I38" s="379">
        <f>I$5*投入係数表!H37</f>
        <v>0</v>
      </c>
      <c r="J38" s="379">
        <f>J$5*投入係数表!I37</f>
        <v>0</v>
      </c>
      <c r="K38" s="379">
        <f>K$5*投入係数表!J37</f>
        <v>0</v>
      </c>
      <c r="L38" s="379">
        <f>L$5*投入係数表!K37</f>
        <v>0</v>
      </c>
      <c r="M38" s="379">
        <f>M$5*投入係数表!L37</f>
        <v>0</v>
      </c>
      <c r="N38" s="379">
        <f>N$5*投入係数表!M37</f>
        <v>0</v>
      </c>
      <c r="O38" s="379">
        <f>O$5*投入係数表!N37</f>
        <v>0</v>
      </c>
      <c r="P38" s="379">
        <f>P$5*投入係数表!O37</f>
        <v>0</v>
      </c>
      <c r="Q38" s="379">
        <f>Q$5*投入係数表!P37</f>
        <v>0</v>
      </c>
      <c r="R38" s="379">
        <f>R$5*投入係数表!Q37</f>
        <v>0</v>
      </c>
      <c r="S38" s="379">
        <f>S$5*投入係数表!R37</f>
        <v>0</v>
      </c>
      <c r="T38" s="379">
        <f>T$5*投入係数表!S37</f>
        <v>0</v>
      </c>
      <c r="U38" s="379">
        <f>U$5*投入係数表!T37</f>
        <v>0</v>
      </c>
      <c r="V38" s="379">
        <f>V$5*投入係数表!U37</f>
        <v>0</v>
      </c>
      <c r="W38" s="379">
        <f>W$5*投入係数表!V37</f>
        <v>0</v>
      </c>
      <c r="X38" s="379">
        <f>X$5*投入係数表!W37</f>
        <v>0</v>
      </c>
      <c r="Y38" s="379">
        <f>Y$5*投入係数表!X37</f>
        <v>0</v>
      </c>
      <c r="Z38" s="379">
        <f>Z$5*投入係数表!Y37</f>
        <v>2.4679634535251149</v>
      </c>
      <c r="AA38" s="379">
        <f>AA$5*投入係数表!Z37</f>
        <v>0</v>
      </c>
      <c r="AB38" s="379">
        <f>AB$5*投入係数表!AA37</f>
        <v>0</v>
      </c>
      <c r="AC38" s="379">
        <f>AC$5*投入係数表!AB37</f>
        <v>0</v>
      </c>
      <c r="AD38" s="379">
        <f>AD$5*投入係数表!AC37</f>
        <v>0</v>
      </c>
      <c r="AE38" s="379">
        <f>AE$5*投入係数表!AD37</f>
        <v>0</v>
      </c>
      <c r="AF38" s="379">
        <f>AF$5*投入係数表!AE37</f>
        <v>0</v>
      </c>
      <c r="AG38" s="379">
        <f>AG$5*投入係数表!AF37</f>
        <v>0</v>
      </c>
      <c r="AH38" s="379">
        <f>AH$5*投入係数表!AG37</f>
        <v>0</v>
      </c>
      <c r="AI38" s="379">
        <f>AI$5*投入係数表!AH37</f>
        <v>0</v>
      </c>
      <c r="AJ38" s="379">
        <f>AJ$5*投入係数表!AI37</f>
        <v>0</v>
      </c>
      <c r="AK38" s="379">
        <f>AK$5*投入係数表!AJ37</f>
        <v>0</v>
      </c>
      <c r="AL38" s="379">
        <f>AL$5*投入係数表!AK37</f>
        <v>0</v>
      </c>
      <c r="AM38" s="379">
        <f>AM$5*投入係数表!AL37</f>
        <v>0</v>
      </c>
      <c r="AN38" s="379">
        <f>AN$5*投入係数表!AM37</f>
        <v>0</v>
      </c>
      <c r="AO38" s="379">
        <f>AO$5*投入係数表!AN37</f>
        <v>0</v>
      </c>
      <c r="AP38" s="380">
        <f>AP$5*投入係数表!AO37</f>
        <v>0</v>
      </c>
    </row>
    <row r="39" spans="1:42">
      <c r="A39" s="290">
        <v>34</v>
      </c>
      <c r="B39" s="285" t="s">
        <v>97</v>
      </c>
      <c r="C39" s="378">
        <f t="shared" si="0"/>
        <v>3.1927082193080399E-3</v>
      </c>
      <c r="D39" s="379">
        <f>D$5*投入係数表!C38</f>
        <v>0</v>
      </c>
      <c r="E39" s="379">
        <f>E$5*投入係数表!D38</f>
        <v>0</v>
      </c>
      <c r="F39" s="379">
        <f>F$5*投入係数表!E38</f>
        <v>0</v>
      </c>
      <c r="G39" s="379">
        <f>G$5*投入係数表!F38</f>
        <v>0</v>
      </c>
      <c r="H39" s="379">
        <f>H$5*投入係数表!G38</f>
        <v>0</v>
      </c>
      <c r="I39" s="379">
        <f>I$5*投入係数表!H38</f>
        <v>0</v>
      </c>
      <c r="J39" s="379">
        <f>J$5*投入係数表!I38</f>
        <v>0</v>
      </c>
      <c r="K39" s="379">
        <f>K$5*投入係数表!J38</f>
        <v>0</v>
      </c>
      <c r="L39" s="379">
        <f>L$5*投入係数表!K38</f>
        <v>0</v>
      </c>
      <c r="M39" s="379">
        <f>M$5*投入係数表!L38</f>
        <v>0</v>
      </c>
      <c r="N39" s="379">
        <f>N$5*投入係数表!M38</f>
        <v>0</v>
      </c>
      <c r="O39" s="379">
        <f>O$5*投入係数表!N38</f>
        <v>0</v>
      </c>
      <c r="P39" s="379">
        <f>P$5*投入係数表!O38</f>
        <v>0</v>
      </c>
      <c r="Q39" s="379">
        <f>Q$5*投入係数表!P38</f>
        <v>0</v>
      </c>
      <c r="R39" s="379">
        <f>R$5*投入係数表!Q38</f>
        <v>0</v>
      </c>
      <c r="S39" s="379">
        <f>S$5*投入係数表!R38</f>
        <v>0</v>
      </c>
      <c r="T39" s="379">
        <f>T$5*投入係数表!S38</f>
        <v>0</v>
      </c>
      <c r="U39" s="379">
        <f>U$5*投入係数表!T38</f>
        <v>0</v>
      </c>
      <c r="V39" s="379">
        <f>V$5*投入係数表!U38</f>
        <v>0</v>
      </c>
      <c r="W39" s="379">
        <f>W$5*投入係数表!V38</f>
        <v>0</v>
      </c>
      <c r="X39" s="379">
        <f>X$5*投入係数表!W38</f>
        <v>0</v>
      </c>
      <c r="Y39" s="379">
        <f>Y$5*投入係数表!X38</f>
        <v>0</v>
      </c>
      <c r="Z39" s="379">
        <f>Z$5*投入係数表!Y38</f>
        <v>3.1927082193080399E-3</v>
      </c>
      <c r="AA39" s="379">
        <f>AA$5*投入係数表!Z38</f>
        <v>0</v>
      </c>
      <c r="AB39" s="379">
        <f>AB$5*投入係数表!AA38</f>
        <v>0</v>
      </c>
      <c r="AC39" s="379">
        <f>AC$5*投入係数表!AB38</f>
        <v>0</v>
      </c>
      <c r="AD39" s="379">
        <f>AD$5*投入係数表!AC38</f>
        <v>0</v>
      </c>
      <c r="AE39" s="379">
        <f>AE$5*投入係数表!AD38</f>
        <v>0</v>
      </c>
      <c r="AF39" s="379">
        <f>AF$5*投入係数表!AE38</f>
        <v>0</v>
      </c>
      <c r="AG39" s="379">
        <f>AG$5*投入係数表!AF38</f>
        <v>0</v>
      </c>
      <c r="AH39" s="379">
        <f>AH$5*投入係数表!AG38</f>
        <v>0</v>
      </c>
      <c r="AI39" s="379">
        <f>AI$5*投入係数表!AH38</f>
        <v>0</v>
      </c>
      <c r="AJ39" s="379">
        <f>AJ$5*投入係数表!AI38</f>
        <v>0</v>
      </c>
      <c r="AK39" s="379">
        <f>AK$5*投入係数表!AJ38</f>
        <v>0</v>
      </c>
      <c r="AL39" s="379">
        <f>AL$5*投入係数表!AK38</f>
        <v>0</v>
      </c>
      <c r="AM39" s="379">
        <f>AM$5*投入係数表!AL38</f>
        <v>0</v>
      </c>
      <c r="AN39" s="379">
        <f>AN$5*投入係数表!AM38</f>
        <v>0</v>
      </c>
      <c r="AO39" s="379">
        <f>AO$5*投入係数表!AN38</f>
        <v>0</v>
      </c>
      <c r="AP39" s="380">
        <f>AP$5*投入係数表!AO38</f>
        <v>0</v>
      </c>
    </row>
    <row r="40" spans="1:42">
      <c r="A40" s="290">
        <v>35</v>
      </c>
      <c r="B40" s="285" t="s">
        <v>3</v>
      </c>
      <c r="C40" s="378">
        <f t="shared" si="0"/>
        <v>6.235359152308602</v>
      </c>
      <c r="D40" s="379">
        <f>D$5*投入係数表!C39</f>
        <v>0</v>
      </c>
      <c r="E40" s="379">
        <f>E$5*投入係数表!D39</f>
        <v>0</v>
      </c>
      <c r="F40" s="379">
        <f>F$5*投入係数表!E39</f>
        <v>0</v>
      </c>
      <c r="G40" s="379">
        <f>G$5*投入係数表!F39</f>
        <v>0</v>
      </c>
      <c r="H40" s="379">
        <f>H$5*投入係数表!G39</f>
        <v>0</v>
      </c>
      <c r="I40" s="379">
        <f>I$5*投入係数表!H39</f>
        <v>0</v>
      </c>
      <c r="J40" s="379">
        <f>J$5*投入係数表!I39</f>
        <v>0</v>
      </c>
      <c r="K40" s="379">
        <f>K$5*投入係数表!J39</f>
        <v>0</v>
      </c>
      <c r="L40" s="379">
        <f>L$5*投入係数表!K39</f>
        <v>0</v>
      </c>
      <c r="M40" s="379">
        <f>M$5*投入係数表!L39</f>
        <v>0</v>
      </c>
      <c r="N40" s="379">
        <f>N$5*投入係数表!M39</f>
        <v>0</v>
      </c>
      <c r="O40" s="379">
        <f>O$5*投入係数表!N39</f>
        <v>0</v>
      </c>
      <c r="P40" s="379">
        <f>P$5*投入係数表!O39</f>
        <v>0</v>
      </c>
      <c r="Q40" s="379">
        <f>Q$5*投入係数表!P39</f>
        <v>0</v>
      </c>
      <c r="R40" s="379">
        <f>R$5*投入係数表!Q39</f>
        <v>0</v>
      </c>
      <c r="S40" s="379">
        <f>S$5*投入係数表!R39</f>
        <v>0</v>
      </c>
      <c r="T40" s="379">
        <f>T$5*投入係数表!S39</f>
        <v>0</v>
      </c>
      <c r="U40" s="379">
        <f>U$5*投入係数表!T39</f>
        <v>0</v>
      </c>
      <c r="V40" s="379">
        <f>V$5*投入係数表!U39</f>
        <v>0</v>
      </c>
      <c r="W40" s="379">
        <f>W$5*投入係数表!V39</f>
        <v>0</v>
      </c>
      <c r="X40" s="379">
        <f>X$5*投入係数表!W39</f>
        <v>0</v>
      </c>
      <c r="Y40" s="379">
        <f>Y$5*投入係数表!X39</f>
        <v>0</v>
      </c>
      <c r="Z40" s="379">
        <f>Z$5*投入係数表!Y39</f>
        <v>6.235359152308602</v>
      </c>
      <c r="AA40" s="379">
        <f>AA$5*投入係数表!Z39</f>
        <v>0</v>
      </c>
      <c r="AB40" s="379">
        <f>AB$5*投入係数表!AA39</f>
        <v>0</v>
      </c>
      <c r="AC40" s="379">
        <f>AC$5*投入係数表!AB39</f>
        <v>0</v>
      </c>
      <c r="AD40" s="379">
        <f>AD$5*投入係数表!AC39</f>
        <v>0</v>
      </c>
      <c r="AE40" s="379">
        <f>AE$5*投入係数表!AD39</f>
        <v>0</v>
      </c>
      <c r="AF40" s="379">
        <f>AF$5*投入係数表!AE39</f>
        <v>0</v>
      </c>
      <c r="AG40" s="379">
        <f>AG$5*投入係数表!AF39</f>
        <v>0</v>
      </c>
      <c r="AH40" s="379">
        <f>AH$5*投入係数表!AG39</f>
        <v>0</v>
      </c>
      <c r="AI40" s="379">
        <f>AI$5*投入係数表!AH39</f>
        <v>0</v>
      </c>
      <c r="AJ40" s="379">
        <f>AJ$5*投入係数表!AI39</f>
        <v>0</v>
      </c>
      <c r="AK40" s="379">
        <f>AK$5*投入係数表!AJ39</f>
        <v>0</v>
      </c>
      <c r="AL40" s="379">
        <f>AL$5*投入係数表!AK39</f>
        <v>0</v>
      </c>
      <c r="AM40" s="379">
        <f>AM$5*投入係数表!AL39</f>
        <v>0</v>
      </c>
      <c r="AN40" s="379">
        <f>AN$5*投入係数表!AM39</f>
        <v>0</v>
      </c>
      <c r="AO40" s="379">
        <f>AO$5*投入係数表!AN39</f>
        <v>0</v>
      </c>
      <c r="AP40" s="380">
        <f>AP$5*投入係数表!AO39</f>
        <v>0</v>
      </c>
    </row>
    <row r="41" spans="1:42">
      <c r="A41" s="290">
        <v>36</v>
      </c>
      <c r="B41" s="285" t="s">
        <v>98</v>
      </c>
      <c r="C41" s="378">
        <f t="shared" si="0"/>
        <v>771.83082660128002</v>
      </c>
      <c r="D41" s="379">
        <f>D$5*投入係数表!C40</f>
        <v>0</v>
      </c>
      <c r="E41" s="379">
        <f>E$5*投入係数表!D40</f>
        <v>0</v>
      </c>
      <c r="F41" s="379">
        <f>F$5*投入係数表!E40</f>
        <v>0</v>
      </c>
      <c r="G41" s="379">
        <f>G$5*投入係数表!F40</f>
        <v>0</v>
      </c>
      <c r="H41" s="379">
        <f>H$5*投入係数表!G40</f>
        <v>0</v>
      </c>
      <c r="I41" s="379">
        <f>I$5*投入係数表!H40</f>
        <v>0</v>
      </c>
      <c r="J41" s="379">
        <f>J$5*投入係数表!I40</f>
        <v>0</v>
      </c>
      <c r="K41" s="379">
        <f>K$5*投入係数表!J40</f>
        <v>0</v>
      </c>
      <c r="L41" s="379">
        <f>L$5*投入係数表!K40</f>
        <v>0</v>
      </c>
      <c r="M41" s="379">
        <f>M$5*投入係数表!L40</f>
        <v>0</v>
      </c>
      <c r="N41" s="379">
        <f>N$5*投入係数表!M40</f>
        <v>0</v>
      </c>
      <c r="O41" s="379">
        <f>O$5*投入係数表!N40</f>
        <v>0</v>
      </c>
      <c r="P41" s="379">
        <f>P$5*投入係数表!O40</f>
        <v>0</v>
      </c>
      <c r="Q41" s="379">
        <f>Q$5*投入係数表!P40</f>
        <v>0</v>
      </c>
      <c r="R41" s="379">
        <f>R$5*投入係数表!Q40</f>
        <v>0</v>
      </c>
      <c r="S41" s="379">
        <f>S$5*投入係数表!R40</f>
        <v>0</v>
      </c>
      <c r="T41" s="379">
        <f>T$5*投入係数表!S40</f>
        <v>0</v>
      </c>
      <c r="U41" s="379">
        <f>U$5*投入係数表!T40</f>
        <v>0</v>
      </c>
      <c r="V41" s="379">
        <f>V$5*投入係数表!U40</f>
        <v>0</v>
      </c>
      <c r="W41" s="379">
        <f>W$5*投入係数表!V40</f>
        <v>0</v>
      </c>
      <c r="X41" s="379">
        <f>X$5*投入係数表!W40</f>
        <v>0</v>
      </c>
      <c r="Y41" s="379">
        <f>Y$5*投入係数表!X40</f>
        <v>0</v>
      </c>
      <c r="Z41" s="379">
        <f>Z$5*投入係数表!Y40</f>
        <v>771.83082660128002</v>
      </c>
      <c r="AA41" s="379">
        <f>AA$5*投入係数表!Z40</f>
        <v>0</v>
      </c>
      <c r="AB41" s="379">
        <f>AB$5*投入係数表!AA40</f>
        <v>0</v>
      </c>
      <c r="AC41" s="379">
        <f>AC$5*投入係数表!AB40</f>
        <v>0</v>
      </c>
      <c r="AD41" s="379">
        <f>AD$5*投入係数表!AC40</f>
        <v>0</v>
      </c>
      <c r="AE41" s="379">
        <f>AE$5*投入係数表!AD40</f>
        <v>0</v>
      </c>
      <c r="AF41" s="379">
        <f>AF$5*投入係数表!AE40</f>
        <v>0</v>
      </c>
      <c r="AG41" s="379">
        <f>AG$5*投入係数表!AF40</f>
        <v>0</v>
      </c>
      <c r="AH41" s="379">
        <f>AH$5*投入係数表!AG40</f>
        <v>0</v>
      </c>
      <c r="AI41" s="379">
        <f>AI$5*投入係数表!AH40</f>
        <v>0</v>
      </c>
      <c r="AJ41" s="379">
        <f>AJ$5*投入係数表!AI40</f>
        <v>0</v>
      </c>
      <c r="AK41" s="379">
        <f>AK$5*投入係数表!AJ40</f>
        <v>0</v>
      </c>
      <c r="AL41" s="379">
        <f>AL$5*投入係数表!AK40</f>
        <v>0</v>
      </c>
      <c r="AM41" s="379">
        <f>AM$5*投入係数表!AL40</f>
        <v>0</v>
      </c>
      <c r="AN41" s="379">
        <f>AN$5*投入係数表!AM40</f>
        <v>0</v>
      </c>
      <c r="AO41" s="379">
        <f>AO$5*投入係数表!AN40</f>
        <v>0</v>
      </c>
      <c r="AP41" s="380">
        <f>AP$5*投入係数表!AO40</f>
        <v>0</v>
      </c>
    </row>
    <row r="42" spans="1:42">
      <c r="A42" s="290">
        <v>37</v>
      </c>
      <c r="B42" s="285" t="s">
        <v>99</v>
      </c>
      <c r="C42" s="378">
        <f t="shared" si="0"/>
        <v>2.2221249206383957</v>
      </c>
      <c r="D42" s="379">
        <f>D$5*投入係数表!C41</f>
        <v>0</v>
      </c>
      <c r="E42" s="379">
        <f>E$5*投入係数表!D41</f>
        <v>0</v>
      </c>
      <c r="F42" s="379">
        <f>F$5*投入係数表!E41</f>
        <v>0</v>
      </c>
      <c r="G42" s="379">
        <f>G$5*投入係数表!F41</f>
        <v>0</v>
      </c>
      <c r="H42" s="379">
        <f>H$5*投入係数表!G41</f>
        <v>0</v>
      </c>
      <c r="I42" s="379">
        <f>I$5*投入係数表!H41</f>
        <v>0</v>
      </c>
      <c r="J42" s="379">
        <f>J$5*投入係数表!I41</f>
        <v>0</v>
      </c>
      <c r="K42" s="379">
        <f>K$5*投入係数表!J41</f>
        <v>0</v>
      </c>
      <c r="L42" s="379">
        <f>L$5*投入係数表!K41</f>
        <v>0</v>
      </c>
      <c r="M42" s="379">
        <f>M$5*投入係数表!L41</f>
        <v>0</v>
      </c>
      <c r="N42" s="379">
        <f>N$5*投入係数表!M41</f>
        <v>0</v>
      </c>
      <c r="O42" s="379">
        <f>O$5*投入係数表!N41</f>
        <v>0</v>
      </c>
      <c r="P42" s="379">
        <f>P$5*投入係数表!O41</f>
        <v>0</v>
      </c>
      <c r="Q42" s="379">
        <f>Q$5*投入係数表!P41</f>
        <v>0</v>
      </c>
      <c r="R42" s="379">
        <f>R$5*投入係数表!Q41</f>
        <v>0</v>
      </c>
      <c r="S42" s="379">
        <f>S$5*投入係数表!R41</f>
        <v>0</v>
      </c>
      <c r="T42" s="379">
        <f>T$5*投入係数表!S41</f>
        <v>0</v>
      </c>
      <c r="U42" s="379">
        <f>U$5*投入係数表!T41</f>
        <v>0</v>
      </c>
      <c r="V42" s="379">
        <f>V$5*投入係数表!U41</f>
        <v>0</v>
      </c>
      <c r="W42" s="379">
        <f>W$5*投入係数表!V41</f>
        <v>0</v>
      </c>
      <c r="X42" s="379">
        <f>X$5*投入係数表!W41</f>
        <v>0</v>
      </c>
      <c r="Y42" s="379">
        <f>Y$5*投入係数表!X41</f>
        <v>0</v>
      </c>
      <c r="Z42" s="379">
        <f>Z$5*投入係数表!Y41</f>
        <v>2.2221249206383957</v>
      </c>
      <c r="AA42" s="379">
        <f>AA$5*投入係数表!Z41</f>
        <v>0</v>
      </c>
      <c r="AB42" s="379">
        <f>AB$5*投入係数表!AA41</f>
        <v>0</v>
      </c>
      <c r="AC42" s="379">
        <f>AC$5*投入係数表!AB41</f>
        <v>0</v>
      </c>
      <c r="AD42" s="379">
        <f>AD$5*投入係数表!AC41</f>
        <v>0</v>
      </c>
      <c r="AE42" s="379">
        <f>AE$5*投入係数表!AD41</f>
        <v>0</v>
      </c>
      <c r="AF42" s="379">
        <f>AF$5*投入係数表!AE41</f>
        <v>0</v>
      </c>
      <c r="AG42" s="379">
        <f>AG$5*投入係数表!AF41</f>
        <v>0</v>
      </c>
      <c r="AH42" s="379">
        <f>AH$5*投入係数表!AG41</f>
        <v>0</v>
      </c>
      <c r="AI42" s="379">
        <f>AI$5*投入係数表!AH41</f>
        <v>0</v>
      </c>
      <c r="AJ42" s="379">
        <f>AJ$5*投入係数表!AI41</f>
        <v>0</v>
      </c>
      <c r="AK42" s="379">
        <f>AK$5*投入係数表!AJ41</f>
        <v>0</v>
      </c>
      <c r="AL42" s="379">
        <f>AL$5*投入係数表!AK41</f>
        <v>0</v>
      </c>
      <c r="AM42" s="379">
        <f>AM$5*投入係数表!AL41</f>
        <v>0</v>
      </c>
      <c r="AN42" s="379">
        <f>AN$5*投入係数表!AM41</f>
        <v>0</v>
      </c>
      <c r="AO42" s="379">
        <f>AO$5*投入係数表!AN41</f>
        <v>0</v>
      </c>
      <c r="AP42" s="380">
        <f>AP$5*投入係数表!AO41</f>
        <v>0</v>
      </c>
    </row>
    <row r="43" spans="1:42">
      <c r="A43" s="290">
        <v>38</v>
      </c>
      <c r="B43" s="285" t="s">
        <v>4</v>
      </c>
      <c r="C43" s="378">
        <f t="shared" si="0"/>
        <v>5.1689946070597168</v>
      </c>
      <c r="D43" s="379">
        <f>D$5*投入係数表!C42</f>
        <v>0</v>
      </c>
      <c r="E43" s="379">
        <f>E$5*投入係数表!D42</f>
        <v>0</v>
      </c>
      <c r="F43" s="379">
        <f>F$5*投入係数表!E42</f>
        <v>0</v>
      </c>
      <c r="G43" s="379">
        <f>G$5*投入係数表!F42</f>
        <v>0</v>
      </c>
      <c r="H43" s="379">
        <f>H$5*投入係数表!G42</f>
        <v>0</v>
      </c>
      <c r="I43" s="379">
        <f>I$5*投入係数表!H42</f>
        <v>0</v>
      </c>
      <c r="J43" s="379">
        <f>J$5*投入係数表!I42</f>
        <v>0</v>
      </c>
      <c r="K43" s="379">
        <f>K$5*投入係数表!J42</f>
        <v>0</v>
      </c>
      <c r="L43" s="379">
        <f>L$5*投入係数表!K42</f>
        <v>0</v>
      </c>
      <c r="M43" s="379">
        <f>M$5*投入係数表!L42</f>
        <v>0</v>
      </c>
      <c r="N43" s="379">
        <f>N$5*投入係数表!M42</f>
        <v>0</v>
      </c>
      <c r="O43" s="379">
        <f>O$5*投入係数表!N42</f>
        <v>0</v>
      </c>
      <c r="P43" s="379">
        <f>P$5*投入係数表!O42</f>
        <v>0</v>
      </c>
      <c r="Q43" s="379">
        <f>Q$5*投入係数表!P42</f>
        <v>0</v>
      </c>
      <c r="R43" s="379">
        <f>R$5*投入係数表!Q42</f>
        <v>0</v>
      </c>
      <c r="S43" s="379">
        <f>S$5*投入係数表!R42</f>
        <v>0</v>
      </c>
      <c r="T43" s="379">
        <f>T$5*投入係数表!S42</f>
        <v>0</v>
      </c>
      <c r="U43" s="379">
        <f>U$5*投入係数表!T42</f>
        <v>0</v>
      </c>
      <c r="V43" s="379">
        <f>V$5*投入係数表!U42</f>
        <v>0</v>
      </c>
      <c r="W43" s="379">
        <f>W$5*投入係数表!V42</f>
        <v>0</v>
      </c>
      <c r="X43" s="379">
        <f>X$5*投入係数表!W42</f>
        <v>0</v>
      </c>
      <c r="Y43" s="379">
        <f>Y$5*投入係数表!X42</f>
        <v>0</v>
      </c>
      <c r="Z43" s="379">
        <f>Z$5*投入係数表!Y42</f>
        <v>5.1689946070597168</v>
      </c>
      <c r="AA43" s="379">
        <f>AA$5*投入係数表!Z42</f>
        <v>0</v>
      </c>
      <c r="AB43" s="379">
        <f>AB$5*投入係数表!AA42</f>
        <v>0</v>
      </c>
      <c r="AC43" s="379">
        <f>AC$5*投入係数表!AB42</f>
        <v>0</v>
      </c>
      <c r="AD43" s="379">
        <f>AD$5*投入係数表!AC42</f>
        <v>0</v>
      </c>
      <c r="AE43" s="379">
        <f>AE$5*投入係数表!AD42</f>
        <v>0</v>
      </c>
      <c r="AF43" s="379">
        <f>AF$5*投入係数表!AE42</f>
        <v>0</v>
      </c>
      <c r="AG43" s="379">
        <f>AG$5*投入係数表!AF42</f>
        <v>0</v>
      </c>
      <c r="AH43" s="379">
        <f>AH$5*投入係数表!AG42</f>
        <v>0</v>
      </c>
      <c r="AI43" s="379">
        <f>AI$5*投入係数表!AH42</f>
        <v>0</v>
      </c>
      <c r="AJ43" s="379">
        <f>AJ$5*投入係数表!AI42</f>
        <v>0</v>
      </c>
      <c r="AK43" s="379">
        <f>AK$5*投入係数表!AJ42</f>
        <v>0</v>
      </c>
      <c r="AL43" s="379">
        <f>AL$5*投入係数表!AK42</f>
        <v>0</v>
      </c>
      <c r="AM43" s="379">
        <f>AM$5*投入係数表!AL42</f>
        <v>0</v>
      </c>
      <c r="AN43" s="379">
        <f>AN$5*投入係数表!AM42</f>
        <v>0</v>
      </c>
      <c r="AO43" s="379">
        <f>AO$5*投入係数表!AN42</f>
        <v>0</v>
      </c>
      <c r="AP43" s="380">
        <f>AP$5*投入係数表!AO42</f>
        <v>0</v>
      </c>
    </row>
    <row r="44" spans="1:42">
      <c r="A44" s="290">
        <v>39</v>
      </c>
      <c r="B44" s="285" t="s">
        <v>5</v>
      </c>
      <c r="C44" s="378">
        <f t="shared" si="0"/>
        <v>103.86837649874846</v>
      </c>
      <c r="D44" s="379">
        <f>D$5*投入係数表!C43</f>
        <v>0</v>
      </c>
      <c r="E44" s="379">
        <f>E$5*投入係数表!D43</f>
        <v>0</v>
      </c>
      <c r="F44" s="379">
        <f>F$5*投入係数表!E43</f>
        <v>0</v>
      </c>
      <c r="G44" s="379">
        <f>G$5*投入係数表!F43</f>
        <v>0</v>
      </c>
      <c r="H44" s="379">
        <f>H$5*投入係数表!G43</f>
        <v>0</v>
      </c>
      <c r="I44" s="379">
        <f>I$5*投入係数表!H43</f>
        <v>0</v>
      </c>
      <c r="J44" s="379">
        <f>J$5*投入係数表!I43</f>
        <v>0</v>
      </c>
      <c r="K44" s="379">
        <f>K$5*投入係数表!J43</f>
        <v>0</v>
      </c>
      <c r="L44" s="379">
        <f>L$5*投入係数表!K43</f>
        <v>0</v>
      </c>
      <c r="M44" s="379">
        <f>M$5*投入係数表!L43</f>
        <v>0</v>
      </c>
      <c r="N44" s="379">
        <f>N$5*投入係数表!M43</f>
        <v>0</v>
      </c>
      <c r="O44" s="379">
        <f>O$5*投入係数表!N43</f>
        <v>0</v>
      </c>
      <c r="P44" s="379">
        <f>P$5*投入係数表!O43</f>
        <v>0</v>
      </c>
      <c r="Q44" s="379">
        <f>Q$5*投入係数表!P43</f>
        <v>0</v>
      </c>
      <c r="R44" s="379">
        <f>R$5*投入係数表!Q43</f>
        <v>0</v>
      </c>
      <c r="S44" s="379">
        <f>S$5*投入係数表!R43</f>
        <v>0</v>
      </c>
      <c r="T44" s="379">
        <f>T$5*投入係数表!S43</f>
        <v>0</v>
      </c>
      <c r="U44" s="379">
        <f>U$5*投入係数表!T43</f>
        <v>0</v>
      </c>
      <c r="V44" s="379">
        <f>V$5*投入係数表!U43</f>
        <v>0</v>
      </c>
      <c r="W44" s="379">
        <f>W$5*投入係数表!V43</f>
        <v>0</v>
      </c>
      <c r="X44" s="379">
        <f>X$5*投入係数表!W43</f>
        <v>0</v>
      </c>
      <c r="Y44" s="379">
        <f>Y$5*投入係数表!X43</f>
        <v>0</v>
      </c>
      <c r="Z44" s="379">
        <f>Z$5*投入係数表!Y43</f>
        <v>103.86837649874846</v>
      </c>
      <c r="AA44" s="379">
        <f>AA$5*投入係数表!Z43</f>
        <v>0</v>
      </c>
      <c r="AB44" s="379">
        <f>AB$5*投入係数表!AA43</f>
        <v>0</v>
      </c>
      <c r="AC44" s="379">
        <f>AC$5*投入係数表!AB43</f>
        <v>0</v>
      </c>
      <c r="AD44" s="379">
        <f>AD$5*投入係数表!AC43</f>
        <v>0</v>
      </c>
      <c r="AE44" s="379">
        <f>AE$5*投入係数表!AD43</f>
        <v>0</v>
      </c>
      <c r="AF44" s="379">
        <f>AF$5*投入係数表!AE43</f>
        <v>0</v>
      </c>
      <c r="AG44" s="379">
        <f>AG$5*投入係数表!AF43</f>
        <v>0</v>
      </c>
      <c r="AH44" s="379">
        <f>AH$5*投入係数表!AG43</f>
        <v>0</v>
      </c>
      <c r="AI44" s="379">
        <f>AI$5*投入係数表!AH43</f>
        <v>0</v>
      </c>
      <c r="AJ44" s="379">
        <f>AJ$5*投入係数表!AI43</f>
        <v>0</v>
      </c>
      <c r="AK44" s="379">
        <f>AK$5*投入係数表!AJ43</f>
        <v>0</v>
      </c>
      <c r="AL44" s="379">
        <f>AL$5*投入係数表!AK43</f>
        <v>0</v>
      </c>
      <c r="AM44" s="379">
        <f>AM$5*投入係数表!AL43</f>
        <v>0</v>
      </c>
      <c r="AN44" s="379">
        <f>AN$5*投入係数表!AM43</f>
        <v>0</v>
      </c>
      <c r="AO44" s="379">
        <f>AO$5*投入係数表!AN43</f>
        <v>0</v>
      </c>
      <c r="AP44" s="380">
        <f>AP$5*投入係数表!AO43</f>
        <v>0</v>
      </c>
    </row>
    <row r="45" spans="1:42">
      <c r="A45" s="292">
        <v>40</v>
      </c>
      <c r="B45" s="293" t="s">
        <v>278</v>
      </c>
      <c r="C45" s="381">
        <f>SUM(C6:C44)</f>
        <v>3669.1369106260622</v>
      </c>
      <c r="D45" s="382">
        <f t="shared" ref="D45:AP45" si="1">SUM(D6:D44)</f>
        <v>0</v>
      </c>
      <c r="E45" s="383">
        <f t="shared" si="1"/>
        <v>0</v>
      </c>
      <c r="F45" s="383">
        <f t="shared" si="1"/>
        <v>0</v>
      </c>
      <c r="G45" s="383">
        <f t="shared" si="1"/>
        <v>0</v>
      </c>
      <c r="H45" s="383">
        <f t="shared" si="1"/>
        <v>0</v>
      </c>
      <c r="I45" s="383">
        <f t="shared" si="1"/>
        <v>0</v>
      </c>
      <c r="J45" s="383">
        <f t="shared" si="1"/>
        <v>0</v>
      </c>
      <c r="K45" s="383">
        <f t="shared" si="1"/>
        <v>0</v>
      </c>
      <c r="L45" s="383">
        <f t="shared" si="1"/>
        <v>0</v>
      </c>
      <c r="M45" s="383">
        <f t="shared" si="1"/>
        <v>0</v>
      </c>
      <c r="N45" s="383">
        <f t="shared" si="1"/>
        <v>0</v>
      </c>
      <c r="O45" s="383">
        <f t="shared" si="1"/>
        <v>0</v>
      </c>
      <c r="P45" s="383">
        <f t="shared" si="1"/>
        <v>0</v>
      </c>
      <c r="Q45" s="383">
        <f t="shared" si="1"/>
        <v>0</v>
      </c>
      <c r="R45" s="383">
        <f t="shared" si="1"/>
        <v>0</v>
      </c>
      <c r="S45" s="383">
        <f t="shared" si="1"/>
        <v>0</v>
      </c>
      <c r="T45" s="383">
        <f t="shared" si="1"/>
        <v>0</v>
      </c>
      <c r="U45" s="383">
        <f t="shared" si="1"/>
        <v>0</v>
      </c>
      <c r="V45" s="383">
        <f t="shared" si="1"/>
        <v>0</v>
      </c>
      <c r="W45" s="383">
        <f t="shared" si="1"/>
        <v>0</v>
      </c>
      <c r="X45" s="383">
        <f t="shared" si="1"/>
        <v>0</v>
      </c>
      <c r="Y45" s="383">
        <f t="shared" si="1"/>
        <v>0</v>
      </c>
      <c r="Z45" s="383">
        <f t="shared" si="1"/>
        <v>3669.1369106260622</v>
      </c>
      <c r="AA45" s="383">
        <f t="shared" si="1"/>
        <v>0</v>
      </c>
      <c r="AB45" s="383">
        <f t="shared" si="1"/>
        <v>0</v>
      </c>
      <c r="AC45" s="383">
        <f t="shared" si="1"/>
        <v>0</v>
      </c>
      <c r="AD45" s="383">
        <f t="shared" si="1"/>
        <v>0</v>
      </c>
      <c r="AE45" s="383">
        <f t="shared" si="1"/>
        <v>0</v>
      </c>
      <c r="AF45" s="383">
        <f t="shared" si="1"/>
        <v>0</v>
      </c>
      <c r="AG45" s="383">
        <f t="shared" si="1"/>
        <v>0</v>
      </c>
      <c r="AH45" s="383">
        <f t="shared" si="1"/>
        <v>0</v>
      </c>
      <c r="AI45" s="383">
        <f t="shared" si="1"/>
        <v>0</v>
      </c>
      <c r="AJ45" s="383">
        <f t="shared" si="1"/>
        <v>0</v>
      </c>
      <c r="AK45" s="383">
        <f t="shared" si="1"/>
        <v>0</v>
      </c>
      <c r="AL45" s="383">
        <f t="shared" si="1"/>
        <v>0</v>
      </c>
      <c r="AM45" s="383">
        <f t="shared" si="1"/>
        <v>0</v>
      </c>
      <c r="AN45" s="383">
        <f t="shared" si="1"/>
        <v>0</v>
      </c>
      <c r="AO45" s="383">
        <f t="shared" si="1"/>
        <v>0</v>
      </c>
      <c r="AP45" s="384">
        <f t="shared" si="1"/>
        <v>0</v>
      </c>
    </row>
  </sheetData>
  <phoneticPr fontId="3"/>
  <pageMargins left="0.75" right="0.75" top="1" bottom="1"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EF2BF-45A4-4235-9D05-9E93A017E8FD}">
  <dimension ref="A1:Y46"/>
  <sheetViews>
    <sheetView showGridLines="0" workbookViewId="0">
      <pane xSplit="2" ySplit="4" topLeftCell="C5" activePane="bottomRight" state="frozen"/>
      <selection activeCell="C3" sqref="C3"/>
      <selection pane="topRight" activeCell="C3" sqref="C3"/>
      <selection pane="bottomLeft" activeCell="C3" sqref="C3"/>
      <selection pane="bottomRight" activeCell="C5" sqref="C5"/>
    </sheetView>
  </sheetViews>
  <sheetFormatPr defaultColWidth="8.125" defaultRowHeight="11.25"/>
  <cols>
    <col min="1" max="1" width="2.75" style="83" customWidth="1"/>
    <col min="2" max="2" width="17.5" style="83" customWidth="1"/>
    <col min="3" max="3" width="8.625" style="83" customWidth="1"/>
    <col min="4" max="4" width="8.125" style="83" customWidth="1"/>
    <col min="5" max="5" width="8.25" style="83" bestFit="1" customWidth="1"/>
    <col min="6" max="16384" width="8.125" style="83"/>
  </cols>
  <sheetData>
    <row r="1" spans="1:25" ht="13.5">
      <c r="B1" s="276" t="s">
        <v>328</v>
      </c>
      <c r="F1" s="277"/>
      <c r="G1" s="83" t="s">
        <v>284</v>
      </c>
    </row>
    <row r="2" spans="1:25">
      <c r="B2" s="83" t="s">
        <v>326</v>
      </c>
      <c r="S2" s="83" t="s">
        <v>240</v>
      </c>
      <c r="U2" s="278" t="s">
        <v>229</v>
      </c>
      <c r="W2" s="83" t="s">
        <v>218</v>
      </c>
      <c r="Y2" s="83" t="s">
        <v>241</v>
      </c>
    </row>
    <row r="3" spans="1:25" ht="45">
      <c r="B3" s="39"/>
      <c r="C3" s="40" t="s">
        <v>242</v>
      </c>
      <c r="D3" s="40" t="s">
        <v>327</v>
      </c>
      <c r="E3" s="40" t="s">
        <v>243</v>
      </c>
      <c r="F3" s="40" t="s">
        <v>244</v>
      </c>
      <c r="G3" s="40" t="s">
        <v>245</v>
      </c>
      <c r="H3" s="40" t="s">
        <v>246</v>
      </c>
      <c r="I3" s="40" t="s">
        <v>247</v>
      </c>
      <c r="J3" s="40" t="s">
        <v>248</v>
      </c>
      <c r="K3" s="41" t="s">
        <v>249</v>
      </c>
      <c r="L3" s="40" t="s">
        <v>312</v>
      </c>
      <c r="M3" s="40" t="s">
        <v>250</v>
      </c>
      <c r="N3" s="40" t="s">
        <v>171</v>
      </c>
      <c r="O3" s="40" t="s">
        <v>250</v>
      </c>
      <c r="P3" s="40" t="s">
        <v>244</v>
      </c>
      <c r="Q3" s="40" t="s">
        <v>251</v>
      </c>
      <c r="R3" s="40" t="s">
        <v>252</v>
      </c>
      <c r="S3" s="42" t="s">
        <v>253</v>
      </c>
      <c r="T3" s="40" t="s">
        <v>313</v>
      </c>
      <c r="U3" s="43" t="s">
        <v>229</v>
      </c>
      <c r="V3" s="44" t="s">
        <v>254</v>
      </c>
      <c r="W3" s="42" t="s">
        <v>255</v>
      </c>
      <c r="X3" s="40" t="s">
        <v>256</v>
      </c>
      <c r="Y3" s="43" t="s">
        <v>257</v>
      </c>
    </row>
    <row r="4" spans="1:25" ht="21">
      <c r="B4" s="45"/>
      <c r="C4" s="46" t="s">
        <v>182</v>
      </c>
      <c r="D4" s="46" t="s">
        <v>183</v>
      </c>
      <c r="E4" s="46" t="s">
        <v>258</v>
      </c>
      <c r="F4" s="46" t="s">
        <v>185</v>
      </c>
      <c r="G4" s="46" t="s">
        <v>259</v>
      </c>
      <c r="H4" s="46" t="s">
        <v>260</v>
      </c>
      <c r="I4" s="46" t="s">
        <v>261</v>
      </c>
      <c r="J4" s="46" t="s">
        <v>262</v>
      </c>
      <c r="K4" s="47" t="s">
        <v>263</v>
      </c>
      <c r="L4" s="46" t="s">
        <v>264</v>
      </c>
      <c r="M4" s="46" t="s">
        <v>265</v>
      </c>
      <c r="N4" s="46" t="s">
        <v>266</v>
      </c>
      <c r="O4" s="46" t="s">
        <v>267</v>
      </c>
      <c r="P4" s="46" t="s">
        <v>268</v>
      </c>
      <c r="Q4" s="46" t="s">
        <v>269</v>
      </c>
      <c r="R4" s="46" t="s">
        <v>270</v>
      </c>
      <c r="S4" s="46" t="s">
        <v>271</v>
      </c>
      <c r="T4" s="48" t="s">
        <v>272</v>
      </c>
      <c r="U4" s="47" t="s">
        <v>273</v>
      </c>
      <c r="V4" s="46" t="s">
        <v>274</v>
      </c>
      <c r="W4" s="46" t="s">
        <v>275</v>
      </c>
      <c r="X4" s="46" t="s">
        <v>276</v>
      </c>
      <c r="Y4" s="47" t="s">
        <v>277</v>
      </c>
    </row>
    <row r="5" spans="1:25">
      <c r="A5" s="271">
        <v>1</v>
      </c>
      <c r="B5" s="266" t="s">
        <v>73</v>
      </c>
      <c r="C5" s="424">
        <f>データ入力!K6</f>
        <v>0</v>
      </c>
      <c r="D5" s="365"/>
      <c r="E5" s="422">
        <f>'波及効果プロセス（設備投資2需要増加額）'!C6</f>
        <v>1.4543653793438853</v>
      </c>
      <c r="F5" s="322">
        <f>分析係数表!C8</f>
        <v>0.17333290637377241</v>
      </c>
      <c r="G5" s="313">
        <f>E5*F5</f>
        <v>0.25208937813106969</v>
      </c>
      <c r="H5" s="313">
        <f t="array" ref="H5:H43">MMULT(逆行列係数表!C5:AO43,G5:G43)</f>
        <v>0.33113462208381106</v>
      </c>
      <c r="I5" s="313">
        <f t="shared" ref="I5:I38" si="0">C5+H5</f>
        <v>0.33113462208381106</v>
      </c>
      <c r="J5" s="322">
        <f>分析係数表!G8</f>
        <v>0.15155149614048036</v>
      </c>
      <c r="K5" s="315">
        <f t="shared" ref="K5:K38" si="1">I5*J5</f>
        <v>5.0183947400714114E-2</v>
      </c>
      <c r="L5" s="49" t="s">
        <v>117</v>
      </c>
      <c r="M5" s="50" t="s">
        <v>117</v>
      </c>
      <c r="N5" s="324">
        <f>分析係数表!H8</f>
        <v>1.1299182227411633E-2</v>
      </c>
      <c r="O5" s="317">
        <f t="shared" ref="O5:O43" si="2">$M$44*N5</f>
        <v>5.6486167541556593</v>
      </c>
      <c r="P5" s="322">
        <f>分析係数表!C8</f>
        <v>0.17333290637377241</v>
      </c>
      <c r="Q5" s="317">
        <f t="shared" ref="Q5:Q38" si="3">O5*P5</f>
        <v>0.97909115898938515</v>
      </c>
      <c r="R5" s="317">
        <f t="array" ref="R5:R43">MMULT(逆行列係数表!C5:AO43,Q5:Q43)</f>
        <v>1.481000426390259</v>
      </c>
      <c r="S5" s="318">
        <f>I5+R5</f>
        <v>1.8121350484740701</v>
      </c>
      <c r="T5" s="322">
        <f>分析係数表!F8</f>
        <v>0.42721038226158625</v>
      </c>
      <c r="U5" s="320">
        <f t="shared" ref="U5:U43" si="4">S5*T5</f>
        <v>0.77416290676822563</v>
      </c>
      <c r="V5" s="326">
        <f>分析係数表!D8</f>
        <v>0.32298797552049696</v>
      </c>
      <c r="W5" s="279">
        <f t="shared" ref="W5:W43" si="5">ROUND(S5*V5,0)</f>
        <v>1</v>
      </c>
      <c r="X5" s="322">
        <f>分析係数表!E8</f>
        <v>0.12265584155979949</v>
      </c>
      <c r="Y5" s="280">
        <f t="shared" ref="Y5:Y43" si="6">ROUND(S5*X5,0)</f>
        <v>0</v>
      </c>
    </row>
    <row r="6" spans="1:25">
      <c r="A6" s="272">
        <v>2</v>
      </c>
      <c r="B6" s="266" t="s">
        <v>74</v>
      </c>
      <c r="C6" s="424">
        <f>データ入力!K7</f>
        <v>0</v>
      </c>
      <c r="D6" s="365"/>
      <c r="E6" s="422">
        <f>'波及効果プロセス（設備投資2需要増加額）'!C7</f>
        <v>7.2133049496088592E-2</v>
      </c>
      <c r="F6" s="322">
        <f>分析係数表!C9</f>
        <v>0.39351462480142041</v>
      </c>
      <c r="G6" s="313">
        <f t="shared" ref="G6:G38" si="7">E6*F6</f>
        <v>2.8385409908235591E-2</v>
      </c>
      <c r="H6" s="313">
        <v>0.11531638198119099</v>
      </c>
      <c r="I6" s="313">
        <f t="shared" si="0"/>
        <v>0.11531638198119099</v>
      </c>
      <c r="J6" s="322">
        <f>分析係数表!G9</f>
        <v>0.22817522849038765</v>
      </c>
      <c r="K6" s="315">
        <f t="shared" si="1"/>
        <v>2.6312341807243074E-2</v>
      </c>
      <c r="L6" s="49"/>
      <c r="M6" s="50"/>
      <c r="N6" s="324">
        <f>分析係数表!H9</f>
        <v>5.0911500837573466E-4</v>
      </c>
      <c r="O6" s="317">
        <f t="shared" si="2"/>
        <v>0.25451360180090205</v>
      </c>
      <c r="P6" s="322">
        <f>分析係数表!C9</f>
        <v>0.39351462480142041</v>
      </c>
      <c r="Q6" s="317">
        <f t="shared" si="3"/>
        <v>0.10015482451954008</v>
      </c>
      <c r="R6" s="317">
        <v>0.1378950901477255</v>
      </c>
      <c r="S6" s="318">
        <f>I6+R6</f>
        <v>0.25321147212891648</v>
      </c>
      <c r="T6" s="322">
        <f>分析係数表!F9</f>
        <v>0.63987813845992225</v>
      </c>
      <c r="U6" s="320">
        <f t="shared" si="4"/>
        <v>0.16202448542254758</v>
      </c>
      <c r="V6" s="326">
        <f>分析係数表!D9</f>
        <v>0.29572434079210003</v>
      </c>
      <c r="W6" s="279">
        <f t="shared" si="5"/>
        <v>0</v>
      </c>
      <c r="X6" s="322">
        <f>分析係数表!E9</f>
        <v>0.26862065342998215</v>
      </c>
      <c r="Y6" s="280">
        <f t="shared" si="6"/>
        <v>0</v>
      </c>
    </row>
    <row r="7" spans="1:25">
      <c r="A7" s="272">
        <v>3</v>
      </c>
      <c r="B7" s="266" t="s">
        <v>75</v>
      </c>
      <c r="C7" s="424">
        <f>データ入力!K8</f>
        <v>0</v>
      </c>
      <c r="D7" s="365"/>
      <c r="E7" s="422">
        <f>'波及効果プロセス（設備投資2需要増加額）'!C8</f>
        <v>9.2992211134305239E-2</v>
      </c>
      <c r="F7" s="322">
        <f>分析係数表!C10</f>
        <v>0.12671464860287895</v>
      </c>
      <c r="G7" s="313">
        <f t="shared" si="7"/>
        <v>1.1783475356688215E-2</v>
      </c>
      <c r="H7" s="313">
        <v>1.9354385987965173E-2</v>
      </c>
      <c r="I7" s="313">
        <f t="shared" si="0"/>
        <v>1.9354385987965173E-2</v>
      </c>
      <c r="J7" s="322">
        <f>分析係数表!G10</f>
        <v>0.17153349174243465</v>
      </c>
      <c r="K7" s="315">
        <f t="shared" si="1"/>
        <v>3.3199254090465168E-3</v>
      </c>
      <c r="L7" s="49"/>
      <c r="M7" s="50"/>
      <c r="N7" s="324">
        <f>分析係数表!H10</f>
        <v>1.1608350684055029E-3</v>
      </c>
      <c r="O7" s="317">
        <f t="shared" si="2"/>
        <v>0.58031743220312937</v>
      </c>
      <c r="P7" s="322">
        <f>分析係数表!C10</f>
        <v>0.12671464860287895</v>
      </c>
      <c r="Q7" s="317">
        <f t="shared" si="3"/>
        <v>7.3534719499744564E-2</v>
      </c>
      <c r="R7" s="317">
        <v>0.11234830978923502</v>
      </c>
      <c r="S7" s="318">
        <f>I7+R7</f>
        <v>0.1317026957772002</v>
      </c>
      <c r="T7" s="322">
        <f>分析係数表!F10</f>
        <v>0.47381340455197063</v>
      </c>
      <c r="U7" s="320">
        <f t="shared" si="4"/>
        <v>6.2402502674867674E-2</v>
      </c>
      <c r="V7" s="326">
        <f>分析係数表!D10</f>
        <v>9.5045460793747427E-2</v>
      </c>
      <c r="W7" s="279">
        <f t="shared" si="5"/>
        <v>0</v>
      </c>
      <c r="X7" s="322">
        <f>分析係数表!E10</f>
        <v>4.2279520059697977E-2</v>
      </c>
      <c r="Y7" s="280">
        <f t="shared" si="6"/>
        <v>0</v>
      </c>
    </row>
    <row r="8" spans="1:25">
      <c r="A8" s="272">
        <v>4</v>
      </c>
      <c r="B8" s="266" t="s">
        <v>76</v>
      </c>
      <c r="C8" s="424">
        <f>データ入力!K9</f>
        <v>0</v>
      </c>
      <c r="D8" s="365"/>
      <c r="E8" s="422">
        <f>'波及効果プロセス（設備投資2需要増加額）'!C9</f>
        <v>0.69172752410880356</v>
      </c>
      <c r="F8" s="322">
        <f>分析係数表!C11</f>
        <v>9.348517078458185E-3</v>
      </c>
      <c r="G8" s="313">
        <f t="shared" si="7"/>
        <v>6.4666265727707463E-3</v>
      </c>
      <c r="H8" s="313">
        <v>0.11349847058027682</v>
      </c>
      <c r="I8" s="313">
        <f t="shared" si="0"/>
        <v>0.11349847058027682</v>
      </c>
      <c r="J8" s="322">
        <f>分析係数表!G11</f>
        <v>0.2579516055394917</v>
      </c>
      <c r="K8" s="315">
        <f t="shared" si="1"/>
        <v>2.9277112712459169E-2</v>
      </c>
      <c r="L8" s="49"/>
      <c r="M8" s="50"/>
      <c r="N8" s="324">
        <f>分析係数表!H11</f>
        <v>-1.9466162084954558E-5</v>
      </c>
      <c r="O8" s="317">
        <f t="shared" si="2"/>
        <v>-9.7314024217991946E-3</v>
      </c>
      <c r="P8" s="322">
        <f>分析係数表!C11</f>
        <v>9.348517078458185E-3</v>
      </c>
      <c r="Q8" s="317">
        <f t="shared" si="3"/>
        <v>-9.0974181737539107E-5</v>
      </c>
      <c r="R8" s="317">
        <v>6.0825885221165645E-2</v>
      </c>
      <c r="S8" s="318">
        <f>I8+R8</f>
        <v>0.17432435580144245</v>
      </c>
      <c r="T8" s="322">
        <f>分析係数表!F11</f>
        <v>0.54360066960888753</v>
      </c>
      <c r="U8" s="320">
        <f t="shared" si="4"/>
        <v>9.476283654280207E-2</v>
      </c>
      <c r="V8" s="326">
        <f>分析係数表!D11</f>
        <v>4.0785268604474206E-2</v>
      </c>
      <c r="W8" s="279">
        <f t="shared" si="5"/>
        <v>0</v>
      </c>
      <c r="X8" s="322">
        <f>分析係数表!E11</f>
        <v>3.926343022371024E-2</v>
      </c>
      <c r="Y8" s="280">
        <f t="shared" si="6"/>
        <v>0</v>
      </c>
    </row>
    <row r="9" spans="1:25">
      <c r="A9" s="272">
        <v>5</v>
      </c>
      <c r="B9" s="266" t="s">
        <v>77</v>
      </c>
      <c r="C9" s="424">
        <f>データ入力!K10</f>
        <v>0</v>
      </c>
      <c r="D9" s="365"/>
      <c r="E9" s="422">
        <f>'波及効果プロセス（設備投資2需要増加額）'!C10</f>
        <v>4.8538498865166586</v>
      </c>
      <c r="F9" s="322">
        <f>分析係数表!C12</f>
        <v>0.26169189557273109</v>
      </c>
      <c r="G9" s="313">
        <f t="shared" si="7"/>
        <v>1.2702131776280301</v>
      </c>
      <c r="H9" s="313">
        <v>1.5850880225343627</v>
      </c>
      <c r="I9" s="313">
        <f t="shared" si="0"/>
        <v>1.5850880225343627</v>
      </c>
      <c r="J9" s="322">
        <f>分析係数表!G12</f>
        <v>0.13770114594385849</v>
      </c>
      <c r="K9" s="315">
        <f t="shared" si="1"/>
        <v>0.21826843712486632</v>
      </c>
      <c r="L9" s="49"/>
      <c r="M9" s="50"/>
      <c r="N9" s="324">
        <f>分析係数表!H12</f>
        <v>0.10146071966313146</v>
      </c>
      <c r="O9" s="317">
        <f t="shared" si="2"/>
        <v>50.72161059474665</v>
      </c>
      <c r="P9" s="322">
        <f>分析係数表!C12</f>
        <v>0.26169189557273109</v>
      </c>
      <c r="Q9" s="317">
        <f t="shared" si="3"/>
        <v>13.273434423041172</v>
      </c>
      <c r="R9" s="317">
        <v>15.246119264794403</v>
      </c>
      <c r="S9" s="318">
        <f t="shared" ref="S9:S38" si="8">I9+R9</f>
        <v>16.831207287328766</v>
      </c>
      <c r="T9" s="322">
        <f>分析係数表!F12</f>
        <v>0.33651535386825859</v>
      </c>
      <c r="U9" s="320">
        <f t="shared" si="4"/>
        <v>5.6639596763254527</v>
      </c>
      <c r="V9" s="326">
        <f>分析係数表!D12</f>
        <v>3.4578030097235327E-2</v>
      </c>
      <c r="W9" s="279">
        <f t="shared" si="5"/>
        <v>1</v>
      </c>
      <c r="X9" s="322">
        <f>分析係数表!E12</f>
        <v>3.3355134693599395E-2</v>
      </c>
      <c r="Y9" s="280">
        <f t="shared" si="6"/>
        <v>1</v>
      </c>
    </row>
    <row r="10" spans="1:25">
      <c r="A10" s="272">
        <v>6</v>
      </c>
      <c r="B10" s="266" t="s">
        <v>78</v>
      </c>
      <c r="C10" s="424">
        <f>データ入力!K11</f>
        <v>7.050880404314705E-2</v>
      </c>
      <c r="D10" s="365"/>
      <c r="E10" s="422">
        <f>'波及効果プロセス（設備投資2需要増加額）'!C11</f>
        <v>2.4603765283574552</v>
      </c>
      <c r="F10" s="322">
        <f>分析係数表!C13</f>
        <v>8.2810371123538395E-2</v>
      </c>
      <c r="G10" s="313">
        <f t="shared" si="7"/>
        <v>0.20374469341692386</v>
      </c>
      <c r="H10" s="313">
        <v>0.29220715126421237</v>
      </c>
      <c r="I10" s="313">
        <f t="shared" si="0"/>
        <v>0.36271595530735945</v>
      </c>
      <c r="J10" s="322">
        <f>分析係数表!G13</f>
        <v>0.2721720626600464</v>
      </c>
      <c r="K10" s="315">
        <f t="shared" si="1"/>
        <v>9.8721149715713219E-2</v>
      </c>
      <c r="L10" s="49"/>
      <c r="M10" s="50"/>
      <c r="N10" s="324">
        <f>分析係数表!H13</f>
        <v>1.212874021164739E-2</v>
      </c>
      <c r="O10" s="317">
        <f t="shared" si="2"/>
        <v>6.0633242112077186</v>
      </c>
      <c r="P10" s="322">
        <f>分析係数表!C13</f>
        <v>8.2810371123538395E-2</v>
      </c>
      <c r="Q10" s="317">
        <f t="shared" si="3"/>
        <v>0.50210612817244693</v>
      </c>
      <c r="R10" s="317">
        <v>0.57184705723680984</v>
      </c>
      <c r="S10" s="318">
        <f t="shared" si="8"/>
        <v>0.93456301254416929</v>
      </c>
      <c r="T10" s="322">
        <f>分析係数表!F13</f>
        <v>0.39077170920544851</v>
      </c>
      <c r="U10" s="320">
        <f t="shared" si="4"/>
        <v>0.36520078577207804</v>
      </c>
      <c r="V10" s="326">
        <f>分析係数表!D13</f>
        <v>0.12720758845381647</v>
      </c>
      <c r="W10" s="279">
        <f t="shared" si="5"/>
        <v>0</v>
      </c>
      <c r="X10" s="322">
        <f>分析係数表!E13</f>
        <v>9.5492852763317662E-2</v>
      </c>
      <c r="Y10" s="280">
        <f t="shared" si="6"/>
        <v>0</v>
      </c>
    </row>
    <row r="11" spans="1:25">
      <c r="A11" s="272">
        <v>7</v>
      </c>
      <c r="B11" s="266" t="s">
        <v>79</v>
      </c>
      <c r="C11" s="424">
        <f>データ入力!K12</f>
        <v>1.0315267847967478</v>
      </c>
      <c r="D11" s="365"/>
      <c r="E11" s="422">
        <f>'波及効果プロセス（設備投資2需要増加額）'!C12</f>
        <v>25.331162493890808</v>
      </c>
      <c r="F11" s="322">
        <f>分析係数表!C14</f>
        <v>0.29759344347769412</v>
      </c>
      <c r="G11" s="313">
        <f t="shared" si="7"/>
        <v>7.5383878738499792</v>
      </c>
      <c r="H11" s="313">
        <v>9.9531468668947323</v>
      </c>
      <c r="I11" s="313">
        <f t="shared" si="0"/>
        <v>10.98467365169148</v>
      </c>
      <c r="J11" s="322">
        <f>分析係数表!G14</f>
        <v>0.17335642824825784</v>
      </c>
      <c r="K11" s="315">
        <f t="shared" si="1"/>
        <v>1.9042637897299826</v>
      </c>
      <c r="L11" s="49"/>
      <c r="M11" s="50"/>
      <c r="N11" s="324">
        <f>分析係数表!H14</f>
        <v>1.9165801846449152E-3</v>
      </c>
      <c r="O11" s="317">
        <f t="shared" si="2"/>
        <v>0.95812482034356883</v>
      </c>
      <c r="P11" s="322">
        <f>分析係数表!C14</f>
        <v>0.29759344347769412</v>
      </c>
      <c r="Q11" s="317">
        <f t="shared" si="3"/>
        <v>0.28513166456748967</v>
      </c>
      <c r="R11" s="317">
        <v>1.0718226952080552</v>
      </c>
      <c r="S11" s="318">
        <f t="shared" si="8"/>
        <v>12.056496346899536</v>
      </c>
      <c r="T11" s="322">
        <f>分析係数表!F14</f>
        <v>0.35598651785260127</v>
      </c>
      <c r="U11" s="320">
        <f t="shared" si="4"/>
        <v>4.2919501520353736</v>
      </c>
      <c r="V11" s="326">
        <f>分析係数表!D14</f>
        <v>4.3833041969742803E-2</v>
      </c>
      <c r="W11" s="279">
        <f t="shared" si="5"/>
        <v>1</v>
      </c>
      <c r="X11" s="322">
        <f>分析係数表!E14</f>
        <v>3.8757158040430381E-2</v>
      </c>
      <c r="Y11" s="280">
        <f t="shared" si="6"/>
        <v>0</v>
      </c>
    </row>
    <row r="12" spans="1:25">
      <c r="A12" s="272">
        <v>8</v>
      </c>
      <c r="B12" s="266" t="s">
        <v>80</v>
      </c>
      <c r="C12" s="424">
        <f>データ入力!K13</f>
        <v>0</v>
      </c>
      <c r="D12" s="365"/>
      <c r="E12" s="422">
        <f>'波及効果プロセス（設備投資2需要増加額）'!C13</f>
        <v>11.863798859264575</v>
      </c>
      <c r="F12" s="322">
        <f>分析係数表!C15</f>
        <v>0.21593049601829584</v>
      </c>
      <c r="G12" s="313">
        <f t="shared" si="7"/>
        <v>2.5617559723422922</v>
      </c>
      <c r="H12" s="313">
        <v>3.543032633028103</v>
      </c>
      <c r="I12" s="313">
        <f t="shared" si="0"/>
        <v>3.543032633028103</v>
      </c>
      <c r="J12" s="322">
        <f>分析係数表!G15</f>
        <v>0.1171240792325445</v>
      </c>
      <c r="K12" s="315">
        <f t="shared" si="1"/>
        <v>0.41497443483427432</v>
      </c>
      <c r="L12" s="49"/>
      <c r="M12" s="50"/>
      <c r="N12" s="324">
        <f>分析係数表!H15</f>
        <v>7.9892300155183192E-3</v>
      </c>
      <c r="O12" s="317">
        <f t="shared" si="2"/>
        <v>3.9939260744888267</v>
      </c>
      <c r="P12" s="322">
        <f>分析係数表!C15</f>
        <v>0.21593049601829584</v>
      </c>
      <c r="Q12" s="317">
        <f t="shared" si="3"/>
        <v>0.86241043832477748</v>
      </c>
      <c r="R12" s="317">
        <v>2.2657871475656792</v>
      </c>
      <c r="S12" s="318">
        <f t="shared" si="8"/>
        <v>5.8088197805937822</v>
      </c>
      <c r="T12" s="322">
        <f>分析係数表!F15</f>
        <v>0.35842164855867914</v>
      </c>
      <c r="U12" s="320">
        <f t="shared" si="4"/>
        <v>2.0820067619406881</v>
      </c>
      <c r="V12" s="326">
        <f>分析係数表!D15</f>
        <v>1.5678367482667734E-2</v>
      </c>
      <c r="W12" s="279">
        <f t="shared" si="5"/>
        <v>0</v>
      </c>
      <c r="X12" s="322">
        <f>分析係数表!E15</f>
        <v>1.5634458686506418E-2</v>
      </c>
      <c r="Y12" s="280">
        <f t="shared" si="6"/>
        <v>0</v>
      </c>
    </row>
    <row r="13" spans="1:25">
      <c r="A13" s="272">
        <v>9</v>
      </c>
      <c r="B13" s="266" t="s">
        <v>81</v>
      </c>
      <c r="C13" s="424">
        <f>データ入力!K14</f>
        <v>0</v>
      </c>
      <c r="D13" s="365"/>
      <c r="E13" s="422">
        <f>'波及効果プロセス（設備投資2需要増加額）'!C14</f>
        <v>13.105425996197168</v>
      </c>
      <c r="F13" s="322">
        <f>分析係数表!C16</f>
        <v>0.18770505348742417</v>
      </c>
      <c r="G13" s="313">
        <f t="shared" si="7"/>
        <v>2.4599546875916687</v>
      </c>
      <c r="H13" s="313">
        <v>3.4297019664001067</v>
      </c>
      <c r="I13" s="313">
        <f t="shared" si="0"/>
        <v>3.4297019664001067</v>
      </c>
      <c r="J13" s="322">
        <f>分析係数表!G16</f>
        <v>1.5279579137581789E-2</v>
      </c>
      <c r="K13" s="315">
        <f t="shared" si="1"/>
        <v>5.2404402613930312E-2</v>
      </c>
      <c r="L13" s="49"/>
      <c r="M13" s="50"/>
      <c r="N13" s="324">
        <f>分析係数表!H16</f>
        <v>6.0242927132958465E-3</v>
      </c>
      <c r="O13" s="317">
        <f t="shared" si="2"/>
        <v>3.011626865323684</v>
      </c>
      <c r="P13" s="322">
        <f>分析係数表!C16</f>
        <v>0.18770505348742417</v>
      </c>
      <c r="Q13" s="317">
        <f t="shared" si="3"/>
        <v>0.56529758183974566</v>
      </c>
      <c r="R13" s="317">
        <v>1.106099008130216</v>
      </c>
      <c r="S13" s="318">
        <f t="shared" si="8"/>
        <v>4.5358009745303232</v>
      </c>
      <c r="T13" s="322">
        <f>分析係数表!F16</f>
        <v>0.2627694146106877</v>
      </c>
      <c r="U13" s="320">
        <f t="shared" si="4"/>
        <v>1.1918697668679199</v>
      </c>
      <c r="V13" s="326">
        <f>分析係数表!D16</f>
        <v>1.0339400475073228E-2</v>
      </c>
      <c r="W13" s="279">
        <f t="shared" si="5"/>
        <v>0</v>
      </c>
      <c r="X13" s="322">
        <f>分析係数表!E16</f>
        <v>1.0339400475073228E-2</v>
      </c>
      <c r="Y13" s="280">
        <f t="shared" si="6"/>
        <v>0</v>
      </c>
    </row>
    <row r="14" spans="1:25">
      <c r="A14" s="272">
        <v>10</v>
      </c>
      <c r="B14" s="266" t="s">
        <v>82</v>
      </c>
      <c r="C14" s="424">
        <f>データ入力!K15</f>
        <v>0</v>
      </c>
      <c r="D14" s="365"/>
      <c r="E14" s="422">
        <f>'波及効果プロセス（設備投資2需要増加額）'!C15</f>
        <v>16.340794195214372</v>
      </c>
      <c r="F14" s="322">
        <f>分析係数表!C17</f>
        <v>0.24245613901755958</v>
      </c>
      <c r="G14" s="313">
        <f t="shared" si="7"/>
        <v>3.9619258690522261</v>
      </c>
      <c r="H14" s="313">
        <v>5.1790104963830546</v>
      </c>
      <c r="I14" s="313">
        <f t="shared" si="0"/>
        <v>5.1790104963830546</v>
      </c>
      <c r="J14" s="322">
        <f>分析係数表!G17</f>
        <v>0.24054742090319753</v>
      </c>
      <c r="K14" s="315">
        <f t="shared" si="1"/>
        <v>1.2457976177355325</v>
      </c>
      <c r="L14" s="49"/>
      <c r="M14" s="50"/>
      <c r="N14" s="324">
        <f>分析係数表!H17</f>
        <v>2.8816966460243139E-3</v>
      </c>
      <c r="O14" s="317">
        <f t="shared" si="2"/>
        <v>1.440599826387251</v>
      </c>
      <c r="P14" s="322">
        <f>分析係数表!C17</f>
        <v>0.24245613901755958</v>
      </c>
      <c r="Q14" s="317">
        <f t="shared" si="3"/>
        <v>0.34928227177521953</v>
      </c>
      <c r="R14" s="317">
        <v>0.85757208435684029</v>
      </c>
      <c r="S14" s="318">
        <f t="shared" si="8"/>
        <v>6.0365825807398945</v>
      </c>
      <c r="T14" s="322">
        <f>分析係数表!F17</f>
        <v>0.42825667105631338</v>
      </c>
      <c r="U14" s="320">
        <f t="shared" si="4"/>
        <v>2.5852067605841964</v>
      </c>
      <c r="V14" s="326">
        <f>分析係数表!D17</f>
        <v>5.1560411778863557E-2</v>
      </c>
      <c r="W14" s="279">
        <f t="shared" si="5"/>
        <v>0</v>
      </c>
      <c r="X14" s="322">
        <f>分析係数表!E17</f>
        <v>4.9008807340167618E-2</v>
      </c>
      <c r="Y14" s="280">
        <f t="shared" si="6"/>
        <v>0</v>
      </c>
    </row>
    <row r="15" spans="1:25">
      <c r="A15" s="272">
        <v>11</v>
      </c>
      <c r="B15" s="266" t="s">
        <v>83</v>
      </c>
      <c r="C15" s="424">
        <f>データ入力!K16</f>
        <v>0</v>
      </c>
      <c r="D15" s="365"/>
      <c r="E15" s="422">
        <f>'波及効果プロセス（設備投資2需要増加額）'!C16</f>
        <v>23.252082877339419</v>
      </c>
      <c r="F15" s="322">
        <f>分析係数表!C18</f>
        <v>0.40831687749419565</v>
      </c>
      <c r="G15" s="313">
        <f t="shared" si="7"/>
        <v>9.4942178757114846</v>
      </c>
      <c r="H15" s="313">
        <v>10.502757550886855</v>
      </c>
      <c r="I15" s="313">
        <f t="shared" si="0"/>
        <v>10.502757550886855</v>
      </c>
      <c r="J15" s="322">
        <f>分析係数表!G18</f>
        <v>0.21766947174074985</v>
      </c>
      <c r="K15" s="315">
        <f t="shared" si="1"/>
        <v>2.2861296879227133</v>
      </c>
      <c r="L15" s="49"/>
      <c r="M15" s="50"/>
      <c r="N15" s="324">
        <f>分析係数表!H18</f>
        <v>4.4543159123807785E-4</v>
      </c>
      <c r="O15" s="317">
        <f t="shared" si="2"/>
        <v>0.22267738482822866</v>
      </c>
      <c r="P15" s="322">
        <f>分析係数表!C18</f>
        <v>0.40831687749419565</v>
      </c>
      <c r="Q15" s="317">
        <f t="shared" si="3"/>
        <v>9.0922934461635699E-2</v>
      </c>
      <c r="R15" s="317">
        <v>0.29191938752524393</v>
      </c>
      <c r="S15" s="318">
        <f t="shared" si="8"/>
        <v>10.794676938412099</v>
      </c>
      <c r="T15" s="322">
        <f>分析係数表!F18</f>
        <v>0.48997194925916815</v>
      </c>
      <c r="U15" s="320">
        <f t="shared" si="4"/>
        <v>5.2890889011367657</v>
      </c>
      <c r="V15" s="326">
        <f>分析係数表!D18</f>
        <v>3.8565313316438733E-2</v>
      </c>
      <c r="W15" s="279">
        <f t="shared" si="5"/>
        <v>0</v>
      </c>
      <c r="X15" s="322">
        <f>分析係数表!E18</f>
        <v>3.6576455199010559E-2</v>
      </c>
      <c r="Y15" s="280">
        <f t="shared" si="6"/>
        <v>0</v>
      </c>
    </row>
    <row r="16" spans="1:25">
      <c r="A16" s="272">
        <v>12</v>
      </c>
      <c r="B16" s="266" t="s">
        <v>84</v>
      </c>
      <c r="C16" s="424">
        <f>データ入力!K17</f>
        <v>0</v>
      </c>
      <c r="D16" s="365"/>
      <c r="E16" s="422">
        <f>'波及効果プロセス（設備投資2需要増加額）'!C17</f>
        <v>21.43297670639792</v>
      </c>
      <c r="F16" s="322">
        <f>分析係数表!C19</f>
        <v>0.72110086081153413</v>
      </c>
      <c r="G16" s="313">
        <f t="shared" si="7"/>
        <v>15.4553379527371</v>
      </c>
      <c r="H16" s="313">
        <v>30.189414671490617</v>
      </c>
      <c r="I16" s="313">
        <f t="shared" si="0"/>
        <v>30.189414671490617</v>
      </c>
      <c r="J16" s="322">
        <f>分析係数表!G19</f>
        <v>6.2445810408374151E-2</v>
      </c>
      <c r="K16" s="315">
        <f t="shared" si="1"/>
        <v>1.885202464915692</v>
      </c>
      <c r="L16" s="49"/>
      <c r="M16" s="50"/>
      <c r="N16" s="324">
        <f>分析係数表!H19</f>
        <v>-1.2604560155461526E-4</v>
      </c>
      <c r="O16" s="317">
        <f t="shared" si="2"/>
        <v>-6.3011931518527825E-2</v>
      </c>
      <c r="P16" s="322">
        <f>分析係数表!C19</f>
        <v>0.72110086081153413</v>
      </c>
      <c r="Q16" s="317">
        <f t="shared" si="3"/>
        <v>-4.5437958059407854E-2</v>
      </c>
      <c r="R16" s="317">
        <v>0.35938416415589053</v>
      </c>
      <c r="S16" s="318">
        <f t="shared" si="8"/>
        <v>30.548798835646508</v>
      </c>
      <c r="T16" s="322">
        <f>分析係数表!F19</f>
        <v>0.21331101927013058</v>
      </c>
      <c r="U16" s="320">
        <f t="shared" si="4"/>
        <v>6.5163954171099352</v>
      </c>
      <c r="V16" s="326">
        <f>分析係数表!D19</f>
        <v>1.2736199640345095E-2</v>
      </c>
      <c r="W16" s="279">
        <f t="shared" si="5"/>
        <v>0</v>
      </c>
      <c r="X16" s="322">
        <f>分析係数表!E19</f>
        <v>1.2523714081279422E-2</v>
      </c>
      <c r="Y16" s="280">
        <f t="shared" si="6"/>
        <v>0</v>
      </c>
    </row>
    <row r="17" spans="1:25">
      <c r="A17" s="272">
        <v>13</v>
      </c>
      <c r="B17" s="266" t="s">
        <v>85</v>
      </c>
      <c r="C17" s="424">
        <f>データ入力!K18</f>
        <v>0</v>
      </c>
      <c r="D17" s="365"/>
      <c r="E17" s="422">
        <f>'波及効果プロセス（設備投資2需要増加額）'!C18</f>
        <v>11.001344936195466</v>
      </c>
      <c r="F17" s="322">
        <f>分析係数表!C20</f>
        <v>4.9598906854145253E-2</v>
      </c>
      <c r="G17" s="313">
        <f t="shared" si="7"/>
        <v>0.54565468276068141</v>
      </c>
      <c r="H17" s="313">
        <v>0.67614583672379747</v>
      </c>
      <c r="I17" s="313">
        <f t="shared" si="0"/>
        <v>0.67614583672379747</v>
      </c>
      <c r="J17" s="322">
        <f>分析係数表!G20</f>
        <v>0.11671945764775135</v>
      </c>
      <c r="K17" s="315">
        <f t="shared" si="1"/>
        <v>7.8919375353186674E-2</v>
      </c>
      <c r="L17" s="49"/>
      <c r="M17" s="50"/>
      <c r="N17" s="324">
        <f>分析係数表!H20</f>
        <v>7.0439320449493942E-4</v>
      </c>
      <c r="O17" s="317">
        <f t="shared" si="2"/>
        <v>0.35213586048474282</v>
      </c>
      <c r="P17" s="322">
        <f>分析係数表!C20</f>
        <v>4.9598906854145253E-2</v>
      </c>
      <c r="Q17" s="317">
        <f t="shared" si="3"/>
        <v>1.7465553744187047E-2</v>
      </c>
      <c r="R17" s="317">
        <v>4.0000054634927541E-2</v>
      </c>
      <c r="S17" s="318">
        <f t="shared" si="8"/>
        <v>0.71614589135872497</v>
      </c>
      <c r="T17" s="322">
        <f>分析係数表!F20</f>
        <v>0.2109583665362576</v>
      </c>
      <c r="U17" s="320">
        <f t="shared" si="4"/>
        <v>0.15107696744268881</v>
      </c>
      <c r="V17" s="326">
        <f>分析係数表!D20</f>
        <v>3.0797631013066269E-2</v>
      </c>
      <c r="W17" s="279">
        <f t="shared" si="5"/>
        <v>0</v>
      </c>
      <c r="X17" s="322">
        <f>分析係数表!E20</f>
        <v>2.9972730221401771E-2</v>
      </c>
      <c r="Y17" s="280">
        <f t="shared" si="6"/>
        <v>0</v>
      </c>
    </row>
    <row r="18" spans="1:25">
      <c r="A18" s="272">
        <v>14</v>
      </c>
      <c r="B18" s="266" t="s">
        <v>86</v>
      </c>
      <c r="C18" s="424">
        <f>データ入力!K19</f>
        <v>1.2083065179057308</v>
      </c>
      <c r="D18" s="365"/>
      <c r="E18" s="422">
        <f>'波及効果プロセス（設備投資2需要増加額）'!C19</f>
        <v>40.026634740773588</v>
      </c>
      <c r="F18" s="322">
        <f>分析係数表!C21</f>
        <v>0.28411166756853934</v>
      </c>
      <c r="G18" s="313">
        <f t="shared" si="7"/>
        <v>11.372033943358014</v>
      </c>
      <c r="H18" s="313">
        <v>12.442364483727294</v>
      </c>
      <c r="I18" s="313">
        <f t="shared" si="0"/>
        <v>13.650671001633025</v>
      </c>
      <c r="J18" s="322">
        <f>分析係数表!G21</f>
        <v>0.29005387701730417</v>
      </c>
      <c r="K18" s="315">
        <f t="shared" si="1"/>
        <v>3.9594300479113458</v>
      </c>
      <c r="L18" s="49"/>
      <c r="M18" s="50"/>
      <c r="N18" s="324">
        <f>分析係数表!H21</f>
        <v>2.3737267060065176E-3</v>
      </c>
      <c r="O18" s="317">
        <f t="shared" si="2"/>
        <v>1.1866586600229254</v>
      </c>
      <c r="P18" s="322">
        <f>分析係数表!C21</f>
        <v>0.28411166756853934</v>
      </c>
      <c r="Q18" s="317">
        <f t="shared" si="3"/>
        <v>0.33714357073376172</v>
      </c>
      <c r="R18" s="317">
        <v>0.64930112406971463</v>
      </c>
      <c r="S18" s="318">
        <f t="shared" si="8"/>
        <v>14.299972125702739</v>
      </c>
      <c r="T18" s="322">
        <f>分析係数表!F21</f>
        <v>0.45791147145628314</v>
      </c>
      <c r="U18" s="320">
        <f t="shared" si="4"/>
        <v>6.5481212778643743</v>
      </c>
      <c r="V18" s="326">
        <f>分析係数表!D21</f>
        <v>5.9847590028896828E-2</v>
      </c>
      <c r="W18" s="279">
        <f t="shared" si="5"/>
        <v>1</v>
      </c>
      <c r="X18" s="322">
        <f>分析係数表!E21</f>
        <v>5.4782163530779596E-2</v>
      </c>
      <c r="Y18" s="280">
        <f t="shared" si="6"/>
        <v>1</v>
      </c>
    </row>
    <row r="19" spans="1:25">
      <c r="A19" s="272">
        <v>15</v>
      </c>
      <c r="B19" s="266" t="s">
        <v>70</v>
      </c>
      <c r="C19" s="424">
        <f>データ入力!K20</f>
        <v>25.210420684093798</v>
      </c>
      <c r="D19" s="365"/>
      <c r="E19" s="422">
        <f>'波及効果プロセス（設備投資2需要増加額）'!C20</f>
        <v>12.014881814286012</v>
      </c>
      <c r="F19" s="322">
        <f>分析係数表!C22</f>
        <v>0.28280144764930404</v>
      </c>
      <c r="G19" s="313">
        <f t="shared" si="7"/>
        <v>3.3978259704153806</v>
      </c>
      <c r="H19" s="313">
        <v>4.1527540288473279</v>
      </c>
      <c r="I19" s="313">
        <f t="shared" si="0"/>
        <v>29.363174712941124</v>
      </c>
      <c r="J19" s="322">
        <f>分析係数表!G22</f>
        <v>0.21325815420745545</v>
      </c>
      <c r="K19" s="315">
        <f t="shared" si="1"/>
        <v>6.2619364409528542</v>
      </c>
      <c r="L19" s="49"/>
      <c r="M19" s="50"/>
      <c r="N19" s="324">
        <f>分析係数表!H22</f>
        <v>5.2408897921031505E-5</v>
      </c>
      <c r="O19" s="317">
        <f t="shared" si="2"/>
        <v>2.6199929597151679E-2</v>
      </c>
      <c r="P19" s="322">
        <f>分析係数表!C22</f>
        <v>0.28280144764930404</v>
      </c>
      <c r="Q19" s="317">
        <f t="shared" si="3"/>
        <v>7.4093780183843421E-3</v>
      </c>
      <c r="R19" s="317">
        <v>0.11168686562457208</v>
      </c>
      <c r="S19" s="318">
        <f t="shared" si="8"/>
        <v>29.474861578565697</v>
      </c>
      <c r="T19" s="322">
        <f>分析係数表!F22</f>
        <v>0.43073258580094059</v>
      </c>
      <c r="U19" s="320">
        <f t="shared" si="4"/>
        <v>12.695783343860397</v>
      </c>
      <c r="V19" s="326">
        <f>分析係数表!D22</f>
        <v>2.2938556731137788E-2</v>
      </c>
      <c r="W19" s="279">
        <f t="shared" si="5"/>
        <v>1</v>
      </c>
      <c r="X19" s="322">
        <f>分析係数表!E22</f>
        <v>2.2183368519679003E-2</v>
      </c>
      <c r="Y19" s="280">
        <f t="shared" si="6"/>
        <v>1</v>
      </c>
    </row>
    <row r="20" spans="1:25">
      <c r="A20" s="272">
        <v>16</v>
      </c>
      <c r="B20" s="266" t="s">
        <v>71</v>
      </c>
      <c r="C20" s="424">
        <f>データ入力!K21</f>
        <v>102.35148801092389</v>
      </c>
      <c r="D20" s="365"/>
      <c r="E20" s="422">
        <f>'波及効果プロセス（設備投資2需要増加額）'!C21</f>
        <v>19.865781844539384</v>
      </c>
      <c r="F20" s="322">
        <f>分析係数表!C23</f>
        <v>0.31843177703160996</v>
      </c>
      <c r="G20" s="313">
        <f t="shared" si="7"/>
        <v>6.3258962148789708</v>
      </c>
      <c r="H20" s="313">
        <v>7.3969528584331252</v>
      </c>
      <c r="I20" s="313">
        <f t="shared" si="0"/>
        <v>109.74844086935701</v>
      </c>
      <c r="J20" s="322">
        <f>分析係数表!G23</f>
        <v>0.24379890925547271</v>
      </c>
      <c r="K20" s="315">
        <f t="shared" si="1"/>
        <v>26.756550176437983</v>
      </c>
      <c r="L20" s="49"/>
      <c r="M20" s="50"/>
      <c r="N20" s="324">
        <f>分析係数表!H23</f>
        <v>7.2227388731505603E-6</v>
      </c>
      <c r="O20" s="317">
        <f t="shared" si="2"/>
        <v>3.6107465999435928E-3</v>
      </c>
      <c r="P20" s="322">
        <f>分析係数表!C23</f>
        <v>0.31843177703160996</v>
      </c>
      <c r="Q20" s="317">
        <f t="shared" si="3"/>
        <v>1.149776456230882E-3</v>
      </c>
      <c r="R20" s="317">
        <v>0.11015924550077208</v>
      </c>
      <c r="S20" s="318">
        <f t="shared" si="8"/>
        <v>109.85860011485778</v>
      </c>
      <c r="T20" s="322">
        <f>分析係数表!F23</f>
        <v>0.43764444987651224</v>
      </c>
      <c r="U20" s="320">
        <f t="shared" si="4"/>
        <v>48.079006611470675</v>
      </c>
      <c r="V20" s="326">
        <f>分析係数表!D23</f>
        <v>3.7770855561684982E-2</v>
      </c>
      <c r="W20" s="279">
        <f t="shared" si="5"/>
        <v>4</v>
      </c>
      <c r="X20" s="322">
        <f>分析係数表!E23</f>
        <v>3.6503495425501575E-2</v>
      </c>
      <c r="Y20" s="280">
        <f t="shared" si="6"/>
        <v>4</v>
      </c>
    </row>
    <row r="21" spans="1:25">
      <c r="A21" s="272">
        <v>17</v>
      </c>
      <c r="B21" s="266" t="s">
        <v>72</v>
      </c>
      <c r="C21" s="424">
        <f>データ入力!K22</f>
        <v>3.2173374237345258</v>
      </c>
      <c r="D21" s="365"/>
      <c r="E21" s="422">
        <f>'波及効果プロセス（設備投資2需要増加額）'!C22</f>
        <v>1.3510743266501215</v>
      </c>
      <c r="F21" s="322">
        <f>分析係数表!C24</f>
        <v>6.5709335168878003E-2</v>
      </c>
      <c r="G21" s="313">
        <f t="shared" si="7"/>
        <v>8.8778195767918996E-2</v>
      </c>
      <c r="H21" s="313">
        <v>0.14203184941823005</v>
      </c>
      <c r="I21" s="313">
        <f t="shared" si="0"/>
        <v>3.359369273152756</v>
      </c>
      <c r="J21" s="322">
        <f>分析係数表!G24</f>
        <v>0.24633125110096343</v>
      </c>
      <c r="K21" s="315">
        <f t="shared" si="1"/>
        <v>0.82751763596585259</v>
      </c>
      <c r="L21" s="49"/>
      <c r="M21" s="50"/>
      <c r="N21" s="324">
        <f>分析係数表!H24</f>
        <v>2.8080599423907303E-4</v>
      </c>
      <c r="O21" s="317">
        <f t="shared" si="2"/>
        <v>0.1403787824465875</v>
      </c>
      <c r="P21" s="322">
        <f>分析係数表!C24</f>
        <v>6.5709335168878003E-2</v>
      </c>
      <c r="Q21" s="317">
        <f t="shared" si="3"/>
        <v>9.224196466381826E-3</v>
      </c>
      <c r="R21" s="317">
        <v>4.2237817336090382E-2</v>
      </c>
      <c r="S21" s="318">
        <f t="shared" si="8"/>
        <v>3.4016070904888465</v>
      </c>
      <c r="T21" s="322">
        <f>分析係数表!F24</f>
        <v>0.36721364788140759</v>
      </c>
      <c r="U21" s="320">
        <f t="shared" si="4"/>
        <v>1.2491165483576707</v>
      </c>
      <c r="V21" s="326">
        <f>分析係数表!D24</f>
        <v>3.9309475738153632E-2</v>
      </c>
      <c r="W21" s="279">
        <f t="shared" si="5"/>
        <v>0</v>
      </c>
      <c r="X21" s="322">
        <f>分析係数表!E24</f>
        <v>3.8550657867992791E-2</v>
      </c>
      <c r="Y21" s="280">
        <f t="shared" si="6"/>
        <v>0</v>
      </c>
    </row>
    <row r="22" spans="1:25">
      <c r="A22" s="272">
        <v>18</v>
      </c>
      <c r="B22" s="266" t="s">
        <v>87</v>
      </c>
      <c r="C22" s="424">
        <f>データ入力!K23</f>
        <v>0</v>
      </c>
      <c r="D22" s="365"/>
      <c r="E22" s="422">
        <f>'波及効果プロセス（設備投資2需要増加額）'!C23</f>
        <v>17.397953598156839</v>
      </c>
      <c r="F22" s="322">
        <f>分析係数表!C25</f>
        <v>0.13092441386923714</v>
      </c>
      <c r="G22" s="313">
        <f t="shared" si="7"/>
        <v>2.2778168773628695</v>
      </c>
      <c r="H22" s="313">
        <v>2.7585135608421378</v>
      </c>
      <c r="I22" s="313">
        <f t="shared" si="0"/>
        <v>2.7585135608421378</v>
      </c>
      <c r="J22" s="322">
        <f>分析係数表!G25</f>
        <v>0.2605848403511512</v>
      </c>
      <c r="K22" s="315">
        <f t="shared" si="1"/>
        <v>0.71882681585853414</v>
      </c>
      <c r="L22" s="49"/>
      <c r="M22" s="50"/>
      <c r="N22" s="324">
        <f>分析係数表!H25</f>
        <v>9.8123550057191766E-5</v>
      </c>
      <c r="O22" s="317">
        <f t="shared" si="2"/>
        <v>4.9053313565087353E-2</v>
      </c>
      <c r="P22" s="322">
        <f>分析係数表!C25</f>
        <v>0.13092441386923714</v>
      </c>
      <c r="Q22" s="317">
        <f t="shared" si="3"/>
        <v>6.4222763268529616E-3</v>
      </c>
      <c r="R22" s="317">
        <v>0.16457868954123533</v>
      </c>
      <c r="S22" s="318">
        <f t="shared" si="8"/>
        <v>2.9230922503833732</v>
      </c>
      <c r="T22" s="322">
        <f>分析係数表!F25</f>
        <v>0.33318683873123567</v>
      </c>
      <c r="U22" s="320">
        <f t="shared" si="4"/>
        <v>0.97393586622500972</v>
      </c>
      <c r="V22" s="326">
        <f>分析係数表!D25</f>
        <v>4.284059086963312E-2</v>
      </c>
      <c r="W22" s="279">
        <f t="shared" si="5"/>
        <v>0</v>
      </c>
      <c r="X22" s="322">
        <f>分析係数表!E25</f>
        <v>4.249917369780222E-2</v>
      </c>
      <c r="Y22" s="280">
        <f t="shared" si="6"/>
        <v>0</v>
      </c>
    </row>
    <row r="23" spans="1:25">
      <c r="A23" s="272">
        <v>19</v>
      </c>
      <c r="B23" s="266" t="s">
        <v>88</v>
      </c>
      <c r="C23" s="424">
        <f>データ入力!K24</f>
        <v>53.31798911046608</v>
      </c>
      <c r="D23" s="365"/>
      <c r="E23" s="422">
        <f>'波及効果プロセス（設備投資2需要増加額）'!C24</f>
        <v>16.787541694612027</v>
      </c>
      <c r="F23" s="322">
        <f>分析係数表!C26</f>
        <v>0.15308736674872969</v>
      </c>
      <c r="G23" s="313">
        <f t="shared" si="7"/>
        <v>2.5699605522126627</v>
      </c>
      <c r="H23" s="313">
        <v>2.8537164789959615</v>
      </c>
      <c r="I23" s="313">
        <f t="shared" si="0"/>
        <v>56.171705589462043</v>
      </c>
      <c r="J23" s="322">
        <f>分析係数表!G26</f>
        <v>0.20415569699579933</v>
      </c>
      <c r="K23" s="315">
        <f t="shared" si="1"/>
        <v>11.467773706059461</v>
      </c>
      <c r="L23" s="49"/>
      <c r="M23" s="50"/>
      <c r="N23" s="324">
        <f>分析係数表!H26</f>
        <v>8.8175548492147558E-3</v>
      </c>
      <c r="O23" s="317">
        <f t="shared" si="2"/>
        <v>4.4080170626091864</v>
      </c>
      <c r="P23" s="322">
        <f>分析係数表!C26</f>
        <v>0.15308736674872969</v>
      </c>
      <c r="Q23" s="317">
        <f t="shared" si="3"/>
        <v>0.67481172469831063</v>
      </c>
      <c r="R23" s="317">
        <v>0.74098407965233715</v>
      </c>
      <c r="S23" s="318">
        <f t="shared" si="8"/>
        <v>56.912689669114378</v>
      </c>
      <c r="T23" s="322">
        <f>分析係数表!F26</f>
        <v>0.33811565690794865</v>
      </c>
      <c r="U23" s="320">
        <f t="shared" si="4"/>
        <v>19.243071453870829</v>
      </c>
      <c r="V23" s="326">
        <f>分析係数表!D26</f>
        <v>3.3929737559631502E-2</v>
      </c>
      <c r="W23" s="279">
        <f t="shared" si="5"/>
        <v>2</v>
      </c>
      <c r="X23" s="322">
        <f>分析係数表!E26</f>
        <v>3.3531988342571602E-2</v>
      </c>
      <c r="Y23" s="280">
        <f t="shared" si="6"/>
        <v>2</v>
      </c>
    </row>
    <row r="24" spans="1:25">
      <c r="A24" s="272">
        <v>20</v>
      </c>
      <c r="B24" s="266" t="s">
        <v>89</v>
      </c>
      <c r="C24" s="424">
        <f>データ入力!K25</f>
        <v>29.165236692669929</v>
      </c>
      <c r="D24" s="365"/>
      <c r="E24" s="422">
        <f>'波及効果プロセス（設備投資2需要増加額）'!C25</f>
        <v>1.2341212053472408</v>
      </c>
      <c r="F24" s="322">
        <f>分析係数表!C27</f>
        <v>0.18884998044104273</v>
      </c>
      <c r="G24" s="313">
        <f t="shared" si="7"/>
        <v>0.23306376549170249</v>
      </c>
      <c r="H24" s="313">
        <v>0.27874536978423309</v>
      </c>
      <c r="I24" s="313">
        <f t="shared" si="0"/>
        <v>29.443982062454161</v>
      </c>
      <c r="J24" s="322">
        <f>分析係数表!G27</f>
        <v>0.16481626532719168</v>
      </c>
      <c r="K24" s="315">
        <f t="shared" si="1"/>
        <v>4.8528471598945178</v>
      </c>
      <c r="L24" s="49"/>
      <c r="M24" s="50"/>
      <c r="N24" s="324">
        <f>分析係数表!H27</f>
        <v>2.2388024205688101E-2</v>
      </c>
      <c r="O24" s="317">
        <f t="shared" si="2"/>
        <v>11.192081521961743</v>
      </c>
      <c r="P24" s="322">
        <f>分析係数表!C27</f>
        <v>0.18884998044104273</v>
      </c>
      <c r="Q24" s="317">
        <f t="shared" si="3"/>
        <v>2.1136243765170311</v>
      </c>
      <c r="R24" s="317">
        <v>2.1320966007670341</v>
      </c>
      <c r="S24" s="318">
        <f t="shared" si="8"/>
        <v>31.576078663221196</v>
      </c>
      <c r="T24" s="322">
        <f>分析係数表!F27</f>
        <v>0.29536956526946395</v>
      </c>
      <c r="U24" s="320">
        <f t="shared" si="4"/>
        <v>9.3266126276700412</v>
      </c>
      <c r="V24" s="326">
        <f>分析係数表!D27</f>
        <v>2.042747265118797E-2</v>
      </c>
      <c r="W24" s="279">
        <f t="shared" si="5"/>
        <v>1</v>
      </c>
      <c r="X24" s="322">
        <f>分析係数表!E27</f>
        <v>2.035082172191522E-2</v>
      </c>
      <c r="Y24" s="280">
        <f t="shared" si="6"/>
        <v>1</v>
      </c>
    </row>
    <row r="25" spans="1:25">
      <c r="A25" s="272">
        <v>21</v>
      </c>
      <c r="B25" s="266" t="s">
        <v>90</v>
      </c>
      <c r="C25" s="424">
        <f>データ入力!K26</f>
        <v>5.6326495078088632</v>
      </c>
      <c r="D25" s="365"/>
      <c r="E25" s="422">
        <f>'波及効果プロセス（設備投資2需要増加額）'!C26</f>
        <v>2.9304318523305666</v>
      </c>
      <c r="F25" s="322">
        <f>分析係数表!C28</f>
        <v>0.2115566871254172</v>
      </c>
      <c r="G25" s="313">
        <f t="shared" si="7"/>
        <v>0.61995245452585446</v>
      </c>
      <c r="H25" s="313">
        <v>1.3915283117920687</v>
      </c>
      <c r="I25" s="313">
        <f t="shared" si="0"/>
        <v>7.0241778196009319</v>
      </c>
      <c r="J25" s="322">
        <f>分析係数表!G28</f>
        <v>0.18177207604774032</v>
      </c>
      <c r="K25" s="315">
        <f t="shared" si="1"/>
        <v>1.2767993847973513</v>
      </c>
      <c r="L25" s="49"/>
      <c r="M25" s="50"/>
      <c r="N25" s="324">
        <f>分析係数表!H28</f>
        <v>7.2231792840574596E-3</v>
      </c>
      <c r="O25" s="317">
        <f t="shared" si="2"/>
        <v>3.6109667674191992</v>
      </c>
      <c r="P25" s="322">
        <f>分析係数表!C28</f>
        <v>0.2115566871254172</v>
      </c>
      <c r="Q25" s="317">
        <f t="shared" si="3"/>
        <v>0.7639241666351827</v>
      </c>
      <c r="R25" s="317">
        <v>0.99726187517578058</v>
      </c>
      <c r="S25" s="318">
        <f t="shared" si="8"/>
        <v>8.0214396947767117</v>
      </c>
      <c r="T25" s="322">
        <f>分析係数表!F28</f>
        <v>0.29628808224417325</v>
      </c>
      <c r="U25" s="320">
        <f t="shared" si="4"/>
        <v>2.3766569840026781</v>
      </c>
      <c r="V25" s="326">
        <f>分析係数表!D28</f>
        <v>3.0551159487848582E-2</v>
      </c>
      <c r="W25" s="279">
        <f t="shared" si="5"/>
        <v>0</v>
      </c>
      <c r="X25" s="322">
        <f>分析係数表!E28</f>
        <v>3.018459578819983E-2</v>
      </c>
      <c r="Y25" s="280">
        <f t="shared" si="6"/>
        <v>0</v>
      </c>
    </row>
    <row r="26" spans="1:25">
      <c r="A26" s="272">
        <v>22</v>
      </c>
      <c r="B26" s="266" t="s">
        <v>64</v>
      </c>
      <c r="C26" s="424">
        <f>データ入力!K27</f>
        <v>5.907170763249094</v>
      </c>
      <c r="D26" s="365"/>
      <c r="E26" s="422">
        <f>'波及効果プロセス（設備投資2需要増加額）'!C27</f>
        <v>18.061735504696411</v>
      </c>
      <c r="F26" s="322">
        <f>分析係数表!C29</f>
        <v>0.4024048564090591</v>
      </c>
      <c r="G26" s="313">
        <f t="shared" si="7"/>
        <v>7.2681300822657642</v>
      </c>
      <c r="H26" s="313">
        <v>8.8836100379077667</v>
      </c>
      <c r="I26" s="313">
        <f t="shared" si="0"/>
        <v>14.79078080115686</v>
      </c>
      <c r="J26" s="322">
        <f>分析係数表!G29</f>
        <v>0.28848634430593861</v>
      </c>
      <c r="K26" s="315">
        <f t="shared" si="1"/>
        <v>4.2669382827562048</v>
      </c>
      <c r="L26" s="49"/>
      <c r="M26" s="50"/>
      <c r="N26" s="324">
        <f>分析係数表!H29</f>
        <v>7.7130042947109994E-3</v>
      </c>
      <c r="O26" s="317">
        <f t="shared" si="2"/>
        <v>3.8558370337885446</v>
      </c>
      <c r="P26" s="322">
        <f>分析係数表!C29</f>
        <v>0.4024048564090591</v>
      </c>
      <c r="Q26" s="317">
        <f t="shared" si="3"/>
        <v>1.5516075479184117</v>
      </c>
      <c r="R26" s="317">
        <v>2.5205441547092353</v>
      </c>
      <c r="S26" s="318">
        <f t="shared" si="8"/>
        <v>17.311324955866095</v>
      </c>
      <c r="T26" s="322">
        <f>分析係数表!F29</f>
        <v>0.40202182464221792</v>
      </c>
      <c r="U26" s="320">
        <f t="shared" si="4"/>
        <v>6.9595304457316498</v>
      </c>
      <c r="V26" s="326">
        <f>分析係数表!D29</f>
        <v>7.9194780809421356E-2</v>
      </c>
      <c r="W26" s="279">
        <f t="shared" si="5"/>
        <v>1</v>
      </c>
      <c r="X26" s="322">
        <f>分析係数表!E29</f>
        <v>6.5944675090492746E-2</v>
      </c>
      <c r="Y26" s="280">
        <f t="shared" si="6"/>
        <v>1</v>
      </c>
    </row>
    <row r="27" spans="1:25">
      <c r="A27" s="272">
        <v>23</v>
      </c>
      <c r="B27" s="266" t="s">
        <v>91</v>
      </c>
      <c r="C27" s="424">
        <f>データ入力!K28</f>
        <v>353.92218684610287</v>
      </c>
      <c r="D27" s="365"/>
      <c r="E27" s="422">
        <f>'波及効果プロセス（設備投資2需要増加額）'!C28</f>
        <v>9.9325794492054573</v>
      </c>
      <c r="F27" s="322">
        <f>分析係数表!C30</f>
        <v>1</v>
      </c>
      <c r="G27" s="313">
        <f t="shared" si="7"/>
        <v>9.9325794492054573</v>
      </c>
      <c r="H27" s="313">
        <v>12.896348247685022</v>
      </c>
      <c r="I27" s="313">
        <f t="shared" si="0"/>
        <v>366.81853509378789</v>
      </c>
      <c r="J27" s="322">
        <f>分析係数表!G30</f>
        <v>0.33838967095036887</v>
      </c>
      <c r="K27" s="315">
        <f t="shared" si="1"/>
        <v>124.12760338888322</v>
      </c>
      <c r="L27" s="49"/>
      <c r="M27" s="50"/>
      <c r="N27" s="324">
        <f>分析係数表!H30</f>
        <v>0</v>
      </c>
      <c r="O27" s="317">
        <f t="shared" si="2"/>
        <v>0</v>
      </c>
      <c r="P27" s="322">
        <f>分析係数表!C30</f>
        <v>1</v>
      </c>
      <c r="Q27" s="317">
        <f t="shared" si="3"/>
        <v>0</v>
      </c>
      <c r="R27" s="317">
        <v>3.4824085143917727</v>
      </c>
      <c r="S27" s="318">
        <f t="shared" si="8"/>
        <v>370.30094360817964</v>
      </c>
      <c r="T27" s="322">
        <f>分析係数表!F30</f>
        <v>0.46362091424568164</v>
      </c>
      <c r="U27" s="320">
        <f t="shared" si="4"/>
        <v>171.67926202166285</v>
      </c>
      <c r="V27" s="326">
        <f>分析係数表!D30</f>
        <v>7.3824536053885614E-2</v>
      </c>
      <c r="W27" s="279">
        <f t="shared" si="5"/>
        <v>27</v>
      </c>
      <c r="X27" s="322">
        <f>分析係数表!E30</f>
        <v>5.6949248710145881E-2</v>
      </c>
      <c r="Y27" s="280">
        <f t="shared" si="6"/>
        <v>21</v>
      </c>
    </row>
    <row r="28" spans="1:25">
      <c r="A28" s="272">
        <v>24</v>
      </c>
      <c r="B28" s="266" t="s">
        <v>92</v>
      </c>
      <c r="C28" s="424">
        <f>データ入力!K29</f>
        <v>0</v>
      </c>
      <c r="D28" s="365"/>
      <c r="E28" s="422">
        <f>'波及効果プロセス（設備投資2需要増加額）'!C29</f>
        <v>19.063061512970123</v>
      </c>
      <c r="F28" s="322">
        <f>分析係数表!C31</f>
        <v>0.99932498158227889</v>
      </c>
      <c r="G28" s="313">
        <f t="shared" si="7"/>
        <v>19.050193595350716</v>
      </c>
      <c r="H28" s="313">
        <v>28.390391027330377</v>
      </c>
      <c r="I28" s="313">
        <f t="shared" si="0"/>
        <v>28.390391027330377</v>
      </c>
      <c r="J28" s="322">
        <f>分析係数表!G31</f>
        <v>7.0262508387801376E-2</v>
      </c>
      <c r="K28" s="315">
        <f t="shared" si="1"/>
        <v>1.9947800876907615</v>
      </c>
      <c r="L28" s="49"/>
      <c r="M28" s="50"/>
      <c r="N28" s="324">
        <f>分析係数表!H31</f>
        <v>3.314462019579964E-2</v>
      </c>
      <c r="O28" s="317">
        <f t="shared" si="2"/>
        <v>16.569451946170418</v>
      </c>
      <c r="P28" s="322">
        <f>分析係数表!C31</f>
        <v>0.99932498158227889</v>
      </c>
      <c r="Q28" s="317">
        <f t="shared" si="3"/>
        <v>16.558267260935207</v>
      </c>
      <c r="R28" s="317">
        <v>22.923939694560477</v>
      </c>
      <c r="S28" s="318">
        <f t="shared" si="8"/>
        <v>51.314330721890855</v>
      </c>
      <c r="T28" s="322">
        <f>分析係数表!F31</f>
        <v>0.39948542779773355</v>
      </c>
      <c r="U28" s="320">
        <f t="shared" si="4"/>
        <v>20.49932736058895</v>
      </c>
      <c r="V28" s="326">
        <f>分析係数表!D31</f>
        <v>2.9145126840892164E-3</v>
      </c>
      <c r="W28" s="279">
        <f t="shared" si="5"/>
        <v>0</v>
      </c>
      <c r="X28" s="322">
        <f>分析係数表!E31</f>
        <v>2.9145126840892164E-3</v>
      </c>
      <c r="Y28" s="280">
        <f t="shared" si="6"/>
        <v>0</v>
      </c>
    </row>
    <row r="29" spans="1:25">
      <c r="A29" s="272">
        <v>25</v>
      </c>
      <c r="B29" s="266" t="s">
        <v>1</v>
      </c>
      <c r="C29" s="424">
        <f>データ入力!K30</f>
        <v>0</v>
      </c>
      <c r="D29" s="365"/>
      <c r="E29" s="422">
        <f>'波及効果プロセス（設備投資2需要増加額）'!C30</f>
        <v>8.098048585795091</v>
      </c>
      <c r="F29" s="322">
        <f>分析係数表!C32</f>
        <v>0.9998360837770528</v>
      </c>
      <c r="G29" s="313">
        <f t="shared" si="7"/>
        <v>8.0967211842576639</v>
      </c>
      <c r="H29" s="313">
        <v>9.5187048921305699</v>
      </c>
      <c r="I29" s="313">
        <f t="shared" si="0"/>
        <v>9.5187048921305699</v>
      </c>
      <c r="J29" s="322">
        <f>分析係数表!G32</f>
        <v>0.11380414292785156</v>
      </c>
      <c r="K29" s="315">
        <f t="shared" si="1"/>
        <v>1.0832680520320672</v>
      </c>
      <c r="L29" s="49"/>
      <c r="M29" s="50"/>
      <c r="N29" s="324">
        <f>分析係数表!H32</f>
        <v>7.2296973654795713E-3</v>
      </c>
      <c r="O29" s="317">
        <f t="shared" si="2"/>
        <v>3.6142252460581727</v>
      </c>
      <c r="P29" s="322">
        <f>分析係数表!C32</f>
        <v>0.9998360837770528</v>
      </c>
      <c r="Q29" s="317">
        <f t="shared" si="3"/>
        <v>3.6136328159069584</v>
      </c>
      <c r="R29" s="317">
        <v>4.8799626584300704</v>
      </c>
      <c r="S29" s="318">
        <f t="shared" si="8"/>
        <v>14.39866755056064</v>
      </c>
      <c r="T29" s="322">
        <f>分析係数表!F32</f>
        <v>0.44272670787830282</v>
      </c>
      <c r="U29" s="320">
        <f t="shared" si="4"/>
        <v>6.3746746824938585</v>
      </c>
      <c r="V29" s="326">
        <f>分析係数表!D32</f>
        <v>2.1120085933633119E-2</v>
      </c>
      <c r="W29" s="279">
        <f t="shared" si="5"/>
        <v>0</v>
      </c>
      <c r="X29" s="322">
        <f>分析係数表!E32</f>
        <v>2.1120085933633119E-2</v>
      </c>
      <c r="Y29" s="280">
        <f t="shared" si="6"/>
        <v>0</v>
      </c>
    </row>
    <row r="30" spans="1:25">
      <c r="A30" s="272">
        <v>26</v>
      </c>
      <c r="B30" s="266" t="s">
        <v>2</v>
      </c>
      <c r="C30" s="424">
        <f>データ入力!K31</f>
        <v>0</v>
      </c>
      <c r="D30" s="365"/>
      <c r="E30" s="422">
        <f>'波及効果プロセス（設備投資2需要増加額）'!C31</f>
        <v>9.0462546292658566</v>
      </c>
      <c r="F30" s="322">
        <f>分析係数表!C33</f>
        <v>0.99108509199615646</v>
      </c>
      <c r="G30" s="313">
        <f t="shared" si="7"/>
        <v>8.9656081014666071</v>
      </c>
      <c r="H30" s="313">
        <v>10.680120409000722</v>
      </c>
      <c r="I30" s="313">
        <f t="shared" si="0"/>
        <v>10.680120409000722</v>
      </c>
      <c r="J30" s="322">
        <f>分析係数表!G33</f>
        <v>0.4529749017181946</v>
      </c>
      <c r="K30" s="315">
        <f t="shared" si="1"/>
        <v>4.8378264926055863</v>
      </c>
      <c r="L30" s="49"/>
      <c r="M30" s="50"/>
      <c r="N30" s="324">
        <f>分析係数表!H33</f>
        <v>7.7168799106917146E-4</v>
      </c>
      <c r="O30" s="317">
        <f t="shared" si="2"/>
        <v>0.38577745075738801</v>
      </c>
      <c r="P30" s="322">
        <f>分析係数表!C33</f>
        <v>0.99108509199615646</v>
      </c>
      <c r="Q30" s="317">
        <f t="shared" si="3"/>
        <v>0.38233828027392863</v>
      </c>
      <c r="R30" s="317">
        <v>2.3263366005726929</v>
      </c>
      <c r="S30" s="318">
        <f t="shared" si="8"/>
        <v>13.006457009573415</v>
      </c>
      <c r="T30" s="322">
        <f>分析係数表!F33</f>
        <v>0.63278689994307047</v>
      </c>
      <c r="U30" s="320">
        <f t="shared" si="4"/>
        <v>8.2303156103307806</v>
      </c>
      <c r="V30" s="326">
        <f>分析係数表!D33</f>
        <v>8.7702783269007503E-2</v>
      </c>
      <c r="W30" s="279">
        <f t="shared" si="5"/>
        <v>1</v>
      </c>
      <c r="X30" s="322">
        <f>分析係数表!E33</f>
        <v>8.4336323251883824E-2</v>
      </c>
      <c r="Y30" s="280">
        <f t="shared" si="6"/>
        <v>1</v>
      </c>
    </row>
    <row r="31" spans="1:25">
      <c r="A31" s="272">
        <v>27</v>
      </c>
      <c r="B31" s="266" t="s">
        <v>65</v>
      </c>
      <c r="C31" s="424">
        <f>データ入力!K32</f>
        <v>44.021171454992889</v>
      </c>
      <c r="D31" s="365"/>
      <c r="E31" s="422">
        <f>'波及効果プロセス（設備投資2需要増加額）'!C32</f>
        <v>46.950907859376919</v>
      </c>
      <c r="F31" s="322">
        <f>分析係数表!C34</f>
        <v>0.24606089914510665</v>
      </c>
      <c r="G31" s="313">
        <f t="shared" si="7"/>
        <v>11.55278260355734</v>
      </c>
      <c r="H31" s="313">
        <v>14.195596733936922</v>
      </c>
      <c r="I31" s="313">
        <f t="shared" si="0"/>
        <v>58.216768188929812</v>
      </c>
      <c r="J31" s="322">
        <f>分析係数表!G34</f>
        <v>0.43749758717185111</v>
      </c>
      <c r="K31" s="315">
        <f t="shared" si="1"/>
        <v>25.469695615599768</v>
      </c>
      <c r="L31" s="49"/>
      <c r="M31" s="50"/>
      <c r="N31" s="324">
        <f>分析係数表!H34</f>
        <v>0.137069350800852</v>
      </c>
      <c r="O31" s="317">
        <f t="shared" si="2"/>
        <v>68.522855533439298</v>
      </c>
      <c r="P31" s="322">
        <f>分析係数表!C34</f>
        <v>0.24606089914510665</v>
      </c>
      <c r="Q31" s="317">
        <f t="shared" si="3"/>
        <v>16.860795444548319</v>
      </c>
      <c r="R31" s="317">
        <v>18.756387789669041</v>
      </c>
      <c r="S31" s="318">
        <f t="shared" si="8"/>
        <v>76.973155978598854</v>
      </c>
      <c r="T31" s="322">
        <f>分析係数表!F34</f>
        <v>0.68044247766447119</v>
      </c>
      <c r="U31" s="320">
        <f t="shared" si="4"/>
        <v>52.375804967731611</v>
      </c>
      <c r="V31" s="326">
        <f>分析係数表!D34</f>
        <v>0.15389009392691583</v>
      </c>
      <c r="W31" s="279">
        <f t="shared" si="5"/>
        <v>12</v>
      </c>
      <c r="X31" s="322">
        <f>分析係数表!E34</f>
        <v>0.1433320704064108</v>
      </c>
      <c r="Y31" s="280">
        <f t="shared" si="6"/>
        <v>11</v>
      </c>
    </row>
    <row r="32" spans="1:25">
      <c r="A32" s="272">
        <v>28</v>
      </c>
      <c r="B32" s="266" t="s">
        <v>66</v>
      </c>
      <c r="C32" s="424">
        <f>データ入力!K33</f>
        <v>0</v>
      </c>
      <c r="D32" s="365"/>
      <c r="E32" s="422">
        <f>'波及効果プロセス（設備投資2需要増加額）'!C33</f>
        <v>17.155339972665917</v>
      </c>
      <c r="F32" s="322">
        <f>分析係数表!C35</f>
        <v>0.75377646979277246</v>
      </c>
      <c r="G32" s="313">
        <f t="shared" si="7"/>
        <v>12.931291602690953</v>
      </c>
      <c r="H32" s="313">
        <v>19.515985410394062</v>
      </c>
      <c r="I32" s="313">
        <f t="shared" si="0"/>
        <v>19.515985410394062</v>
      </c>
      <c r="J32" s="322">
        <f>分析係数表!G35</f>
        <v>0.30282397072447498</v>
      </c>
      <c r="K32" s="315">
        <f t="shared" si="1"/>
        <v>5.9099081945764524</v>
      </c>
      <c r="L32" s="49"/>
      <c r="M32" s="50"/>
      <c r="N32" s="324">
        <f>分析係数表!H35</f>
        <v>5.7629969222324183E-2</v>
      </c>
      <c r="O32" s="317">
        <f t="shared" si="2"/>
        <v>28.810015020464565</v>
      </c>
      <c r="P32" s="322">
        <f>分析係数表!C35</f>
        <v>0.75377646979277246</v>
      </c>
      <c r="Q32" s="317">
        <f t="shared" si="3"/>
        <v>21.71631141680253</v>
      </c>
      <c r="R32" s="317">
        <v>33.681979679914548</v>
      </c>
      <c r="S32" s="318">
        <f t="shared" si="8"/>
        <v>53.197965090308614</v>
      </c>
      <c r="T32" s="322">
        <f>分析係数表!F35</f>
        <v>0.60548890850388704</v>
      </c>
      <c r="U32" s="320">
        <f t="shared" si="4"/>
        <v>32.210777817158849</v>
      </c>
      <c r="V32" s="326">
        <f>分析係数表!D35</f>
        <v>4.0363234612300396E-2</v>
      </c>
      <c r="W32" s="279">
        <f t="shared" si="5"/>
        <v>2</v>
      </c>
      <c r="X32" s="322">
        <f>分析係数表!E35</f>
        <v>3.9154079363329694E-2</v>
      </c>
      <c r="Y32" s="280">
        <f t="shared" si="6"/>
        <v>2</v>
      </c>
    </row>
    <row r="33" spans="1:25">
      <c r="A33" s="272">
        <v>29</v>
      </c>
      <c r="B33" s="266" t="s">
        <v>93</v>
      </c>
      <c r="C33" s="424">
        <f>データ入力!K34</f>
        <v>0</v>
      </c>
      <c r="D33" s="365"/>
      <c r="E33" s="422">
        <f>'波及効果プロセス（設備投資2需要増加額）'!C34</f>
        <v>15.209889176988009</v>
      </c>
      <c r="F33" s="322">
        <f>分析係数表!C36</f>
        <v>0.99118010215945485</v>
      </c>
      <c r="G33" s="313">
        <f t="shared" si="7"/>
        <v>15.075739508280961</v>
      </c>
      <c r="H33" s="313">
        <v>21.330649494700573</v>
      </c>
      <c r="I33" s="313">
        <f t="shared" si="0"/>
        <v>21.330649494700573</v>
      </c>
      <c r="J33" s="322">
        <f>分析係数表!G36</f>
        <v>5.8650173764370726E-2</v>
      </c>
      <c r="K33" s="315">
        <f t="shared" si="1"/>
        <v>1.2510462993710751</v>
      </c>
      <c r="L33" s="49"/>
      <c r="M33" s="50"/>
      <c r="N33" s="324">
        <f>分析係数表!H36</f>
        <v>0.2375179181177472</v>
      </c>
      <c r="O33" s="317">
        <f t="shared" si="2"/>
        <v>118.73847723574751</v>
      </c>
      <c r="P33" s="322">
        <f>分析係数表!C36</f>
        <v>0.99118010215945485</v>
      </c>
      <c r="Q33" s="317">
        <f t="shared" si="3"/>
        <v>117.69121599678633</v>
      </c>
      <c r="R33" s="317">
        <v>128.6747469787683</v>
      </c>
      <c r="S33" s="318">
        <f t="shared" si="8"/>
        <v>150.00539647346886</v>
      </c>
      <c r="T33" s="322">
        <f>分析係数表!F36</f>
        <v>0.81306518983088305</v>
      </c>
      <c r="U33" s="320">
        <f t="shared" si="4"/>
        <v>121.96416615935783</v>
      </c>
      <c r="V33" s="326">
        <f>分析係数表!D36</f>
        <v>1.5774342104513773E-2</v>
      </c>
      <c r="W33" s="279">
        <f t="shared" si="5"/>
        <v>2</v>
      </c>
      <c r="X33" s="322">
        <f>分析係数表!E36</f>
        <v>1.3229670821596217E-2</v>
      </c>
      <c r="Y33" s="280">
        <f t="shared" si="6"/>
        <v>2</v>
      </c>
    </row>
    <row r="34" spans="1:25">
      <c r="A34" s="272">
        <v>30</v>
      </c>
      <c r="B34" s="266" t="s">
        <v>94</v>
      </c>
      <c r="C34" s="424">
        <f>データ入力!K35</f>
        <v>10.323608513113379</v>
      </c>
      <c r="D34" s="365"/>
      <c r="E34" s="422">
        <f>'波及効果プロセス（設備投資2需要増加額）'!C35</f>
        <v>36.114435190670591</v>
      </c>
      <c r="F34" s="322">
        <f>分析係数表!C37</f>
        <v>0.58105140483022077</v>
      </c>
      <c r="G34" s="313">
        <f t="shared" si="7"/>
        <v>20.98434330218911</v>
      </c>
      <c r="H34" s="313">
        <v>27.857557577510438</v>
      </c>
      <c r="I34" s="313">
        <f t="shared" si="0"/>
        <v>38.181166090623819</v>
      </c>
      <c r="J34" s="322">
        <f>分析係数表!G37</f>
        <v>0.40235165952905672</v>
      </c>
      <c r="K34" s="315">
        <f t="shared" si="1"/>
        <v>15.36225553931704</v>
      </c>
      <c r="L34" s="49"/>
      <c r="M34" s="50"/>
      <c r="N34" s="324">
        <f>分析係数表!H37</f>
        <v>4.2719417558337268E-2</v>
      </c>
      <c r="O34" s="317">
        <f t="shared" si="2"/>
        <v>21.356024966337106</v>
      </c>
      <c r="P34" s="322">
        <f>分析係数表!C37</f>
        <v>0.58105140483022077</v>
      </c>
      <c r="Q34" s="317">
        <f t="shared" si="3"/>
        <v>12.408948308279443</v>
      </c>
      <c r="R34" s="317">
        <v>16.756527051356194</v>
      </c>
      <c r="S34" s="318">
        <f t="shared" si="8"/>
        <v>54.937693141980013</v>
      </c>
      <c r="T34" s="322">
        <f>分析係数表!F37</f>
        <v>0.63403708963374472</v>
      </c>
      <c r="U34" s="320">
        <f t="shared" si="4"/>
        <v>34.832535070932742</v>
      </c>
      <c r="V34" s="326">
        <f>分析係数表!D37</f>
        <v>7.9200513574427991E-2</v>
      </c>
      <c r="W34" s="279">
        <f t="shared" si="5"/>
        <v>4</v>
      </c>
      <c r="X34" s="322">
        <f>分析係数表!E37</f>
        <v>7.3600662533244779E-2</v>
      </c>
      <c r="Y34" s="280">
        <f t="shared" si="6"/>
        <v>4</v>
      </c>
    </row>
    <row r="35" spans="1:25">
      <c r="A35" s="272">
        <v>31</v>
      </c>
      <c r="B35" s="266" t="s">
        <v>95</v>
      </c>
      <c r="C35" s="424">
        <f>データ入力!K36</f>
        <v>104.84037206707475</v>
      </c>
      <c r="D35" s="365"/>
      <c r="E35" s="422">
        <f>'波及効果プロセス（設備投資2需要増加額）'!C36</f>
        <v>55.598010910075544</v>
      </c>
      <c r="F35" s="322">
        <f>分析係数表!C38</f>
        <v>0.47456671407271833</v>
      </c>
      <c r="G35" s="313">
        <f t="shared" si="7"/>
        <v>26.384965346573694</v>
      </c>
      <c r="H35" s="313">
        <v>34.162624450559512</v>
      </c>
      <c r="I35" s="313">
        <f t="shared" si="0"/>
        <v>139.00299651763427</v>
      </c>
      <c r="J35" s="322">
        <f>分析係数表!G38</f>
        <v>0.18003386475673192</v>
      </c>
      <c r="K35" s="315">
        <f t="shared" si="1"/>
        <v>25.025246675836247</v>
      </c>
      <c r="L35" s="49"/>
      <c r="M35" s="50"/>
      <c r="N35" s="324">
        <f>分析係数表!H38</f>
        <v>5.150358926080905E-2</v>
      </c>
      <c r="O35" s="317">
        <f t="shared" si="2"/>
        <v>25.747353334295337</v>
      </c>
      <c r="P35" s="322">
        <f>分析係数表!C38</f>
        <v>0.47456671407271833</v>
      </c>
      <c r="Q35" s="317">
        <f t="shared" si="3"/>
        <v>12.218836867925786</v>
      </c>
      <c r="R35" s="317">
        <v>17.07258200740711</v>
      </c>
      <c r="S35" s="318">
        <f t="shared" si="8"/>
        <v>156.07557852504138</v>
      </c>
      <c r="T35" s="322">
        <f>分析係数表!F38</f>
        <v>0.4997199825516766</v>
      </c>
      <c r="U35" s="320">
        <f t="shared" si="4"/>
        <v>77.994085377276505</v>
      </c>
      <c r="V35" s="326">
        <f>分析係数表!D38</f>
        <v>3.5590827435143364E-2</v>
      </c>
      <c r="W35" s="279">
        <f t="shared" si="5"/>
        <v>6</v>
      </c>
      <c r="X35" s="322">
        <f>分析係数表!E38</f>
        <v>3.1059891839156476E-2</v>
      </c>
      <c r="Y35" s="280">
        <f t="shared" si="6"/>
        <v>5</v>
      </c>
    </row>
    <row r="36" spans="1:25">
      <c r="A36" s="272">
        <v>32</v>
      </c>
      <c r="B36" s="266" t="s">
        <v>67</v>
      </c>
      <c r="C36" s="424">
        <f>データ入力!K37</f>
        <v>0</v>
      </c>
      <c r="D36" s="365"/>
      <c r="E36" s="422">
        <f>'波及効果プロセス（設備投資2需要増加額）'!C37</f>
        <v>0</v>
      </c>
      <c r="F36" s="322">
        <f>分析係数表!C39</f>
        <v>1</v>
      </c>
      <c r="G36" s="313">
        <f t="shared" si="7"/>
        <v>0</v>
      </c>
      <c r="H36" s="313">
        <v>0.98319920329332211</v>
      </c>
      <c r="I36" s="313">
        <f t="shared" si="0"/>
        <v>0.98319920329332211</v>
      </c>
      <c r="J36" s="322">
        <f>分析係数表!G39</f>
        <v>0.33345520667958617</v>
      </c>
      <c r="K36" s="315">
        <f t="shared" si="1"/>
        <v>0.3278528935413792</v>
      </c>
      <c r="L36" s="49"/>
      <c r="M36" s="50"/>
      <c r="N36" s="324">
        <f>分析係数表!H39</f>
        <v>5.0851604954235139E-3</v>
      </c>
      <c r="O36" s="317">
        <f t="shared" si="2"/>
        <v>2.5421417403407744</v>
      </c>
      <c r="P36" s="322">
        <f>分析係数表!C39</f>
        <v>1</v>
      </c>
      <c r="Q36" s="317">
        <f t="shared" si="3"/>
        <v>2.5421417403407744</v>
      </c>
      <c r="R36" s="317">
        <v>2.6572613052688454</v>
      </c>
      <c r="S36" s="318">
        <f t="shared" si="8"/>
        <v>3.6404605085621675</v>
      </c>
      <c r="T36" s="322">
        <f>分析係数表!F39</f>
        <v>0.70859596344355691</v>
      </c>
      <c r="U36" s="320">
        <f t="shared" si="4"/>
        <v>2.5796156214428301</v>
      </c>
      <c r="V36" s="326">
        <f>分析係数表!D39</f>
        <v>4.8027598057070089E-2</v>
      </c>
      <c r="W36" s="279">
        <f t="shared" si="5"/>
        <v>0</v>
      </c>
      <c r="X36" s="322">
        <f>分析係数表!E39</f>
        <v>4.8027598057070089E-2</v>
      </c>
      <c r="Y36" s="280">
        <f t="shared" si="6"/>
        <v>0</v>
      </c>
    </row>
    <row r="37" spans="1:25">
      <c r="A37" s="272">
        <v>33</v>
      </c>
      <c r="B37" s="266" t="s">
        <v>96</v>
      </c>
      <c r="C37" s="424">
        <f>データ入力!K38</f>
        <v>923.91878187040049</v>
      </c>
      <c r="D37" s="365"/>
      <c r="E37" s="422">
        <f>'波及効果プロセス（設備投資2需要増加額）'!C38</f>
        <v>1.6822790597929274</v>
      </c>
      <c r="F37" s="322">
        <f>分析係数表!C40</f>
        <v>0.78927678494152065</v>
      </c>
      <c r="G37" s="313">
        <f t="shared" si="7"/>
        <v>1.3277838076878059</v>
      </c>
      <c r="H37" s="313">
        <v>1.8933511838851695</v>
      </c>
      <c r="I37" s="313">
        <f t="shared" si="0"/>
        <v>925.81213305428571</v>
      </c>
      <c r="J37" s="322">
        <f>分析係数表!G40</f>
        <v>0.52314226927728547</v>
      </c>
      <c r="K37" s="315">
        <f t="shared" si="1"/>
        <v>484.33146021046315</v>
      </c>
      <c r="L37" s="49"/>
      <c r="M37" s="50"/>
      <c r="N37" s="324">
        <f>分析係数表!H40</f>
        <v>3.428475595158087E-2</v>
      </c>
      <c r="O37" s="317">
        <f t="shared" si="2"/>
        <v>17.139421507020053</v>
      </c>
      <c r="P37" s="322">
        <f>分析係数表!C40</f>
        <v>0.78927678494152065</v>
      </c>
      <c r="Q37" s="317">
        <f t="shared" si="3"/>
        <v>13.52774750281834</v>
      </c>
      <c r="R37" s="317">
        <v>13.807922605572752</v>
      </c>
      <c r="S37" s="318">
        <f t="shared" si="8"/>
        <v>939.62005565985851</v>
      </c>
      <c r="T37" s="322">
        <f>分析係数表!F40</f>
        <v>0.70623799726049996</v>
      </c>
      <c r="U37" s="320">
        <f t="shared" si="4"/>
        <v>663.59538629501799</v>
      </c>
      <c r="V37" s="326">
        <f>分析係数表!D40</f>
        <v>9.0697433955161888E-2</v>
      </c>
      <c r="W37" s="279">
        <f t="shared" si="5"/>
        <v>85</v>
      </c>
      <c r="X37" s="322">
        <f>分析係数表!E40</f>
        <v>9.0562666353757981E-2</v>
      </c>
      <c r="Y37" s="280">
        <f t="shared" si="6"/>
        <v>85</v>
      </c>
    </row>
    <row r="38" spans="1:25">
      <c r="A38" s="272">
        <v>34</v>
      </c>
      <c r="B38" s="266" t="s">
        <v>97</v>
      </c>
      <c r="C38" s="424">
        <f>データ入力!K39</f>
        <v>0</v>
      </c>
      <c r="D38" s="365"/>
      <c r="E38" s="422">
        <f>'波及効果プロセス（設備投資2需要増加額）'!C39</f>
        <v>6.6913636116445963E-2</v>
      </c>
      <c r="F38" s="322">
        <f>分析係数表!C41</f>
        <v>0.99594790611943085</v>
      </c>
      <c r="G38" s="313">
        <f t="shared" si="7"/>
        <v>6.6642495781011876E-2</v>
      </c>
      <c r="H38" s="313">
        <v>0.12729590285663034</v>
      </c>
      <c r="I38" s="313">
        <f t="shared" si="0"/>
        <v>0.12729590285663034</v>
      </c>
      <c r="J38" s="322">
        <f>分析係数表!G41</f>
        <v>0.50896339569449323</v>
      </c>
      <c r="K38" s="315">
        <f t="shared" si="1"/>
        <v>6.4788954975906921E-2</v>
      </c>
      <c r="L38" s="49"/>
      <c r="M38" s="50"/>
      <c r="N38" s="324">
        <f>分析係数表!H41</f>
        <v>5.504775199299148E-2</v>
      </c>
      <c r="O38" s="317">
        <f t="shared" si="2"/>
        <v>27.519129077489609</v>
      </c>
      <c r="P38" s="322">
        <f>分析係数表!C41</f>
        <v>0.99594790611943085</v>
      </c>
      <c r="Q38" s="317">
        <f t="shared" si="3"/>
        <v>27.407618982956119</v>
      </c>
      <c r="R38" s="317">
        <v>27.856290177758364</v>
      </c>
      <c r="S38" s="318">
        <f t="shared" si="8"/>
        <v>27.983586080614995</v>
      </c>
      <c r="T38" s="322">
        <f>分析係数表!F41</f>
        <v>0.58132099287543681</v>
      </c>
      <c r="U38" s="320">
        <f t="shared" si="4"/>
        <v>16.267446044598362</v>
      </c>
      <c r="V38" s="326">
        <f>分析係数表!D41</f>
        <v>0.12149342216939719</v>
      </c>
      <c r="W38" s="279">
        <f t="shared" si="5"/>
        <v>3</v>
      </c>
      <c r="X38" s="322">
        <f>分析係数表!E41</f>
        <v>0.11755967401821014</v>
      </c>
      <c r="Y38" s="280">
        <f t="shared" si="6"/>
        <v>3</v>
      </c>
    </row>
    <row r="39" spans="1:25">
      <c r="A39" s="272">
        <v>35</v>
      </c>
      <c r="B39" s="266" t="s">
        <v>3</v>
      </c>
      <c r="C39" s="424">
        <f>データ入力!K40</f>
        <v>0</v>
      </c>
      <c r="D39" s="365"/>
      <c r="E39" s="422">
        <f>'波及効果プロセス（設備投資2需要増加額）'!C40</f>
        <v>2.6241569996405025</v>
      </c>
      <c r="F39" s="322">
        <f>分析係数表!C42</f>
        <v>0.9655414908579466</v>
      </c>
      <c r="G39" s="313">
        <f>E39*F39</f>
        <v>2.5337324616782069</v>
      </c>
      <c r="H39" s="313">
        <v>3.1809613852043852</v>
      </c>
      <c r="I39" s="313">
        <f>C39+H39</f>
        <v>3.1809613852043852</v>
      </c>
      <c r="J39" s="322">
        <f>分析係数表!G42</f>
        <v>0.53299358903562055</v>
      </c>
      <c r="K39" s="315">
        <f>I39*J39</f>
        <v>1.6954320252838044</v>
      </c>
      <c r="L39" s="49"/>
      <c r="M39" s="50"/>
      <c r="N39" s="324">
        <f>分析係数表!H42</f>
        <v>1.3420289237220641E-2</v>
      </c>
      <c r="O39" s="317">
        <f t="shared" si="2"/>
        <v>6.7089873501708022</v>
      </c>
      <c r="P39" s="322">
        <f>分析係数表!C42</f>
        <v>0.9655414908579466</v>
      </c>
      <c r="Q39" s="317">
        <f>O39*P39</f>
        <v>6.4778056482310209</v>
      </c>
      <c r="R39" s="317">
        <v>6.9613947353322363</v>
      </c>
      <c r="S39" s="318">
        <f>I39+R39</f>
        <v>10.142356120536622</v>
      </c>
      <c r="T39" s="322">
        <f>分析係数表!F42</f>
        <v>0.58706867988829459</v>
      </c>
      <c r="U39" s="320">
        <f t="shared" si="4"/>
        <v>5.9542596186403998</v>
      </c>
      <c r="V39" s="326">
        <f>分析係数表!D42</f>
        <v>0.12536880137580664</v>
      </c>
      <c r="W39" s="279">
        <f t="shared" si="5"/>
        <v>1</v>
      </c>
      <c r="X39" s="322">
        <f>分析係数表!E42</f>
        <v>0.11770088827882173</v>
      </c>
      <c r="Y39" s="280">
        <f t="shared" si="6"/>
        <v>1</v>
      </c>
    </row>
    <row r="40" spans="1:25">
      <c r="A40" s="272">
        <v>36</v>
      </c>
      <c r="B40" s="266" t="s">
        <v>98</v>
      </c>
      <c r="C40" s="424">
        <f>データ入力!K41</f>
        <v>31.287237940840704</v>
      </c>
      <c r="D40" s="365"/>
      <c r="E40" s="422">
        <f>'波及効果プロセス（設備投資2需要増加額）'!C41</f>
        <v>160.22660401796401</v>
      </c>
      <c r="F40" s="322">
        <f>分析係数表!C43</f>
        <v>0.68354347123018677</v>
      </c>
      <c r="G40" s="313">
        <f>E40*F40</f>
        <v>109.52184909386371</v>
      </c>
      <c r="H40" s="313">
        <v>140.74551444415744</v>
      </c>
      <c r="I40" s="313">
        <f>C40+H40</f>
        <v>172.03275238499813</v>
      </c>
      <c r="J40" s="322">
        <f>分析係数表!G43</f>
        <v>0.37257380440005849</v>
      </c>
      <c r="K40" s="315">
        <f>I40*J40</f>
        <v>64.09489703749199</v>
      </c>
      <c r="L40" s="49"/>
      <c r="M40" s="50"/>
      <c r="N40" s="324">
        <f>分析係数表!H43</f>
        <v>1.4147055315786071E-2</v>
      </c>
      <c r="O40" s="317">
        <f t="shared" si="2"/>
        <v>7.0723077184163463</v>
      </c>
      <c r="P40" s="322">
        <f>分析係数表!C43</f>
        <v>0.68354347123018677</v>
      </c>
      <c r="Q40" s="317">
        <f>O40*P40</f>
        <v>4.8342297674543513</v>
      </c>
      <c r="R40" s="317">
        <v>22.863194243253631</v>
      </c>
      <c r="S40" s="318">
        <f>I40+R40</f>
        <v>194.89594662825175</v>
      </c>
      <c r="T40" s="322">
        <f>分析係数表!F43</f>
        <v>0.62240825035949521</v>
      </c>
      <c r="U40" s="320">
        <f t="shared" si="4"/>
        <v>121.30484514304773</v>
      </c>
      <c r="V40" s="326">
        <f>分析係数表!D43</f>
        <v>0.13048156468325811</v>
      </c>
      <c r="W40" s="279">
        <f t="shared" si="5"/>
        <v>25</v>
      </c>
      <c r="X40" s="322">
        <f>分析係数表!E43</f>
        <v>0.11291103502841897</v>
      </c>
      <c r="Y40" s="280">
        <f t="shared" si="6"/>
        <v>22</v>
      </c>
    </row>
    <row r="41" spans="1:25">
      <c r="A41" s="272">
        <v>37</v>
      </c>
      <c r="B41" s="266" t="s">
        <v>99</v>
      </c>
      <c r="C41" s="424">
        <f>データ入力!K42</f>
        <v>0</v>
      </c>
      <c r="D41" s="365"/>
      <c r="E41" s="422">
        <f>'波及効果プロセス（設備投資2需要増加額）'!C42</f>
        <v>10.228535246902878</v>
      </c>
      <c r="F41" s="322">
        <f>分析係数表!C44</f>
        <v>0.55987382763194615</v>
      </c>
      <c r="G41" s="313">
        <f>E41*F41</f>
        <v>5.7266891797517872</v>
      </c>
      <c r="H41" s="313">
        <v>6.0939984778408718</v>
      </c>
      <c r="I41" s="313">
        <f>C41+H41</f>
        <v>6.0939984778408718</v>
      </c>
      <c r="J41" s="322">
        <f>分析係数表!G44</f>
        <v>0.32381925449611038</v>
      </c>
      <c r="K41" s="315">
        <f>I41*J41</f>
        <v>1.9733540439948625</v>
      </c>
      <c r="L41" s="49"/>
      <c r="M41" s="50"/>
      <c r="N41" s="324">
        <f>分析係数表!H44</f>
        <v>0.11509284654657072</v>
      </c>
      <c r="O41" s="317">
        <f t="shared" si="2"/>
        <v>57.53649850068409</v>
      </c>
      <c r="P41" s="322">
        <f>分析係数表!C44</f>
        <v>0.55987382763194615</v>
      </c>
      <c r="Q41" s="317">
        <f>O41*P41</f>
        <v>32.21317964411773</v>
      </c>
      <c r="R41" s="317">
        <v>33.079416643390608</v>
      </c>
      <c r="S41" s="318">
        <f>I41+R41</f>
        <v>39.173415121231479</v>
      </c>
      <c r="T41" s="322">
        <f>分析係数表!F44</f>
        <v>0.5344179716450459</v>
      </c>
      <c r="U41" s="320">
        <f t="shared" si="4"/>
        <v>20.934977051497896</v>
      </c>
      <c r="V41" s="326">
        <f>分析係数表!D44</f>
        <v>0.19836337849438287</v>
      </c>
      <c r="W41" s="279">
        <f t="shared" si="5"/>
        <v>8</v>
      </c>
      <c r="X41" s="322">
        <f>分析係数表!E44</f>
        <v>0.16230318686650563</v>
      </c>
      <c r="Y41" s="280">
        <f t="shared" si="6"/>
        <v>6</v>
      </c>
    </row>
    <row r="42" spans="1:25">
      <c r="A42" s="272">
        <v>38</v>
      </c>
      <c r="B42" s="266" t="s">
        <v>4</v>
      </c>
      <c r="C42" s="424">
        <f>データ入力!K43</f>
        <v>0</v>
      </c>
      <c r="D42" s="365"/>
      <c r="E42" s="422">
        <f>'波及効果プロセス（設備投資2需要増加額）'!C43</f>
        <v>4.1243468886025543</v>
      </c>
      <c r="F42" s="322">
        <f>分析係数表!C45</f>
        <v>1</v>
      </c>
      <c r="G42" s="313">
        <f>E42*F42</f>
        <v>4.1243468886025543</v>
      </c>
      <c r="H42" s="313">
        <v>4.73601233039075</v>
      </c>
      <c r="I42" s="313">
        <f>C42+H42</f>
        <v>4.73601233039075</v>
      </c>
      <c r="J42" s="322">
        <f>分析係数表!G45</f>
        <v>0</v>
      </c>
      <c r="K42" s="315">
        <f>I42*J42</f>
        <v>0</v>
      </c>
      <c r="L42" s="49"/>
      <c r="M42" s="50"/>
      <c r="N42" s="324">
        <f>分析係数表!H45</f>
        <v>0</v>
      </c>
      <c r="O42" s="317">
        <f t="shared" si="2"/>
        <v>0</v>
      </c>
      <c r="P42" s="322">
        <f>分析係数表!C45</f>
        <v>1</v>
      </c>
      <c r="Q42" s="317">
        <f>O42*P42</f>
        <v>0</v>
      </c>
      <c r="R42" s="317">
        <v>0.56474442937647684</v>
      </c>
      <c r="S42" s="318">
        <f>I42+R42</f>
        <v>5.3007567597672267</v>
      </c>
      <c r="T42" s="322">
        <f>分析係数表!F45</f>
        <v>0</v>
      </c>
      <c r="U42" s="320">
        <f t="shared" si="4"/>
        <v>0</v>
      </c>
      <c r="V42" s="326">
        <f>分析係数表!D45</f>
        <v>0</v>
      </c>
      <c r="W42" s="279">
        <f t="shared" si="5"/>
        <v>0</v>
      </c>
      <c r="X42" s="322">
        <f>分析係数表!E45</f>
        <v>0</v>
      </c>
      <c r="Y42" s="280">
        <f t="shared" si="6"/>
        <v>0</v>
      </c>
    </row>
    <row r="43" spans="1:25">
      <c r="A43" s="272">
        <v>39</v>
      </c>
      <c r="B43" s="266" t="s">
        <v>5</v>
      </c>
      <c r="C43" s="424">
        <f>データ入力!K44</f>
        <v>0</v>
      </c>
      <c r="D43" s="365"/>
      <c r="E43" s="422">
        <f>'波及効果プロセス（設備投資2需要増加額）'!C44</f>
        <v>13.060724941999366</v>
      </c>
      <c r="F43" s="322">
        <f>分析係数表!C46</f>
        <v>0.63561708735819755</v>
      </c>
      <c r="G43" s="313">
        <f>E43*F43</f>
        <v>8.3016199464202014</v>
      </c>
      <c r="H43" s="313">
        <v>9.6870452768460247</v>
      </c>
      <c r="I43" s="313">
        <f>C43+H43</f>
        <v>9.6870452768460247</v>
      </c>
      <c r="J43" s="322">
        <f>分析係数表!G46</f>
        <v>7.4261727822867345E-3</v>
      </c>
      <c r="K43" s="315">
        <f>I43*J43</f>
        <v>7.1937671975693215E-2</v>
      </c>
      <c r="L43" s="49"/>
      <c r="M43" s="50"/>
      <c r="N43" s="324">
        <f>分析係数表!H46</f>
        <v>7.1346566917706757E-6</v>
      </c>
      <c r="O43" s="317">
        <f t="shared" si="2"/>
        <v>3.5667131048223296E-3</v>
      </c>
      <c r="P43" s="322">
        <f>分析係数表!C46</f>
        <v>0.63561708735819755</v>
      </c>
      <c r="Q43" s="317">
        <f>O43*P43</f>
        <v>2.2670637951294828E-3</v>
      </c>
      <c r="R43" s="317">
        <v>1.134224309757039</v>
      </c>
      <c r="S43" s="318">
        <f>I43+R43</f>
        <v>10.821269586603064</v>
      </c>
      <c r="T43" s="322">
        <f>分析係数表!F46</f>
        <v>0.64740426293918441</v>
      </c>
      <c r="U43" s="320">
        <f t="shared" si="4"/>
        <v>7.0057360607809693</v>
      </c>
      <c r="V43" s="326">
        <f>分析係数表!D46</f>
        <v>3.6867524451068895E-3</v>
      </c>
      <c r="W43" s="279">
        <f t="shared" si="5"/>
        <v>0</v>
      </c>
      <c r="X43" s="322">
        <f>分析係数表!E46</f>
        <v>3.6024838177901608E-3</v>
      </c>
      <c r="Y43" s="280">
        <f t="shared" si="6"/>
        <v>0</v>
      </c>
    </row>
    <row r="44" spans="1:25">
      <c r="A44" s="273">
        <v>40</v>
      </c>
      <c r="B44" s="270" t="s">
        <v>278</v>
      </c>
      <c r="C44" s="425">
        <f>SUM(C5:C43)</f>
        <v>1695.4259929922171</v>
      </c>
      <c r="D44" s="368"/>
      <c r="E44" s="423">
        <f>SUM(E5:E43)</f>
        <v>670.80527530288123</v>
      </c>
      <c r="F44" s="323">
        <f>分析係数表!C47</f>
        <v>0.59941121331825653</v>
      </c>
      <c r="G44" s="314">
        <f>SUM(G5:G43)</f>
        <v>342.52026429869608</v>
      </c>
      <c r="H44" s="314">
        <f>SUM(H5:H43)</f>
        <v>452.22538248371006</v>
      </c>
      <c r="I44" s="314">
        <f>SUM(I5:I43)</f>
        <v>2147.6513754759267</v>
      </c>
      <c r="J44" s="323">
        <f>分析係数表!G47</f>
        <v>0.26745444124294698</v>
      </c>
      <c r="K44" s="316">
        <f>SUM(K5:K43)</f>
        <v>826.3037475215483</v>
      </c>
      <c r="L44" s="328">
        <f>データ入力!$P$32</f>
        <v>0.60499999999999998</v>
      </c>
      <c r="M44" s="314">
        <f>K44*L44</f>
        <v>499.91376725053669</v>
      </c>
      <c r="N44" s="325">
        <f>分析係数表!H47</f>
        <v>1</v>
      </c>
      <c r="O44" s="314">
        <f>SUM(O5:O43)</f>
        <v>499.91376725053664</v>
      </c>
      <c r="P44" s="323">
        <f>分析係数表!C47</f>
        <v>0.59941121331825653</v>
      </c>
      <c r="Q44" s="314">
        <f>SUM(Q5:Q43)</f>
        <v>310.97395652163664</v>
      </c>
      <c r="R44" s="314">
        <f>SUM(R5:R43)</f>
        <v>388.55079045231344</v>
      </c>
      <c r="S44" s="319">
        <f>SUM(S5:S43)</f>
        <v>2536.2021659282409</v>
      </c>
      <c r="T44" s="323">
        <f>分析係数表!F47</f>
        <v>0.52032812004185636</v>
      </c>
      <c r="U44" s="321">
        <f>SUM(U5:U43)</f>
        <v>1500.4851579822368</v>
      </c>
      <c r="V44" s="327">
        <f>分析係数表!D47</f>
        <v>6.7043132898265148E-2</v>
      </c>
      <c r="W44" s="281">
        <f>SUM(W5:W43)</f>
        <v>189</v>
      </c>
      <c r="X44" s="323">
        <f>分析係数表!E47</f>
        <v>6.0489972943054145E-2</v>
      </c>
      <c r="Y44" s="282">
        <f>SUM(Y5:Y43)</f>
        <v>174</v>
      </c>
    </row>
    <row r="45" spans="1:25">
      <c r="B45" s="283" t="s">
        <v>279</v>
      </c>
      <c r="C45" s="104"/>
      <c r="D45" s="104"/>
      <c r="E45" s="104"/>
      <c r="F45" s="104" t="s">
        <v>116</v>
      </c>
      <c r="G45" s="104"/>
      <c r="H45" s="104" t="s">
        <v>282</v>
      </c>
      <c r="I45" s="104"/>
      <c r="J45" s="104" t="s">
        <v>116</v>
      </c>
      <c r="K45" s="104"/>
      <c r="L45" s="104" t="s">
        <v>280</v>
      </c>
      <c r="M45" s="104"/>
      <c r="N45" s="104" t="s">
        <v>116</v>
      </c>
      <c r="O45" s="104"/>
      <c r="P45" s="104" t="s">
        <v>116</v>
      </c>
      <c r="Q45" s="104"/>
      <c r="R45" s="104"/>
      <c r="S45" s="104" t="s">
        <v>282</v>
      </c>
      <c r="T45" s="104" t="s">
        <v>116</v>
      </c>
      <c r="U45" s="104"/>
      <c r="V45" s="104" t="s">
        <v>116</v>
      </c>
      <c r="W45" s="104"/>
      <c r="X45" s="104" t="s">
        <v>116</v>
      </c>
      <c r="Y45" s="284"/>
    </row>
    <row r="46" spans="1:25">
      <c r="B46" s="83" t="s">
        <v>283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WS目次</vt:lpstr>
      <vt:lpstr>利用上の注意</vt:lpstr>
      <vt:lpstr>データ入力</vt:lpstr>
      <vt:lpstr>波及効果まとめ</vt:lpstr>
      <vt:lpstr>波及効果（施設建設）</vt:lpstr>
      <vt:lpstr>波及効果（設備投資）</vt:lpstr>
      <vt:lpstr>39部門波及効果計算（施設建設）</vt:lpstr>
      <vt:lpstr>波及効果プロセス（施設建設需要増加額）</vt:lpstr>
      <vt:lpstr>39部門波及効果計算（設備投資）</vt:lpstr>
      <vt:lpstr>波及効果プロセス（設備投資1投入額分解）</vt:lpstr>
      <vt:lpstr>波及効果プロセス（設備投資2需要増加額）</vt:lpstr>
      <vt:lpstr>R02固定資本M</vt:lpstr>
      <vt:lpstr>R02固定資本M構成比</vt:lpstr>
      <vt:lpstr>分析係数表</vt:lpstr>
      <vt:lpstr>取引基本表</vt:lpstr>
      <vt:lpstr>投入係数表</vt:lpstr>
      <vt:lpstr>逆行列係数表</vt:lpstr>
      <vt:lpstr>雇用表</vt:lpstr>
    </vt:vector>
  </TitlesOfParts>
  <Company>Hyogo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　健吾</dc:creator>
  <cp:lastModifiedBy>佐野　晃一</cp:lastModifiedBy>
  <cp:lastPrinted>2025-03-10T00:29:58Z</cp:lastPrinted>
  <dcterms:created xsi:type="dcterms:W3CDTF">2025-02-19T02:19:23Z</dcterms:created>
  <dcterms:modified xsi:type="dcterms:W3CDTF">2025-10-06T01:57:49Z</dcterms:modified>
</cp:coreProperties>
</file>