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16Z0055\share\006　各事業\015 感染症指定医療機関施設整備補助事業\R07\03申請様式・記載例・別表\事業計画書様式\2次募集\"/>
    </mc:Choice>
  </mc:AlternateContent>
  <xr:revisionPtr revIDLastSave="0" documentId="13_ncr:1_{E5DD49DE-EBB4-454E-A5B1-479F5DAED1D0}" xr6:coauthVersionLast="47" xr6:coauthVersionMax="47" xr10:uidLastSave="{00000000-0000-0000-0000-000000000000}"/>
  <bookViews>
    <workbookView xWindow="28680" yWindow="-120" windowWidth="29040" windowHeight="15720" tabRatio="832" xr2:uid="{00000000-000D-0000-FFFF-FFFF00000000}"/>
  </bookViews>
  <sheets>
    <sheet name="様式１" sheetId="53" r:id="rId1"/>
    <sheet name="(様式2) 事業費内訳書（病室）" sheetId="47" r:id="rId2"/>
    <sheet name="(様式2) 事業費内訳書（病室以外）" sheetId="52" r:id="rId3"/>
    <sheet name="様式３　16 新興感染症（病室）" sheetId="34" r:id="rId4"/>
    <sheet name="12-1 スプリンクラー（総括表）見直し前" sheetId="25" state="hidden" r:id="rId5"/>
    <sheet name="12-2スプリンクラー（個別計画書）見直し前" sheetId="26" state="hidden" r:id="rId6"/>
    <sheet name="様式３　16 新興感染症（病室以外（個人防護具））" sheetId="51" r:id="rId7"/>
    <sheet name="集計用" sheetId="54" r:id="rId8"/>
    <sheet name="管理用（このシートは削除しないでください）" sheetId="9" state="hidden" r:id="rId9"/>
  </sheets>
  <definedNames>
    <definedName name="ｃｖｇｄｆ">#REF!</definedName>
    <definedName name="_xlnm.Print_Area" localSheetId="1">'(様式2) 事業費内訳書（病室）'!$A$1:$U$61</definedName>
    <definedName name="_xlnm.Print_Area" localSheetId="2">'(様式2) 事業費内訳書（病室以外）'!$A$1:$U$65</definedName>
    <definedName name="_xlnm.Print_Area" localSheetId="4">'12-1 スプリンクラー（総括表）見直し前'!$A$1:$AI$43</definedName>
    <definedName name="_xlnm.Print_Area" localSheetId="5">'12-2スプリンクラー（個別計画書）見直し前'!$B$1:$BQ$41</definedName>
    <definedName name="_xlnm.Print_Area" localSheetId="8">'管理用（このシートは削除しないでください）'!$A$1:$W$72</definedName>
    <definedName name="_xlnm.Print_Area" localSheetId="7">集計用!$A$1:$P$5</definedName>
    <definedName name="_xlnm.Print_Area" localSheetId="3">'様式３　16 新興感染症（病室）'!$A$1:$K$50</definedName>
    <definedName name="_xlnm.Print_Area" localSheetId="6">'様式３　16 新興感染症（病室以外（個人防護具））'!$A$1:$K$49</definedName>
    <definedName name="Print_Area_MI">#REF!</definedName>
    <definedName name="_xlnm.Print_Titles" localSheetId="1">'(様式2) 事業費内訳書（病室）'!$A:$C</definedName>
    <definedName name="_xlnm.Print_Titles" localSheetId="2">'(様式2) 事業費内訳書（病室以外）'!$A:$C</definedName>
    <definedName name="あ">#REF!</definedName>
    <definedName name="へき地医療拠点病院施設整備事業" localSheetId="0">#REF!</definedName>
    <definedName name="へき地医療拠点病院施設整備事業">'管理用（このシートは削除しないでください）'!$M$4:$M$5</definedName>
    <definedName name="へき地診療所施設整備事業" localSheetId="0">#REF!</definedName>
    <definedName name="へき地診療所施設整備事業">'管理用（このシートは削除しないでください）'!$H$4:$H$8</definedName>
    <definedName name="へき地保健指導所施設整備事業" localSheetId="0">#REF!</definedName>
    <definedName name="へき地保健指導所施設整備事業">'管理用（このシートは削除しないでください）'!$J$4:$J$6</definedName>
    <definedName name="医師臨床研修病院研修医環境整備事業" localSheetId="0">#REF!</definedName>
    <definedName name="医師臨床研修病院研修医環境整備事業">'管理用（このシートは削除しないでください）'!$N$4</definedName>
    <definedName name="院内感染対策施設整備事業" localSheetId="0">#REF!</definedName>
    <definedName name="院内感染対策施設整備事業">'管理用（このシートは削除しないでください）'!$T$4</definedName>
    <definedName name="過疎地域等特定診療所施設整備事業" localSheetId="0">#REF!</definedName>
    <definedName name="過疎地域等特定診療所施設整備事業">'管理用（このシートは削除しないでください）'!$I$4:$I$7</definedName>
    <definedName name="研修医のための研修施設整備事業" localSheetId="0">#REF!</definedName>
    <definedName name="研修医のための研修施設整備事業">'管理用（このシートは削除しないでください）'!$K$4</definedName>
    <definedName name="産科医療機関施設整備事業" localSheetId="0">#REF!</definedName>
    <definedName name="産科医療機関施設整備事業">'管理用（このシートは削除しないでください）'!$P$4:$P$5</definedName>
    <definedName name="死亡時画像診断システム施設整備事業" localSheetId="0">#REF!</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 localSheetId="0">#REF!</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 localSheetId="0">#REF!</definedName>
    <definedName name="分娩取扱施設施設整備事業">'管理用（このシートは削除しないでください）'!$Q$4:$Q$5</definedName>
    <definedName name="補助事業名" localSheetId="0">#REF!</definedName>
    <definedName name="補助事業名">'管理用（このシートは削除しないでください）'!$H$3:$V$3</definedName>
    <definedName name="有床診療所等スプリンクラー等施設整備事業" localSheetId="0">#REF!</definedName>
    <definedName name="有床診療所等スプリンクラー等施設整備事業">'管理用（このシートは削除しないでください）'!#REF!</definedName>
    <definedName name="離島等患者宿泊施設施設整備事業" localSheetId="0">#REF!</definedName>
    <definedName name="離島等患者宿泊施設施設整備事業">'管理用（このシートは削除しないでください）'!$O$4</definedName>
    <definedName name="臨床研修病院施設整備事業" localSheetId="0">#REF!</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54" l="1"/>
  <c r="O2" i="54"/>
  <c r="K2" i="54"/>
  <c r="J2" i="54"/>
  <c r="I2" i="54"/>
  <c r="G2" i="54"/>
  <c r="E2" i="54"/>
  <c r="D2" i="54"/>
  <c r="C2" i="54"/>
  <c r="B2" i="54"/>
  <c r="A2" i="54"/>
  <c r="M9" i="53"/>
  <c r="N9" i="53" s="1"/>
  <c r="O9" i="53" s="1"/>
  <c r="I9" i="53"/>
  <c r="H2" i="54" s="1"/>
  <c r="G9" i="53"/>
  <c r="F2" i="54" s="1"/>
  <c r="L2" i="54" l="1"/>
  <c r="M2" i="54"/>
  <c r="N2" i="54"/>
  <c r="U33" i="52"/>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F66" i="52" l="1"/>
  <c r="O40" i="52"/>
  <c r="O57" i="52" s="1"/>
  <c r="K33" i="34" l="1"/>
  <c r="K32" i="34"/>
  <c r="K31" i="34"/>
  <c r="K30" i="34"/>
  <c r="R61" i="47" l="1"/>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F35"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36" i="47" l="1"/>
  <c r="L53" i="47" s="1"/>
  <c r="I36" i="47"/>
  <c r="I53" i="47" s="1"/>
  <c r="R8" i="47"/>
  <c r="O8" i="47"/>
  <c r="U8" i="47" s="1"/>
  <c r="F29" i="47"/>
  <c r="F36" i="47" s="1"/>
  <c r="F52" i="47"/>
  <c r="F53" i="47" l="1"/>
  <c r="F62" i="47" s="1"/>
  <c r="I8" i="47"/>
  <c r="L8" i="47" s="1"/>
  <c r="K17" i="34" l="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3" authorId="0" shapeId="0" xr:uid="{00000000-0006-0000-0100-000002000000}">
      <text>
        <r>
          <rPr>
            <sz val="9"/>
            <color indexed="81"/>
            <rFont val="ＭＳ Ｐゴシック"/>
            <family val="3"/>
            <charset val="128"/>
          </rPr>
          <t>改修工事の場合は
&lt;改修工事&gt;を選択</t>
        </r>
      </text>
    </comment>
    <comment ref="C14" authorId="0" shapeId="0" xr:uid="{00000000-0006-0000-01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 ref="D49" authorId="1" shapeId="0" xr:uid="{4FDF77E3-8BE5-4364-87BC-D2BF38387993}">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9F777C39-5EA2-4AC1-8516-2AEB4D3C55C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988A8EA-778E-49FA-AC6C-63F0662D16C3}">
      <text>
        <r>
          <rPr>
            <sz val="9"/>
            <color indexed="81"/>
            <rFont val="ＭＳ Ｐゴシック"/>
            <family val="3"/>
            <charset val="128"/>
          </rPr>
          <t>数値を入力</t>
        </r>
      </text>
    </comment>
    <comment ref="K22" authorId="0" shapeId="0" xr:uid="{4220A1F0-2B31-47E0-9BE8-6F9F3650F1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123B01E-3272-4A14-88E3-E0AF1D17E43D}">
      <text>
        <r>
          <rPr>
            <sz val="9"/>
            <color indexed="81"/>
            <rFont val="ＭＳ Ｐゴシック"/>
            <family val="3"/>
            <charset val="128"/>
          </rPr>
          <t>上段：補助対象部分を再掲で記載</t>
        </r>
      </text>
    </comment>
    <comment ref="C32" authorId="0" shapeId="0" xr:uid="{92B12887-9ABF-4EC5-BB5C-D9A2B2E80904}">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<sst xmlns="http://schemas.openxmlformats.org/spreadsheetml/2006/main" count="966" uniqueCount="512">
  <si>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</si>
  <si>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</si>
  <si>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</si>
  <si>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</si>
  <si>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</si>
  <si>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</si>
  <si>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</si>
  <si>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</si>
  <si>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</si>
  <si>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</si>
  <si>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</si>
  <si>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</si>
  <si>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</si>
  <si>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</si>
  <si>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</si>
  <si>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</si>
  <si>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</si>
  <si>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</si>
  <si>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</si>
  <si>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</si>
  <si>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</si>
  <si>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</si>
  <si>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</si>
  <si>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</si>
  <si>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</si>
  <si>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</si>
  <si>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</si>
  <si>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</si>
  <si>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</si>
  <si>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</si>
  <si>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</si>
  <si>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</si>
  <si>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</si>
  <si>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</si>
  <si>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</si>
  <si>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</si>
  <si>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</si>
  <si>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</si>
  <si>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</si>
  <si>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</si>
  <si>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</si>
  <si>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</si>
  <si>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</si>
  <si>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</si>
  <si>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</si>
  <si>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</si>
  <si>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</si>
  <si>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</si>
  <si>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</si>
  <si>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</si>
  <si>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</si>
  <si>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</si>
  <si>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</si>
  <si>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</si>
  <si>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</si>
  <si>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</si>
  <si>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</si>
  <si>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</si>
  <si>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</si>
  <si>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</si>
  <si>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</si>
  <si>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</si>
  <si>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</si>
  <si>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</si>
  <si>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</si>
  <si>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</si>
  <si>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</si>
  <si>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</si>
  <si>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</si>
  <si>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</si>
  <si>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</si>
  <si>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</si>
  <si>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</si>
  <si>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</si>
  <si>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</si>
  <si>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</si>
  <si>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</si>
  <si>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</si>
  <si>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</si>
  <si>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</si>
  <si>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</si>
  <si>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</si>
  <si>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</si>
  <si>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</si>
  <si>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</si>
  <si>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</si>
  <si>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</si>
  <si>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</si>
  <si>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</si>
  <si>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</si>
  <si>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</si>
  <si>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</si>
  <si>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</si>
  <si>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</si>
  <si>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</si>
  <si>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</si>
  <si>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</si>
  <si>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</si>
  <si>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</si>
  <si>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</si>
  <si>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</si>
  <si>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</si>
  <si>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</si>
  <si>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</si>
  <si>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</si>
  <si>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</si>
  <si>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</si>
  <si>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</si>
  <si>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</si>
  <si>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</si>
  <si>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</si>
  <si>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</si>
  <si>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</si>
  <si>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</si>
  <si>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</si>
  <si>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</si>
  <si>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</si>
  <si>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</si>
  <si>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</si>
  <si>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</si>
  <si>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</si>
  <si>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</si>
  <si>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</si>
  <si>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</si>
  <si>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</si>
  <si>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</si>
  <si>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</si>
  <si>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</si>
  <si>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</si>
  <si>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</si>
  <si>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</si>
  <si>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</si>
  <si>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</si>
  <si>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</si>
  <si>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</si>
  <si>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</si>
  <si>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</si>
  <si>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</si>
  <si>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</si>
  <si>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</si>
  <si>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</si>
  <si>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</si>
  <si>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</si>
  <si>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</si>
  <si>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</si>
  <si>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</si>
  <si>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</si>
  <si>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</si>
  <si>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</si>
  <si>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</si>
  <si>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</si>
  <si>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</si>
  <si>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</si>
  <si>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</si>
  <si>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</si>
  <si>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</si>
  <si>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</si>
  <si>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</si>
  <si>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</si>
  <si>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</si>
  <si>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</si>
  <si>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</si>
  <si>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</si>
  <si>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</si>
  <si>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</si>
  <si>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</si>
  <si>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</si>
  <si>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</si>
  <si>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</si>
  <si>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</si>
  <si>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</si>
  <si>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</si>
  <si>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</si>
  <si>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</si>
  <si>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</si>
  <si>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</si>
  <si>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</si>
  <si>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</si>
  <si>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</si>
  <si>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</si>
  <si>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</si>
  <si>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</si>
  <si>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</si>
  <si>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</si>
  <si>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</si>
  <si>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</si>
  <si>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</si>
  <si>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</si>
  <si>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</si>
  <si>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</si>
  <si>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</si>
  <si>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</si>
  <si>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</si>
  <si>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</si>
  <si>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</si>
  <si>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</si>
  <si>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</si>
  <si>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</si>
  <si>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</si>
  <si>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</si>
  <si>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</si>
  <si>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</si>
  <si>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</si>
  <si>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</si>
  <si>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</si>
  <si>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</si>
  <si>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</si>
  <si>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</si>
  <si>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</si>
  <si>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</si>
  <si>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</si>
  <si>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</si>
  <si>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</si>
  <si>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</si>
  <si>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</si>
  <si>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</si>
  <si>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</si>
  <si>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</si>
  <si>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</si>
  <si>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</si>
  <si>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</si>
  <si>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</si>
  <si>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</si>
  <si>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</si>
  <si>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</si>
  <si>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</si>
  <si>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</si>
  <si>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</si>
  <si>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</si>
  <si>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</si>
  <si>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</si>
  <si>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</si>
  <si>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</si>
  <si>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</si>
  <si>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</si>
  <si>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</si>
  <si>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</si>
  <si>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</si>
  <si>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</si>
  <si>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</si>
  <si>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</si>
  <si>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</si>
  <si>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</si>
  <si>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</si>
  <si>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</si>
  <si>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</si>
  <si>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</si>
  <si>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</si>
  <si>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</si>
  <si>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</si>
  <si>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</si>
  <si>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</si>
  <si>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</si>
  <si>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</si>
  <si>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</si>
  <si>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</si>
  <si>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</si>
  <si>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</si>
  <si>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</si>
  <si>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</si>
  <si>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</si>
  <si>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</si>
  <si>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</si>
  <si>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</si>
  <si>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</si>
  <si>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</si>
  <si>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</si>
  <si>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</si>
  <si>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</si>
  <si>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</si>
  <si>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</si>
  <si>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</si>
  <si>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</si>
  <si>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</si>
  <si>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</si>
  <si>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</si>
  <si>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</si>
  <si>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</si>
  <si>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</si>
  <si>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</si>
  <si>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</si>
  <si>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</si>
  <si>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</si>
  <si>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</si>
  <si>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</si>
  <si>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</si>
  <si>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</si>
  <si>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</si>
  <si>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</si>
  <si>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</si>
  <si>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</si>
  <si>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</si>
  <si>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</si>
  <si>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</si>
  <si>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</si>
  <si>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</si>
  <si>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</si>
  <si>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</si>
  <si>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</si>
  <si>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</si>
  <si>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</si>
  <si>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</si>
  <si>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</si>
  <si>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</si>
  <si>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</si>
  <si>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</si>
  <si>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</si>
  <si>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</si>
  <si>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</si>
  <si>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</si>
  <si>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</si>
  <si>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</si>
  <si>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</si>
  <si>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</si>
  <si>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</si>
  <si>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</si>
  <si>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</si>
  <si>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</si>
  <si>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</si>
  <si>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</si>
  <si>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</si>
  <si>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</si>
  <si>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</si>
  <si>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</si>
  <si>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</si>
  <si>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</si>
  <si>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</si>
  <si>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</si>
  <si>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</si>
  <si>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</si>
  <si>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</si>
  <si>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</si>
  <si>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</si>
  <si>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</si>
  <si>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</si>
  <si>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</si>
  <si>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</si>
  <si>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</si>
  <si>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</si>
  <si>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</si>
  <si>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</si>
  <si>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</si>
  <si>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</si>
  <si>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</si>
  <si>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</si>
  <si>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</si>
  <si>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</si>
  <si>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</si>
  <si>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</si>
  <si>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</si>
  <si>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</si>
  <si>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</si>
  <si>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</si>
  <si>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</si>
  <si>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</si>
  <si>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</si>
  <si>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</si>
  <si>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</si>
  <si>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</si>
  <si>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</si>
  <si>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</si>
  <si>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</si>
  <si>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</si>
  <si>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</si>
  <si>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</si>
  <si>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</si>
  <si>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</si>
  <si>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</si>
  <si>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</si>
  <si>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</si>
  <si>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</si>
  <si>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</si>
  <si>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</si>
  <si>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</si>
  <si>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</si>
  <si>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</si>
  <si>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</si>
  <si>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</si>
  <si>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</si>
  <si>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</si>
  <si>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</si>
  <si>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</si>
  <si>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</si>
  <si>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</si>
  <si>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</si>
  <si>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</si>
  <si>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</si>
  <si>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</si>
  <si>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</si>
  <si>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</si>
  <si>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</si>
  <si>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</si>
  <si>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</si>
  <si>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</si>
  <si>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</si>
  <si>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</si>
  <si>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</si>
  <si>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</si>
  <si>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</si>
  <si>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</si>
  <si>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</si>
  <si>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</si>
  <si>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</si>
  <si>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</si>
  <si>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</si>
  <si>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</si>
  <si>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</si>
  <si>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</si>
  <si>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</si>
  <si>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</si>
  <si>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</si>
  <si>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</si>
  <si>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</si>
  <si>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</si>
  <si>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様式３－１６（病室）</t>
    <rPh sb="0" eb="2">
      <t>ヨウシキ</t>
    </rPh>
    <rPh sb="7" eb="9">
      <t>ビョウシツ</t>
    </rPh>
    <phoneticPr fontId="4"/>
  </si>
  <si>
    <t>寄附金</t>
    <rPh sb="0" eb="2">
      <t>キフ</t>
    </rPh>
    <phoneticPr fontId="4"/>
  </si>
  <si>
    <t>a</t>
  </si>
  <si>
    <t>令和○年度</t>
    <rPh sb="0" eb="2">
      <t>レイワ</t>
    </rPh>
    <phoneticPr fontId="4"/>
  </si>
  <si>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</si>
  <si>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</si>
  <si>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</si>
  <si>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</si>
  <si>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</si>
  <si>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</si>
  <si>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</si>
  <si>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</si>
  <si>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</si>
  <si>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</si>
  <si>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様式３－１６（病室以外（個人防護具））</t>
    <rPh sb="0" eb="2">
      <t>ヨウシキ</t>
    </rPh>
    <rPh sb="7" eb="9">
      <t>ビョウシツ</t>
    </rPh>
    <rPh sb="9" eb="11">
      <t>イガイ</t>
    </rPh>
    <rPh sb="12" eb="14">
      <t>コジン</t>
    </rPh>
    <rPh sb="14" eb="16">
      <t>ボウゴ</t>
    </rPh>
    <rPh sb="16" eb="17">
      <t>グ</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</si>
  <si>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</si>
  <si>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</si>
  <si>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</si>
  <si>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</si>
  <si>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</si>
  <si>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</si>
  <si>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</si>
  <si>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</si>
  <si>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</si>
  <si>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【○○棟】</t>
    <rPh sb="3" eb="4">
      <t>トウ</t>
    </rPh>
    <phoneticPr fontId="4"/>
  </si>
  <si>
    <t>&lt;建築工事&gt;</t>
  </si>
  <si>
    <t>　（建築）</t>
    <rPh sb="2" eb="4">
      <t>ケンチク</t>
    </rPh>
    <phoneticPr fontId="4"/>
  </si>
  <si>
    <t xml:space="preserve"> &lt;附帯工事&gt;</t>
  </si>
  <si>
    <t>・個人防護具保管施設の整備</t>
    <rPh sb="1" eb="3">
      <t>コジン</t>
    </rPh>
    <rPh sb="3" eb="5">
      <t>ボウゴ</t>
    </rPh>
    <rPh sb="5" eb="6">
      <t>グ</t>
    </rPh>
    <rPh sb="6" eb="8">
      <t>ホカン</t>
    </rPh>
    <rPh sb="8" eb="10">
      <t>シセツ</t>
    </rPh>
    <rPh sb="11" eb="13">
      <t>セイビ</t>
    </rPh>
    <phoneticPr fontId="4"/>
  </si>
  <si>
    <t>・病室の感染対策に係る整備</t>
    <rPh sb="1" eb="3">
      <t>ビョウシツ</t>
    </rPh>
    <rPh sb="4" eb="6">
      <t>カンセン</t>
    </rPh>
    <rPh sb="6" eb="8">
      <t>タイサク</t>
    </rPh>
    <rPh sb="9" eb="10">
      <t>カカ</t>
    </rPh>
    <rPh sb="11" eb="13">
      <t>セイビ</t>
    </rPh>
    <phoneticPr fontId="4"/>
  </si>
  <si>
    <t>　（新築）</t>
  </si>
  <si>
    <t>　（改築）</t>
    <rPh sb="2" eb="4">
      <t>カイチク</t>
    </rPh>
    <phoneticPr fontId="4"/>
  </si>
  <si>
    <t>様式２（病室）</t>
    <rPh sb="4" eb="6">
      <t>ビョウシツ</t>
    </rPh>
    <phoneticPr fontId="4"/>
  </si>
  <si>
    <t>様式２（病室以外）</t>
    <rPh sb="4" eb="6">
      <t>ビョウシツ</t>
    </rPh>
    <rPh sb="6" eb="8">
      <t>イガイ</t>
    </rPh>
    <phoneticPr fontId="4"/>
  </si>
  <si>
    <t>様式１</t>
    <rPh sb="0" eb="2">
      <t>ヨウシキ</t>
    </rPh>
    <phoneticPr fontId="4"/>
  </si>
  <si>
    <t>経費所要額調</t>
    <rPh sb="0" eb="2">
      <t>ケイヒ</t>
    </rPh>
    <rPh sb="2" eb="5">
      <t>ショヨウガク</t>
    </rPh>
    <rPh sb="5" eb="6">
      <t>シラ</t>
    </rPh>
    <phoneticPr fontId="4"/>
  </si>
  <si>
    <t>区　　分</t>
    <rPh sb="0" eb="1">
      <t>ク</t>
    </rPh>
    <rPh sb="3" eb="4">
      <t>ブン</t>
    </rPh>
    <phoneticPr fontId="4"/>
  </si>
  <si>
    <t>医療機関コード</t>
    <rPh sb="0" eb="2">
      <t>イリョウ</t>
    </rPh>
    <rPh sb="2" eb="4">
      <t>キカン</t>
    </rPh>
    <phoneticPr fontId="4"/>
  </si>
  <si>
    <t>施設名</t>
    <rPh sb="0" eb="3">
      <t>シセツメイ</t>
    </rPh>
    <phoneticPr fontId="4"/>
  </si>
  <si>
    <t>開設者</t>
    <rPh sb="0" eb="3">
      <t>カイセツシャ</t>
    </rPh>
    <phoneticPr fontId="4"/>
  </si>
  <si>
    <t>総事業費</t>
    <rPh sb="0" eb="1">
      <t>ソウ</t>
    </rPh>
    <rPh sb="1" eb="4">
      <t>ジギョウヒ</t>
    </rPh>
    <phoneticPr fontId="4"/>
  </si>
  <si>
    <t>寄付金その他の収入額</t>
    <rPh sb="0" eb="3">
      <t>キフキン</t>
    </rPh>
    <rPh sb="5" eb="6">
      <t>タ</t>
    </rPh>
    <rPh sb="7" eb="10">
      <t>シュウニュウガク</t>
    </rPh>
    <phoneticPr fontId="4"/>
  </si>
  <si>
    <t>差引額</t>
    <rPh sb="0" eb="3">
      <t>サシヒキガク</t>
    </rPh>
    <phoneticPr fontId="4"/>
  </si>
  <si>
    <t>対象経費の支出予定額</t>
    <rPh sb="0" eb="2">
      <t>タイショウ</t>
    </rPh>
    <rPh sb="2" eb="4">
      <t>ケイヒ</t>
    </rPh>
    <rPh sb="5" eb="7">
      <t>シシュツ</t>
    </rPh>
    <rPh sb="7" eb="10">
      <t>ヨテイガク</t>
    </rPh>
    <phoneticPr fontId="4"/>
  </si>
  <si>
    <t>基準額</t>
    <rPh sb="0" eb="3">
      <t>キジュンガク</t>
    </rPh>
    <phoneticPr fontId="4"/>
  </si>
  <si>
    <t>選定額</t>
    <rPh sb="0" eb="2">
      <t>センテイ</t>
    </rPh>
    <rPh sb="2" eb="3">
      <t>ガク</t>
    </rPh>
    <phoneticPr fontId="4"/>
  </si>
  <si>
    <t>県補助
基本額</t>
    <rPh sb="0" eb="1">
      <t>ケン</t>
    </rPh>
    <rPh sb="1" eb="3">
      <t>ホジョ</t>
    </rPh>
    <rPh sb="4" eb="6">
      <t>キホン</t>
    </rPh>
    <rPh sb="6" eb="7">
      <t>ガク</t>
    </rPh>
    <phoneticPr fontId="4"/>
  </si>
  <si>
    <t>県補助
所要額</t>
    <rPh sb="0" eb="1">
      <t>ケン</t>
    </rPh>
    <rPh sb="1" eb="3">
      <t>ホジョ</t>
    </rPh>
    <rPh sb="4" eb="7">
      <t>ショヨウガク</t>
    </rPh>
    <phoneticPr fontId="4"/>
  </si>
  <si>
    <t>備　　考</t>
    <rPh sb="0" eb="1">
      <t>ソナエ</t>
    </rPh>
    <rPh sb="3" eb="4">
      <t>コウ</t>
    </rPh>
    <phoneticPr fontId="4"/>
  </si>
  <si>
    <t>面積</t>
    <rPh sb="0" eb="2">
      <t>メンセキ</t>
    </rPh>
    <phoneticPr fontId="4"/>
  </si>
  <si>
    <t>単価</t>
    <rPh sb="0" eb="2">
      <t>タンカ</t>
    </rPh>
    <phoneticPr fontId="4"/>
  </si>
  <si>
    <t>金額</t>
    <rPh sb="0" eb="2">
      <t>キンガク</t>
    </rPh>
    <phoneticPr fontId="4"/>
  </si>
  <si>
    <t>(A)</t>
    <phoneticPr fontId="4"/>
  </si>
  <si>
    <t>(B)</t>
    <phoneticPr fontId="4"/>
  </si>
  <si>
    <t>(A)-(B)=(C）</t>
    <phoneticPr fontId="4"/>
  </si>
  <si>
    <t>(D)</t>
    <phoneticPr fontId="4"/>
  </si>
  <si>
    <t>(E)</t>
    <phoneticPr fontId="4"/>
  </si>
  <si>
    <t>(F)</t>
    <phoneticPr fontId="4"/>
  </si>
  <si>
    <t>(G)</t>
    <phoneticPr fontId="4"/>
  </si>
  <si>
    <t>(H)</t>
    <phoneticPr fontId="4"/>
  </si>
  <si>
    <t>円</t>
    <rPh sb="0" eb="1">
      <t>エン</t>
    </rPh>
    <phoneticPr fontId="4"/>
  </si>
  <si>
    <t>１　本表は、事業ごとに作成すること。</t>
    <rPh sb="2" eb="3">
      <t>ホン</t>
    </rPh>
    <rPh sb="3" eb="4">
      <t>ヒョウ</t>
    </rPh>
    <rPh sb="6" eb="8">
      <t>ジギョウ</t>
    </rPh>
    <rPh sb="11" eb="13">
      <t>サクセイ</t>
    </rPh>
    <phoneticPr fontId="4"/>
  </si>
  <si>
    <t>２　「区分」欄には、交付の対象となる事業の名称を記載すること。(プルダウンにて選択してください）</t>
    <rPh sb="3" eb="5">
      <t>クブン</t>
    </rPh>
    <rPh sb="6" eb="7">
      <t>ラン</t>
    </rPh>
    <rPh sb="10" eb="12">
      <t>コウフ</t>
    </rPh>
    <rPh sb="13" eb="15">
      <t>タイショウ</t>
    </rPh>
    <rPh sb="18" eb="20">
      <t>ジギョウ</t>
    </rPh>
    <rPh sb="21" eb="23">
      <t>メイショウ</t>
    </rPh>
    <rPh sb="24" eb="26">
      <t>キサイ</t>
    </rPh>
    <rPh sb="39" eb="41">
      <t>センタク</t>
    </rPh>
    <phoneticPr fontId="4"/>
  </si>
  <si>
    <t>３　「選定額」欄には(D)と(E)を比較して少ない方の額を記入すること。（計算式挿入のため記載不要）</t>
    <rPh sb="3" eb="5">
      <t>センテイ</t>
    </rPh>
    <rPh sb="5" eb="6">
      <t>ガク</t>
    </rPh>
    <rPh sb="7" eb="8">
      <t>ラン</t>
    </rPh>
    <rPh sb="18" eb="20">
      <t>ヒカク</t>
    </rPh>
    <rPh sb="22" eb="23">
      <t>スク</t>
    </rPh>
    <rPh sb="25" eb="26">
      <t>ホウ</t>
    </rPh>
    <rPh sb="27" eb="28">
      <t>ガク</t>
    </rPh>
    <rPh sb="29" eb="31">
      <t>キニュウ</t>
    </rPh>
    <rPh sb="37" eb="40">
      <t>ケイサンシキ</t>
    </rPh>
    <rPh sb="40" eb="42">
      <t>ソウニュウ</t>
    </rPh>
    <rPh sb="45" eb="47">
      <t>キサイ</t>
    </rPh>
    <rPh sb="47" eb="49">
      <t>フヨウ</t>
    </rPh>
    <phoneticPr fontId="4"/>
  </si>
  <si>
    <t>４　「県補助基本額」欄には(C）と(F)を比較して少ない方の額を記入すること。（計算式挿入のため記載不要）</t>
    <rPh sb="3" eb="4">
      <t>ケン</t>
    </rPh>
    <rPh sb="4" eb="6">
      <t>ホジョ</t>
    </rPh>
    <rPh sb="6" eb="9">
      <t>キホンガク</t>
    </rPh>
    <rPh sb="10" eb="11">
      <t>ラン</t>
    </rPh>
    <rPh sb="21" eb="23">
      <t>ヒカク</t>
    </rPh>
    <rPh sb="25" eb="26">
      <t>スク</t>
    </rPh>
    <rPh sb="28" eb="29">
      <t>ホウ</t>
    </rPh>
    <rPh sb="30" eb="31">
      <t>ガク</t>
    </rPh>
    <rPh sb="32" eb="34">
      <t>キニュウ</t>
    </rPh>
    <rPh sb="40" eb="43">
      <t>ケイサンシキ</t>
    </rPh>
    <rPh sb="43" eb="45">
      <t>ソウニュウ</t>
    </rPh>
    <rPh sb="48" eb="50">
      <t>キサイ</t>
    </rPh>
    <rPh sb="50" eb="52">
      <t>フヨウ</t>
    </rPh>
    <phoneticPr fontId="4"/>
  </si>
  <si>
    <t>５　「県補助所要額」欄は次により記入すること。ただし、算出された額に1,000円未満の端数が生じた場合はこれを切り捨てるものとする。</t>
    <rPh sb="3" eb="4">
      <t>ケン</t>
    </rPh>
    <rPh sb="4" eb="6">
      <t>ホジョ</t>
    </rPh>
    <rPh sb="6" eb="9">
      <t>ショヨウガク</t>
    </rPh>
    <rPh sb="10" eb="11">
      <t>ラン</t>
    </rPh>
    <rPh sb="12" eb="13">
      <t>ツギ</t>
    </rPh>
    <rPh sb="16" eb="18">
      <t>キニュウ</t>
    </rPh>
    <rPh sb="27" eb="29">
      <t>サンシュツ</t>
    </rPh>
    <rPh sb="32" eb="33">
      <t>ガク</t>
    </rPh>
    <rPh sb="39" eb="40">
      <t>エン</t>
    </rPh>
    <rPh sb="40" eb="42">
      <t>ミマン</t>
    </rPh>
    <rPh sb="43" eb="45">
      <t>ハスウ</t>
    </rPh>
    <rPh sb="46" eb="47">
      <t>ショウ</t>
    </rPh>
    <rPh sb="49" eb="51">
      <t>バアイ</t>
    </rPh>
    <rPh sb="55" eb="56">
      <t>キ</t>
    </rPh>
    <rPh sb="57" eb="58">
      <t>ス</t>
    </rPh>
    <phoneticPr fontId="4"/>
  </si>
  <si>
    <t>　(1)　病室の感染対策に係る整備：(G)の金額に3分の2を乗じた額を記入すること。</t>
    <rPh sb="5" eb="7">
      <t>ビョウシツ</t>
    </rPh>
    <rPh sb="8" eb="10">
      <t>カンセン</t>
    </rPh>
    <rPh sb="10" eb="12">
      <t>タイサク</t>
    </rPh>
    <rPh sb="13" eb="14">
      <t>カカ</t>
    </rPh>
    <rPh sb="15" eb="17">
      <t>セイビ</t>
    </rPh>
    <phoneticPr fontId="4"/>
  </si>
  <si>
    <t xml:space="preserve">  (2)　個人防護具保管施設の整備：（G)の額を記入すること。</t>
    <rPh sb="6" eb="8">
      <t>コジン</t>
    </rPh>
    <rPh sb="8" eb="10">
      <t>ボウゴ</t>
    </rPh>
    <rPh sb="10" eb="11">
      <t>グ</t>
    </rPh>
    <rPh sb="11" eb="13">
      <t>ホカン</t>
    </rPh>
    <rPh sb="13" eb="15">
      <t>シセツ</t>
    </rPh>
    <rPh sb="16" eb="18">
      <t>セイビ</t>
    </rPh>
    <phoneticPr fontId="4"/>
  </si>
  <si>
    <t>抵当権</t>
    <rPh sb="0" eb="3">
      <t>テイトウケン</t>
    </rPh>
    <phoneticPr fontId="4"/>
  </si>
  <si>
    <t>総事業費</t>
    <rPh sb="0" eb="4">
      <t>ソウジギョウヒ</t>
    </rPh>
    <phoneticPr fontId="4"/>
  </si>
  <si>
    <t>対象経費（面積/室数）</t>
    <rPh sb="0" eb="4">
      <t>タイショウケイヒ</t>
    </rPh>
    <rPh sb="5" eb="7">
      <t>メンセキ</t>
    </rPh>
    <rPh sb="8" eb="10">
      <t>シツスウ</t>
    </rPh>
    <phoneticPr fontId="4"/>
  </si>
  <si>
    <t>対象経費（単価）</t>
    <rPh sb="0" eb="4">
      <t>タイショウケイヒ</t>
    </rPh>
    <rPh sb="5" eb="7">
      <t>タンカ</t>
    </rPh>
    <phoneticPr fontId="4"/>
  </si>
  <si>
    <t>対象経費（金額）</t>
    <rPh sb="0" eb="4">
      <t>タイショウケイヒ</t>
    </rPh>
    <rPh sb="5" eb="7">
      <t>キンガク</t>
    </rPh>
    <phoneticPr fontId="4"/>
  </si>
  <si>
    <t>基準額（面積/室数）</t>
    <rPh sb="0" eb="3">
      <t>キジュンガク</t>
    </rPh>
    <rPh sb="4" eb="6">
      <t>メンセキ</t>
    </rPh>
    <rPh sb="7" eb="9">
      <t>シツスウ</t>
    </rPh>
    <phoneticPr fontId="4"/>
  </si>
  <si>
    <t>基準額（単価）</t>
    <rPh sb="0" eb="3">
      <t>キジュンガク</t>
    </rPh>
    <rPh sb="4" eb="6">
      <t>タンカ</t>
    </rPh>
    <phoneticPr fontId="4"/>
  </si>
  <si>
    <t>基準額（金額）</t>
    <rPh sb="0" eb="3">
      <t>キジュンガク</t>
    </rPh>
    <rPh sb="4" eb="6">
      <t>キンガク</t>
    </rPh>
    <phoneticPr fontId="4"/>
  </si>
  <si>
    <t>選定額</t>
    <rPh sb="0" eb="3">
      <t>センテイガク</t>
    </rPh>
    <phoneticPr fontId="4"/>
  </si>
  <si>
    <t>県補助基本額</t>
    <rPh sb="0" eb="6">
      <t>ケンホジョキホンガク</t>
    </rPh>
    <phoneticPr fontId="4"/>
  </si>
  <si>
    <t>県補助所要額</t>
    <rPh sb="0" eb="3">
      <t>ケンホジョ</t>
    </rPh>
    <rPh sb="3" eb="6">
      <t>ショヨウガク</t>
    </rPh>
    <phoneticPr fontId="4"/>
  </si>
  <si>
    <t>病室の感染対策に係る整備</t>
  </si>
  <si>
    <t>28○○○○○○○○</t>
    <phoneticPr fontId="4"/>
  </si>
  <si>
    <t>○○法人○○会○○病院</t>
    <rPh sb="2" eb="4">
      <t>ホウジン</t>
    </rPh>
    <rPh sb="6" eb="7">
      <t>カイ</t>
    </rPh>
    <rPh sb="9" eb="11">
      <t>ビョウイン</t>
    </rPh>
    <phoneticPr fontId="4"/>
  </si>
  <si>
    <t>無</t>
  </si>
  <si>
    <t>中間検査費用</t>
    <rPh sb="0" eb="6">
      <t>チュウカンケンサヒヨウ</t>
    </rPh>
    <phoneticPr fontId="4"/>
  </si>
  <si>
    <t>設計費</t>
    <rPh sb="0" eb="3">
      <t>セッケイヒ</t>
    </rPh>
    <phoneticPr fontId="4"/>
  </si>
  <si>
    <t>院長　○○○○</t>
    <rPh sb="0" eb="2">
      <t>インチョウ</t>
    </rPh>
    <phoneticPr fontId="4"/>
  </si>
  <si>
    <t>整地費用</t>
    <rPh sb="0" eb="4">
      <t>セイチヒヨウ</t>
    </rPh>
    <phoneticPr fontId="4"/>
  </si>
  <si>
    <t>兵庫県○○市○○1-2-3</t>
    <rPh sb="0" eb="3">
      <t>ヒョウゴケン</t>
    </rPh>
    <rPh sb="5" eb="6">
      <t>シ</t>
    </rPh>
    <phoneticPr fontId="4"/>
  </si>
  <si>
    <t>改修</t>
  </si>
  <si>
    <t>令和7年7月1日</t>
    <rPh sb="0" eb="2">
      <t>レイワ</t>
    </rPh>
    <phoneticPr fontId="4"/>
  </si>
  <si>
    <t>令和7年10月31日</t>
    <rPh sb="0" eb="2">
      <t>レイワ</t>
    </rPh>
    <phoneticPr fontId="4"/>
  </si>
  <si>
    <t>兵庫県○○市○○1-2-3</t>
    <phoneticPr fontId="4"/>
  </si>
  <si>
    <t>新築</t>
  </si>
  <si>
    <t>令和７年８月15日</t>
    <rPh sb="0" eb="2">
      <t>レイワ</t>
    </rPh>
    <rPh sb="3" eb="4">
      <t>ネン</t>
    </rPh>
    <rPh sb="5" eb="6">
      <t>ガツ</t>
    </rPh>
    <rPh sb="8" eb="9">
      <t>ニチ</t>
    </rPh>
    <phoneticPr fontId="4"/>
  </si>
  <si>
    <t>令和7年9月15日</t>
    <rPh sb="0" eb="2">
      <t>レイワ</t>
    </rPh>
    <rPh sb="3" eb="4">
      <t>ネン</t>
    </rPh>
    <rPh sb="5" eb="6">
      <t>ガツ</t>
    </rPh>
    <rPh sb="8" eb="9">
      <t>ニチ</t>
    </rPh>
    <phoneticPr fontId="4"/>
  </si>
  <si>
    <t>令和７年8月15日</t>
    <rPh sb="0" eb="2">
      <t>レイワ</t>
    </rPh>
    <rPh sb="3" eb="4">
      <t>ネン</t>
    </rPh>
    <rPh sb="5" eb="6">
      <t>ガツ</t>
    </rPh>
    <rPh sb="8" eb="9">
      <t>ニチ</t>
    </rPh>
    <phoneticPr fontId="4"/>
  </si>
  <si>
    <t>○○のため、個人防護具保管施設を整備する。</t>
    <rPh sb="6" eb="11">
      <t>コジンボウゴグ</t>
    </rPh>
    <rPh sb="11" eb="15">
      <t>ホカンシセツ</t>
    </rPh>
    <rPh sb="16" eb="18">
      <t>セイビ</t>
    </rPh>
    <phoneticPr fontId="4"/>
  </si>
  <si>
    <t>○○のためにバス、トイレ、陰圧装置を整備する。</t>
    <rPh sb="13" eb="17">
      <t>インアツソウチ</t>
    </rPh>
    <rPh sb="18" eb="20">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</si>
</sst>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14"/>
      <name val="ＭＳ Ｐ明朝"/>
      <family val="1"/>
      <charset val="128"/>
    </font>
    <font>
      <sz val="16"/>
      <name val="ＭＳ Ｐ明朝"/>
      <family val="1"/>
      <charset val="128"/>
    </font>
    <font>
      <sz val="11"/>
      <color rgb="FFFF0000"/>
      <name val="ＭＳ Ｐ明朝"/>
      <family val="1"/>
      <charset val="128"/>
    </font>
    <font>
      <sz val="10"/>
      <name val="ＭＳ Ｐ明朝"/>
      <family val="1"/>
      <charset val="128"/>
    </font>
    <font>
      <sz val="11"/>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9">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cellStyleXfs>
  <cellXfs count="509">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6" xfId="0" applyNumberFormat="1" applyFont="1" applyFill="1" applyBorder="1" applyAlignment="1">
      <alignment vertical="center"/>
    </xf>
    <xf numFmtId="182" fontId="22" fillId="5" borderId="97"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0" borderId="1" xfId="0" applyFont="1" applyBorder="1" applyAlignment="1">
      <alignment horizontal="center" vertical="center" wrapText="1"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2" fillId="0" borderId="0" xfId="0" applyFont="1" applyAlignment="1">
      <alignment vertical="center" wrapText="1"/>
    </xf>
    <xf numFmtId="0" fontId="12" fillId="5" borderId="26" xfId="0" applyFont="1" applyFill="1" applyBorder="1" applyAlignment="1">
      <alignment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188" fontId="12" fillId="0" borderId="20" xfId="0" applyNumberFormat="1" applyFont="1" applyBorder="1" applyAlignment="1">
      <alignment vertical="center" shrinkToFit="1"/>
    </xf>
    <xf numFmtId="0" fontId="51" fillId="0" borderId="0" xfId="7" applyFont="1">
      <alignment vertical="center"/>
    </xf>
    <xf numFmtId="0" fontId="15" fillId="0" borderId="0" xfId="7" applyFont="1">
      <alignment vertical="center"/>
    </xf>
    <xf numFmtId="0" fontId="52" fillId="0" borderId="0" xfId="7" applyFont="1" applyAlignment="1">
      <alignment horizontal="center" vertical="center"/>
    </xf>
    <xf numFmtId="0" fontId="15" fillId="0" borderId="0" xfId="7" applyFont="1" applyAlignment="1">
      <alignment horizontal="center" vertical="center"/>
    </xf>
    <xf numFmtId="0" fontId="15" fillId="0" borderId="1"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13" xfId="7" applyFont="1" applyBorder="1" applyAlignment="1">
      <alignment horizontal="center" vertical="center" wrapText="1"/>
    </xf>
    <xf numFmtId="0" fontId="15" fillId="0" borderId="8" xfId="7" applyFont="1" applyBorder="1">
      <alignment vertical="center"/>
    </xf>
    <xf numFmtId="0" fontId="15" fillId="0" borderId="8" xfId="7" applyFont="1" applyBorder="1" applyAlignment="1">
      <alignment horizontal="right" vertical="center"/>
    </xf>
    <xf numFmtId="0" fontId="15" fillId="0" borderId="6" xfId="7" applyFont="1" applyBorder="1">
      <alignment vertical="center"/>
    </xf>
    <xf numFmtId="0" fontId="15" fillId="0" borderId="6" xfId="7" applyFont="1" applyBorder="1" applyAlignment="1">
      <alignment horizontal="right" vertical="center"/>
    </xf>
    <xf numFmtId="0" fontId="15" fillId="5" borderId="8" xfId="7" applyFont="1" applyFill="1" applyBorder="1" applyAlignment="1">
      <alignment vertical="center" wrapText="1"/>
    </xf>
    <xf numFmtId="38" fontId="15" fillId="5" borderId="8" xfId="8" applyFont="1" applyFill="1" applyBorder="1">
      <alignment vertical="center"/>
    </xf>
    <xf numFmtId="0" fontId="15" fillId="0" borderId="8" xfId="7" applyFont="1" applyBorder="1" applyProtection="1">
      <alignment vertical="center"/>
      <protection locked="0"/>
    </xf>
    <xf numFmtId="38" fontId="15" fillId="0" borderId="8" xfId="8" applyFont="1" applyBorder="1" applyProtection="1">
      <alignment vertical="center"/>
      <protection locked="0"/>
    </xf>
    <xf numFmtId="0" fontId="15" fillId="5" borderId="8" xfId="7" applyFont="1" applyFill="1" applyBorder="1">
      <alignment vertical="center"/>
    </xf>
    <xf numFmtId="0" fontId="53" fillId="0" borderId="0" xfId="7" applyFont="1" applyAlignment="1">
      <alignment horizontal="center" vertical="center"/>
    </xf>
    <xf numFmtId="38" fontId="15" fillId="0" borderId="0" xfId="8" applyFont="1" applyFill="1" applyBorder="1" applyAlignment="1">
      <alignment horizontal="center" vertical="center"/>
    </xf>
    <xf numFmtId="0" fontId="55" fillId="0" borderId="0" xfId="0" applyFont="1"/>
    <xf numFmtId="38" fontId="55" fillId="0" borderId="0" xfId="0" applyNumberFormat="1" applyFont="1"/>
    <xf numFmtId="40" fontId="15" fillId="5" borderId="8" xfId="8" applyNumberFormat="1" applyFont="1" applyFill="1" applyBorder="1">
      <alignment vertical="center"/>
    </xf>
    <xf numFmtId="40" fontId="15" fillId="5" borderId="8" xfId="1" applyNumberFormat="1" applyFont="1" applyFill="1" applyBorder="1" applyAlignment="1">
      <alignment vertical="center"/>
    </xf>
    <xf numFmtId="189" fontId="8" fillId="0" borderId="37" xfId="0" applyNumberFormat="1" applyFont="1" applyBorder="1" applyAlignment="1">
      <alignment horizontal="right" vertical="center" shrinkToFit="1"/>
    </xf>
    <xf numFmtId="189" fontId="14" fillId="5" borderId="19" xfId="0" applyNumberFormat="1" applyFont="1" applyFill="1" applyBorder="1" applyAlignment="1">
      <alignment vertical="center" shrinkToFit="1"/>
    </xf>
    <xf numFmtId="57" fontId="22" fillId="5" borderId="63" xfId="0" quotePrefix="1" applyNumberFormat="1" applyFont="1" applyFill="1" applyBorder="1" applyAlignment="1">
      <alignment horizontal="center" vertical="center" shrinkToFit="1"/>
    </xf>
    <xf numFmtId="57" fontId="22" fillId="5" borderId="64" xfId="0" quotePrefix="1" applyNumberFormat="1" applyFont="1" applyFill="1" applyBorder="1" applyAlignment="1">
      <alignment horizontal="center" vertical="center" shrinkToFit="1"/>
    </xf>
    <xf numFmtId="0" fontId="52" fillId="0" borderId="0" xfId="7" applyFont="1" applyAlignment="1">
      <alignment horizontal="center" vertical="center"/>
    </xf>
    <xf numFmtId="0" fontId="15" fillId="0" borderId="1" xfId="7" applyFont="1" applyBorder="1" applyAlignment="1">
      <alignment horizontal="center" vertical="center"/>
    </xf>
    <xf numFmtId="0" fontId="15" fillId="0" borderId="6" xfId="7" applyFont="1" applyBorder="1" applyAlignment="1">
      <alignment horizontal="center" vertical="center"/>
    </xf>
    <xf numFmtId="0" fontId="15" fillId="0" borderId="1"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4" xfId="7" applyFont="1" applyBorder="1" applyAlignment="1">
      <alignment horizontal="center" vertical="center" wrapTex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0" fontId="12" fillId="0" borderId="43" xfId="0" applyFont="1" applyBorder="1" applyAlignment="1">
      <alignment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5" borderId="26" xfId="0" applyFont="1" applyFill="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5" borderId="5" xfId="0" applyFont="1" applyFill="1" applyBorder="1" applyAlignment="1">
      <alignment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Alignment="1">
      <alignmen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182" fontId="22" fillId="5" borderId="93" xfId="0" applyNumberFormat="1" applyFont="1" applyFill="1" applyBorder="1" applyAlignment="1">
      <alignment horizontal="center" vertical="center"/>
    </xf>
    <xf numFmtId="182" fontId="22" fillId="5" borderId="97" xfId="0" applyNumberFormat="1" applyFont="1" applyFill="1" applyBorder="1" applyAlignment="1">
      <alignment horizontal="center" vertical="center"/>
    </xf>
    <xf numFmtId="181" fontId="22" fillId="5" borderId="98"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54" fillId="0" borderId="0" xfId="7" applyFont="1" applyFill="1" applyBorder="1" applyAlignment="1">
      <alignment vertical="center" wrapText="1"/>
    </xf>
    <xf numFmtId="38" fontId="15" fillId="0" borderId="0" xfId="8" applyFont="1" applyFill="1" applyBorder="1" applyAlignment="1">
      <alignment vertical="center"/>
    </xf>
  </cellXfs>
  <cellStyles count="9">
    <cellStyle name="桁区切り" xfId="1" builtinId="6"/>
    <cellStyle name="桁区切り 2" xfId="5" xr:uid="{00000000-0005-0000-0000-000001000000}"/>
    <cellStyle name="桁区切り 3" xfId="6" xr:uid="{00000000-0005-0000-0000-000002000000}"/>
    <cellStyle name="桁区切り 4" xfId="8" xr:uid="{87955105-806E-43D9-9BC0-4240AD44C711}"/>
    <cellStyle name="標準" xfId="0" builtinId="0"/>
    <cellStyle name="標準 2" xfId="2" xr:uid="{00000000-0005-0000-0000-000004000000}"/>
    <cellStyle name="標準 3" xfId="3" xr:uid="{00000000-0005-0000-0000-000005000000}"/>
    <cellStyle name="標準 4" xfId="4" xr:uid="{00000000-0005-0000-0000-000006000000}"/>
    <cellStyle name="標準 5" xfId="7" xr:uid="{C253754E-F288-49DE-88B9-85D3C670B0CB}"/>
  </cellStyles>
  <dxfs count="18">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1035050</xdr:colOff>
      <xdr:row>10</xdr:row>
      <xdr:rowOff>104774</xdr:rowOff>
    </xdr:from>
    <xdr:to>
      <xdr:col>3</xdr:col>
      <xdr:colOff>558800</xdr:colOff>
      <xdr:row>13</xdr:row>
      <xdr:rowOff>38100</xdr:rowOff>
    </xdr:to>
    <xdr:sp macro="" textlink="">
      <xdr:nvSpPr>
        <xdr:cNvPr id="2" name="吹き出し: 四角形 1">
          <a:extLst>
            <a:ext uri="{FF2B5EF4-FFF2-40B4-BE49-F238E27FC236}">
              <a16:creationId xmlns:a16="http://schemas.microsoft.com/office/drawing/2014/main" id="{F0305D46-FC75-4252-9101-6C599DDA8890}"/>
            </a:ext>
          </a:extLst>
        </xdr:cNvPr>
        <xdr:cNvSpPr/>
      </xdr:nvSpPr>
      <xdr:spPr>
        <a:xfrm>
          <a:off x="2206625" y="3752849"/>
          <a:ext cx="1866900" cy="419101"/>
        </a:xfrm>
        <a:prstGeom prst="wedgeRectCallout">
          <a:avLst>
            <a:gd name="adj1" fmla="val -22122"/>
            <a:gd name="adj2" fmla="val -104124"/>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法人名から記載してください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1092201</xdr:colOff>
      <xdr:row>6</xdr:row>
      <xdr:rowOff>6350</xdr:rowOff>
    </xdr:from>
    <xdr:to>
      <xdr:col>4</xdr:col>
      <xdr:colOff>390525</xdr:colOff>
      <xdr:row>8</xdr:row>
      <xdr:rowOff>63500</xdr:rowOff>
    </xdr:to>
    <xdr:sp macro="" textlink="">
      <xdr:nvSpPr>
        <xdr:cNvPr id="3" name="吹き出し: 四角形 2">
          <a:extLst>
            <a:ext uri="{FF2B5EF4-FFF2-40B4-BE49-F238E27FC236}">
              <a16:creationId xmlns:a16="http://schemas.microsoft.com/office/drawing/2014/main" id="{3DED80EF-A232-4A3F-806D-22CD8C773A9F}"/>
            </a:ext>
          </a:extLst>
        </xdr:cNvPr>
        <xdr:cNvSpPr/>
      </xdr:nvSpPr>
      <xdr:spPr>
        <a:xfrm>
          <a:off x="3435351" y="1349375"/>
          <a:ext cx="1641474" cy="447675"/>
        </a:xfrm>
        <a:prstGeom prst="wedgeRectCallout">
          <a:avLst>
            <a:gd name="adj1" fmla="val -20551"/>
            <a:gd name="adj2" fmla="val 128051"/>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職名から記載してください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587375</xdr:colOff>
      <xdr:row>10</xdr:row>
      <xdr:rowOff>60324</xdr:rowOff>
    </xdr:from>
    <xdr:to>
      <xdr:col>10</xdr:col>
      <xdr:colOff>514350</xdr:colOff>
      <xdr:row>17</xdr:row>
      <xdr:rowOff>120650</xdr:rowOff>
    </xdr:to>
    <xdr:sp macro="" textlink="">
      <xdr:nvSpPr>
        <xdr:cNvPr id="4" name="吹き出し: 四角形 3">
          <a:extLst>
            <a:ext uri="{FF2B5EF4-FFF2-40B4-BE49-F238E27FC236}">
              <a16:creationId xmlns:a16="http://schemas.microsoft.com/office/drawing/2014/main" id="{EAB2E2D9-4F1E-435C-B47C-6BC3FD777D74}"/>
            </a:ext>
          </a:extLst>
        </xdr:cNvPr>
        <xdr:cNvSpPr/>
      </xdr:nvSpPr>
      <xdr:spPr>
        <a:xfrm>
          <a:off x="7007225" y="3708399"/>
          <a:ext cx="3394075" cy="1193801"/>
        </a:xfrm>
        <a:prstGeom prst="wedgeRectCallout">
          <a:avLst>
            <a:gd name="adj1" fmla="val -28275"/>
            <a:gd name="adj2" fmla="val -68050"/>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rPr>
            <a:t>A</a:t>
          </a:r>
          <a:r>
            <a:rPr kumimoji="1" lang="ja-JP" altLang="en-US" sz="1100" b="1">
              <a:latin typeface="Meiryo UI" panose="020B0604030504040204" pitchFamily="50" charset="-128"/>
              <a:ea typeface="Meiryo UI" panose="020B0604030504040204" pitchFamily="50" charset="-128"/>
            </a:rPr>
            <a:t>列にて「病室の感染対策に係る整備」を選択した場合は、</a:t>
          </a:r>
          <a:r>
            <a:rPr kumimoji="1" lang="ja-JP" altLang="en-US" sz="1100" b="1">
              <a:solidFill>
                <a:srgbClr val="FF0000"/>
              </a:solidFill>
              <a:latin typeface="Meiryo UI" panose="020B0604030504040204" pitchFamily="50" charset="-128"/>
              <a:ea typeface="Meiryo UI" panose="020B0604030504040204" pitchFamily="50" charset="-128"/>
            </a:rPr>
            <a:t>整備する部屋数</a:t>
          </a:r>
          <a:r>
            <a:rPr kumimoji="1" lang="ja-JP" altLang="en-US" sz="1100" b="1">
              <a:latin typeface="Meiryo UI" panose="020B0604030504040204" pitchFamily="50" charset="-128"/>
              <a:ea typeface="Meiryo UI" panose="020B0604030504040204" pitchFamily="50" charset="-128"/>
            </a:rPr>
            <a:t>を記載してください</a:t>
          </a:r>
        </a:p>
        <a:p>
          <a:pPr algn="l"/>
          <a:r>
            <a:rPr kumimoji="1" lang="ja-JP" altLang="en-US" sz="1100" b="1">
              <a:latin typeface="Meiryo UI" panose="020B0604030504040204" pitchFamily="50" charset="-128"/>
              <a:ea typeface="Meiryo UI" panose="020B0604030504040204" pitchFamily="50" charset="-128"/>
            </a:rPr>
            <a:t>「個人防護具保管施設の整備」を選択した場合は、</a:t>
          </a:r>
          <a:r>
            <a:rPr kumimoji="1" lang="ja-JP" altLang="en-US" sz="1100" b="1">
              <a:solidFill>
                <a:srgbClr val="FF0000"/>
              </a:solidFill>
              <a:latin typeface="Meiryo UI" panose="020B0604030504040204" pitchFamily="50" charset="-128"/>
              <a:ea typeface="Meiryo UI" panose="020B0604030504040204" pitchFamily="50" charset="-128"/>
            </a:rPr>
            <a:t>整備する面積（小数第</a:t>
          </a:r>
          <a:r>
            <a:rPr kumimoji="1" lang="en-US" altLang="ja-JP" sz="1100" b="1">
              <a:solidFill>
                <a:srgbClr val="FF0000"/>
              </a:solidFill>
              <a:latin typeface="Meiryo UI" panose="020B0604030504040204" pitchFamily="50" charset="-128"/>
              <a:ea typeface="Meiryo UI" panose="020B0604030504040204" pitchFamily="50" charset="-128"/>
            </a:rPr>
            <a:t>2</a:t>
          </a:r>
          <a:r>
            <a:rPr kumimoji="1" lang="ja-JP" altLang="en-US" sz="1100" b="1">
              <a:solidFill>
                <a:srgbClr val="FF0000"/>
              </a:solidFill>
              <a:latin typeface="Meiryo UI" panose="020B0604030504040204" pitchFamily="50" charset="-128"/>
              <a:ea typeface="Meiryo UI" panose="020B0604030504040204" pitchFamily="50" charset="-128"/>
            </a:rPr>
            <a:t>位まで）</a:t>
          </a:r>
          <a:r>
            <a:rPr kumimoji="1" lang="ja-JP" altLang="en-US" sz="1100" b="1">
              <a:latin typeface="Meiryo UI" panose="020B0604030504040204" pitchFamily="50" charset="-128"/>
              <a:ea typeface="Meiryo UI" panose="020B0604030504040204" pitchFamily="50" charset="-128"/>
            </a:rPr>
            <a:t>を記載してください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14</xdr:col>
      <xdr:colOff>711200</xdr:colOff>
      <xdr:row>5</xdr:row>
      <xdr:rowOff>66675</xdr:rowOff>
    </xdr:from>
    <xdr:to>
      <xdr:col>16</xdr:col>
      <xdr:colOff>504824</xdr:colOff>
      <xdr:row>8</xdr:row>
      <xdr:rowOff>149225</xdr:rowOff>
    </xdr:to>
    <xdr:sp macro="" textlink="">
      <xdr:nvSpPr>
        <xdr:cNvPr id="5" name="吹き出し: 四角形 4">
          <a:extLst>
            <a:ext uri="{FF2B5EF4-FFF2-40B4-BE49-F238E27FC236}">
              <a16:creationId xmlns:a16="http://schemas.microsoft.com/office/drawing/2014/main" id="{224CE928-EC39-463F-A4B8-981E74262FA2}"/>
            </a:ext>
          </a:extLst>
        </xdr:cNvPr>
        <xdr:cNvSpPr/>
      </xdr:nvSpPr>
      <xdr:spPr>
        <a:xfrm>
          <a:off x="14065250" y="1247775"/>
          <a:ext cx="1527174" cy="635000"/>
        </a:xfrm>
        <a:prstGeom prst="wedgeRectCallout">
          <a:avLst>
            <a:gd name="adj1" fmla="val -21175"/>
            <a:gd name="adj2" fmla="val 96874"/>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rPr>
            <a:t>1,000</a:t>
          </a:r>
          <a:r>
            <a:rPr kumimoji="1" lang="ja-JP" altLang="en-US" sz="1100" b="1">
              <a:latin typeface="Meiryo UI" panose="020B0604030504040204" pitchFamily="50" charset="-128"/>
              <a:ea typeface="Meiryo UI" panose="020B0604030504040204" pitchFamily="50" charset="-128"/>
            </a:rPr>
            <a:t>円未満は切り捨ててください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16</xdr:col>
      <xdr:colOff>28575</xdr:colOff>
      <xdr:row>10</xdr:row>
      <xdr:rowOff>66675</xdr:rowOff>
    </xdr:from>
    <xdr:to>
      <xdr:col>19</xdr:col>
      <xdr:colOff>171450</xdr:colOff>
      <xdr:row>17</xdr:row>
      <xdr:rowOff>133350</xdr:rowOff>
    </xdr:to>
    <xdr:sp macro="" textlink="">
      <xdr:nvSpPr>
        <xdr:cNvPr id="6" name="吹き出し: 四角形 5">
          <a:extLst>
            <a:ext uri="{FF2B5EF4-FFF2-40B4-BE49-F238E27FC236}">
              <a16:creationId xmlns:a16="http://schemas.microsoft.com/office/drawing/2014/main" id="{7CB2AE5E-F140-4CD5-A67C-CD04F9F51F6B}"/>
            </a:ext>
          </a:extLst>
        </xdr:cNvPr>
        <xdr:cNvSpPr/>
      </xdr:nvSpPr>
      <xdr:spPr>
        <a:xfrm>
          <a:off x="15116175" y="3714750"/>
          <a:ext cx="2247900" cy="1200150"/>
        </a:xfrm>
        <a:prstGeom prst="wedgeRectCallout">
          <a:avLst>
            <a:gd name="adj1" fmla="val -28640"/>
            <a:gd name="adj2" fmla="val -70210"/>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補助財産を取得する際に、当該補助財産を取得するための抵当権を設定している場合は</a:t>
          </a:r>
          <a:r>
            <a:rPr kumimoji="1" lang="ja-JP" altLang="en-US" sz="1100" b="1">
              <a:solidFill>
                <a:srgbClr val="FF0000"/>
              </a:solidFill>
              <a:latin typeface="Meiryo UI" panose="020B0604030504040204" pitchFamily="50" charset="-128"/>
              <a:ea typeface="Meiryo UI" panose="020B0604030504040204" pitchFamily="50" charset="-128"/>
            </a:rPr>
            <a:t>有</a:t>
          </a:r>
          <a:r>
            <a:rPr kumimoji="1" lang="ja-JP" altLang="en-US" sz="1100" b="1">
              <a:latin typeface="Meiryo UI" panose="020B0604030504040204" pitchFamily="50" charset="-128"/>
              <a:ea typeface="Meiryo UI" panose="020B0604030504040204" pitchFamily="50" charset="-128"/>
            </a:rPr>
            <a:t>を、設定していない場合は</a:t>
          </a:r>
          <a:r>
            <a:rPr kumimoji="1" lang="ja-JP" altLang="en-US" sz="1100" b="1">
              <a:solidFill>
                <a:srgbClr val="FF0000"/>
              </a:solidFill>
              <a:latin typeface="Meiryo UI" panose="020B0604030504040204" pitchFamily="50" charset="-128"/>
              <a:ea typeface="Meiryo UI" panose="020B0604030504040204" pitchFamily="50" charset="-128"/>
            </a:rPr>
            <a:t>無</a:t>
          </a:r>
          <a:r>
            <a:rPr kumimoji="1" lang="ja-JP" altLang="en-US" sz="1100" b="1">
              <a:latin typeface="Meiryo UI" panose="020B0604030504040204" pitchFamily="50" charset="-128"/>
              <a:ea typeface="Meiryo UI" panose="020B0604030504040204" pitchFamily="50" charset="-128"/>
            </a:rPr>
            <a:t>を選択してください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16</xdr:col>
      <xdr:colOff>381000</xdr:colOff>
      <xdr:row>0</xdr:row>
      <xdr:rowOff>139700</xdr:rowOff>
    </xdr:from>
    <xdr:to>
      <xdr:col>17</xdr:col>
      <xdr:colOff>704850</xdr:colOff>
      <xdr:row>2</xdr:row>
      <xdr:rowOff>36095</xdr:rowOff>
    </xdr:to>
    <xdr:sp macro="" textlink="">
      <xdr:nvSpPr>
        <xdr:cNvPr id="7" name="テキスト ボックス 6">
          <a:extLst>
            <a:ext uri="{FF2B5EF4-FFF2-40B4-BE49-F238E27FC236}">
              <a16:creationId xmlns:a16="http://schemas.microsoft.com/office/drawing/2014/main" id="{E0DFAE97-78D7-4748-9F26-068F839F5F1A}"/>
            </a:ext>
          </a:extLst>
        </xdr:cNvPr>
        <xdr:cNvSpPr txBox="1"/>
      </xdr:nvSpPr>
      <xdr:spPr>
        <a:xfrm>
          <a:off x="15468600" y="139700"/>
          <a:ext cx="1190625" cy="3440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様式１記載例</a:t>
          </a:r>
        </a:p>
      </xdr:txBody>
    </xdr:sp>
    <xdr:clientData/>
  </xdr:twoCellAnchor>
  <xdr:twoCellAnchor>
    <xdr:from>
      <xdr:col>1</xdr:col>
      <xdr:colOff>15876</xdr:colOff>
      <xdr:row>5</xdr:row>
      <xdr:rowOff>19050</xdr:rowOff>
    </xdr:from>
    <xdr:to>
      <xdr:col>2</xdr:col>
      <xdr:colOff>368300</xdr:colOff>
      <xdr:row>8</xdr:row>
      <xdr:rowOff>53975</xdr:rowOff>
    </xdr:to>
    <xdr:sp macro="" textlink="">
      <xdr:nvSpPr>
        <xdr:cNvPr id="8" name="吹き出し: 四角形 7">
          <a:extLst>
            <a:ext uri="{FF2B5EF4-FFF2-40B4-BE49-F238E27FC236}">
              <a16:creationId xmlns:a16="http://schemas.microsoft.com/office/drawing/2014/main" id="{948818E1-B536-4EE4-A7DF-B8944C7F18DA}"/>
            </a:ext>
          </a:extLst>
        </xdr:cNvPr>
        <xdr:cNvSpPr/>
      </xdr:nvSpPr>
      <xdr:spPr>
        <a:xfrm>
          <a:off x="1187451" y="1200150"/>
          <a:ext cx="1523999" cy="587375"/>
        </a:xfrm>
        <a:prstGeom prst="wedgeRectCallout">
          <a:avLst>
            <a:gd name="adj1" fmla="val -20551"/>
            <a:gd name="adj2" fmla="val 108592"/>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rPr>
            <a:t>28</a:t>
          </a:r>
          <a:r>
            <a:rPr kumimoji="1" lang="ja-JP" altLang="en-US" sz="1100" b="1">
              <a:latin typeface="Meiryo UI" panose="020B0604030504040204" pitchFamily="50" charset="-128"/>
              <a:ea typeface="Meiryo UI" panose="020B0604030504040204" pitchFamily="50" charset="-128"/>
            </a:rPr>
            <a:t>からはじまる</a:t>
          </a:r>
          <a:r>
            <a:rPr kumimoji="1" lang="en-US" altLang="ja-JP" sz="1100" b="1">
              <a:latin typeface="Meiryo UI" panose="020B0604030504040204" pitchFamily="50" charset="-128"/>
              <a:ea typeface="Meiryo UI" panose="020B0604030504040204" pitchFamily="50" charset="-128"/>
            </a:rPr>
            <a:t>10</a:t>
          </a:r>
          <a:r>
            <a:rPr kumimoji="1" lang="ja-JP" altLang="en-US" sz="1100" b="1">
              <a:latin typeface="Meiryo UI" panose="020B0604030504040204" pitchFamily="50" charset="-128"/>
              <a:ea typeface="Meiryo UI" panose="020B0604030504040204" pitchFamily="50" charset="-128"/>
            </a:rPr>
            <a:t>桁の番号を記載してください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558800</xdr:colOff>
      <xdr:row>0</xdr:row>
      <xdr:rowOff>133350</xdr:rowOff>
    </xdr:from>
    <xdr:to>
      <xdr:col>1</xdr:col>
      <xdr:colOff>361950</xdr:colOff>
      <xdr:row>2</xdr:row>
      <xdr:rowOff>29745</xdr:rowOff>
    </xdr:to>
    <xdr:sp macro="" textlink="">
      <xdr:nvSpPr>
        <xdr:cNvPr id="9" name="テキスト ボックス 8">
          <a:extLst>
            <a:ext uri="{FF2B5EF4-FFF2-40B4-BE49-F238E27FC236}">
              <a16:creationId xmlns:a16="http://schemas.microsoft.com/office/drawing/2014/main" id="{C9E9CE70-15A6-4F3E-8F20-9A8D229ACFD0}"/>
            </a:ext>
          </a:extLst>
        </xdr:cNvPr>
        <xdr:cNvSpPr txBox="1"/>
      </xdr:nvSpPr>
      <xdr:spPr>
        <a:xfrm>
          <a:off x="558800" y="133350"/>
          <a:ext cx="974725" cy="34407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latin typeface="Meiryo UI" panose="020B0604030504040204" pitchFamily="50" charset="-128"/>
              <a:ea typeface="Meiryo UI" panose="020B0604030504040204" pitchFamily="50" charset="-128"/>
            </a:rPr>
            <a:t>二次募集用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7</xdr:row>
      <xdr:rowOff>6350</xdr:rowOff>
    </xdr:from>
    <xdr:to>
      <xdr:col>11</xdr:col>
      <xdr:colOff>541421</xdr:colOff>
      <xdr:row>8</xdr:row>
      <xdr:rowOff>115301</xdr:rowOff>
    </xdr:to>
    <xdr:sp macro="" textlink="">
      <xdr:nvSpPr>
        <xdr:cNvPr id="3" name="テキスト ボックス 2">
          <a:extLst>
            <a:ext uri="{FF2B5EF4-FFF2-40B4-BE49-F238E27FC236}">
              <a16:creationId xmlns:a16="http://schemas.microsoft.com/office/drawing/2014/main" id="{5484D2AB-FB6A-4ECE-9BA9-84F7DE4391B2}"/>
            </a:ext>
          </a:extLst>
        </xdr:cNvPr>
        <xdr:cNvSpPr txBox="1"/>
      </xdr:nvSpPr>
      <xdr:spPr>
        <a:xfrm>
          <a:off x="4257675" y="1492250"/>
          <a:ext cx="3456071" cy="337551"/>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100" b="1">
              <a:latin typeface="Meiryo UI" panose="020B0604030504040204" pitchFamily="50" charset="-128"/>
              <a:ea typeface="Meiryo UI" panose="020B0604030504040204" pitchFamily="50" charset="-128"/>
            </a:rPr>
            <a:t>　　単年度事業になるため、記載不要です</a:t>
          </a:r>
        </a:p>
      </xdr:txBody>
    </xdr:sp>
    <xdr:clientData/>
  </xdr:twoCellAnchor>
  <xdr:twoCellAnchor>
    <xdr:from>
      <xdr:col>6</xdr:col>
      <xdr:colOff>320675</xdr:colOff>
      <xdr:row>13</xdr:row>
      <xdr:rowOff>139700</xdr:rowOff>
    </xdr:from>
    <xdr:to>
      <xdr:col>11</xdr:col>
      <xdr:colOff>513013</xdr:colOff>
      <xdr:row>14</xdr:row>
      <xdr:rowOff>215900</xdr:rowOff>
    </xdr:to>
    <xdr:sp macro="" textlink="">
      <xdr:nvSpPr>
        <xdr:cNvPr id="4" name="吹き出し: 四角形 3">
          <a:extLst>
            <a:ext uri="{FF2B5EF4-FFF2-40B4-BE49-F238E27FC236}">
              <a16:creationId xmlns:a16="http://schemas.microsoft.com/office/drawing/2014/main" id="{68528B7F-E75B-47DA-B380-E99A35EDF8E4}"/>
            </a:ext>
          </a:extLst>
        </xdr:cNvPr>
        <xdr:cNvSpPr/>
      </xdr:nvSpPr>
      <xdr:spPr>
        <a:xfrm>
          <a:off x="4540250" y="2997200"/>
          <a:ext cx="3145088" cy="304800"/>
        </a:xfrm>
        <a:prstGeom prst="wedgeRectCallout">
          <a:avLst>
            <a:gd name="adj1" fmla="val -59500"/>
            <a:gd name="adj2" fmla="val -4694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補助対象経費の金額を記載してください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171450</xdr:colOff>
      <xdr:row>52</xdr:row>
      <xdr:rowOff>196851</xdr:rowOff>
    </xdr:from>
    <xdr:to>
      <xdr:col>22</xdr:col>
      <xdr:colOff>25735</xdr:colOff>
      <xdr:row>61</xdr:row>
      <xdr:rowOff>76200</xdr:rowOff>
    </xdr:to>
    <xdr:sp macro="" textlink="">
      <xdr:nvSpPr>
        <xdr:cNvPr id="5" name="吹き出し: 四角形 4">
          <a:extLst>
            <a:ext uri="{FF2B5EF4-FFF2-40B4-BE49-F238E27FC236}">
              <a16:creationId xmlns:a16="http://schemas.microsoft.com/office/drawing/2014/main" id="{5D3EF0B6-BF8B-4610-92DB-0C5E3364726D}"/>
            </a:ext>
          </a:extLst>
        </xdr:cNvPr>
        <xdr:cNvSpPr/>
      </xdr:nvSpPr>
      <xdr:spPr>
        <a:xfrm>
          <a:off x="4391025" y="11969751"/>
          <a:ext cx="4026235" cy="1936749"/>
        </a:xfrm>
        <a:prstGeom prst="wedgeRectCallout">
          <a:avLst>
            <a:gd name="adj1" fmla="val -53659"/>
            <a:gd name="adj2" fmla="val -4016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病室の感染対策に係る整備については、国負担</a:t>
          </a:r>
          <a:r>
            <a:rPr kumimoji="1" lang="en-US" altLang="ja-JP" sz="1100" b="1">
              <a:latin typeface="Meiryo UI" panose="020B0604030504040204" pitchFamily="50" charset="-128"/>
              <a:ea typeface="Meiryo UI" panose="020B0604030504040204" pitchFamily="50" charset="-128"/>
            </a:rPr>
            <a:t>3</a:t>
          </a:r>
          <a:r>
            <a:rPr kumimoji="1" lang="ja-JP" altLang="en-US" sz="1100" b="1">
              <a:latin typeface="Meiryo UI" panose="020B0604030504040204" pitchFamily="50" charset="-128"/>
              <a:ea typeface="Meiryo UI" panose="020B0604030504040204" pitchFamily="50" charset="-128"/>
            </a:rPr>
            <a:t>分の</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、県負担</a:t>
          </a:r>
          <a:r>
            <a:rPr kumimoji="1" lang="en-US" altLang="ja-JP" sz="1100" b="1">
              <a:latin typeface="Meiryo UI" panose="020B0604030504040204" pitchFamily="50" charset="-128"/>
              <a:ea typeface="Meiryo UI" panose="020B0604030504040204" pitchFamily="50" charset="-128"/>
            </a:rPr>
            <a:t>3</a:t>
          </a:r>
          <a:r>
            <a:rPr kumimoji="1" lang="ja-JP" altLang="en-US" sz="1100" b="1">
              <a:latin typeface="Meiryo UI" panose="020B0604030504040204" pitchFamily="50" charset="-128"/>
              <a:ea typeface="Meiryo UI" panose="020B0604030504040204" pitchFamily="50" charset="-128"/>
            </a:rPr>
            <a:t>分の</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、事業者負担</a:t>
          </a:r>
          <a:r>
            <a:rPr kumimoji="1" lang="en-US" altLang="ja-JP" sz="1100" b="1">
              <a:latin typeface="Meiryo UI" panose="020B0604030504040204" pitchFamily="50" charset="-128"/>
              <a:ea typeface="Meiryo UI" panose="020B0604030504040204" pitchFamily="50" charset="-128"/>
            </a:rPr>
            <a:t>3</a:t>
          </a:r>
          <a:r>
            <a:rPr kumimoji="1" lang="ja-JP" altLang="en-US" sz="1100" b="1">
              <a:latin typeface="Meiryo UI" panose="020B0604030504040204" pitchFamily="50" charset="-128"/>
              <a:ea typeface="Meiryo UI" panose="020B0604030504040204" pitchFamily="50" charset="-128"/>
            </a:rPr>
            <a:t>分の</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となります。</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国庫負担金・都道府県補助金欄は、様式</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の「県補助所要額（</a:t>
          </a:r>
          <a:r>
            <a:rPr kumimoji="1" lang="en-US" altLang="ja-JP" sz="1100" b="1">
              <a:latin typeface="Meiryo UI" panose="020B0604030504040204" pitchFamily="50" charset="-128"/>
              <a:ea typeface="Meiryo UI" panose="020B0604030504040204" pitchFamily="50" charset="-128"/>
            </a:rPr>
            <a:t>H)</a:t>
          </a:r>
          <a:r>
            <a:rPr kumimoji="1" lang="ja-JP" altLang="en-US" sz="1100" b="1">
              <a:latin typeface="Meiryo UI" panose="020B0604030504040204" pitchFamily="50" charset="-128"/>
              <a:ea typeface="Meiryo UI" panose="020B0604030504040204" pitchFamily="50" charset="-128"/>
            </a:rPr>
            <a:t>」を</a:t>
          </a: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で割った額を記載してください。（</a:t>
          </a:r>
          <a:r>
            <a:rPr kumimoji="1" lang="en-US" altLang="ja-JP" sz="1100" b="1">
              <a:latin typeface="Meiryo UI" panose="020B0604030504040204" pitchFamily="50" charset="-128"/>
              <a:ea typeface="Meiryo UI" panose="020B0604030504040204" pitchFamily="50" charset="-128"/>
            </a:rPr>
            <a:t>1,000</a:t>
          </a:r>
          <a:r>
            <a:rPr kumimoji="1" lang="ja-JP" altLang="en-US" sz="1100" b="1">
              <a:latin typeface="Meiryo UI" panose="020B0604030504040204" pitchFamily="50" charset="-128"/>
              <a:ea typeface="Meiryo UI" panose="020B0604030504040204" pitchFamily="50" charset="-128"/>
            </a:rPr>
            <a:t>円未満の端数が出た場合は都道府県補助金欄に計上）</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自己財源については、様式１「総事業費（</a:t>
          </a:r>
          <a:r>
            <a:rPr kumimoji="1" lang="en-US" altLang="ja-JP" sz="1100" b="1">
              <a:latin typeface="Meiryo UI" panose="020B0604030504040204" pitchFamily="50" charset="-128"/>
              <a:ea typeface="Meiryo UI" panose="020B0604030504040204" pitchFamily="50" charset="-128"/>
            </a:rPr>
            <a:t>A</a:t>
          </a:r>
          <a:r>
            <a:rPr kumimoji="1" lang="ja-JP" altLang="en-US" sz="1100" b="1">
              <a:latin typeface="Meiryo UI" panose="020B0604030504040204" pitchFamily="50" charset="-128"/>
              <a:ea typeface="Meiryo UI" panose="020B0604030504040204" pitchFamily="50" charset="-128"/>
            </a:rPr>
            <a:t>）」から国庫補助金および都道府県補助金の金額を引いた額を記載してください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352425</xdr:colOff>
      <xdr:row>41</xdr:row>
      <xdr:rowOff>101600</xdr:rowOff>
    </xdr:from>
    <xdr:to>
      <xdr:col>12</xdr:col>
      <xdr:colOff>6350</xdr:colOff>
      <xdr:row>44</xdr:row>
      <xdr:rowOff>113966</xdr:rowOff>
    </xdr:to>
    <xdr:sp macro="" textlink="">
      <xdr:nvSpPr>
        <xdr:cNvPr id="6" name="吹き出し: 四角形 5">
          <a:extLst>
            <a:ext uri="{FF2B5EF4-FFF2-40B4-BE49-F238E27FC236}">
              <a16:creationId xmlns:a16="http://schemas.microsoft.com/office/drawing/2014/main" id="{97FB04F0-2C07-45EB-94D3-60AE404EC0ED}"/>
            </a:ext>
          </a:extLst>
        </xdr:cNvPr>
        <xdr:cNvSpPr/>
      </xdr:nvSpPr>
      <xdr:spPr>
        <a:xfrm>
          <a:off x="4572000" y="9359900"/>
          <a:ext cx="3197225" cy="698166"/>
        </a:xfrm>
        <a:prstGeom prst="wedgeRectCallout">
          <a:avLst>
            <a:gd name="adj1" fmla="val -59500"/>
            <a:gd name="adj2" fmla="val -4694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補助対象事業以外の整備事業を行われる場合は、記載ください</a:t>
          </a:r>
        </a:p>
      </xdr:txBody>
    </xdr:sp>
    <xdr:clientData/>
  </xdr:twoCellAnchor>
  <xdr:twoCellAnchor>
    <xdr:from>
      <xdr:col>2</xdr:col>
      <xdr:colOff>1400175</xdr:colOff>
      <xdr:row>16</xdr:row>
      <xdr:rowOff>133349</xdr:rowOff>
    </xdr:from>
    <xdr:to>
      <xdr:col>6</xdr:col>
      <xdr:colOff>520700</xdr:colOff>
      <xdr:row>19</xdr:row>
      <xdr:rowOff>146049</xdr:rowOff>
    </xdr:to>
    <xdr:sp macro="" textlink="">
      <xdr:nvSpPr>
        <xdr:cNvPr id="7" name="吹き出し: 四角形 6">
          <a:extLst>
            <a:ext uri="{FF2B5EF4-FFF2-40B4-BE49-F238E27FC236}">
              <a16:creationId xmlns:a16="http://schemas.microsoft.com/office/drawing/2014/main" id="{47743F8B-0075-4625-B27F-731113FD92BC}"/>
            </a:ext>
          </a:extLst>
        </xdr:cNvPr>
        <xdr:cNvSpPr/>
      </xdr:nvSpPr>
      <xdr:spPr>
        <a:xfrm>
          <a:off x="2105025" y="3676649"/>
          <a:ext cx="2635250" cy="698500"/>
        </a:xfrm>
        <a:prstGeom prst="wedgeRectCallout">
          <a:avLst>
            <a:gd name="adj1" fmla="val -22558"/>
            <a:gd name="adj2" fmla="val -122802"/>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「病室の感染対策に係る整備」の場合は</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「整備する部屋数」を記載ください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9</xdr:col>
      <xdr:colOff>533400</xdr:colOff>
      <xdr:row>0</xdr:row>
      <xdr:rowOff>152400</xdr:rowOff>
    </xdr:from>
    <xdr:to>
      <xdr:col>11</xdr:col>
      <xdr:colOff>539750</xdr:colOff>
      <xdr:row>2</xdr:row>
      <xdr:rowOff>29745</xdr:rowOff>
    </xdr:to>
    <xdr:sp macro="" textlink="">
      <xdr:nvSpPr>
        <xdr:cNvPr id="8" name="テキスト ボックス 7">
          <a:extLst>
            <a:ext uri="{FF2B5EF4-FFF2-40B4-BE49-F238E27FC236}">
              <a16:creationId xmlns:a16="http://schemas.microsoft.com/office/drawing/2014/main" id="{83B609B8-2816-426D-AD55-3086286093AC}"/>
            </a:ext>
          </a:extLst>
        </xdr:cNvPr>
        <xdr:cNvSpPr txBox="1"/>
      </xdr:nvSpPr>
      <xdr:spPr>
        <a:xfrm>
          <a:off x="6524625" y="152400"/>
          <a:ext cx="1187450" cy="3440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様式２記載例</a:t>
          </a:r>
        </a:p>
      </xdr:txBody>
    </xdr:sp>
    <xdr:clientData/>
  </xdr:twoCellAnchor>
  <xdr:twoCellAnchor>
    <xdr:from>
      <xdr:col>6</xdr:col>
      <xdr:colOff>333376</xdr:colOff>
      <xdr:row>29</xdr:row>
      <xdr:rowOff>180975</xdr:rowOff>
    </xdr:from>
    <xdr:to>
      <xdr:col>11</xdr:col>
      <xdr:colOff>19051</xdr:colOff>
      <xdr:row>31</xdr:row>
      <xdr:rowOff>209550</xdr:rowOff>
    </xdr:to>
    <xdr:sp macro="" textlink="">
      <xdr:nvSpPr>
        <xdr:cNvPr id="9" name="吹き出し: 四角形 8">
          <a:extLst>
            <a:ext uri="{FF2B5EF4-FFF2-40B4-BE49-F238E27FC236}">
              <a16:creationId xmlns:a16="http://schemas.microsoft.com/office/drawing/2014/main" id="{6D808E74-6ECA-4819-B7DC-16EB51B9DD0F}"/>
            </a:ext>
          </a:extLst>
        </xdr:cNvPr>
        <xdr:cNvSpPr/>
      </xdr:nvSpPr>
      <xdr:spPr>
        <a:xfrm>
          <a:off x="4552951" y="6696075"/>
          <a:ext cx="2638425" cy="485775"/>
        </a:xfrm>
        <a:prstGeom prst="wedgeRectCallout">
          <a:avLst>
            <a:gd name="adj1" fmla="val -59500"/>
            <a:gd name="adj2" fmla="val -4694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補助対象とならない経費を記載ください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5</xdr:col>
      <xdr:colOff>269875</xdr:colOff>
      <xdr:row>3</xdr:row>
      <xdr:rowOff>101600</xdr:rowOff>
    </xdr:from>
    <xdr:to>
      <xdr:col>11</xdr:col>
      <xdr:colOff>393700</xdr:colOff>
      <xdr:row>5</xdr:row>
      <xdr:rowOff>76200</xdr:rowOff>
    </xdr:to>
    <xdr:sp macro="" textlink="">
      <xdr:nvSpPr>
        <xdr:cNvPr id="10" name="テキスト ボックス 9">
          <a:extLst>
            <a:ext uri="{FF2B5EF4-FFF2-40B4-BE49-F238E27FC236}">
              <a16:creationId xmlns:a16="http://schemas.microsoft.com/office/drawing/2014/main" id="{6322C6F0-B8FD-460B-A402-FD79C4D00EBC}"/>
            </a:ext>
          </a:extLst>
        </xdr:cNvPr>
        <xdr:cNvSpPr txBox="1"/>
      </xdr:nvSpPr>
      <xdr:spPr>
        <a:xfrm>
          <a:off x="3889375" y="774700"/>
          <a:ext cx="3667125" cy="3937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100" b="1">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欄外の（記入上の注意）も確認の上作成してください</a:t>
          </a:r>
        </a:p>
      </xdr:txBody>
    </xdr:sp>
    <xdr:clientData/>
  </xdr:twoCellAnchor>
  <xdr:twoCellAnchor>
    <xdr:from>
      <xdr:col>0</xdr:col>
      <xdr:colOff>180975</xdr:colOff>
      <xdr:row>0</xdr:row>
      <xdr:rowOff>161925</xdr:rowOff>
    </xdr:from>
    <xdr:to>
      <xdr:col>2</xdr:col>
      <xdr:colOff>596900</xdr:colOff>
      <xdr:row>2</xdr:row>
      <xdr:rowOff>101600</xdr:rowOff>
    </xdr:to>
    <xdr:sp macro="" textlink="">
      <xdr:nvSpPr>
        <xdr:cNvPr id="11" name="テキスト ボックス 10">
          <a:extLst>
            <a:ext uri="{FF2B5EF4-FFF2-40B4-BE49-F238E27FC236}">
              <a16:creationId xmlns:a16="http://schemas.microsoft.com/office/drawing/2014/main" id="{034701B4-F807-408D-8D4B-B6389E7F0151}"/>
            </a:ext>
          </a:extLst>
        </xdr:cNvPr>
        <xdr:cNvSpPr txBox="1"/>
      </xdr:nvSpPr>
      <xdr:spPr>
        <a:xfrm>
          <a:off x="180975" y="161925"/>
          <a:ext cx="1120775" cy="4064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1"/>
              </a:solidFill>
              <a:latin typeface="Meiryo UI" panose="020B0604030504040204" pitchFamily="50" charset="-128"/>
              <a:ea typeface="Meiryo UI" panose="020B0604030504040204" pitchFamily="50" charset="-128"/>
            </a:rPr>
            <a:t>二次募集用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7</xdr:row>
      <xdr:rowOff>25400</xdr:rowOff>
    </xdr:from>
    <xdr:to>
      <xdr:col>11</xdr:col>
      <xdr:colOff>544596</xdr:colOff>
      <xdr:row>8</xdr:row>
      <xdr:rowOff>131176</xdr:rowOff>
    </xdr:to>
    <xdr:sp macro="" textlink="">
      <xdr:nvSpPr>
        <xdr:cNvPr id="3" name="テキスト ボックス 2">
          <a:extLst>
            <a:ext uri="{FF2B5EF4-FFF2-40B4-BE49-F238E27FC236}">
              <a16:creationId xmlns:a16="http://schemas.microsoft.com/office/drawing/2014/main" id="{20C4920E-9BFC-480F-96A3-5B4F116AFD53}"/>
            </a:ext>
          </a:extLst>
        </xdr:cNvPr>
        <xdr:cNvSpPr txBox="1"/>
      </xdr:nvSpPr>
      <xdr:spPr>
        <a:xfrm>
          <a:off x="4257675" y="1511300"/>
          <a:ext cx="3459246" cy="334376"/>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100" b="1">
              <a:latin typeface="Meiryo UI" panose="020B0604030504040204" pitchFamily="50" charset="-128"/>
              <a:ea typeface="Meiryo UI" panose="020B0604030504040204" pitchFamily="50" charset="-128"/>
            </a:rPr>
            <a:t>　　単年度事業になるため、記載不要です</a:t>
          </a:r>
        </a:p>
      </xdr:txBody>
    </xdr:sp>
    <xdr:clientData/>
  </xdr:twoCellAnchor>
  <xdr:twoCellAnchor>
    <xdr:from>
      <xdr:col>2</xdr:col>
      <xdr:colOff>1377950</xdr:colOff>
      <xdr:row>28</xdr:row>
      <xdr:rowOff>168275</xdr:rowOff>
    </xdr:from>
    <xdr:to>
      <xdr:col>7</xdr:col>
      <xdr:colOff>381000</xdr:colOff>
      <xdr:row>31</xdr:row>
      <xdr:rowOff>180975</xdr:rowOff>
    </xdr:to>
    <xdr:sp macro="" textlink="">
      <xdr:nvSpPr>
        <xdr:cNvPr id="4" name="吹き出し: 四角形 3">
          <a:extLst>
            <a:ext uri="{FF2B5EF4-FFF2-40B4-BE49-F238E27FC236}">
              <a16:creationId xmlns:a16="http://schemas.microsoft.com/office/drawing/2014/main" id="{44E5C459-75FE-4461-A2E0-5669C12491BC}"/>
            </a:ext>
          </a:extLst>
        </xdr:cNvPr>
        <xdr:cNvSpPr/>
      </xdr:nvSpPr>
      <xdr:spPr>
        <a:xfrm>
          <a:off x="2082800" y="6454775"/>
          <a:ext cx="3108325" cy="698500"/>
        </a:xfrm>
        <a:prstGeom prst="wedgeRectCallout">
          <a:avLst>
            <a:gd name="adj1" fmla="val -22558"/>
            <a:gd name="adj2" fmla="val -66492"/>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「個人防護具保管施設の整備」の場合は</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「整備する面積」（小数第</a:t>
          </a: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位まで）を記載ください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333375</xdr:colOff>
      <xdr:row>27</xdr:row>
      <xdr:rowOff>57150</xdr:rowOff>
    </xdr:from>
    <xdr:to>
      <xdr:col>11</xdr:col>
      <xdr:colOff>525713</xdr:colOff>
      <xdr:row>28</xdr:row>
      <xdr:rowOff>133350</xdr:rowOff>
    </xdr:to>
    <xdr:sp macro="" textlink="">
      <xdr:nvSpPr>
        <xdr:cNvPr id="5" name="吹き出し: 四角形 4">
          <a:extLst>
            <a:ext uri="{FF2B5EF4-FFF2-40B4-BE49-F238E27FC236}">
              <a16:creationId xmlns:a16="http://schemas.microsoft.com/office/drawing/2014/main" id="{49414FB5-B163-4228-B2B8-EEEDEF4B05D8}"/>
            </a:ext>
          </a:extLst>
        </xdr:cNvPr>
        <xdr:cNvSpPr/>
      </xdr:nvSpPr>
      <xdr:spPr>
        <a:xfrm>
          <a:off x="4552950" y="6115050"/>
          <a:ext cx="3145088" cy="304800"/>
        </a:xfrm>
        <a:prstGeom prst="wedgeRectCallout">
          <a:avLst>
            <a:gd name="adj1" fmla="val -59500"/>
            <a:gd name="adj2" fmla="val -4694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補助対象経費の金額を記載してください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333375</xdr:colOff>
      <xdr:row>45</xdr:row>
      <xdr:rowOff>180975</xdr:rowOff>
    </xdr:from>
    <xdr:to>
      <xdr:col>11</xdr:col>
      <xdr:colOff>568325</xdr:colOff>
      <xdr:row>48</xdr:row>
      <xdr:rowOff>190166</xdr:rowOff>
    </xdr:to>
    <xdr:sp macro="" textlink="">
      <xdr:nvSpPr>
        <xdr:cNvPr id="6" name="吹き出し: 四角形 5">
          <a:extLst>
            <a:ext uri="{FF2B5EF4-FFF2-40B4-BE49-F238E27FC236}">
              <a16:creationId xmlns:a16="http://schemas.microsoft.com/office/drawing/2014/main" id="{4FAEFEC9-A270-42DB-B91D-F069984FF64F}"/>
            </a:ext>
          </a:extLst>
        </xdr:cNvPr>
        <xdr:cNvSpPr/>
      </xdr:nvSpPr>
      <xdr:spPr>
        <a:xfrm>
          <a:off x="4552950" y="10353675"/>
          <a:ext cx="3187700" cy="694991"/>
        </a:xfrm>
        <a:prstGeom prst="wedgeRectCallout">
          <a:avLst>
            <a:gd name="adj1" fmla="val -59500"/>
            <a:gd name="adj2" fmla="val -4694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補助対象事業以外の整備事業を行われる場合は、記載ください</a:t>
          </a:r>
        </a:p>
      </xdr:txBody>
    </xdr:sp>
    <xdr:clientData/>
  </xdr:twoCellAnchor>
  <xdr:twoCellAnchor>
    <xdr:from>
      <xdr:col>6</xdr:col>
      <xdr:colOff>285750</xdr:colOff>
      <xdr:row>34</xdr:row>
      <xdr:rowOff>19050</xdr:rowOff>
    </xdr:from>
    <xdr:to>
      <xdr:col>10</xdr:col>
      <xdr:colOff>558800</xdr:colOff>
      <xdr:row>36</xdr:row>
      <xdr:rowOff>44450</xdr:rowOff>
    </xdr:to>
    <xdr:sp macro="" textlink="">
      <xdr:nvSpPr>
        <xdr:cNvPr id="7" name="吹き出し: 四角形 6">
          <a:extLst>
            <a:ext uri="{FF2B5EF4-FFF2-40B4-BE49-F238E27FC236}">
              <a16:creationId xmlns:a16="http://schemas.microsoft.com/office/drawing/2014/main" id="{DF0091BA-A935-4D73-85A5-FC64D84F4FEB}"/>
            </a:ext>
          </a:extLst>
        </xdr:cNvPr>
        <xdr:cNvSpPr/>
      </xdr:nvSpPr>
      <xdr:spPr>
        <a:xfrm>
          <a:off x="4505325" y="7677150"/>
          <a:ext cx="2635250" cy="482600"/>
        </a:xfrm>
        <a:prstGeom prst="wedgeRectCallout">
          <a:avLst>
            <a:gd name="adj1" fmla="val -59500"/>
            <a:gd name="adj2" fmla="val -46949"/>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補助対象とならない経費を記載ください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6</xdr:col>
      <xdr:colOff>139700</xdr:colOff>
      <xdr:row>57</xdr:row>
      <xdr:rowOff>76201</xdr:rowOff>
    </xdr:from>
    <xdr:to>
      <xdr:col>22</xdr:col>
      <xdr:colOff>21389</xdr:colOff>
      <xdr:row>64</xdr:row>
      <xdr:rowOff>152401</xdr:rowOff>
    </xdr:to>
    <xdr:sp macro="" textlink="">
      <xdr:nvSpPr>
        <xdr:cNvPr id="9" name="吹き出し: 四角形 8">
          <a:extLst>
            <a:ext uri="{FF2B5EF4-FFF2-40B4-BE49-F238E27FC236}">
              <a16:creationId xmlns:a16="http://schemas.microsoft.com/office/drawing/2014/main" id="{CF3CECA8-C252-4F49-B17A-BE0644E97D20}"/>
            </a:ext>
          </a:extLst>
        </xdr:cNvPr>
        <xdr:cNvSpPr/>
      </xdr:nvSpPr>
      <xdr:spPr>
        <a:xfrm>
          <a:off x="4359275" y="12992101"/>
          <a:ext cx="4053639" cy="1676400"/>
        </a:xfrm>
        <a:prstGeom prst="wedgeRectCallout">
          <a:avLst>
            <a:gd name="adj1" fmla="val -53192"/>
            <a:gd name="adj2" fmla="val -40734"/>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個人防護具保管施設の整備については、国負担</a:t>
          </a: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分の</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、県負担２分の</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となります。国庫負担金・都道府県補助金欄は、様式</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の「県補助所要額（</a:t>
          </a:r>
          <a:r>
            <a:rPr kumimoji="1" lang="en-US" altLang="ja-JP" sz="1100" b="1">
              <a:latin typeface="Meiryo UI" panose="020B0604030504040204" pitchFamily="50" charset="-128"/>
              <a:ea typeface="Meiryo UI" panose="020B0604030504040204" pitchFamily="50" charset="-128"/>
            </a:rPr>
            <a:t>H)</a:t>
          </a:r>
          <a:r>
            <a:rPr kumimoji="1" lang="ja-JP" altLang="en-US" sz="1100" b="1">
              <a:latin typeface="Meiryo UI" panose="020B0604030504040204" pitchFamily="50" charset="-128"/>
              <a:ea typeface="Meiryo UI" panose="020B0604030504040204" pitchFamily="50" charset="-128"/>
            </a:rPr>
            <a:t>」を</a:t>
          </a: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で割った額を記載してください。（</a:t>
          </a:r>
          <a:r>
            <a:rPr kumimoji="1" lang="en-US" altLang="ja-JP" sz="1100" b="1">
              <a:latin typeface="Meiryo UI" panose="020B0604030504040204" pitchFamily="50" charset="-128"/>
              <a:ea typeface="Meiryo UI" panose="020B0604030504040204" pitchFamily="50" charset="-128"/>
            </a:rPr>
            <a:t>1,000</a:t>
          </a:r>
          <a:r>
            <a:rPr kumimoji="1" lang="ja-JP" altLang="en-US" sz="1100" b="1">
              <a:latin typeface="Meiryo UI" panose="020B0604030504040204" pitchFamily="50" charset="-128"/>
              <a:ea typeface="Meiryo UI" panose="020B0604030504040204" pitchFamily="50" charset="-128"/>
            </a:rPr>
            <a:t>円未満の端数が出た場合は都道府県補助金欄に計上）</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自己財源については、様式１「総事業費（</a:t>
          </a:r>
          <a:r>
            <a:rPr kumimoji="1" lang="en-US" altLang="ja-JP" sz="1100" b="1">
              <a:latin typeface="Meiryo UI" panose="020B0604030504040204" pitchFamily="50" charset="-128"/>
              <a:ea typeface="Meiryo UI" panose="020B0604030504040204" pitchFamily="50" charset="-128"/>
            </a:rPr>
            <a:t>A</a:t>
          </a:r>
          <a:r>
            <a:rPr kumimoji="1" lang="ja-JP" altLang="en-US" sz="1100" b="1">
              <a:latin typeface="Meiryo UI" panose="020B0604030504040204" pitchFamily="50" charset="-128"/>
              <a:ea typeface="Meiryo UI" panose="020B0604030504040204" pitchFamily="50" charset="-128"/>
            </a:rPr>
            <a:t>）」から国庫補助金および都道府県補助金の金額を引いた額を記載してください</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9</xdr:col>
      <xdr:colOff>295275</xdr:colOff>
      <xdr:row>1</xdr:row>
      <xdr:rowOff>38100</xdr:rowOff>
    </xdr:from>
    <xdr:to>
      <xdr:col>11</xdr:col>
      <xdr:colOff>295275</xdr:colOff>
      <xdr:row>2</xdr:row>
      <xdr:rowOff>159920</xdr:rowOff>
    </xdr:to>
    <xdr:sp macro="" textlink="">
      <xdr:nvSpPr>
        <xdr:cNvPr id="10" name="テキスト ボックス 9">
          <a:extLst>
            <a:ext uri="{FF2B5EF4-FFF2-40B4-BE49-F238E27FC236}">
              <a16:creationId xmlns:a16="http://schemas.microsoft.com/office/drawing/2014/main" id="{7DA76DE1-B2F6-4E09-885B-09410E0E175C}"/>
            </a:ext>
          </a:extLst>
        </xdr:cNvPr>
        <xdr:cNvSpPr txBox="1"/>
      </xdr:nvSpPr>
      <xdr:spPr>
        <a:xfrm>
          <a:off x="6286500" y="285750"/>
          <a:ext cx="1181100" cy="34089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様式２記載例</a:t>
          </a:r>
        </a:p>
      </xdr:txBody>
    </xdr:sp>
    <xdr:clientData/>
  </xdr:twoCellAnchor>
  <xdr:twoCellAnchor>
    <xdr:from>
      <xdr:col>5</xdr:col>
      <xdr:colOff>260350</xdr:colOff>
      <xdr:row>3</xdr:row>
      <xdr:rowOff>101600</xdr:rowOff>
    </xdr:from>
    <xdr:to>
      <xdr:col>11</xdr:col>
      <xdr:colOff>384175</xdr:colOff>
      <xdr:row>5</xdr:row>
      <xdr:rowOff>76200</xdr:rowOff>
    </xdr:to>
    <xdr:sp macro="" textlink="">
      <xdr:nvSpPr>
        <xdr:cNvPr id="8" name="テキスト ボックス 7">
          <a:extLst>
            <a:ext uri="{FF2B5EF4-FFF2-40B4-BE49-F238E27FC236}">
              <a16:creationId xmlns:a16="http://schemas.microsoft.com/office/drawing/2014/main" id="{46B2A300-7794-4A6C-B3F3-814138A9B6AE}"/>
            </a:ext>
          </a:extLst>
        </xdr:cNvPr>
        <xdr:cNvSpPr txBox="1"/>
      </xdr:nvSpPr>
      <xdr:spPr>
        <a:xfrm>
          <a:off x="3879850" y="774700"/>
          <a:ext cx="3667125" cy="3937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r>
            <a:rPr kumimoji="1" lang="ja-JP" altLang="en-US" sz="1100" b="1">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欄外の（記入上の注意）も確認の上作成してください</a:t>
          </a:r>
        </a:p>
      </xdr:txBody>
    </xdr:sp>
    <xdr:clientData/>
  </xdr:twoCellAnchor>
  <xdr:twoCellAnchor>
    <xdr:from>
      <xdr:col>0</xdr:col>
      <xdr:colOff>142875</xdr:colOff>
      <xdr:row>1</xdr:row>
      <xdr:rowOff>9525</xdr:rowOff>
    </xdr:from>
    <xdr:to>
      <xdr:col>2</xdr:col>
      <xdr:colOff>552450</xdr:colOff>
      <xdr:row>2</xdr:row>
      <xdr:rowOff>196850</xdr:rowOff>
    </xdr:to>
    <xdr:sp macro="" textlink="">
      <xdr:nvSpPr>
        <xdr:cNvPr id="11" name="テキスト ボックス 10">
          <a:extLst>
            <a:ext uri="{FF2B5EF4-FFF2-40B4-BE49-F238E27FC236}">
              <a16:creationId xmlns:a16="http://schemas.microsoft.com/office/drawing/2014/main" id="{F9072D90-832B-4C36-A07C-2E8C46031331}"/>
            </a:ext>
          </a:extLst>
        </xdr:cNvPr>
        <xdr:cNvSpPr txBox="1"/>
      </xdr:nvSpPr>
      <xdr:spPr>
        <a:xfrm>
          <a:off x="142875" y="257175"/>
          <a:ext cx="1114425" cy="4064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1"/>
              </a:solidFill>
              <a:latin typeface="Meiryo UI" panose="020B0604030504040204" pitchFamily="50" charset="-128"/>
              <a:ea typeface="Meiryo UI" panose="020B0604030504040204" pitchFamily="50" charset="-128"/>
            </a:rPr>
            <a:t>二次募集用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488949</xdr:colOff>
      <xdr:row>1</xdr:row>
      <xdr:rowOff>190500</xdr:rowOff>
    </xdr:from>
    <xdr:to>
      <xdr:col>10</xdr:col>
      <xdr:colOff>330200</xdr:colOff>
      <xdr:row>4</xdr:row>
      <xdr:rowOff>11196</xdr:rowOff>
    </xdr:to>
    <xdr:sp macro="" textlink="">
      <xdr:nvSpPr>
        <xdr:cNvPr id="2" name="テキスト ボックス 1">
          <a:extLst>
            <a:ext uri="{FF2B5EF4-FFF2-40B4-BE49-F238E27FC236}">
              <a16:creationId xmlns:a16="http://schemas.microsoft.com/office/drawing/2014/main" id="{17819B48-0077-4AA9-9113-D31DEABDC9D5}"/>
            </a:ext>
          </a:extLst>
        </xdr:cNvPr>
        <xdr:cNvSpPr txBox="1"/>
      </xdr:nvSpPr>
      <xdr:spPr>
        <a:xfrm>
          <a:off x="6146799" y="342900"/>
          <a:ext cx="1231901" cy="35409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様式</a:t>
          </a:r>
          <a:r>
            <a:rPr kumimoji="1" lang="en-US" altLang="ja-JP" sz="1100" b="1">
              <a:solidFill>
                <a:srgbClr val="FF0000"/>
              </a:solidFill>
              <a:latin typeface="Meiryo UI" panose="020B0604030504040204" pitchFamily="50" charset="-128"/>
              <a:ea typeface="Meiryo UI" panose="020B0604030504040204" pitchFamily="50" charset="-128"/>
            </a:rPr>
            <a:t>3</a:t>
          </a:r>
          <a:r>
            <a:rPr kumimoji="1" lang="ja-JP" altLang="en-US" sz="1100" b="1">
              <a:solidFill>
                <a:srgbClr val="FF0000"/>
              </a:solidFill>
              <a:latin typeface="Meiryo UI" panose="020B0604030504040204" pitchFamily="50" charset="-128"/>
              <a:ea typeface="Meiryo UI" panose="020B0604030504040204" pitchFamily="50" charset="-128"/>
            </a:rPr>
            <a:t>記載例</a:t>
          </a:r>
        </a:p>
      </xdr:txBody>
    </xdr:sp>
    <xdr:clientData/>
  </xdr:twoCellAnchor>
  <xdr:twoCellAnchor>
    <xdr:from>
      <xdr:col>2</xdr:col>
      <xdr:colOff>257175</xdr:colOff>
      <xdr:row>20</xdr:row>
      <xdr:rowOff>114300</xdr:rowOff>
    </xdr:from>
    <xdr:to>
      <xdr:col>5</xdr:col>
      <xdr:colOff>638174</xdr:colOff>
      <xdr:row>24</xdr:row>
      <xdr:rowOff>25401</xdr:rowOff>
    </xdr:to>
    <xdr:sp macro="" textlink="">
      <xdr:nvSpPr>
        <xdr:cNvPr id="3" name="吹き出し: 四角形 2">
          <a:extLst>
            <a:ext uri="{FF2B5EF4-FFF2-40B4-BE49-F238E27FC236}">
              <a16:creationId xmlns:a16="http://schemas.microsoft.com/office/drawing/2014/main" id="{A5210A55-A492-4BD0-92C8-98A4D3D08494}"/>
            </a:ext>
          </a:extLst>
        </xdr:cNvPr>
        <xdr:cNvSpPr/>
      </xdr:nvSpPr>
      <xdr:spPr>
        <a:xfrm>
          <a:off x="1743075" y="3648075"/>
          <a:ext cx="2466974" cy="692151"/>
        </a:xfrm>
        <a:prstGeom prst="wedgeRectCallout">
          <a:avLst>
            <a:gd name="adj1" fmla="val -59500"/>
            <a:gd name="adj2" fmla="val -46949"/>
          </a:avLst>
        </a:prstGeom>
        <a:ln w="28575">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令和</a:t>
          </a:r>
          <a:r>
            <a:rPr kumimoji="1" lang="en-US" altLang="ja-JP" sz="1100" b="1">
              <a:latin typeface="Meiryo UI" panose="020B0604030504040204" pitchFamily="50" charset="-128"/>
              <a:ea typeface="Meiryo UI" panose="020B0604030504040204" pitchFamily="50" charset="-128"/>
            </a:rPr>
            <a:t>6</a:t>
          </a:r>
          <a:r>
            <a:rPr kumimoji="1" lang="ja-JP" altLang="en-US" sz="1100" b="1">
              <a:latin typeface="Meiryo UI" panose="020B0604030504040204" pitchFamily="50" charset="-128"/>
              <a:ea typeface="Meiryo UI" panose="020B0604030504040204" pitchFamily="50" charset="-128"/>
            </a:rPr>
            <a:t>年度本事業を活用された場合は「有」を選択してください</a:t>
          </a:r>
        </a:p>
      </xdr:txBody>
    </xdr:sp>
    <xdr:clientData/>
  </xdr:twoCellAnchor>
  <xdr:twoCellAnchor>
    <xdr:from>
      <xdr:col>4</xdr:col>
      <xdr:colOff>247650</xdr:colOff>
      <xdr:row>27</xdr:row>
      <xdr:rowOff>190500</xdr:rowOff>
    </xdr:from>
    <xdr:to>
      <xdr:col>8</xdr:col>
      <xdr:colOff>466725</xdr:colOff>
      <xdr:row>30</xdr:row>
      <xdr:rowOff>142874</xdr:rowOff>
    </xdr:to>
    <xdr:sp macro="" textlink="">
      <xdr:nvSpPr>
        <xdr:cNvPr id="4" name="吹き出し: 四角形 3">
          <a:extLst>
            <a:ext uri="{FF2B5EF4-FFF2-40B4-BE49-F238E27FC236}">
              <a16:creationId xmlns:a16="http://schemas.microsoft.com/office/drawing/2014/main" id="{D0D961EE-CE61-484B-A931-986608576584}"/>
            </a:ext>
          </a:extLst>
        </xdr:cNvPr>
        <xdr:cNvSpPr/>
      </xdr:nvSpPr>
      <xdr:spPr>
        <a:xfrm>
          <a:off x="3124200" y="4857750"/>
          <a:ext cx="3000375" cy="885824"/>
        </a:xfrm>
        <a:prstGeom prst="wedgeRectCallout">
          <a:avLst>
            <a:gd name="adj1" fmla="val -57572"/>
            <a:gd name="adj2" fmla="val 43557"/>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浴室、トイレを整備される場合の面積を記載ください。（整備されない場合は「０」と記載ください）</a:t>
          </a:r>
        </a:p>
      </xdr:txBody>
    </xdr:sp>
    <xdr:clientData/>
  </xdr:twoCellAnchor>
  <xdr:twoCellAnchor>
    <xdr:from>
      <xdr:col>4</xdr:col>
      <xdr:colOff>247650</xdr:colOff>
      <xdr:row>31</xdr:row>
      <xdr:rowOff>63500</xdr:rowOff>
    </xdr:from>
    <xdr:to>
      <xdr:col>8</xdr:col>
      <xdr:colOff>26570</xdr:colOff>
      <xdr:row>33</xdr:row>
      <xdr:rowOff>0</xdr:rowOff>
    </xdr:to>
    <xdr:sp macro="" textlink="">
      <xdr:nvSpPr>
        <xdr:cNvPr id="5" name="吹き出し: 四角形 4">
          <a:extLst>
            <a:ext uri="{FF2B5EF4-FFF2-40B4-BE49-F238E27FC236}">
              <a16:creationId xmlns:a16="http://schemas.microsoft.com/office/drawing/2014/main" id="{ED7B1C4E-A72B-4978-A250-614451749FE0}"/>
            </a:ext>
          </a:extLst>
        </xdr:cNvPr>
        <xdr:cNvSpPr/>
      </xdr:nvSpPr>
      <xdr:spPr>
        <a:xfrm>
          <a:off x="3124200" y="5854700"/>
          <a:ext cx="2560220" cy="622300"/>
        </a:xfrm>
        <a:prstGeom prst="wedgeRectCallout">
          <a:avLst>
            <a:gd name="adj1" fmla="val -59500"/>
            <a:gd name="adj2" fmla="val -8946"/>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専用の陰圧装置、空調設備を整備する部分の面積を記載ください</a:t>
          </a:r>
        </a:p>
      </xdr:txBody>
    </xdr:sp>
    <xdr:clientData/>
  </xdr:twoCellAnchor>
  <xdr:twoCellAnchor>
    <xdr:from>
      <xdr:col>4</xdr:col>
      <xdr:colOff>438150</xdr:colOff>
      <xdr:row>42</xdr:row>
      <xdr:rowOff>47625</xdr:rowOff>
    </xdr:from>
    <xdr:to>
      <xdr:col>8</xdr:col>
      <xdr:colOff>358775</xdr:colOff>
      <xdr:row>47</xdr:row>
      <xdr:rowOff>0</xdr:rowOff>
    </xdr:to>
    <xdr:sp macro="" textlink="">
      <xdr:nvSpPr>
        <xdr:cNvPr id="6" name="吹き出し: 四角形 5">
          <a:extLst>
            <a:ext uri="{FF2B5EF4-FFF2-40B4-BE49-F238E27FC236}">
              <a16:creationId xmlns:a16="http://schemas.microsoft.com/office/drawing/2014/main" id="{6A3C264C-8BD4-48E2-BB4A-483174D90E5A}"/>
            </a:ext>
          </a:extLst>
        </xdr:cNvPr>
        <xdr:cNvSpPr/>
      </xdr:nvSpPr>
      <xdr:spPr>
        <a:xfrm>
          <a:off x="3314700" y="8134350"/>
          <a:ext cx="2701925" cy="1457325"/>
        </a:xfrm>
        <a:prstGeom prst="wedgeRectCallout">
          <a:avLst>
            <a:gd name="adj1" fmla="val -64884"/>
            <a:gd name="adj2" fmla="val 13828"/>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注意</a:t>
          </a: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内示通知日までに医療措置協定を締結している場合が補助対象となります。</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（既に医療措置協定締結済みであれば「有」を選択ください）</a:t>
          </a:r>
        </a:p>
      </xdr:txBody>
    </xdr:sp>
    <xdr:clientData/>
  </xdr:twoCellAnchor>
  <xdr:twoCellAnchor>
    <xdr:from>
      <xdr:col>5</xdr:col>
      <xdr:colOff>644525</xdr:colOff>
      <xdr:row>5</xdr:row>
      <xdr:rowOff>0</xdr:rowOff>
    </xdr:from>
    <xdr:to>
      <xdr:col>10</xdr:col>
      <xdr:colOff>617621</xdr:colOff>
      <xdr:row>12</xdr:row>
      <xdr:rowOff>9525</xdr:rowOff>
    </xdr:to>
    <xdr:sp macro="" textlink="">
      <xdr:nvSpPr>
        <xdr:cNvPr id="7" name="テキスト ボックス 6">
          <a:extLst>
            <a:ext uri="{FF2B5EF4-FFF2-40B4-BE49-F238E27FC236}">
              <a16:creationId xmlns:a16="http://schemas.microsoft.com/office/drawing/2014/main" id="{3E0BD7EA-35F3-48C1-AD73-91AEF0986B7D}"/>
            </a:ext>
          </a:extLst>
        </xdr:cNvPr>
        <xdr:cNvSpPr txBox="1"/>
      </xdr:nvSpPr>
      <xdr:spPr>
        <a:xfrm>
          <a:off x="4216400" y="923925"/>
          <a:ext cx="3449721" cy="116205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　整備事業期間　着工日について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　国からの内示が</a:t>
          </a:r>
          <a:r>
            <a:rPr kumimoji="1" lang="en-US" altLang="ja-JP" sz="1100" b="1">
              <a:latin typeface="Meiryo UI" panose="020B0604030504040204" pitchFamily="50" charset="-128"/>
              <a:ea typeface="Meiryo UI" panose="020B0604030504040204" pitchFamily="50" charset="-128"/>
            </a:rPr>
            <a:t>11</a:t>
          </a:r>
          <a:r>
            <a:rPr kumimoji="1" lang="ja-JP" altLang="en-US" sz="1100" b="1">
              <a:latin typeface="Meiryo UI" panose="020B0604030504040204" pitchFamily="50" charset="-128"/>
              <a:ea typeface="Meiryo UI" panose="020B0604030504040204" pitchFamily="50" charset="-128"/>
            </a:rPr>
            <a:t>月（予定）のため、</a:t>
          </a:r>
          <a:r>
            <a:rPr kumimoji="1" lang="en-US" altLang="ja-JP" sz="1100" b="1">
              <a:latin typeface="Meiryo UI" panose="020B0604030504040204" pitchFamily="50" charset="-128"/>
              <a:ea typeface="Meiryo UI" panose="020B0604030504040204" pitchFamily="50" charset="-128"/>
            </a:rPr>
            <a:t>11</a:t>
          </a:r>
          <a:r>
            <a:rPr kumimoji="1" lang="ja-JP" altLang="en-US" sz="1100" b="1">
              <a:latin typeface="Meiryo UI" panose="020B0604030504040204" pitchFamily="50" charset="-128"/>
              <a:ea typeface="Meiryo UI" panose="020B0604030504040204" pitchFamily="50" charset="-128"/>
            </a:rPr>
            <a:t>月以降の日付を記載ください。（</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内示通知を行うまでに着工しないこと</a:t>
          </a:r>
          <a:r>
            <a:rPr kumimoji="1" lang="ja-JP" altLang="en-US" sz="1100" b="1">
              <a:latin typeface="Meiryo UI" panose="020B0604030504040204" pitchFamily="50" charset="-128"/>
              <a:ea typeface="Meiryo UI" panose="020B0604030504040204" pitchFamily="50" charset="-128"/>
            </a:rPr>
            <a:t>）</a:t>
          </a:r>
        </a:p>
      </xdr:txBody>
    </xdr:sp>
    <xdr:clientData/>
  </xdr:twoCellAnchor>
  <xdr:twoCellAnchor>
    <xdr:from>
      <xdr:col>4</xdr:col>
      <xdr:colOff>428625</xdr:colOff>
      <xdr:row>38</xdr:row>
      <xdr:rowOff>28575</xdr:rowOff>
    </xdr:from>
    <xdr:to>
      <xdr:col>9</xdr:col>
      <xdr:colOff>411246</xdr:colOff>
      <xdr:row>39</xdr:row>
      <xdr:rowOff>219075</xdr:rowOff>
    </xdr:to>
    <xdr:sp macro="" textlink="">
      <xdr:nvSpPr>
        <xdr:cNvPr id="8" name="テキスト ボックス 7">
          <a:extLst>
            <a:ext uri="{FF2B5EF4-FFF2-40B4-BE49-F238E27FC236}">
              <a16:creationId xmlns:a16="http://schemas.microsoft.com/office/drawing/2014/main" id="{A47EECD1-8370-4230-9E4F-BDC012871133}"/>
            </a:ext>
          </a:extLst>
        </xdr:cNvPr>
        <xdr:cNvSpPr txBox="1"/>
      </xdr:nvSpPr>
      <xdr:spPr>
        <a:xfrm>
          <a:off x="3305175" y="7248525"/>
          <a:ext cx="3459246" cy="42862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　整備される理由について具体的に記載してください</a:t>
          </a:r>
        </a:p>
      </xdr:txBody>
    </xdr:sp>
    <xdr:clientData/>
  </xdr:twoCellAnchor>
  <xdr:twoCellAnchor>
    <xdr:from>
      <xdr:col>5</xdr:col>
      <xdr:colOff>647700</xdr:colOff>
      <xdr:row>13</xdr:row>
      <xdr:rowOff>47625</xdr:rowOff>
    </xdr:from>
    <xdr:to>
      <xdr:col>10</xdr:col>
      <xdr:colOff>627146</xdr:colOff>
      <xdr:row>17</xdr:row>
      <xdr:rowOff>139700</xdr:rowOff>
    </xdr:to>
    <xdr:sp macro="" textlink="">
      <xdr:nvSpPr>
        <xdr:cNvPr id="9" name="テキスト ボックス 8">
          <a:extLst>
            <a:ext uri="{FF2B5EF4-FFF2-40B4-BE49-F238E27FC236}">
              <a16:creationId xmlns:a16="http://schemas.microsoft.com/office/drawing/2014/main" id="{3E92C05A-A3D0-4E27-8544-62F96F8B767F}"/>
            </a:ext>
          </a:extLst>
        </xdr:cNvPr>
        <xdr:cNvSpPr txBox="1"/>
      </xdr:nvSpPr>
      <xdr:spPr>
        <a:xfrm>
          <a:off x="4219575" y="2171700"/>
          <a:ext cx="3456071" cy="95885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　</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整備事業期間　竣工日について</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令和</a:t>
          </a:r>
          <a:r>
            <a:rPr kumimoji="1" lang="en-US" altLang="ja-JP" sz="1100" b="1">
              <a:solidFill>
                <a:srgbClr val="FF0000"/>
              </a:solidFill>
              <a:latin typeface="Meiryo UI" panose="020B0604030504040204" pitchFamily="50" charset="-128"/>
              <a:ea typeface="Meiryo UI" panose="020B0604030504040204" pitchFamily="50" charset="-128"/>
            </a:rPr>
            <a:t>8</a:t>
          </a:r>
          <a:r>
            <a:rPr kumimoji="1" lang="ja-JP" altLang="en-US" sz="1100" b="1">
              <a:solidFill>
                <a:srgbClr val="FF0000"/>
              </a:solidFill>
              <a:latin typeface="Meiryo UI" panose="020B0604030504040204" pitchFamily="50" charset="-128"/>
              <a:ea typeface="Meiryo UI" panose="020B0604030504040204" pitchFamily="50" charset="-128"/>
            </a:rPr>
            <a:t>年</a:t>
          </a:r>
          <a:r>
            <a:rPr kumimoji="1" lang="en-US" altLang="ja-JP" sz="1100" b="1">
              <a:solidFill>
                <a:srgbClr val="FF0000"/>
              </a:solidFill>
              <a:latin typeface="Meiryo UI" panose="020B0604030504040204" pitchFamily="50" charset="-128"/>
              <a:ea typeface="Meiryo UI" panose="020B0604030504040204" pitchFamily="50" charset="-128"/>
            </a:rPr>
            <a:t>2</a:t>
          </a:r>
          <a:r>
            <a:rPr kumimoji="1" lang="ja-JP" altLang="en-US" sz="1100" b="1">
              <a:solidFill>
                <a:srgbClr val="FF0000"/>
              </a:solidFill>
              <a:latin typeface="Meiryo UI" panose="020B0604030504040204" pitchFamily="50" charset="-128"/>
              <a:ea typeface="Meiryo UI" panose="020B0604030504040204" pitchFamily="50" charset="-128"/>
            </a:rPr>
            <a:t>月</a:t>
          </a:r>
          <a:r>
            <a:rPr kumimoji="1" lang="en-US" altLang="ja-JP" sz="1100" b="1">
              <a:solidFill>
                <a:srgbClr val="FF0000"/>
              </a:solidFill>
              <a:latin typeface="Meiryo UI" panose="020B0604030504040204" pitchFamily="50" charset="-128"/>
              <a:ea typeface="Meiryo UI" panose="020B0604030504040204" pitchFamily="50" charset="-128"/>
            </a:rPr>
            <a:t>28</a:t>
          </a:r>
          <a:r>
            <a:rPr kumimoji="1" lang="ja-JP" altLang="en-US" sz="1100" b="1">
              <a:solidFill>
                <a:srgbClr val="FF0000"/>
              </a:solidFill>
              <a:latin typeface="Meiryo UI" panose="020B0604030504040204" pitchFamily="50" charset="-128"/>
              <a:ea typeface="Meiryo UI" panose="020B0604030504040204" pitchFamily="50" charset="-128"/>
            </a:rPr>
            <a:t>日（土）</a:t>
          </a:r>
          <a:r>
            <a:rPr kumimoji="1" lang="ja-JP" altLang="en-US" sz="1100" b="1">
              <a:latin typeface="Meiryo UI" panose="020B0604030504040204" pitchFamily="50" charset="-128"/>
              <a:ea typeface="Meiryo UI" panose="020B0604030504040204" pitchFamily="50" charset="-128"/>
            </a:rPr>
            <a:t>までに事業完了（工事業者への支払いまで）している場合のみ補助対象となります。</a:t>
          </a:r>
        </a:p>
      </xdr:txBody>
    </xdr:sp>
    <xdr:clientData/>
  </xdr:twoCellAnchor>
  <xdr:twoCellAnchor>
    <xdr:from>
      <xdr:col>0</xdr:col>
      <xdr:colOff>104775</xdr:colOff>
      <xdr:row>1</xdr:row>
      <xdr:rowOff>38100</xdr:rowOff>
    </xdr:from>
    <xdr:to>
      <xdr:col>1</xdr:col>
      <xdr:colOff>434975</xdr:colOff>
      <xdr:row>3</xdr:row>
      <xdr:rowOff>66675</xdr:rowOff>
    </xdr:to>
    <xdr:sp macro="" textlink="">
      <xdr:nvSpPr>
        <xdr:cNvPr id="10" name="テキスト ボックス 9">
          <a:extLst>
            <a:ext uri="{FF2B5EF4-FFF2-40B4-BE49-F238E27FC236}">
              <a16:creationId xmlns:a16="http://schemas.microsoft.com/office/drawing/2014/main" id="{5943C952-C10D-474C-9BFF-E6E40C3ED2F2}"/>
            </a:ext>
          </a:extLst>
        </xdr:cNvPr>
        <xdr:cNvSpPr txBox="1"/>
      </xdr:nvSpPr>
      <xdr:spPr>
        <a:xfrm>
          <a:off x="104775" y="190500"/>
          <a:ext cx="1120775" cy="409575"/>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1"/>
              </a:solidFill>
              <a:latin typeface="Meiryo UI" panose="020B0604030504040204" pitchFamily="50" charset="-128"/>
              <a:ea typeface="Meiryo UI" panose="020B0604030504040204" pitchFamily="50" charset="-128"/>
            </a:rPr>
            <a:t>二次募集用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581025</xdr:colOff>
      <xdr:row>2</xdr:row>
      <xdr:rowOff>0</xdr:rowOff>
    </xdr:from>
    <xdr:to>
      <xdr:col>10</xdr:col>
      <xdr:colOff>425451</xdr:colOff>
      <xdr:row>4</xdr:row>
      <xdr:rowOff>46121</xdr:rowOff>
    </xdr:to>
    <xdr:sp macro="" textlink="">
      <xdr:nvSpPr>
        <xdr:cNvPr id="2" name="テキスト ボックス 1">
          <a:extLst>
            <a:ext uri="{FF2B5EF4-FFF2-40B4-BE49-F238E27FC236}">
              <a16:creationId xmlns:a16="http://schemas.microsoft.com/office/drawing/2014/main" id="{A238F789-3269-437E-BE5B-F7DE34E90847}"/>
            </a:ext>
          </a:extLst>
        </xdr:cNvPr>
        <xdr:cNvSpPr txBox="1"/>
      </xdr:nvSpPr>
      <xdr:spPr>
        <a:xfrm>
          <a:off x="6238875" y="381000"/>
          <a:ext cx="1235076" cy="3509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eiryo UI" panose="020B0604030504040204" pitchFamily="50" charset="-128"/>
              <a:ea typeface="Meiryo UI" panose="020B0604030504040204" pitchFamily="50" charset="-128"/>
            </a:rPr>
            <a:t>様式</a:t>
          </a:r>
          <a:r>
            <a:rPr kumimoji="1" lang="en-US" altLang="ja-JP" sz="1100" b="1">
              <a:solidFill>
                <a:srgbClr val="FF0000"/>
              </a:solidFill>
              <a:latin typeface="Meiryo UI" panose="020B0604030504040204" pitchFamily="50" charset="-128"/>
              <a:ea typeface="Meiryo UI" panose="020B0604030504040204" pitchFamily="50" charset="-128"/>
            </a:rPr>
            <a:t>3</a:t>
          </a:r>
          <a:r>
            <a:rPr kumimoji="1" lang="ja-JP" altLang="en-US" sz="1100" b="1">
              <a:solidFill>
                <a:srgbClr val="FF0000"/>
              </a:solidFill>
              <a:latin typeface="Meiryo UI" panose="020B0604030504040204" pitchFamily="50" charset="-128"/>
              <a:ea typeface="Meiryo UI" panose="020B0604030504040204" pitchFamily="50" charset="-128"/>
            </a:rPr>
            <a:t>記載例</a:t>
          </a:r>
        </a:p>
      </xdr:txBody>
    </xdr:sp>
    <xdr:clientData/>
  </xdr:twoCellAnchor>
  <xdr:twoCellAnchor>
    <xdr:from>
      <xdr:col>2</xdr:col>
      <xdr:colOff>257175</xdr:colOff>
      <xdr:row>20</xdr:row>
      <xdr:rowOff>47625</xdr:rowOff>
    </xdr:from>
    <xdr:to>
      <xdr:col>5</xdr:col>
      <xdr:colOff>638174</xdr:colOff>
      <xdr:row>23</xdr:row>
      <xdr:rowOff>114301</xdr:rowOff>
    </xdr:to>
    <xdr:sp macro="" textlink="">
      <xdr:nvSpPr>
        <xdr:cNvPr id="3" name="吹き出し: 四角形 2">
          <a:extLst>
            <a:ext uri="{FF2B5EF4-FFF2-40B4-BE49-F238E27FC236}">
              <a16:creationId xmlns:a16="http://schemas.microsoft.com/office/drawing/2014/main" id="{E63420B4-4C2A-4FDB-A9F5-877E735C4A01}"/>
            </a:ext>
          </a:extLst>
        </xdr:cNvPr>
        <xdr:cNvSpPr/>
      </xdr:nvSpPr>
      <xdr:spPr>
        <a:xfrm>
          <a:off x="1743075" y="3581400"/>
          <a:ext cx="2466974" cy="695326"/>
        </a:xfrm>
        <a:prstGeom prst="wedgeRectCallout">
          <a:avLst>
            <a:gd name="adj1" fmla="val -59500"/>
            <a:gd name="adj2" fmla="val -46949"/>
          </a:avLst>
        </a:prstGeom>
        <a:ln w="28575">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令和</a:t>
          </a:r>
          <a:r>
            <a:rPr kumimoji="1" lang="en-US" altLang="ja-JP" sz="1100" b="1">
              <a:latin typeface="Meiryo UI" panose="020B0604030504040204" pitchFamily="50" charset="-128"/>
              <a:ea typeface="Meiryo UI" panose="020B0604030504040204" pitchFamily="50" charset="-128"/>
            </a:rPr>
            <a:t>6</a:t>
          </a:r>
          <a:r>
            <a:rPr kumimoji="1" lang="ja-JP" altLang="en-US" sz="1100" b="1">
              <a:latin typeface="Meiryo UI" panose="020B0604030504040204" pitchFamily="50" charset="-128"/>
              <a:ea typeface="Meiryo UI" panose="020B0604030504040204" pitchFamily="50" charset="-128"/>
            </a:rPr>
            <a:t>年度本事業を活用された場合は「有」を選択してください</a:t>
          </a:r>
        </a:p>
      </xdr:txBody>
    </xdr:sp>
    <xdr:clientData/>
  </xdr:twoCellAnchor>
  <xdr:twoCellAnchor>
    <xdr:from>
      <xdr:col>5</xdr:col>
      <xdr:colOff>654050</xdr:colOff>
      <xdr:row>5</xdr:row>
      <xdr:rowOff>19051</xdr:rowOff>
    </xdr:from>
    <xdr:to>
      <xdr:col>10</xdr:col>
      <xdr:colOff>636671</xdr:colOff>
      <xdr:row>11</xdr:row>
      <xdr:rowOff>50800</xdr:rowOff>
    </xdr:to>
    <xdr:sp macro="" textlink="">
      <xdr:nvSpPr>
        <xdr:cNvPr id="4" name="テキスト ボックス 3">
          <a:extLst>
            <a:ext uri="{FF2B5EF4-FFF2-40B4-BE49-F238E27FC236}">
              <a16:creationId xmlns:a16="http://schemas.microsoft.com/office/drawing/2014/main" id="{88D60831-47A4-4DD8-9D53-13AE8417A607}"/>
            </a:ext>
          </a:extLst>
        </xdr:cNvPr>
        <xdr:cNvSpPr txBox="1"/>
      </xdr:nvSpPr>
      <xdr:spPr>
        <a:xfrm>
          <a:off x="4225925" y="942976"/>
          <a:ext cx="3459246" cy="1031874"/>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　整備事業期間　着工日について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　</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国からの内示が</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11</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月（予定）のため、</a:t>
          </a:r>
          <a:r>
            <a:rPr kumimoji="1"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11</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月以降の日付を記載ください。（</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注意</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内示通知を行うまでに着工しないこと</a:t>
          </a:r>
          <a:r>
            <a:rPr kumimoji="1" lang="ja-JP" altLang="en-US"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ja-JP" altLang="en-US" sz="1100" b="1">
            <a:latin typeface="Meiryo UI" panose="020B0604030504040204" pitchFamily="50" charset="-128"/>
            <a:ea typeface="Meiryo UI" panose="020B0604030504040204" pitchFamily="50" charset="-128"/>
          </a:endParaRPr>
        </a:p>
      </xdr:txBody>
    </xdr:sp>
    <xdr:clientData/>
  </xdr:twoCellAnchor>
  <xdr:twoCellAnchor>
    <xdr:from>
      <xdr:col>4</xdr:col>
      <xdr:colOff>263525</xdr:colOff>
      <xdr:row>24</xdr:row>
      <xdr:rowOff>63500</xdr:rowOff>
    </xdr:from>
    <xdr:to>
      <xdr:col>8</xdr:col>
      <xdr:colOff>368300</xdr:colOff>
      <xdr:row>28</xdr:row>
      <xdr:rowOff>158750</xdr:rowOff>
    </xdr:to>
    <xdr:sp macro="" textlink="">
      <xdr:nvSpPr>
        <xdr:cNvPr id="5" name="吹き出し: 四角形 4">
          <a:extLst>
            <a:ext uri="{FF2B5EF4-FFF2-40B4-BE49-F238E27FC236}">
              <a16:creationId xmlns:a16="http://schemas.microsoft.com/office/drawing/2014/main" id="{8F87F389-114B-47C0-89F6-DCE227FF5BF5}"/>
            </a:ext>
          </a:extLst>
        </xdr:cNvPr>
        <xdr:cNvSpPr/>
      </xdr:nvSpPr>
      <xdr:spPr>
        <a:xfrm>
          <a:off x="3146425" y="4349750"/>
          <a:ext cx="2898775" cy="692150"/>
        </a:xfrm>
        <a:prstGeom prst="wedgeRectCallout">
          <a:avLst>
            <a:gd name="adj1" fmla="val -68481"/>
            <a:gd name="adj2" fmla="val 64060"/>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本事業にて個人防護具を新規に整備する場合は、現在（㎡）欄は「０」と記載ください</a:t>
          </a:r>
        </a:p>
      </xdr:txBody>
    </xdr:sp>
    <xdr:clientData/>
  </xdr:twoCellAnchor>
  <xdr:twoCellAnchor>
    <xdr:from>
      <xdr:col>4</xdr:col>
      <xdr:colOff>219075</xdr:colOff>
      <xdr:row>37</xdr:row>
      <xdr:rowOff>38100</xdr:rowOff>
    </xdr:from>
    <xdr:to>
      <xdr:col>9</xdr:col>
      <xdr:colOff>198521</xdr:colOff>
      <xdr:row>38</xdr:row>
      <xdr:rowOff>228600</xdr:rowOff>
    </xdr:to>
    <xdr:sp macro="" textlink="">
      <xdr:nvSpPr>
        <xdr:cNvPr id="6" name="テキスト ボックス 5">
          <a:extLst>
            <a:ext uri="{FF2B5EF4-FFF2-40B4-BE49-F238E27FC236}">
              <a16:creationId xmlns:a16="http://schemas.microsoft.com/office/drawing/2014/main" id="{79BC85B4-5C76-4F59-AD3F-DA0CDF694B50}"/>
            </a:ext>
          </a:extLst>
        </xdr:cNvPr>
        <xdr:cNvSpPr txBox="1"/>
      </xdr:nvSpPr>
      <xdr:spPr>
        <a:xfrm>
          <a:off x="3095625" y="6762750"/>
          <a:ext cx="3456071" cy="42862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　整備される理由について具体的に記載してください</a:t>
          </a:r>
        </a:p>
      </xdr:txBody>
    </xdr:sp>
    <xdr:clientData/>
  </xdr:twoCellAnchor>
  <xdr:twoCellAnchor>
    <xdr:from>
      <xdr:col>4</xdr:col>
      <xdr:colOff>438150</xdr:colOff>
      <xdr:row>40</xdr:row>
      <xdr:rowOff>133350</xdr:rowOff>
    </xdr:from>
    <xdr:to>
      <xdr:col>8</xdr:col>
      <xdr:colOff>361950</xdr:colOff>
      <xdr:row>45</xdr:row>
      <xdr:rowOff>847725</xdr:rowOff>
    </xdr:to>
    <xdr:sp macro="" textlink="">
      <xdr:nvSpPr>
        <xdr:cNvPr id="7" name="吹き出し: 四角形 6">
          <a:extLst>
            <a:ext uri="{FF2B5EF4-FFF2-40B4-BE49-F238E27FC236}">
              <a16:creationId xmlns:a16="http://schemas.microsoft.com/office/drawing/2014/main" id="{DBDDC69C-835B-4529-8AEF-67041D237E6F}"/>
            </a:ext>
          </a:extLst>
        </xdr:cNvPr>
        <xdr:cNvSpPr/>
      </xdr:nvSpPr>
      <xdr:spPr>
        <a:xfrm>
          <a:off x="3314700" y="7572375"/>
          <a:ext cx="2705100" cy="1457325"/>
        </a:xfrm>
        <a:prstGeom prst="wedgeRectCallout">
          <a:avLst>
            <a:gd name="adj1" fmla="val -64884"/>
            <a:gd name="adj2" fmla="val 13828"/>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注意</a:t>
          </a: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内示通知日までに医療措置協定を締結している場合が補助対象となります。</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（既に医療措置協定締結済みであれば「有」を選択ください）</a:t>
          </a:r>
        </a:p>
      </xdr:txBody>
    </xdr:sp>
    <xdr:clientData/>
  </xdr:twoCellAnchor>
  <xdr:twoCellAnchor>
    <xdr:from>
      <xdr:col>5</xdr:col>
      <xdr:colOff>482600</xdr:colOff>
      <xdr:row>46</xdr:row>
      <xdr:rowOff>19050</xdr:rowOff>
    </xdr:from>
    <xdr:to>
      <xdr:col>9</xdr:col>
      <xdr:colOff>323850</xdr:colOff>
      <xdr:row>48</xdr:row>
      <xdr:rowOff>123825</xdr:rowOff>
    </xdr:to>
    <xdr:sp macro="" textlink="">
      <xdr:nvSpPr>
        <xdr:cNvPr id="8" name="吹き出し: 四角形 7">
          <a:extLst>
            <a:ext uri="{FF2B5EF4-FFF2-40B4-BE49-F238E27FC236}">
              <a16:creationId xmlns:a16="http://schemas.microsoft.com/office/drawing/2014/main" id="{1720A12E-88F6-4574-8CBD-F3A6EC0A6A9F}"/>
            </a:ext>
          </a:extLst>
        </xdr:cNvPr>
        <xdr:cNvSpPr/>
      </xdr:nvSpPr>
      <xdr:spPr>
        <a:xfrm>
          <a:off x="4054475" y="9115425"/>
          <a:ext cx="2622550" cy="609600"/>
        </a:xfrm>
        <a:prstGeom prst="wedgeRectCallout">
          <a:avLst>
            <a:gd name="adj1" fmla="val -71979"/>
            <a:gd name="adj2" fmla="val -2042"/>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医療措置協定で締結した協定内容を選択してください</a:t>
          </a:r>
        </a:p>
      </xdr:txBody>
    </xdr:sp>
    <xdr:clientData/>
  </xdr:twoCellAnchor>
  <xdr:twoCellAnchor>
    <xdr:from>
      <xdr:col>5</xdr:col>
      <xdr:colOff>647700</xdr:colOff>
      <xdr:row>11</xdr:row>
      <xdr:rowOff>127000</xdr:rowOff>
    </xdr:from>
    <xdr:to>
      <xdr:col>10</xdr:col>
      <xdr:colOff>627146</xdr:colOff>
      <xdr:row>17</xdr:row>
      <xdr:rowOff>15875</xdr:rowOff>
    </xdr:to>
    <xdr:sp macro="" textlink="">
      <xdr:nvSpPr>
        <xdr:cNvPr id="9" name="テキスト ボックス 8">
          <a:extLst>
            <a:ext uri="{FF2B5EF4-FFF2-40B4-BE49-F238E27FC236}">
              <a16:creationId xmlns:a16="http://schemas.microsoft.com/office/drawing/2014/main" id="{0B33ABE5-F100-4E40-AD9C-FAF00978D370}"/>
            </a:ext>
          </a:extLst>
        </xdr:cNvPr>
        <xdr:cNvSpPr txBox="1"/>
      </xdr:nvSpPr>
      <xdr:spPr>
        <a:xfrm>
          <a:off x="4229100" y="2044700"/>
          <a:ext cx="3471946" cy="94297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　</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整備事業期間　竣工日について</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令和</a:t>
          </a:r>
          <a:r>
            <a:rPr kumimoji="1" lang="en-US" altLang="ja-JP" sz="1100" b="1">
              <a:solidFill>
                <a:srgbClr val="FF0000"/>
              </a:solidFill>
              <a:latin typeface="Meiryo UI" panose="020B0604030504040204" pitchFamily="50" charset="-128"/>
              <a:ea typeface="Meiryo UI" panose="020B0604030504040204" pitchFamily="50" charset="-128"/>
            </a:rPr>
            <a:t>8</a:t>
          </a:r>
          <a:r>
            <a:rPr kumimoji="1" lang="ja-JP" altLang="en-US" sz="1100" b="1">
              <a:solidFill>
                <a:srgbClr val="FF0000"/>
              </a:solidFill>
              <a:latin typeface="Meiryo UI" panose="020B0604030504040204" pitchFamily="50" charset="-128"/>
              <a:ea typeface="Meiryo UI" panose="020B0604030504040204" pitchFamily="50" charset="-128"/>
            </a:rPr>
            <a:t>年</a:t>
          </a:r>
          <a:r>
            <a:rPr kumimoji="1" lang="en-US" altLang="ja-JP" sz="1100" b="1">
              <a:solidFill>
                <a:srgbClr val="FF0000"/>
              </a:solidFill>
              <a:latin typeface="Meiryo UI" panose="020B0604030504040204" pitchFamily="50" charset="-128"/>
              <a:ea typeface="Meiryo UI" panose="020B0604030504040204" pitchFamily="50" charset="-128"/>
            </a:rPr>
            <a:t>2</a:t>
          </a:r>
          <a:r>
            <a:rPr kumimoji="1" lang="ja-JP" altLang="en-US" sz="1100" b="1">
              <a:solidFill>
                <a:srgbClr val="FF0000"/>
              </a:solidFill>
              <a:latin typeface="Meiryo UI" panose="020B0604030504040204" pitchFamily="50" charset="-128"/>
              <a:ea typeface="Meiryo UI" panose="020B0604030504040204" pitchFamily="50" charset="-128"/>
            </a:rPr>
            <a:t>月</a:t>
          </a:r>
          <a:r>
            <a:rPr kumimoji="1" lang="en-US" altLang="ja-JP" sz="1100" b="1">
              <a:solidFill>
                <a:srgbClr val="FF0000"/>
              </a:solidFill>
              <a:latin typeface="Meiryo UI" panose="020B0604030504040204" pitchFamily="50" charset="-128"/>
              <a:ea typeface="Meiryo UI" panose="020B0604030504040204" pitchFamily="50" charset="-128"/>
            </a:rPr>
            <a:t>28</a:t>
          </a:r>
          <a:r>
            <a:rPr kumimoji="1" lang="ja-JP" altLang="en-US" sz="1100" b="1">
              <a:solidFill>
                <a:srgbClr val="FF0000"/>
              </a:solidFill>
              <a:latin typeface="Meiryo UI" panose="020B0604030504040204" pitchFamily="50" charset="-128"/>
              <a:ea typeface="Meiryo UI" panose="020B0604030504040204" pitchFamily="50" charset="-128"/>
            </a:rPr>
            <a:t>日（土）</a:t>
          </a:r>
          <a:r>
            <a:rPr kumimoji="1" lang="ja-JP" altLang="en-US" sz="1100" b="1">
              <a:latin typeface="Meiryo UI" panose="020B0604030504040204" pitchFamily="50" charset="-128"/>
              <a:ea typeface="Meiryo UI" panose="020B0604030504040204" pitchFamily="50" charset="-128"/>
            </a:rPr>
            <a:t>までに事業完了（工事業者への支払いまで）している場合のみ補助対象となります。</a:t>
          </a:r>
        </a:p>
      </xdr:txBody>
    </xdr:sp>
    <xdr:clientData/>
  </xdr:twoCellAnchor>
  <xdr:twoCellAnchor>
    <xdr:from>
      <xdr:col>4</xdr:col>
      <xdr:colOff>295275</xdr:colOff>
      <xdr:row>29</xdr:row>
      <xdr:rowOff>12700</xdr:rowOff>
    </xdr:from>
    <xdr:to>
      <xdr:col>9</xdr:col>
      <xdr:colOff>6350</xdr:colOff>
      <xdr:row>31</xdr:row>
      <xdr:rowOff>146050</xdr:rowOff>
    </xdr:to>
    <xdr:sp macro="" textlink="">
      <xdr:nvSpPr>
        <xdr:cNvPr id="11" name="吹き出し: 四角形 10">
          <a:extLst>
            <a:ext uri="{FF2B5EF4-FFF2-40B4-BE49-F238E27FC236}">
              <a16:creationId xmlns:a16="http://schemas.microsoft.com/office/drawing/2014/main" id="{B907BE9A-9881-495F-A742-1EFA2A1ED639}"/>
            </a:ext>
          </a:extLst>
        </xdr:cNvPr>
        <xdr:cNvSpPr/>
      </xdr:nvSpPr>
      <xdr:spPr>
        <a:xfrm>
          <a:off x="3178175" y="5200650"/>
          <a:ext cx="3203575" cy="704850"/>
        </a:xfrm>
        <a:prstGeom prst="wedgeRectCallout">
          <a:avLst>
            <a:gd name="adj1" fmla="val -66531"/>
            <a:gd name="adj2" fmla="val 12091"/>
          </a:avLst>
        </a:prstGeom>
        <a:ln w="38100">
          <a:solidFill>
            <a:schemeClr val="bg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a:t>
          </a: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補助対象となるのは、協定で締結する個人防護具の保管に必要と認められる面積です。</a:t>
          </a:r>
        </a:p>
      </xdr:txBody>
    </xdr:sp>
    <xdr:clientData/>
  </xdr:twoCellAnchor>
  <xdr:twoCellAnchor>
    <xdr:from>
      <xdr:col>0</xdr:col>
      <xdr:colOff>123825</xdr:colOff>
      <xdr:row>1</xdr:row>
      <xdr:rowOff>47625</xdr:rowOff>
    </xdr:from>
    <xdr:to>
      <xdr:col>1</xdr:col>
      <xdr:colOff>454025</xdr:colOff>
      <xdr:row>3</xdr:row>
      <xdr:rowOff>76200</xdr:rowOff>
    </xdr:to>
    <xdr:sp macro="" textlink="">
      <xdr:nvSpPr>
        <xdr:cNvPr id="10" name="テキスト ボックス 9">
          <a:extLst>
            <a:ext uri="{FF2B5EF4-FFF2-40B4-BE49-F238E27FC236}">
              <a16:creationId xmlns:a16="http://schemas.microsoft.com/office/drawing/2014/main" id="{DCE82759-47E8-4CD3-9C8F-8C846249F5DA}"/>
            </a:ext>
          </a:extLst>
        </xdr:cNvPr>
        <xdr:cNvSpPr txBox="1"/>
      </xdr:nvSpPr>
      <xdr:spPr>
        <a:xfrm>
          <a:off x="123825" y="200025"/>
          <a:ext cx="1120775" cy="409575"/>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accent1"/>
              </a:solidFill>
              <a:latin typeface="Meiryo UI" panose="020B0604030504040204" pitchFamily="50" charset="-128"/>
              <a:ea typeface="Meiryo UI" panose="020B0604030504040204" pitchFamily="50" charset="-128"/>
            </a:rPr>
            <a:t>二次募集用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1198441</xdr:colOff>
      <xdr:row>2</xdr:row>
      <xdr:rowOff>33460</xdr:rowOff>
    </xdr:from>
    <xdr:to>
      <xdr:col>6</xdr:col>
      <xdr:colOff>1611923</xdr:colOff>
      <xdr:row>4</xdr:row>
      <xdr:rowOff>117231</xdr:rowOff>
    </xdr:to>
    <xdr:sp macro="" textlink="">
      <xdr:nvSpPr>
        <xdr:cNvPr id="2" name="テキスト ボックス 1">
          <a:extLst>
            <a:ext uri="{FF2B5EF4-FFF2-40B4-BE49-F238E27FC236}">
              <a16:creationId xmlns:a16="http://schemas.microsoft.com/office/drawing/2014/main" id="{25D97C5C-99DD-A6F2-00F7-561DA7F69AE6}"/>
            </a:ext>
          </a:extLst>
        </xdr:cNvPr>
        <xdr:cNvSpPr txBox="1"/>
      </xdr:nvSpPr>
      <xdr:spPr>
        <a:xfrm>
          <a:off x="3836133" y="414460"/>
          <a:ext cx="2618886" cy="464771"/>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当課作業用のため記載不要です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E68A93-F36E-44AC-9F34-A3ABE1DACF08}" name="テーブル1" displayName="テーブル1" ref="A1:P2" totalsRowShown="0" headerRowDxfId="17" dataDxfId="16">
  <autoFilter ref="A1:P2" xr:uid="{A3E68A93-F36E-44AC-9F34-A3ABE1DACF08}"/>
  <tableColumns count="16">
    <tableColumn id="1" xr3:uid="{55BEC598-5A53-42DB-91F6-C4DBEFE08CB0}" name="区分" dataDxfId="15">
      <calculatedColumnFormula>様式１!A9</calculatedColumnFormula>
    </tableColumn>
    <tableColumn id="2" xr3:uid="{23746FD4-1483-45F6-A270-F49D0B80AFCE}" name="施設名" dataDxfId="14">
      <calculatedColumnFormula>様式１!C9</calculatedColumnFormula>
    </tableColumn>
    <tableColumn id="3" xr3:uid="{6CA06C4C-DD81-4045-92B4-8043DA9543F1}" name="開設者" dataDxfId="13">
      <calculatedColumnFormula>様式１!D9</calculatedColumnFormula>
    </tableColumn>
    <tableColumn id="4" xr3:uid="{715F3FA4-082D-40A7-8CB7-C4F585055CE1}" name="総事業費" dataDxfId="12">
      <calculatedColumnFormula>様式１!E9</calculatedColumnFormula>
    </tableColumn>
    <tableColumn id="5" xr3:uid="{7B723502-722F-4D80-B9E2-57C3637E711D}" name="寄付金その他の収入額" dataDxfId="11">
      <calculatedColumnFormula>様式１!F9</calculatedColumnFormula>
    </tableColumn>
    <tableColumn id="6" xr3:uid="{525CB901-46AD-43F7-8CB3-9995AA3C6D4E}" name="差引額" dataDxfId="10">
      <calculatedColumnFormula>様式１!G9</calculatedColumnFormula>
    </tableColumn>
    <tableColumn id="7" xr3:uid="{6423429A-1EB8-48F1-87E6-9AE0B6D80386}" name="対象経費（面積/室数）" dataDxfId="9">
      <calculatedColumnFormula>様式１!H9</calculatedColumnFormula>
    </tableColumn>
    <tableColumn id="8" xr3:uid="{CC03E4CB-BFEA-4575-8060-F1BE89C35979}" name="対象経費（単価）" dataDxfId="8">
      <calculatedColumnFormula>様式１!I9</calculatedColumnFormula>
    </tableColumn>
    <tableColumn id="9" xr3:uid="{9D72F4A1-B7BE-4392-908D-9CCA502A531C}" name="対象経費（金額）" dataDxfId="7">
      <calculatedColumnFormula>様式１!J9</calculatedColumnFormula>
    </tableColumn>
    <tableColumn id="10" xr3:uid="{E9F754AF-81EE-412F-9C98-E74C34BDA54C}" name="基準額（面積/室数）" dataDxfId="6">
      <calculatedColumnFormula>様式１!K9</calculatedColumnFormula>
    </tableColumn>
    <tableColumn id="11" xr3:uid="{93AACE27-012A-4A68-AD64-B7F8FCFA9949}" name="基準額（単価）" dataDxfId="5">
      <calculatedColumnFormula>様式１!L9</calculatedColumnFormula>
    </tableColumn>
    <tableColumn id="12" xr3:uid="{93F943F2-DE8A-4E5F-AF76-3DD8683B8B39}" name="基準額（金額）" dataDxfId="4">
      <calculatedColumnFormula>様式１!M9</calculatedColumnFormula>
    </tableColumn>
    <tableColumn id="13" xr3:uid="{F9BC2C0D-4940-42F8-BB84-FD90F74F7098}" name="選定額" dataDxfId="3">
      <calculatedColumnFormula>様式１!N9</calculatedColumnFormula>
    </tableColumn>
    <tableColumn id="14" xr3:uid="{EF90AE02-5758-45E9-B731-0F59CF28BCC0}" name="県補助基本額" dataDxfId="2">
      <calculatedColumnFormula>様式１!O9</calculatedColumnFormula>
    </tableColumn>
    <tableColumn id="15" xr3:uid="{FC6EDBF8-4CC4-48E4-90D8-AA33C10DA8AA}" name="県補助所要額" dataDxfId="1">
      <calculatedColumnFormula>様式１!P9</calculatedColumnFormula>
    </tableColumn>
    <tableColumn id="16" xr3:uid="{0B4420E9-E57B-4CE3-BD2A-28CB68232855}" name="抵当権" dataDxfId="0">
      <calculatedColumnFormula>様式１!Q9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9B32-1B3E-4C7D-86B4-2BD4CDA136F3}">
  <sheetPr>
    <pageSetUpPr fitToPage="1"/>
  </sheetPr>
  <dimension ref="A1:R17"/>
  <sheetViews>
    <sheetView tabSelected="1" view="pageBreakPreview" zoomScaleNormal="100" zoomScaleSheetLayoutView="100" workbookViewId="0"/>
  </sheetViews>
  <sheetFormatPr defaultRowHeight="13"/>
  <cols>
    <col min="1" max="4" width="16.7265625" style="231" customWidth="1"/>
    <col min="5" max="17" width="12.453125" style="231" customWidth="1"/>
    <col min="18" max="18" width="15" style="231" customWidth="1"/>
    <col min="19" max="19" width="2.7265625" style="231" customWidth="1"/>
    <col min="20" max="264" width="8.7265625" style="231"/>
    <col min="265" max="265" width="16.7265625" style="231" customWidth="1"/>
    <col min="266" max="273" width="12.453125" style="231" customWidth="1"/>
    <col min="274" max="274" width="15" style="231" customWidth="1"/>
    <col min="275" max="275" width="2.7265625" style="231" customWidth="1"/>
    <col min="276" max="520" width="8.7265625" style="231"/>
    <col min="521" max="521" width="16.7265625" style="231" customWidth="1"/>
    <col min="522" max="529" width="12.453125" style="231" customWidth="1"/>
    <col min="530" max="530" width="15" style="231" customWidth="1"/>
    <col min="531" max="531" width="2.7265625" style="231" customWidth="1"/>
    <col min="532" max="776" width="8.7265625" style="231"/>
    <col min="777" max="777" width="16.7265625" style="231" customWidth="1"/>
    <col min="778" max="785" width="12.453125" style="231" customWidth="1"/>
    <col min="786" max="786" width="15" style="231" customWidth="1"/>
    <col min="787" max="787" width="2.7265625" style="231" customWidth="1"/>
    <col min="788" max="1032" width="8.7265625" style="231"/>
    <col min="1033" max="1033" width="16.7265625" style="231" customWidth="1"/>
    <col min="1034" max="1041" width="12.453125" style="231" customWidth="1"/>
    <col min="1042" max="1042" width="15" style="231" customWidth="1"/>
    <col min="1043" max="1043" width="2.7265625" style="231" customWidth="1"/>
    <col min="1044" max="1288" width="8.7265625" style="231"/>
    <col min="1289" max="1289" width="16.7265625" style="231" customWidth="1"/>
    <col min="1290" max="1297" width="12.453125" style="231" customWidth="1"/>
    <col min="1298" max="1298" width="15" style="231" customWidth="1"/>
    <col min="1299" max="1299" width="2.7265625" style="231" customWidth="1"/>
    <col min="1300" max="1544" width="8.7265625" style="231"/>
    <col min="1545" max="1545" width="16.7265625" style="231" customWidth="1"/>
    <col min="1546" max="1553" width="12.453125" style="231" customWidth="1"/>
    <col min="1554" max="1554" width="15" style="231" customWidth="1"/>
    <col min="1555" max="1555" width="2.7265625" style="231" customWidth="1"/>
    <col min="1556" max="1800" width="8.7265625" style="231"/>
    <col min="1801" max="1801" width="16.7265625" style="231" customWidth="1"/>
    <col min="1802" max="1809" width="12.453125" style="231" customWidth="1"/>
    <col min="1810" max="1810" width="15" style="231" customWidth="1"/>
    <col min="1811" max="1811" width="2.7265625" style="231" customWidth="1"/>
    <col min="1812" max="2056" width="8.7265625" style="231"/>
    <col min="2057" max="2057" width="16.7265625" style="231" customWidth="1"/>
    <col min="2058" max="2065" width="12.453125" style="231" customWidth="1"/>
    <col min="2066" max="2066" width="15" style="231" customWidth="1"/>
    <col min="2067" max="2067" width="2.7265625" style="231" customWidth="1"/>
    <col min="2068" max="2312" width="8.7265625" style="231"/>
    <col min="2313" max="2313" width="16.7265625" style="231" customWidth="1"/>
    <col min="2314" max="2321" width="12.453125" style="231" customWidth="1"/>
    <col min="2322" max="2322" width="15" style="231" customWidth="1"/>
    <col min="2323" max="2323" width="2.7265625" style="231" customWidth="1"/>
    <col min="2324" max="2568" width="8.7265625" style="231"/>
    <col min="2569" max="2569" width="16.7265625" style="231" customWidth="1"/>
    <col min="2570" max="2577" width="12.453125" style="231" customWidth="1"/>
    <col min="2578" max="2578" width="15" style="231" customWidth="1"/>
    <col min="2579" max="2579" width="2.7265625" style="231" customWidth="1"/>
    <col min="2580" max="2824" width="8.7265625" style="231"/>
    <col min="2825" max="2825" width="16.7265625" style="231" customWidth="1"/>
    <col min="2826" max="2833" width="12.453125" style="231" customWidth="1"/>
    <col min="2834" max="2834" width="15" style="231" customWidth="1"/>
    <col min="2835" max="2835" width="2.7265625" style="231" customWidth="1"/>
    <col min="2836" max="3080" width="8.7265625" style="231"/>
    <col min="3081" max="3081" width="16.7265625" style="231" customWidth="1"/>
    <col min="3082" max="3089" width="12.453125" style="231" customWidth="1"/>
    <col min="3090" max="3090" width="15" style="231" customWidth="1"/>
    <col min="3091" max="3091" width="2.7265625" style="231" customWidth="1"/>
    <col min="3092" max="3336" width="8.7265625" style="231"/>
    <col min="3337" max="3337" width="16.7265625" style="231" customWidth="1"/>
    <col min="3338" max="3345" width="12.453125" style="231" customWidth="1"/>
    <col min="3346" max="3346" width="15" style="231" customWidth="1"/>
    <col min="3347" max="3347" width="2.7265625" style="231" customWidth="1"/>
    <col min="3348" max="3592" width="8.7265625" style="231"/>
    <col min="3593" max="3593" width="16.7265625" style="231" customWidth="1"/>
    <col min="3594" max="3601" width="12.453125" style="231" customWidth="1"/>
    <col min="3602" max="3602" width="15" style="231" customWidth="1"/>
    <col min="3603" max="3603" width="2.7265625" style="231" customWidth="1"/>
    <col min="3604" max="3848" width="8.7265625" style="231"/>
    <col min="3849" max="3849" width="16.7265625" style="231" customWidth="1"/>
    <col min="3850" max="3857" width="12.453125" style="231" customWidth="1"/>
    <col min="3858" max="3858" width="15" style="231" customWidth="1"/>
    <col min="3859" max="3859" width="2.7265625" style="231" customWidth="1"/>
    <col min="3860" max="4104" width="8.7265625" style="231"/>
    <col min="4105" max="4105" width="16.7265625" style="231" customWidth="1"/>
    <col min="4106" max="4113" width="12.453125" style="231" customWidth="1"/>
    <col min="4114" max="4114" width="15" style="231" customWidth="1"/>
    <col min="4115" max="4115" width="2.7265625" style="231" customWidth="1"/>
    <col min="4116" max="4360" width="8.7265625" style="231"/>
    <col min="4361" max="4361" width="16.7265625" style="231" customWidth="1"/>
    <col min="4362" max="4369" width="12.453125" style="231" customWidth="1"/>
    <col min="4370" max="4370" width="15" style="231" customWidth="1"/>
    <col min="4371" max="4371" width="2.7265625" style="231" customWidth="1"/>
    <col min="4372" max="4616" width="8.7265625" style="231"/>
    <col min="4617" max="4617" width="16.7265625" style="231" customWidth="1"/>
    <col min="4618" max="4625" width="12.453125" style="231" customWidth="1"/>
    <col min="4626" max="4626" width="15" style="231" customWidth="1"/>
    <col min="4627" max="4627" width="2.7265625" style="231" customWidth="1"/>
    <col min="4628" max="4872" width="8.7265625" style="231"/>
    <col min="4873" max="4873" width="16.7265625" style="231" customWidth="1"/>
    <col min="4874" max="4881" width="12.453125" style="231" customWidth="1"/>
    <col min="4882" max="4882" width="15" style="231" customWidth="1"/>
    <col min="4883" max="4883" width="2.7265625" style="231" customWidth="1"/>
    <col min="4884" max="5128" width="8.7265625" style="231"/>
    <col min="5129" max="5129" width="16.7265625" style="231" customWidth="1"/>
    <col min="5130" max="5137" width="12.453125" style="231" customWidth="1"/>
    <col min="5138" max="5138" width="15" style="231" customWidth="1"/>
    <col min="5139" max="5139" width="2.7265625" style="231" customWidth="1"/>
    <col min="5140" max="5384" width="8.7265625" style="231"/>
    <col min="5385" max="5385" width="16.7265625" style="231" customWidth="1"/>
    <col min="5386" max="5393" width="12.453125" style="231" customWidth="1"/>
    <col min="5394" max="5394" width="15" style="231" customWidth="1"/>
    <col min="5395" max="5395" width="2.7265625" style="231" customWidth="1"/>
    <col min="5396" max="5640" width="8.7265625" style="231"/>
    <col min="5641" max="5641" width="16.7265625" style="231" customWidth="1"/>
    <col min="5642" max="5649" width="12.453125" style="231" customWidth="1"/>
    <col min="5650" max="5650" width="15" style="231" customWidth="1"/>
    <col min="5651" max="5651" width="2.7265625" style="231" customWidth="1"/>
    <col min="5652" max="5896" width="8.7265625" style="231"/>
    <col min="5897" max="5897" width="16.7265625" style="231" customWidth="1"/>
    <col min="5898" max="5905" width="12.453125" style="231" customWidth="1"/>
    <col min="5906" max="5906" width="15" style="231" customWidth="1"/>
    <col min="5907" max="5907" width="2.7265625" style="231" customWidth="1"/>
    <col min="5908" max="6152" width="8.7265625" style="231"/>
    <col min="6153" max="6153" width="16.7265625" style="231" customWidth="1"/>
    <col min="6154" max="6161" width="12.453125" style="231" customWidth="1"/>
    <col min="6162" max="6162" width="15" style="231" customWidth="1"/>
    <col min="6163" max="6163" width="2.7265625" style="231" customWidth="1"/>
    <col min="6164" max="6408" width="8.7265625" style="231"/>
    <col min="6409" max="6409" width="16.7265625" style="231" customWidth="1"/>
    <col min="6410" max="6417" width="12.453125" style="231" customWidth="1"/>
    <col min="6418" max="6418" width="15" style="231" customWidth="1"/>
    <col min="6419" max="6419" width="2.7265625" style="231" customWidth="1"/>
    <col min="6420" max="6664" width="8.7265625" style="231"/>
    <col min="6665" max="6665" width="16.7265625" style="231" customWidth="1"/>
    <col min="6666" max="6673" width="12.453125" style="231" customWidth="1"/>
    <col min="6674" max="6674" width="15" style="231" customWidth="1"/>
    <col min="6675" max="6675" width="2.7265625" style="231" customWidth="1"/>
    <col min="6676" max="6920" width="8.7265625" style="231"/>
    <col min="6921" max="6921" width="16.7265625" style="231" customWidth="1"/>
    <col min="6922" max="6929" width="12.453125" style="231" customWidth="1"/>
    <col min="6930" max="6930" width="15" style="231" customWidth="1"/>
    <col min="6931" max="6931" width="2.7265625" style="231" customWidth="1"/>
    <col min="6932" max="7176" width="8.7265625" style="231"/>
    <col min="7177" max="7177" width="16.7265625" style="231" customWidth="1"/>
    <col min="7178" max="7185" width="12.453125" style="231" customWidth="1"/>
    <col min="7186" max="7186" width="15" style="231" customWidth="1"/>
    <col min="7187" max="7187" width="2.7265625" style="231" customWidth="1"/>
    <col min="7188" max="7432" width="8.7265625" style="231"/>
    <col min="7433" max="7433" width="16.7265625" style="231" customWidth="1"/>
    <col min="7434" max="7441" width="12.453125" style="231" customWidth="1"/>
    <col min="7442" max="7442" width="15" style="231" customWidth="1"/>
    <col min="7443" max="7443" width="2.7265625" style="231" customWidth="1"/>
    <col min="7444" max="7688" width="8.7265625" style="231"/>
    <col min="7689" max="7689" width="16.7265625" style="231" customWidth="1"/>
    <col min="7690" max="7697" width="12.453125" style="231" customWidth="1"/>
    <col min="7698" max="7698" width="15" style="231" customWidth="1"/>
    <col min="7699" max="7699" width="2.7265625" style="231" customWidth="1"/>
    <col min="7700" max="7944" width="8.7265625" style="231"/>
    <col min="7945" max="7945" width="16.7265625" style="231" customWidth="1"/>
    <col min="7946" max="7953" width="12.453125" style="231" customWidth="1"/>
    <col min="7954" max="7954" width="15" style="231" customWidth="1"/>
    <col min="7955" max="7955" width="2.7265625" style="231" customWidth="1"/>
    <col min="7956" max="8200" width="8.7265625" style="231"/>
    <col min="8201" max="8201" width="16.7265625" style="231" customWidth="1"/>
    <col min="8202" max="8209" width="12.453125" style="231" customWidth="1"/>
    <col min="8210" max="8210" width="15" style="231" customWidth="1"/>
    <col min="8211" max="8211" width="2.7265625" style="231" customWidth="1"/>
    <col min="8212" max="8456" width="8.7265625" style="231"/>
    <col min="8457" max="8457" width="16.7265625" style="231" customWidth="1"/>
    <col min="8458" max="8465" width="12.453125" style="231" customWidth="1"/>
    <col min="8466" max="8466" width="15" style="231" customWidth="1"/>
    <col min="8467" max="8467" width="2.7265625" style="231" customWidth="1"/>
    <col min="8468" max="8712" width="8.7265625" style="231"/>
    <col min="8713" max="8713" width="16.7265625" style="231" customWidth="1"/>
    <col min="8714" max="8721" width="12.453125" style="231" customWidth="1"/>
    <col min="8722" max="8722" width="15" style="231" customWidth="1"/>
    <col min="8723" max="8723" width="2.7265625" style="231" customWidth="1"/>
    <col min="8724" max="8968" width="8.7265625" style="231"/>
    <col min="8969" max="8969" width="16.7265625" style="231" customWidth="1"/>
    <col min="8970" max="8977" width="12.453125" style="231" customWidth="1"/>
    <col min="8978" max="8978" width="15" style="231" customWidth="1"/>
    <col min="8979" max="8979" width="2.7265625" style="231" customWidth="1"/>
    <col min="8980" max="9224" width="8.7265625" style="231"/>
    <col min="9225" max="9225" width="16.7265625" style="231" customWidth="1"/>
    <col min="9226" max="9233" width="12.453125" style="231" customWidth="1"/>
    <col min="9234" max="9234" width="15" style="231" customWidth="1"/>
    <col min="9235" max="9235" width="2.7265625" style="231" customWidth="1"/>
    <col min="9236" max="9480" width="8.7265625" style="231"/>
    <col min="9481" max="9481" width="16.7265625" style="231" customWidth="1"/>
    <col min="9482" max="9489" width="12.453125" style="231" customWidth="1"/>
    <col min="9490" max="9490" width="15" style="231" customWidth="1"/>
    <col min="9491" max="9491" width="2.7265625" style="231" customWidth="1"/>
    <col min="9492" max="9736" width="8.7265625" style="231"/>
    <col min="9737" max="9737" width="16.7265625" style="231" customWidth="1"/>
    <col min="9738" max="9745" width="12.453125" style="231" customWidth="1"/>
    <col min="9746" max="9746" width="15" style="231" customWidth="1"/>
    <col min="9747" max="9747" width="2.7265625" style="231" customWidth="1"/>
    <col min="9748" max="9992" width="8.7265625" style="231"/>
    <col min="9993" max="9993" width="16.7265625" style="231" customWidth="1"/>
    <col min="9994" max="10001" width="12.453125" style="231" customWidth="1"/>
    <col min="10002" max="10002" width="15" style="231" customWidth="1"/>
    <col min="10003" max="10003" width="2.7265625" style="231" customWidth="1"/>
    <col min="10004" max="10248" width="8.7265625" style="231"/>
    <col min="10249" max="10249" width="16.7265625" style="231" customWidth="1"/>
    <col min="10250" max="10257" width="12.453125" style="231" customWidth="1"/>
    <col min="10258" max="10258" width="15" style="231" customWidth="1"/>
    <col min="10259" max="10259" width="2.7265625" style="231" customWidth="1"/>
    <col min="10260" max="10504" width="8.7265625" style="231"/>
    <col min="10505" max="10505" width="16.7265625" style="231" customWidth="1"/>
    <col min="10506" max="10513" width="12.453125" style="231" customWidth="1"/>
    <col min="10514" max="10514" width="15" style="231" customWidth="1"/>
    <col min="10515" max="10515" width="2.7265625" style="231" customWidth="1"/>
    <col min="10516" max="10760" width="8.7265625" style="231"/>
    <col min="10761" max="10761" width="16.7265625" style="231" customWidth="1"/>
    <col min="10762" max="10769" width="12.453125" style="231" customWidth="1"/>
    <col min="10770" max="10770" width="15" style="231" customWidth="1"/>
    <col min="10771" max="10771" width="2.7265625" style="231" customWidth="1"/>
    <col min="10772" max="11016" width="8.7265625" style="231"/>
    <col min="11017" max="11017" width="16.7265625" style="231" customWidth="1"/>
    <col min="11018" max="11025" width="12.453125" style="231" customWidth="1"/>
    <col min="11026" max="11026" width="15" style="231" customWidth="1"/>
    <col min="11027" max="11027" width="2.7265625" style="231" customWidth="1"/>
    <col min="11028" max="11272" width="8.7265625" style="231"/>
    <col min="11273" max="11273" width="16.7265625" style="231" customWidth="1"/>
    <col min="11274" max="11281" width="12.453125" style="231" customWidth="1"/>
    <col min="11282" max="11282" width="15" style="231" customWidth="1"/>
    <col min="11283" max="11283" width="2.7265625" style="231" customWidth="1"/>
    <col min="11284" max="11528" width="8.7265625" style="231"/>
    <col min="11529" max="11529" width="16.7265625" style="231" customWidth="1"/>
    <col min="11530" max="11537" width="12.453125" style="231" customWidth="1"/>
    <col min="11538" max="11538" width="15" style="231" customWidth="1"/>
    <col min="11539" max="11539" width="2.7265625" style="231" customWidth="1"/>
    <col min="11540" max="11784" width="8.7265625" style="231"/>
    <col min="11785" max="11785" width="16.7265625" style="231" customWidth="1"/>
    <col min="11786" max="11793" width="12.453125" style="231" customWidth="1"/>
    <col min="11794" max="11794" width="15" style="231" customWidth="1"/>
    <col min="11795" max="11795" width="2.7265625" style="231" customWidth="1"/>
    <col min="11796" max="12040" width="8.7265625" style="231"/>
    <col min="12041" max="12041" width="16.7265625" style="231" customWidth="1"/>
    <col min="12042" max="12049" width="12.453125" style="231" customWidth="1"/>
    <col min="12050" max="12050" width="15" style="231" customWidth="1"/>
    <col min="12051" max="12051" width="2.7265625" style="231" customWidth="1"/>
    <col min="12052" max="12296" width="8.7265625" style="231"/>
    <col min="12297" max="12297" width="16.7265625" style="231" customWidth="1"/>
    <col min="12298" max="12305" width="12.453125" style="231" customWidth="1"/>
    <col min="12306" max="12306" width="15" style="231" customWidth="1"/>
    <col min="12307" max="12307" width="2.7265625" style="231" customWidth="1"/>
    <col min="12308" max="12552" width="8.7265625" style="231"/>
    <col min="12553" max="12553" width="16.7265625" style="231" customWidth="1"/>
    <col min="12554" max="12561" width="12.453125" style="231" customWidth="1"/>
    <col min="12562" max="12562" width="15" style="231" customWidth="1"/>
    <col min="12563" max="12563" width="2.7265625" style="231" customWidth="1"/>
    <col min="12564" max="12808" width="8.7265625" style="231"/>
    <col min="12809" max="12809" width="16.7265625" style="231" customWidth="1"/>
    <col min="12810" max="12817" width="12.453125" style="231" customWidth="1"/>
    <col min="12818" max="12818" width="15" style="231" customWidth="1"/>
    <col min="12819" max="12819" width="2.7265625" style="231" customWidth="1"/>
    <col min="12820" max="13064" width="8.7265625" style="231"/>
    <col min="13065" max="13065" width="16.7265625" style="231" customWidth="1"/>
    <col min="13066" max="13073" width="12.453125" style="231" customWidth="1"/>
    <col min="13074" max="13074" width="15" style="231" customWidth="1"/>
    <col min="13075" max="13075" width="2.7265625" style="231" customWidth="1"/>
    <col min="13076" max="13320" width="8.7265625" style="231"/>
    <col min="13321" max="13321" width="16.7265625" style="231" customWidth="1"/>
    <col min="13322" max="13329" width="12.453125" style="231" customWidth="1"/>
    <col min="13330" max="13330" width="15" style="231" customWidth="1"/>
    <col min="13331" max="13331" width="2.7265625" style="231" customWidth="1"/>
    <col min="13332" max="13576" width="8.7265625" style="231"/>
    <col min="13577" max="13577" width="16.7265625" style="231" customWidth="1"/>
    <col min="13578" max="13585" width="12.453125" style="231" customWidth="1"/>
    <col min="13586" max="13586" width="15" style="231" customWidth="1"/>
    <col min="13587" max="13587" width="2.7265625" style="231" customWidth="1"/>
    <col min="13588" max="13832" width="8.7265625" style="231"/>
    <col min="13833" max="13833" width="16.7265625" style="231" customWidth="1"/>
    <col min="13834" max="13841" width="12.453125" style="231" customWidth="1"/>
    <col min="13842" max="13842" width="15" style="231" customWidth="1"/>
    <col min="13843" max="13843" width="2.7265625" style="231" customWidth="1"/>
    <col min="13844" max="14088" width="8.7265625" style="231"/>
    <col min="14089" max="14089" width="16.7265625" style="231" customWidth="1"/>
    <col min="14090" max="14097" width="12.453125" style="231" customWidth="1"/>
    <col min="14098" max="14098" width="15" style="231" customWidth="1"/>
    <col min="14099" max="14099" width="2.7265625" style="231" customWidth="1"/>
    <col min="14100" max="14344" width="8.7265625" style="231"/>
    <col min="14345" max="14345" width="16.7265625" style="231" customWidth="1"/>
    <col min="14346" max="14353" width="12.453125" style="231" customWidth="1"/>
    <col min="14354" max="14354" width="15" style="231" customWidth="1"/>
    <col min="14355" max="14355" width="2.7265625" style="231" customWidth="1"/>
    <col min="14356" max="14600" width="8.7265625" style="231"/>
    <col min="14601" max="14601" width="16.7265625" style="231" customWidth="1"/>
    <col min="14602" max="14609" width="12.453125" style="231" customWidth="1"/>
    <col min="14610" max="14610" width="15" style="231" customWidth="1"/>
    <col min="14611" max="14611" width="2.7265625" style="231" customWidth="1"/>
    <col min="14612" max="14856" width="8.7265625" style="231"/>
    <col min="14857" max="14857" width="16.7265625" style="231" customWidth="1"/>
    <col min="14858" max="14865" width="12.453125" style="231" customWidth="1"/>
    <col min="14866" max="14866" width="15" style="231" customWidth="1"/>
    <col min="14867" max="14867" width="2.7265625" style="231" customWidth="1"/>
    <col min="14868" max="15112" width="8.7265625" style="231"/>
    <col min="15113" max="15113" width="16.7265625" style="231" customWidth="1"/>
    <col min="15114" max="15121" width="12.453125" style="231" customWidth="1"/>
    <col min="15122" max="15122" width="15" style="231" customWidth="1"/>
    <col min="15123" max="15123" width="2.7265625" style="231" customWidth="1"/>
    <col min="15124" max="15368" width="8.7265625" style="231"/>
    <col min="15369" max="15369" width="16.7265625" style="231" customWidth="1"/>
    <col min="15370" max="15377" width="12.453125" style="231" customWidth="1"/>
    <col min="15378" max="15378" width="15" style="231" customWidth="1"/>
    <col min="15379" max="15379" width="2.7265625" style="231" customWidth="1"/>
    <col min="15380" max="15624" width="8.7265625" style="231"/>
    <col min="15625" max="15625" width="16.7265625" style="231" customWidth="1"/>
    <col min="15626" max="15633" width="12.453125" style="231" customWidth="1"/>
    <col min="15634" max="15634" width="15" style="231" customWidth="1"/>
    <col min="15635" max="15635" width="2.7265625" style="231" customWidth="1"/>
    <col min="15636" max="15880" width="8.7265625" style="231"/>
    <col min="15881" max="15881" width="16.7265625" style="231" customWidth="1"/>
    <col min="15882" max="15889" width="12.453125" style="231" customWidth="1"/>
    <col min="15890" max="15890" width="15" style="231" customWidth="1"/>
    <col min="15891" max="15891" width="2.7265625" style="231" customWidth="1"/>
    <col min="15892" max="16136" width="8.7265625" style="231"/>
    <col min="16137" max="16137" width="16.7265625" style="231" customWidth="1"/>
    <col min="16138" max="16145" width="12.453125" style="231" customWidth="1"/>
    <col min="16146" max="16146" width="15" style="231" customWidth="1"/>
    <col min="16147" max="16147" width="2.7265625" style="231" customWidth="1"/>
    <col min="16148" max="16384" width="8.7265625" style="231"/>
  </cols>
  <sheetData>
    <row r="1" spans="1:18" ht="16.5">
      <c r="A1" s="230" t="s">
        <v>448</v>
      </c>
    </row>
    <row r="2" spans="1:18" ht="19">
      <c r="A2" s="256" t="s">
        <v>449</v>
      </c>
      <c r="B2" s="256"/>
      <c r="C2" s="256"/>
      <c r="D2" s="256"/>
      <c r="E2" s="256"/>
      <c r="F2" s="256"/>
      <c r="G2" s="256"/>
      <c r="H2" s="256"/>
      <c r="I2" s="256"/>
      <c r="J2" s="256"/>
      <c r="K2" s="256"/>
      <c r="L2" s="256"/>
      <c r="M2" s="256"/>
      <c r="N2" s="256"/>
      <c r="O2" s="256"/>
      <c r="P2" s="256"/>
      <c r="Q2" s="256"/>
      <c r="R2" s="256"/>
    </row>
    <row r="3" spans="1:18" ht="19">
      <c r="A3" s="232"/>
      <c r="B3" s="232"/>
      <c r="C3" s="232"/>
      <c r="D3" s="232"/>
      <c r="E3" s="232"/>
      <c r="F3" s="232"/>
      <c r="G3" s="232"/>
      <c r="H3" s="232"/>
      <c r="I3" s="232"/>
      <c r="J3" s="232"/>
      <c r="K3" s="232"/>
      <c r="L3" s="232"/>
      <c r="M3" s="232"/>
      <c r="N3" s="232"/>
      <c r="O3" s="232"/>
      <c r="P3" s="233"/>
      <c r="Q3" s="233"/>
      <c r="R3" s="232"/>
    </row>
    <row r="4" spans="1:18" ht="26">
      <c r="A4" s="257" t="s">
        <v>450</v>
      </c>
      <c r="B4" s="257" t="s">
        <v>451</v>
      </c>
      <c r="C4" s="257" t="s">
        <v>452</v>
      </c>
      <c r="D4" s="257" t="s">
        <v>453</v>
      </c>
      <c r="E4" s="259" t="s">
        <v>454</v>
      </c>
      <c r="F4" s="259" t="s">
        <v>455</v>
      </c>
      <c r="G4" s="259" t="s">
        <v>456</v>
      </c>
      <c r="H4" s="261" t="s">
        <v>457</v>
      </c>
      <c r="I4" s="262"/>
      <c r="J4" s="263"/>
      <c r="K4" s="261" t="s">
        <v>458</v>
      </c>
      <c r="L4" s="262"/>
      <c r="M4" s="263"/>
      <c r="N4" s="234" t="s">
        <v>459</v>
      </c>
      <c r="O4" s="234" t="s">
        <v>460</v>
      </c>
      <c r="P4" s="234" t="s">
        <v>461</v>
      </c>
      <c r="Q4" s="234" t="s">
        <v>482</v>
      </c>
      <c r="R4" s="234" t="s">
        <v>462</v>
      </c>
    </row>
    <row r="5" spans="1:18">
      <c r="A5" s="258"/>
      <c r="B5" s="258"/>
      <c r="C5" s="258"/>
      <c r="D5" s="258"/>
      <c r="E5" s="260"/>
      <c r="F5" s="260"/>
      <c r="G5" s="260"/>
      <c r="H5" s="236" t="s">
        <v>463</v>
      </c>
      <c r="I5" s="236" t="s">
        <v>464</v>
      </c>
      <c r="J5" s="236" t="s">
        <v>465</v>
      </c>
      <c r="K5" s="236" t="s">
        <v>463</v>
      </c>
      <c r="L5" s="236" t="s">
        <v>464</v>
      </c>
      <c r="M5" s="236" t="s">
        <v>465</v>
      </c>
      <c r="N5" s="235"/>
      <c r="O5" s="235"/>
      <c r="P5" s="235"/>
      <c r="Q5" s="235"/>
      <c r="R5" s="235"/>
    </row>
    <row r="6" spans="1:18">
      <c r="A6" s="237"/>
      <c r="B6" s="237"/>
      <c r="C6" s="237"/>
      <c r="D6" s="237"/>
      <c r="E6" s="238" t="s">
        <v>466</v>
      </c>
      <c r="F6" s="238" t="s">
        <v>467</v>
      </c>
      <c r="G6" s="238" t="s">
        <v>468</v>
      </c>
      <c r="H6" s="238"/>
      <c r="I6" s="238"/>
      <c r="J6" s="238" t="s">
        <v>469</v>
      </c>
      <c r="K6" s="238"/>
      <c r="L6" s="238"/>
      <c r="M6" s="238" t="s">
        <v>470</v>
      </c>
      <c r="N6" s="238" t="s">
        <v>471</v>
      </c>
      <c r="O6" s="238" t="s">
        <v>472</v>
      </c>
      <c r="P6" s="238" t="s">
        <v>473</v>
      </c>
      <c r="Q6" s="238"/>
      <c r="R6" s="237"/>
    </row>
    <row r="7" spans="1:18">
      <c r="A7" s="239"/>
      <c r="B7" s="239"/>
      <c r="C7" s="239"/>
      <c r="D7" s="239"/>
      <c r="E7" s="240" t="s">
        <v>474</v>
      </c>
      <c r="F7" s="240" t="s">
        <v>474</v>
      </c>
      <c r="G7" s="240" t="s">
        <v>474</v>
      </c>
      <c r="H7" s="240"/>
      <c r="I7" s="240"/>
      <c r="J7" s="240" t="s">
        <v>474</v>
      </c>
      <c r="K7" s="240"/>
      <c r="L7" s="240"/>
      <c r="M7" s="240" t="s">
        <v>474</v>
      </c>
      <c r="N7" s="240" t="s">
        <v>474</v>
      </c>
      <c r="O7" s="240" t="s">
        <v>474</v>
      </c>
      <c r="P7" s="240" t="s">
        <v>474</v>
      </c>
      <c r="Q7" s="240"/>
      <c r="R7" s="239"/>
    </row>
    <row r="8" spans="1:18" ht="18" customHeight="1">
      <c r="A8" s="239"/>
      <c r="B8" s="239"/>
      <c r="C8" s="239"/>
      <c r="D8" s="239"/>
      <c r="E8" s="239"/>
      <c r="F8" s="239"/>
      <c r="G8" s="239"/>
      <c r="H8" s="239"/>
      <c r="I8" s="239"/>
      <c r="J8" s="239"/>
      <c r="K8" s="239"/>
      <c r="L8" s="239"/>
      <c r="M8" s="239"/>
      <c r="N8" s="239"/>
      <c r="O8" s="239"/>
      <c r="P8" s="239"/>
      <c r="Q8" s="239"/>
      <c r="R8" s="239"/>
    </row>
    <row r="9" spans="1:18" ht="138" customHeight="1">
      <c r="A9" s="241" t="s">
        <v>493</v>
      </c>
      <c r="B9" s="241" t="s">
        <v>494</v>
      </c>
      <c r="C9" s="241" t="s">
        <v>495</v>
      </c>
      <c r="D9" s="241" t="s">
        <v>499</v>
      </c>
      <c r="E9" s="242">
        <v>6030000</v>
      </c>
      <c r="F9" s="242">
        <v>0</v>
      </c>
      <c r="G9" s="243">
        <f>IF(E9="","",E9-F9)</f>
        <v>6030000</v>
      </c>
      <c r="H9" s="250">
        <v>1</v>
      </c>
      <c r="I9" s="244">
        <f>IF(J9="","",IF(H9="","",J9/H9))</f>
        <v>5400000</v>
      </c>
      <c r="J9" s="242">
        <v>5400000</v>
      </c>
      <c r="K9" s="251">
        <v>1</v>
      </c>
      <c r="L9" s="242">
        <v>29420000</v>
      </c>
      <c r="M9" s="243">
        <f>IF(L9="","",IF(K9="","",K9*L9))</f>
        <v>29420000</v>
      </c>
      <c r="N9" s="243">
        <f>IF(M9="","",IF(J9&gt;M9,M9,J9))</f>
        <v>5400000</v>
      </c>
      <c r="O9" s="243">
        <f>IF(N9="","",IF(G9&gt;N9,N9,G9))</f>
        <v>5400000</v>
      </c>
      <c r="P9" s="245">
        <v>3600000</v>
      </c>
      <c r="Q9" s="245" t="s">
        <v>496</v>
      </c>
      <c r="R9" s="237"/>
    </row>
    <row r="10" spans="1:18">
      <c r="G10" s="246"/>
      <c r="I10" s="246"/>
      <c r="M10" s="246"/>
      <c r="N10" s="246"/>
      <c r="O10" s="246"/>
    </row>
    <row r="11" spans="1:18">
      <c r="A11" s="231" t="s">
        <v>475</v>
      </c>
    </row>
    <row r="12" spans="1:18">
      <c r="A12" s="231" t="s">
        <v>476</v>
      </c>
    </row>
    <row r="13" spans="1:18">
      <c r="A13" s="231" t="s">
        <v>477</v>
      </c>
    </row>
    <row r="14" spans="1:18">
      <c r="A14" s="231" t="s">
        <v>478</v>
      </c>
    </row>
    <row r="15" spans="1:18">
      <c r="A15" s="231" t="s">
        <v>479</v>
      </c>
      <c r="M15" s="507"/>
      <c r="N15" s="507"/>
      <c r="O15" s="507"/>
      <c r="P15" s="508"/>
      <c r="Q15" s="247"/>
    </row>
    <row r="16" spans="1:18">
      <c r="A16" s="231" t="s">
        <v>480</v>
      </c>
      <c r="M16" s="507"/>
      <c r="N16" s="507"/>
      <c r="O16" s="507"/>
      <c r="P16" s="508"/>
      <c r="Q16" s="247"/>
    </row>
    <row r="17" spans="1:1">
      <c r="A17" s="231" t="s">
        <v>481</v>
      </c>
    </row>
  </sheetData>
  <protectedRanges>
    <protectedRange sqref="A9:F9 H9 J9:L9 P9:Q9" name="範囲1"/>
  </protectedRanges>
  <mergeCells count="10">
    <mergeCell ref="A2:R2"/>
    <mergeCell ref="A4:A5"/>
    <mergeCell ref="B4:B5"/>
    <mergeCell ref="C4:C5"/>
    <mergeCell ref="D4:D5"/>
    <mergeCell ref="E4:E5"/>
    <mergeCell ref="F4:F5"/>
    <mergeCell ref="G4:G5"/>
    <mergeCell ref="H4:J4"/>
    <mergeCell ref="K4:M4"/>
  </mergeCells>
  <phoneticPr fontId="4"/>
  <dataValidations count="7">
    <dataValidation type="list" allowBlank="1" showInputMessage="1" showErrorMessage="1" prompt="プルダウン選択してください_x000a_病室の感染対策に係る整備：29420000　を選択_x000a_個人防護具保管施設の整備：484000　を選択" sqref="L9" xr:uid="{87040538-B1FC-4265-9074-0F8FE1184056}">
      <formula1>"29420000,484000"</formula1>
    </dataValidation>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K9 H9" xr:uid="{A0A7E83F-F2D5-4EE3-969C-3C501C7D78FB}"/>
    <dataValidation allowBlank="1" showInputMessage="1" showErrorMessage="1" prompt="28からはじまる10桁の番号を記載ください" sqref="B9" xr:uid="{1EDDEB93-5875-4CB1-92A0-8C31751E76AD}"/>
    <dataValidation allowBlank="1" showInputMessage="1" showErrorMessage="1" prompt="1,000円未満の端数は切り捨ててください" sqref="P9" xr:uid="{DF0A4C63-15E4-4860-B396-5A827BF906BD}"/>
    <dataValidation allowBlank="1" showInputMessage="1" showErrorMessage="1" prompt="自動計算のため入力不要です" sqref="G9 I9 M9:O9" xr:uid="{08A0960A-D49F-4A47-B1DE-292C2D35ECE0}"/>
    <dataValidation type="list" allowBlank="1" showInputMessage="1" showErrorMessage="1" prompt="プルダウン選択してください" sqref="A9" xr:uid="{1A0125CA-6EA1-4CCC-86F9-8683F200F487}">
      <formula1>"病室の感染対策に係る整備,個人防護具保管施設の整備"</formula1>
    </dataValidation>
    <dataValidation type="list" allowBlank="1" showInputMessage="1" showErrorMessage="1" prompt="補助財産を取得する際に、当該補助財産を取得するための抵当権設定の有無" sqref="Q9" xr:uid="{DDBAC998-249E-4E22-8358-DFAA4411A843}">
      <formula1>"有,無"</formula1>
    </dataValidation>
  </dataValidations>
  <pageMargins left="0.59055118110236227" right="0.39370078740157483" top="0.98425196850393704" bottom="0.98425196850393704" header="0.51181102362204722" footer="0.51181102362204722"/>
  <pageSetup paperSize="9" scale="54" fitToHeight="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7"/>
  <sheetViews>
    <sheetView view="pageBreakPreview" zoomScaleNormal="100" zoomScaleSheetLayoutView="100" workbookViewId="0">
      <selection activeCell="B2" sqref="B2"/>
    </sheetView>
  </sheetViews>
  <sheetFormatPr defaultColWidth="9" defaultRowHeight="13" outlineLevelCol="1"/>
  <cols>
    <col min="1" max="2" width="5" style="4" customWidth="1"/>
    <col min="3" max="3" width="24.90625" style="4" customWidth="1"/>
    <col min="4" max="12" width="8.453125" style="4" customWidth="1"/>
    <col min="13" max="21" width="8.453125" style="4" hidden="1" customWidth="1" outlineLevel="1"/>
    <col min="22" max="22" width="9" style="4" collapsed="1"/>
    <col min="23" max="23" width="9" style="4"/>
    <col min="24" max="24" width="10" style="4" customWidth="1"/>
    <col min="25" max="16384" width="9" style="4"/>
  </cols>
  <sheetData>
    <row r="1" spans="1:21" ht="19.5" customHeight="1">
      <c r="A1" s="116" t="s">
        <v>446</v>
      </c>
    </row>
    <row r="2" spans="1:21" ht="17.25" customHeight="1">
      <c r="A2" s="116"/>
      <c r="B2" s="116"/>
      <c r="C2" s="116"/>
      <c r="D2" s="267" t="s">
        <v>389</v>
      </c>
      <c r="E2" s="267"/>
      <c r="F2" s="267"/>
      <c r="G2" s="267"/>
      <c r="H2" s="267"/>
      <c r="I2" s="116"/>
      <c r="J2" s="116"/>
      <c r="K2" s="116"/>
      <c r="L2" s="116"/>
      <c r="M2" s="208"/>
      <c r="N2" s="208"/>
      <c r="O2" s="208"/>
      <c r="P2" s="208"/>
      <c r="Q2" s="208"/>
      <c r="R2" s="208"/>
      <c r="S2" s="208"/>
      <c r="T2" s="208"/>
      <c r="U2" s="208"/>
    </row>
    <row r="3" spans="1:21" ht="16.5">
      <c r="A3" s="116"/>
      <c r="B3" s="116"/>
      <c r="C3" s="116"/>
      <c r="D3" s="267"/>
      <c r="E3" s="267"/>
      <c r="F3" s="267"/>
      <c r="G3" s="267"/>
      <c r="H3" s="267"/>
      <c r="I3" s="116"/>
      <c r="J3" s="116"/>
      <c r="K3" s="116"/>
      <c r="L3" s="116"/>
      <c r="M3" s="208"/>
      <c r="N3" s="208"/>
      <c r="O3" s="208"/>
      <c r="P3" s="208"/>
      <c r="Q3" s="208"/>
      <c r="R3" s="208"/>
      <c r="S3" s="208"/>
      <c r="T3" s="208"/>
      <c r="U3" s="208"/>
    </row>
    <row r="4" spans="1:21" ht="13.5" thickBot="1">
      <c r="A4" s="5" t="s">
        <v>18</v>
      </c>
    </row>
    <row r="5" spans="1:21" s="7" customFormat="1" ht="19.5" customHeight="1" thickBot="1">
      <c r="A5" s="306" t="s">
        <v>19</v>
      </c>
      <c r="B5" s="307"/>
      <c r="C5" s="209" t="s">
        <v>495</v>
      </c>
      <c r="D5" s="6" t="s">
        <v>46</v>
      </c>
      <c r="E5" s="277" t="s">
        <v>426</v>
      </c>
      <c r="F5" s="278"/>
      <c r="G5" s="278"/>
      <c r="H5" s="278"/>
      <c r="I5" s="279"/>
      <c r="J5" s="224"/>
      <c r="K5" s="224"/>
    </row>
    <row r="6" spans="1:21" s="7" customFormat="1" ht="12.5" thickBot="1">
      <c r="A6" s="3"/>
    </row>
    <row r="7" spans="1:21" s="7" customFormat="1" ht="18" customHeight="1">
      <c r="A7" s="268" t="s">
        <v>37</v>
      </c>
      <c r="B7" s="269" t="s">
        <v>38</v>
      </c>
      <c r="C7" s="270"/>
      <c r="D7" s="268" t="s">
        <v>388</v>
      </c>
      <c r="E7" s="269"/>
      <c r="F7" s="270"/>
      <c r="G7" s="268" t="s">
        <v>20</v>
      </c>
      <c r="H7" s="269"/>
      <c r="I7" s="269"/>
      <c r="J7" s="269"/>
      <c r="K7" s="269"/>
      <c r="L7" s="270"/>
      <c r="M7" s="268" t="s">
        <v>20</v>
      </c>
      <c r="N7" s="269"/>
      <c r="O7" s="269"/>
      <c r="P7" s="269"/>
      <c r="Q7" s="269"/>
      <c r="R7" s="269"/>
      <c r="S7" s="269"/>
      <c r="T7" s="269"/>
      <c r="U7" s="270"/>
    </row>
    <row r="8" spans="1:21" s="7" customFormat="1" ht="18" customHeight="1">
      <c r="A8" s="308"/>
      <c r="B8" s="291"/>
      <c r="C8" s="292"/>
      <c r="D8" s="308" t="s">
        <v>39</v>
      </c>
      <c r="E8" s="291" t="s">
        <v>40</v>
      </c>
      <c r="F8" s="292" t="s">
        <v>41</v>
      </c>
      <c r="G8" s="271" t="s">
        <v>417</v>
      </c>
      <c r="H8" s="272"/>
      <c r="I8" s="136" t="str">
        <f>IF(I29="","",ROUND(I29/F29*100,0))</f>
        <v/>
      </c>
      <c r="J8" s="273" t="s">
        <v>396</v>
      </c>
      <c r="K8" s="272"/>
      <c r="L8" s="137" t="str">
        <f>IF(I8="","",IF(I8=100,"",100-I8))</f>
        <v/>
      </c>
      <c r="M8" s="271" t="s">
        <v>424</v>
      </c>
      <c r="N8" s="272"/>
      <c r="O8" s="136" t="str">
        <f>IF(O29="","",ROUND(O29/L29*100,0))</f>
        <v/>
      </c>
      <c r="P8" s="271" t="s">
        <v>424</v>
      </c>
      <c r="Q8" s="272"/>
      <c r="R8" s="136" t="str">
        <f>IF(R29="","",ROUND(R29/O29*100,0))</f>
        <v/>
      </c>
      <c r="S8" s="273" t="s">
        <v>424</v>
      </c>
      <c r="T8" s="272"/>
      <c r="U8" s="137" t="str">
        <f>IF(O8="","",IF(O8=100,"",100-O8))</f>
        <v/>
      </c>
    </row>
    <row r="9" spans="1:21" s="7" customFormat="1" ht="18" customHeight="1" thickBot="1">
      <c r="A9" s="301"/>
      <c r="B9" s="302"/>
      <c r="C9" s="303"/>
      <c r="D9" s="301"/>
      <c r="E9" s="302"/>
      <c r="F9" s="303"/>
      <c r="G9" s="203" t="s">
        <v>39</v>
      </c>
      <c r="H9" s="204" t="s">
        <v>40</v>
      </c>
      <c r="I9" s="204" t="s">
        <v>41</v>
      </c>
      <c r="J9" s="204" t="s">
        <v>39</v>
      </c>
      <c r="K9" s="204" t="s">
        <v>40</v>
      </c>
      <c r="L9" s="206" t="s">
        <v>41</v>
      </c>
      <c r="M9" s="203" t="s">
        <v>39</v>
      </c>
      <c r="N9" s="204" t="s">
        <v>40</v>
      </c>
      <c r="O9" s="204" t="s">
        <v>41</v>
      </c>
      <c r="P9" s="203" t="s">
        <v>39</v>
      </c>
      <c r="Q9" s="204" t="s">
        <v>40</v>
      </c>
      <c r="R9" s="204" t="s">
        <v>41</v>
      </c>
      <c r="S9" s="204" t="s">
        <v>39</v>
      </c>
      <c r="T9" s="204" t="s">
        <v>40</v>
      </c>
      <c r="U9" s="206" t="s">
        <v>41</v>
      </c>
    </row>
    <row r="10" spans="1:21" s="7" customFormat="1" ht="18" customHeight="1">
      <c r="A10" s="282" t="s">
        <v>42</v>
      </c>
      <c r="B10" s="304"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1" s="7" customFormat="1" ht="18" customHeight="1">
      <c r="A11" s="283"/>
      <c r="B11" s="305"/>
      <c r="C11" s="207" t="s">
        <v>443</v>
      </c>
      <c r="D11" s="131"/>
      <c r="E11" s="132" t="str">
        <f>IF(D11="","",F11/D11)</f>
        <v/>
      </c>
      <c r="F11" s="133"/>
      <c r="G11" s="131"/>
      <c r="H11" s="132" t="str">
        <f>IF(G11="","",I11/G11)</f>
        <v/>
      </c>
      <c r="I11" s="134"/>
      <c r="J11" s="132"/>
      <c r="K11" s="132" t="str">
        <f>IF(J11="","",L11/J11)</f>
        <v/>
      </c>
      <c r="L11" s="135"/>
      <c r="M11" s="131"/>
      <c r="N11" s="132" t="str">
        <f>IF(M11="","",O11/M11)</f>
        <v/>
      </c>
      <c r="O11" s="134"/>
      <c r="P11" s="131"/>
      <c r="Q11" s="132" t="str">
        <f>IF(P11="","",R11/P11)</f>
        <v/>
      </c>
      <c r="R11" s="134"/>
      <c r="S11" s="132"/>
      <c r="T11" s="132" t="str">
        <f>IF(S11="","",U11/S11)</f>
        <v/>
      </c>
      <c r="U11" s="135"/>
    </row>
    <row r="12" spans="1:21" s="7" customFormat="1" ht="18" customHeight="1">
      <c r="A12" s="283"/>
      <c r="B12" s="305"/>
      <c r="C12" s="138" t="s">
        <v>438</v>
      </c>
      <c r="D12" s="131"/>
      <c r="E12" s="132"/>
      <c r="F12" s="133"/>
      <c r="G12" s="131"/>
      <c r="H12" s="132"/>
      <c r="I12" s="134"/>
      <c r="J12" s="132"/>
      <c r="K12" s="132"/>
      <c r="L12" s="135"/>
      <c r="M12" s="131"/>
      <c r="N12" s="132"/>
      <c r="O12" s="134"/>
      <c r="P12" s="131"/>
      <c r="Q12" s="132"/>
      <c r="R12" s="134"/>
      <c r="S12" s="132"/>
      <c r="T12" s="132"/>
      <c r="U12" s="135"/>
    </row>
    <row r="13" spans="1:21" s="7" customFormat="1" ht="18" customHeight="1">
      <c r="A13" s="283"/>
      <c r="B13" s="305"/>
      <c r="C13" s="138" t="s">
        <v>394</v>
      </c>
      <c r="D13" s="131"/>
      <c r="E13" s="132" t="str">
        <f>IF(D13="","",F13/D13)</f>
        <v/>
      </c>
      <c r="F13" s="133"/>
      <c r="G13" s="131"/>
      <c r="H13" s="132" t="str">
        <f>IF(G13="","",I13/G13)</f>
        <v/>
      </c>
      <c r="I13" s="134"/>
      <c r="J13" s="132"/>
      <c r="K13" s="132" t="str">
        <f t="shared" ref="K13:K53" si="0">IF(J13="","",L13/J13)</f>
        <v/>
      </c>
      <c r="L13" s="135"/>
      <c r="M13" s="131"/>
      <c r="N13" s="132" t="str">
        <f>IF(M13="","",O13/M13)</f>
        <v/>
      </c>
      <c r="O13" s="134"/>
      <c r="P13" s="131"/>
      <c r="Q13" s="132" t="str">
        <f>IF(P13="","",R13/P13)</f>
        <v/>
      </c>
      <c r="R13" s="134"/>
      <c r="S13" s="132"/>
      <c r="T13" s="132" t="str">
        <f t="shared" ref="T13:T53" si="1">IF(S13="","",U13/S13)</f>
        <v/>
      </c>
      <c r="U13" s="135"/>
    </row>
    <row r="14" spans="1:21" s="7" customFormat="1" ht="18" customHeight="1">
      <c r="A14" s="283"/>
      <c r="B14" s="305"/>
      <c r="C14" s="225"/>
      <c r="D14" s="211">
        <v>1</v>
      </c>
      <c r="E14" s="201">
        <f>IF(D14="","",F14/D14)</f>
        <v>5400000</v>
      </c>
      <c r="F14" s="162">
        <v>5400000</v>
      </c>
      <c r="G14" s="212"/>
      <c r="H14" s="161" t="str">
        <f>IF(G14="","",I14/G14)</f>
        <v/>
      </c>
      <c r="I14" s="164"/>
      <c r="J14" s="213"/>
      <c r="K14" s="161" t="str">
        <f t="shared" si="0"/>
        <v/>
      </c>
      <c r="L14" s="162"/>
      <c r="M14" s="163"/>
      <c r="N14" s="161" t="str">
        <f>IF(M14="","",O14/M14)</f>
        <v/>
      </c>
      <c r="O14" s="164"/>
      <c r="P14" s="163"/>
      <c r="Q14" s="161" t="str">
        <f>IF(P14="","",R14/P14)</f>
        <v/>
      </c>
      <c r="R14" s="164"/>
      <c r="S14" s="164"/>
      <c r="T14" s="161" t="str">
        <f t="shared" si="1"/>
        <v/>
      </c>
      <c r="U14" s="162"/>
    </row>
    <row r="15" spans="1:21" s="7" customFormat="1" ht="18" customHeight="1">
      <c r="A15" s="283"/>
      <c r="B15" s="305"/>
      <c r="C15" s="207" t="s">
        <v>49</v>
      </c>
      <c r="D15" s="165"/>
      <c r="E15" s="161" t="str">
        <f t="shared" ref="E15:E53"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7" customFormat="1" ht="18" customHeight="1">
      <c r="A16" s="283"/>
      <c r="B16" s="305"/>
      <c r="C16" s="138"/>
      <c r="D16" s="215"/>
      <c r="E16" s="217" t="str">
        <f t="shared" si="2"/>
        <v/>
      </c>
      <c r="F16" s="164"/>
      <c r="G16" s="215"/>
      <c r="H16" s="216" t="str">
        <f t="shared" ref="H16:H53" si="3">IF(G16="","",I16/G16)</f>
        <v/>
      </c>
      <c r="I16" s="168"/>
      <c r="J16" s="164"/>
      <c r="K16" s="161" t="str">
        <f t="shared" si="0"/>
        <v/>
      </c>
      <c r="L16" s="162"/>
      <c r="M16" s="163"/>
      <c r="N16" s="161" t="str">
        <f t="shared" ref="N16:N53" si="4">IF(M16="","",O16/M16)</f>
        <v/>
      </c>
      <c r="O16" s="168"/>
      <c r="P16" s="163"/>
      <c r="Q16" s="161" t="str">
        <f t="shared" ref="Q16:Q53" si="5">IF(P16="","",R16/P16)</f>
        <v/>
      </c>
      <c r="R16" s="168"/>
      <c r="S16" s="164"/>
      <c r="T16" s="161" t="str">
        <f t="shared" si="1"/>
        <v/>
      </c>
      <c r="U16" s="162"/>
    </row>
    <row r="17" spans="1:21" s="7" customFormat="1" ht="18" customHeight="1">
      <c r="A17" s="283"/>
      <c r="B17" s="305"/>
      <c r="C17" s="138"/>
      <c r="D17" s="215"/>
      <c r="E17" s="216" t="str">
        <f t="shared" si="2"/>
        <v/>
      </c>
      <c r="F17" s="162"/>
      <c r="G17" s="215"/>
      <c r="H17" s="216" t="str">
        <f t="shared" si="3"/>
        <v/>
      </c>
      <c r="I17" s="168"/>
      <c r="J17" s="164"/>
      <c r="K17" s="161" t="str">
        <f t="shared" si="0"/>
        <v/>
      </c>
      <c r="L17" s="162"/>
      <c r="M17" s="163"/>
      <c r="N17" s="161" t="str">
        <f t="shared" si="4"/>
        <v/>
      </c>
      <c r="O17" s="168"/>
      <c r="P17" s="163"/>
      <c r="Q17" s="161" t="str">
        <f t="shared" si="5"/>
        <v/>
      </c>
      <c r="R17" s="168"/>
      <c r="S17" s="164"/>
      <c r="T17" s="161" t="str">
        <f t="shared" si="1"/>
        <v/>
      </c>
      <c r="U17" s="162"/>
    </row>
    <row r="18" spans="1:21" s="7" customFormat="1" ht="18" customHeight="1">
      <c r="A18" s="283"/>
      <c r="B18" s="305"/>
      <c r="C18" s="138"/>
      <c r="D18" s="218"/>
      <c r="E18" s="216" t="str">
        <f t="shared" si="2"/>
        <v/>
      </c>
      <c r="F18" s="162"/>
      <c r="G18" s="215"/>
      <c r="H18" s="216" t="str">
        <f t="shared" si="3"/>
        <v/>
      </c>
      <c r="I18" s="168"/>
      <c r="J18" s="214"/>
      <c r="K18" s="167"/>
      <c r="L18" s="162"/>
      <c r="M18" s="163"/>
      <c r="N18" s="161" t="str">
        <f t="shared" si="4"/>
        <v/>
      </c>
      <c r="O18" s="168"/>
      <c r="P18" s="163"/>
      <c r="Q18" s="161" t="str">
        <f t="shared" si="5"/>
        <v/>
      </c>
      <c r="R18" s="168"/>
      <c r="S18" s="168"/>
      <c r="T18" s="167" t="str">
        <f t="shared" si="1"/>
        <v/>
      </c>
      <c r="U18" s="162"/>
    </row>
    <row r="19" spans="1:21" s="7" customFormat="1" ht="18" customHeight="1">
      <c r="A19" s="283"/>
      <c r="B19" s="305"/>
      <c r="C19" s="138" t="s">
        <v>438</v>
      </c>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7" customFormat="1" ht="18" customHeight="1">
      <c r="A20" s="283"/>
      <c r="B20" s="305"/>
      <c r="C20" s="138" t="s">
        <v>439</v>
      </c>
      <c r="D20" s="165"/>
      <c r="E20" s="161" t="str">
        <f t="shared" si="2"/>
        <v/>
      </c>
      <c r="F20" s="166"/>
      <c r="G20" s="169"/>
      <c r="H20" s="167" t="str">
        <f t="shared" si="3"/>
        <v/>
      </c>
      <c r="I20" s="167"/>
      <c r="J20" s="167"/>
      <c r="K20" s="167" t="str">
        <f t="shared" si="0"/>
        <v/>
      </c>
      <c r="L20" s="166"/>
      <c r="M20" s="169"/>
      <c r="N20" s="167" t="str">
        <f t="shared" si="4"/>
        <v/>
      </c>
      <c r="O20" s="167"/>
      <c r="P20" s="169"/>
      <c r="Q20" s="167" t="str">
        <f t="shared" si="5"/>
        <v/>
      </c>
      <c r="R20" s="167"/>
      <c r="S20" s="167"/>
      <c r="T20" s="167" t="str">
        <f t="shared" si="1"/>
        <v/>
      </c>
      <c r="U20" s="166"/>
    </row>
    <row r="21" spans="1:21" s="7" customFormat="1" ht="18" customHeight="1">
      <c r="A21" s="283"/>
      <c r="B21" s="305"/>
      <c r="C21" s="138" t="s">
        <v>440</v>
      </c>
      <c r="D21" s="163"/>
      <c r="E21" s="161" t="str">
        <f t="shared" si="2"/>
        <v/>
      </c>
      <c r="F21" s="162"/>
      <c r="G21" s="170"/>
      <c r="H21" s="167" t="str">
        <f t="shared" si="3"/>
        <v/>
      </c>
      <c r="I21" s="168"/>
      <c r="J21" s="168"/>
      <c r="K21" s="167" t="str">
        <f t="shared" si="0"/>
        <v/>
      </c>
      <c r="L21" s="162"/>
      <c r="M21" s="169"/>
      <c r="N21" s="167" t="str">
        <f t="shared" si="4"/>
        <v/>
      </c>
      <c r="O21" s="167"/>
      <c r="P21" s="169"/>
      <c r="Q21" s="167" t="str">
        <f t="shared" si="5"/>
        <v/>
      </c>
      <c r="R21" s="167"/>
      <c r="S21" s="167"/>
      <c r="T21" s="167" t="str">
        <f t="shared" si="1"/>
        <v/>
      </c>
      <c r="U21" s="166"/>
    </row>
    <row r="22" spans="1:21" s="7" customFormat="1" ht="18" customHeight="1">
      <c r="A22" s="283"/>
      <c r="B22" s="305"/>
      <c r="C22" s="207" t="s">
        <v>49</v>
      </c>
      <c r="D22" s="165"/>
      <c r="E22" s="161" t="str">
        <f t="shared" si="2"/>
        <v/>
      </c>
      <c r="F22" s="166"/>
      <c r="G22" s="169"/>
      <c r="H22" s="167" t="str">
        <f t="shared" si="3"/>
        <v/>
      </c>
      <c r="I22" s="167"/>
      <c r="J22" s="167"/>
      <c r="K22" s="167" t="str">
        <f t="shared" si="0"/>
        <v/>
      </c>
      <c r="L22" s="166"/>
      <c r="M22" s="169"/>
      <c r="N22" s="167" t="str">
        <f t="shared" si="4"/>
        <v/>
      </c>
      <c r="O22" s="167"/>
      <c r="P22" s="169"/>
      <c r="Q22" s="167" t="str">
        <f t="shared" si="5"/>
        <v/>
      </c>
      <c r="R22" s="167"/>
      <c r="S22" s="167"/>
      <c r="T22" s="167" t="str">
        <f t="shared" si="1"/>
        <v/>
      </c>
      <c r="U22" s="166"/>
    </row>
    <row r="23" spans="1:21" s="7" customFormat="1" ht="18" customHeight="1">
      <c r="A23" s="283"/>
      <c r="B23" s="305"/>
      <c r="C23" s="138"/>
      <c r="D23" s="163"/>
      <c r="E23" s="161" t="str">
        <f t="shared" si="2"/>
        <v/>
      </c>
      <c r="F23" s="162"/>
      <c r="G23" s="170"/>
      <c r="H23" s="167" t="str">
        <f t="shared" si="3"/>
        <v/>
      </c>
      <c r="I23" s="168"/>
      <c r="J23" s="168"/>
      <c r="K23" s="167" t="str">
        <f t="shared" si="0"/>
        <v/>
      </c>
      <c r="L23" s="162"/>
      <c r="M23" s="170"/>
      <c r="N23" s="167" t="str">
        <f t="shared" si="4"/>
        <v/>
      </c>
      <c r="O23" s="168"/>
      <c r="P23" s="170"/>
      <c r="Q23" s="167" t="str">
        <f t="shared" si="5"/>
        <v/>
      </c>
      <c r="R23" s="168"/>
      <c r="S23" s="168"/>
      <c r="T23" s="167" t="str">
        <f t="shared" si="1"/>
        <v/>
      </c>
      <c r="U23" s="162"/>
    </row>
    <row r="24" spans="1:21" s="7" customFormat="1" ht="18" customHeight="1">
      <c r="A24" s="283"/>
      <c r="B24" s="305"/>
      <c r="C24" s="138"/>
      <c r="D24" s="163"/>
      <c r="E24" s="161" t="str">
        <f t="shared" si="2"/>
        <v/>
      </c>
      <c r="F24" s="162"/>
      <c r="G24" s="170"/>
      <c r="H24" s="167" t="str">
        <f t="shared" si="3"/>
        <v/>
      </c>
      <c r="I24" s="168"/>
      <c r="J24" s="168"/>
      <c r="K24" s="167" t="str">
        <f t="shared" si="0"/>
        <v/>
      </c>
      <c r="L24" s="162"/>
      <c r="M24" s="170"/>
      <c r="N24" s="167" t="str">
        <f t="shared" si="4"/>
        <v/>
      </c>
      <c r="O24" s="168"/>
      <c r="P24" s="170"/>
      <c r="Q24" s="167" t="str">
        <f t="shared" si="5"/>
        <v/>
      </c>
      <c r="R24" s="168"/>
      <c r="S24" s="168"/>
      <c r="T24" s="167" t="str">
        <f t="shared" si="1"/>
        <v/>
      </c>
      <c r="U24" s="162"/>
    </row>
    <row r="25" spans="1:21" s="7" customFormat="1" ht="18" customHeight="1">
      <c r="A25" s="283"/>
      <c r="B25" s="305"/>
      <c r="C25" s="138"/>
      <c r="D25" s="163"/>
      <c r="E25" s="161" t="str">
        <f t="shared" si="2"/>
        <v/>
      </c>
      <c r="F25" s="171"/>
      <c r="G25" s="170"/>
      <c r="H25" s="167" t="str">
        <f t="shared" si="3"/>
        <v/>
      </c>
      <c r="I25" s="168"/>
      <c r="J25" s="168"/>
      <c r="K25" s="167" t="str">
        <f t="shared" si="0"/>
        <v/>
      </c>
      <c r="L25" s="162"/>
      <c r="M25" s="170"/>
      <c r="N25" s="167" t="str">
        <f t="shared" si="4"/>
        <v/>
      </c>
      <c r="O25" s="168"/>
      <c r="P25" s="170"/>
      <c r="Q25" s="167" t="str">
        <f t="shared" si="5"/>
        <v/>
      </c>
      <c r="R25" s="168"/>
      <c r="S25" s="168"/>
      <c r="T25" s="167" t="str">
        <f t="shared" si="1"/>
        <v/>
      </c>
      <c r="U25" s="162"/>
    </row>
    <row r="26" spans="1:21" s="7" customFormat="1" ht="18" customHeight="1">
      <c r="A26" s="283"/>
      <c r="B26" s="305"/>
      <c r="C26" s="138"/>
      <c r="D26" s="163"/>
      <c r="E26" s="161" t="str">
        <f t="shared" si="2"/>
        <v/>
      </c>
      <c r="F26" s="171"/>
      <c r="G26" s="170"/>
      <c r="H26" s="167" t="str">
        <f t="shared" si="3"/>
        <v/>
      </c>
      <c r="I26" s="168"/>
      <c r="J26" s="168"/>
      <c r="K26" s="167" t="str">
        <f t="shared" si="0"/>
        <v/>
      </c>
      <c r="L26" s="162"/>
      <c r="M26" s="170"/>
      <c r="N26" s="167" t="str">
        <f t="shared" si="4"/>
        <v/>
      </c>
      <c r="O26" s="168"/>
      <c r="P26" s="170"/>
      <c r="Q26" s="167" t="str">
        <f t="shared" si="5"/>
        <v/>
      </c>
      <c r="R26" s="168"/>
      <c r="S26" s="168"/>
      <c r="T26" s="167" t="str">
        <f t="shared" si="1"/>
        <v/>
      </c>
      <c r="U26" s="162"/>
    </row>
    <row r="27" spans="1:21" s="7" customFormat="1" ht="18" customHeight="1">
      <c r="A27" s="283"/>
      <c r="B27" s="305"/>
      <c r="C27" s="138"/>
      <c r="D27" s="163"/>
      <c r="E27" s="161" t="str">
        <f t="shared" si="2"/>
        <v/>
      </c>
      <c r="F27" s="171"/>
      <c r="G27" s="170"/>
      <c r="H27" s="167" t="str">
        <f t="shared" si="3"/>
        <v/>
      </c>
      <c r="I27" s="168"/>
      <c r="J27" s="168"/>
      <c r="K27" s="167" t="str">
        <f t="shared" si="0"/>
        <v/>
      </c>
      <c r="L27" s="162"/>
      <c r="M27" s="170"/>
      <c r="N27" s="167" t="str">
        <f t="shared" si="4"/>
        <v/>
      </c>
      <c r="O27" s="168"/>
      <c r="P27" s="170"/>
      <c r="Q27" s="167" t="str">
        <f t="shared" si="5"/>
        <v/>
      </c>
      <c r="R27" s="168"/>
      <c r="S27" s="168"/>
      <c r="T27" s="167" t="str">
        <f t="shared" si="1"/>
        <v/>
      </c>
      <c r="U27" s="162"/>
    </row>
    <row r="28" spans="1:21" s="7" customFormat="1" ht="18" customHeight="1">
      <c r="A28" s="283"/>
      <c r="B28" s="305"/>
      <c r="C28" s="138"/>
      <c r="D28" s="163"/>
      <c r="E28" s="167" t="str">
        <f t="shared" si="2"/>
        <v/>
      </c>
      <c r="F28" s="171"/>
      <c r="G28" s="170"/>
      <c r="H28" s="167" t="str">
        <f t="shared" si="3"/>
        <v/>
      </c>
      <c r="I28" s="168"/>
      <c r="J28" s="168"/>
      <c r="K28" s="167" t="str">
        <f t="shared" si="0"/>
        <v/>
      </c>
      <c r="L28" s="162"/>
      <c r="M28" s="170"/>
      <c r="N28" s="167" t="str">
        <f t="shared" si="4"/>
        <v/>
      </c>
      <c r="O28" s="168"/>
      <c r="P28" s="170"/>
      <c r="Q28" s="167" t="str">
        <f t="shared" si="5"/>
        <v/>
      </c>
      <c r="R28" s="168"/>
      <c r="S28" s="168"/>
      <c r="T28" s="167" t="str">
        <f t="shared" si="1"/>
        <v/>
      </c>
      <c r="U28" s="162"/>
    </row>
    <row r="29" spans="1:21" s="7" customFormat="1" ht="18" customHeight="1">
      <c r="A29" s="283"/>
      <c r="B29" s="305"/>
      <c r="C29" s="205" t="s">
        <v>53</v>
      </c>
      <c r="D29" s="172">
        <v>1</v>
      </c>
      <c r="E29" s="173">
        <f t="shared" si="2"/>
        <v>5400000</v>
      </c>
      <c r="F29" s="174">
        <f>IF(SUM(F13:F28)=0,"",SUM(F13:F28))</f>
        <v>5400000</v>
      </c>
      <c r="G29" s="175"/>
      <c r="H29" s="173" t="str">
        <f t="shared" si="3"/>
        <v/>
      </c>
      <c r="I29" s="173" t="str">
        <f>IF(SUM(I13:I28)=0,"",SUM(I13:I28))</f>
        <v/>
      </c>
      <c r="J29" s="176"/>
      <c r="K29" s="173" t="str">
        <f t="shared" si="0"/>
        <v/>
      </c>
      <c r="L29" s="174" t="str">
        <f>IF(SUM(L13:L28)=0,"",SUM(L13:L28))</f>
        <v/>
      </c>
      <c r="M29" s="175"/>
      <c r="N29" s="173" t="str">
        <f t="shared" si="4"/>
        <v/>
      </c>
      <c r="O29" s="173" t="str">
        <f>IF(SUM(O13:O28)=0,"",SUM(O13:O28))</f>
        <v/>
      </c>
      <c r="P29" s="175"/>
      <c r="Q29" s="173" t="str">
        <f t="shared" si="5"/>
        <v/>
      </c>
      <c r="R29" s="173" t="str">
        <f>IF(SUM(R13:R28)=0,"",SUM(R13:R28))</f>
        <v/>
      </c>
      <c r="S29" s="176"/>
      <c r="T29" s="173" t="str">
        <f t="shared" si="1"/>
        <v/>
      </c>
      <c r="U29" s="174" t="str">
        <f>IF(SUM(U13:U28)=0,"",SUM(U13:U28))</f>
        <v/>
      </c>
    </row>
    <row r="30" spans="1:21" s="7" customFormat="1" ht="18" customHeight="1">
      <c r="A30" s="283"/>
      <c r="B30" s="305" t="s">
        <v>45</v>
      </c>
      <c r="C30" s="140" t="s">
        <v>497</v>
      </c>
      <c r="D30" s="177"/>
      <c r="E30" s="178" t="str">
        <f t="shared" si="2"/>
        <v/>
      </c>
      <c r="F30" s="179">
        <v>150000</v>
      </c>
      <c r="G30" s="177"/>
      <c r="H30" s="178" t="str">
        <f t="shared" si="3"/>
        <v/>
      </c>
      <c r="I30" s="180"/>
      <c r="J30" s="180"/>
      <c r="K30" s="178" t="str">
        <f t="shared" si="0"/>
        <v/>
      </c>
      <c r="L30" s="179"/>
      <c r="M30" s="177"/>
      <c r="N30" s="178" t="str">
        <f t="shared" si="4"/>
        <v/>
      </c>
      <c r="O30" s="180"/>
      <c r="P30" s="177"/>
      <c r="Q30" s="178" t="str">
        <f t="shared" si="5"/>
        <v/>
      </c>
      <c r="R30" s="180"/>
      <c r="S30" s="180"/>
      <c r="T30" s="178" t="str">
        <f t="shared" si="1"/>
        <v/>
      </c>
      <c r="U30" s="179"/>
    </row>
    <row r="31" spans="1:21" s="7" customFormat="1" ht="18" customHeight="1">
      <c r="A31" s="283"/>
      <c r="B31" s="305"/>
      <c r="C31" s="141" t="s">
        <v>498</v>
      </c>
      <c r="D31" s="181"/>
      <c r="E31" s="182" t="str">
        <f t="shared" si="2"/>
        <v/>
      </c>
      <c r="F31" s="183">
        <v>480000</v>
      </c>
      <c r="G31" s="181"/>
      <c r="H31" s="182" t="str">
        <f t="shared" si="3"/>
        <v/>
      </c>
      <c r="I31" s="184"/>
      <c r="J31" s="184"/>
      <c r="K31" s="182" t="str">
        <f t="shared" si="0"/>
        <v/>
      </c>
      <c r="L31" s="183"/>
      <c r="M31" s="181"/>
      <c r="N31" s="182" t="str">
        <f t="shared" si="4"/>
        <v/>
      </c>
      <c r="O31" s="184"/>
      <c r="P31" s="181"/>
      <c r="Q31" s="182" t="str">
        <f t="shared" si="5"/>
        <v/>
      </c>
      <c r="R31" s="184"/>
      <c r="S31" s="184"/>
      <c r="T31" s="182" t="str">
        <f t="shared" si="1"/>
        <v/>
      </c>
      <c r="U31" s="183"/>
    </row>
    <row r="32" spans="1:21" s="7" customFormat="1" ht="18" customHeight="1">
      <c r="A32" s="283"/>
      <c r="B32" s="305"/>
      <c r="C32" s="141"/>
      <c r="D32" s="181"/>
      <c r="E32" s="182" t="str">
        <f t="shared" si="2"/>
        <v/>
      </c>
      <c r="F32" s="183"/>
      <c r="G32" s="181"/>
      <c r="H32" s="182" t="str">
        <f t="shared" si="3"/>
        <v/>
      </c>
      <c r="I32" s="184"/>
      <c r="J32" s="184"/>
      <c r="K32" s="182" t="str">
        <f t="shared" si="0"/>
        <v/>
      </c>
      <c r="L32" s="183"/>
      <c r="M32" s="181"/>
      <c r="N32" s="182" t="str">
        <f t="shared" si="4"/>
        <v/>
      </c>
      <c r="O32" s="184"/>
      <c r="P32" s="181"/>
      <c r="Q32" s="182" t="str">
        <f t="shared" si="5"/>
        <v/>
      </c>
      <c r="R32" s="184"/>
      <c r="S32" s="184"/>
      <c r="T32" s="182" t="str">
        <f t="shared" si="1"/>
        <v/>
      </c>
      <c r="U32" s="183"/>
    </row>
    <row r="33" spans="1:24" s="7" customFormat="1" ht="18" customHeight="1">
      <c r="A33" s="283"/>
      <c r="B33" s="305"/>
      <c r="C33" s="141"/>
      <c r="D33" s="181"/>
      <c r="E33" s="182" t="str">
        <f t="shared" si="2"/>
        <v/>
      </c>
      <c r="F33" s="183"/>
      <c r="G33" s="181"/>
      <c r="H33" s="182" t="str">
        <f t="shared" si="3"/>
        <v/>
      </c>
      <c r="I33" s="184"/>
      <c r="J33" s="184"/>
      <c r="K33" s="182" t="str">
        <f t="shared" si="0"/>
        <v/>
      </c>
      <c r="L33" s="183"/>
      <c r="M33" s="181"/>
      <c r="N33" s="182" t="str">
        <f t="shared" si="4"/>
        <v/>
      </c>
      <c r="O33" s="184"/>
      <c r="P33" s="181"/>
      <c r="Q33" s="182" t="str">
        <f t="shared" si="5"/>
        <v/>
      </c>
      <c r="R33" s="184"/>
      <c r="S33" s="184"/>
      <c r="T33" s="182" t="str">
        <f t="shared" si="1"/>
        <v/>
      </c>
      <c r="U33" s="183"/>
      <c r="V33" s="289" t="s">
        <v>81</v>
      </c>
      <c r="W33" s="290"/>
      <c r="X33" s="290"/>
    </row>
    <row r="34" spans="1:24" s="7" customFormat="1" ht="18" customHeight="1">
      <c r="A34" s="283"/>
      <c r="B34" s="305"/>
      <c r="C34" s="142"/>
      <c r="D34" s="185"/>
      <c r="E34" s="186" t="str">
        <f t="shared" si="2"/>
        <v/>
      </c>
      <c r="F34" s="187"/>
      <c r="G34" s="185"/>
      <c r="H34" s="186" t="str">
        <f t="shared" si="3"/>
        <v/>
      </c>
      <c r="I34" s="188"/>
      <c r="J34" s="188"/>
      <c r="K34" s="186" t="str">
        <f t="shared" si="0"/>
        <v/>
      </c>
      <c r="L34" s="187"/>
      <c r="M34" s="185"/>
      <c r="N34" s="186" t="str">
        <f t="shared" si="4"/>
        <v/>
      </c>
      <c r="O34" s="188"/>
      <c r="P34" s="185"/>
      <c r="Q34" s="186" t="str">
        <f t="shared" si="5"/>
        <v/>
      </c>
      <c r="R34" s="188"/>
      <c r="S34" s="188"/>
      <c r="T34" s="186" t="str">
        <f t="shared" si="1"/>
        <v/>
      </c>
      <c r="U34" s="187"/>
      <c r="V34" s="289"/>
      <c r="W34" s="290"/>
      <c r="X34" s="290"/>
    </row>
    <row r="35" spans="1:24" s="7" customFormat="1" ht="18" customHeight="1">
      <c r="A35" s="283"/>
      <c r="B35" s="305"/>
      <c r="C35" s="202" t="s">
        <v>53</v>
      </c>
      <c r="D35" s="175"/>
      <c r="E35" s="173" t="str">
        <f t="shared" si="2"/>
        <v/>
      </c>
      <c r="F35" s="174">
        <f>IF(SUM(F30:F34)=0,"",(SUM(F30:F34)))</f>
        <v>630000</v>
      </c>
      <c r="G35" s="175"/>
      <c r="H35" s="173" t="str">
        <f t="shared" si="3"/>
        <v/>
      </c>
      <c r="I35" s="173" t="str">
        <f>IF(SUM(I30:I34)=0,"",(SUM(I30:I34)))</f>
        <v/>
      </c>
      <c r="J35" s="176"/>
      <c r="K35" s="173" t="str">
        <f t="shared" si="0"/>
        <v/>
      </c>
      <c r="L35" s="174" t="str">
        <f>IF(SUM(L30:L34)=0,"",(SUM(L30:L34)))</f>
        <v/>
      </c>
      <c r="M35" s="175"/>
      <c r="N35" s="173" t="str">
        <f t="shared" si="4"/>
        <v/>
      </c>
      <c r="O35" s="173" t="str">
        <f>IF(SUM(O30:O34)=0,"",(SUM(O30:O34)))</f>
        <v/>
      </c>
      <c r="P35" s="175"/>
      <c r="Q35" s="173" t="str">
        <f t="shared" si="5"/>
        <v/>
      </c>
      <c r="R35" s="173" t="str">
        <f>IF(SUM(R30:R34)=0,"",(SUM(R30:R34)))</f>
        <v/>
      </c>
      <c r="S35" s="176"/>
      <c r="T35" s="173" t="str">
        <f t="shared" si="1"/>
        <v/>
      </c>
      <c r="U35" s="174" t="str">
        <f>IF(SUM(U30:U34)=0,"",(SUM(U30:U34)))</f>
        <v/>
      </c>
    </row>
    <row r="36" spans="1:24" s="7" customFormat="1" ht="18" customHeight="1">
      <c r="A36" s="283"/>
      <c r="B36" s="291" t="s">
        <v>51</v>
      </c>
      <c r="C36" s="292"/>
      <c r="D36" s="175"/>
      <c r="E36" s="173" t="str">
        <f t="shared" si="2"/>
        <v/>
      </c>
      <c r="F36" s="174">
        <f>IF(F29="","",IF(F35="",F29,F29+F35))</f>
        <v>6030000</v>
      </c>
      <c r="G36" s="175"/>
      <c r="H36" s="173" t="str">
        <f t="shared" si="3"/>
        <v/>
      </c>
      <c r="I36" s="173" t="str">
        <f>IF(I29="","",IF(I35="",I29,I29+I35))</f>
        <v/>
      </c>
      <c r="J36" s="176"/>
      <c r="K36" s="173" t="str">
        <f t="shared" si="0"/>
        <v/>
      </c>
      <c r="L36" s="174" t="str">
        <f>IF(L29="","",IF(L35="",L29,L29+L35))</f>
        <v/>
      </c>
      <c r="M36" s="175"/>
      <c r="N36" s="173" t="str">
        <f t="shared" si="4"/>
        <v/>
      </c>
      <c r="O36" s="173" t="str">
        <f>IF(O29="","",IF(O35="",O29,O29+O35))</f>
        <v/>
      </c>
      <c r="P36" s="175"/>
      <c r="Q36" s="173" t="str">
        <f t="shared" si="5"/>
        <v/>
      </c>
      <c r="R36" s="173" t="str">
        <f>IF(R29="","",IF(R35="",R29,R29+R35))</f>
        <v/>
      </c>
      <c r="S36" s="176"/>
      <c r="T36" s="173" t="str">
        <f t="shared" si="1"/>
        <v/>
      </c>
      <c r="U36" s="174" t="str">
        <f>IF(U29="","",IF(U35="",U29,U29+U35))</f>
        <v/>
      </c>
    </row>
    <row r="37" spans="1:24" s="7" customFormat="1" ht="18" customHeight="1">
      <c r="A37" s="283" t="s">
        <v>43</v>
      </c>
      <c r="B37" s="294" t="str">
        <f>C13</f>
        <v>&lt;改修工事&gt;</v>
      </c>
      <c r="C37" s="295"/>
      <c r="D37" s="189"/>
      <c r="E37" s="178" t="str">
        <f t="shared" si="2"/>
        <v/>
      </c>
      <c r="F37" s="190"/>
      <c r="G37" s="189"/>
      <c r="H37" s="178" t="str">
        <f t="shared" si="3"/>
        <v/>
      </c>
      <c r="I37" s="178"/>
      <c r="J37" s="178"/>
      <c r="K37" s="178" t="str">
        <f t="shared" si="0"/>
        <v/>
      </c>
      <c r="L37" s="190"/>
      <c r="M37" s="189"/>
      <c r="N37" s="178" t="str">
        <f t="shared" si="4"/>
        <v/>
      </c>
      <c r="O37" s="178"/>
      <c r="P37" s="189"/>
      <c r="Q37" s="178" t="str">
        <f t="shared" si="5"/>
        <v/>
      </c>
      <c r="R37" s="178"/>
      <c r="S37" s="178"/>
      <c r="T37" s="178" t="str">
        <f t="shared" si="1"/>
        <v/>
      </c>
      <c r="U37" s="190"/>
    </row>
    <row r="38" spans="1:24" s="7" customFormat="1" ht="18" customHeight="1">
      <c r="A38" s="283"/>
      <c r="B38" s="294" t="s">
        <v>445</v>
      </c>
      <c r="C38" s="295"/>
      <c r="D38" s="191"/>
      <c r="E38" s="182" t="str">
        <f t="shared" si="2"/>
        <v/>
      </c>
      <c r="F38" s="192"/>
      <c r="G38" s="191"/>
      <c r="H38" s="182" t="str">
        <f t="shared" si="3"/>
        <v/>
      </c>
      <c r="I38" s="182"/>
      <c r="J38" s="182"/>
      <c r="K38" s="182" t="str">
        <f t="shared" si="0"/>
        <v/>
      </c>
      <c r="L38" s="192"/>
      <c r="M38" s="191"/>
      <c r="N38" s="182" t="str">
        <f t="shared" si="4"/>
        <v/>
      </c>
      <c r="O38" s="182"/>
      <c r="P38" s="191"/>
      <c r="Q38" s="182" t="str">
        <f t="shared" si="5"/>
        <v/>
      </c>
      <c r="R38" s="182"/>
      <c r="S38" s="182"/>
      <c r="T38" s="182" t="str">
        <f t="shared" si="1"/>
        <v/>
      </c>
      <c r="U38" s="192"/>
    </row>
    <row r="39" spans="1:24" s="7" customFormat="1" ht="18" customHeight="1">
      <c r="A39" s="283"/>
      <c r="B39" s="12" t="s">
        <v>48</v>
      </c>
      <c r="C39" s="138"/>
      <c r="D39" s="181"/>
      <c r="E39" s="182" t="str">
        <f t="shared" si="2"/>
        <v/>
      </c>
      <c r="F39" s="183"/>
      <c r="G39" s="181"/>
      <c r="H39" s="182" t="str">
        <f t="shared" si="3"/>
        <v/>
      </c>
      <c r="I39" s="184"/>
      <c r="J39" s="184"/>
      <c r="K39" s="182" t="str">
        <f t="shared" si="0"/>
        <v/>
      </c>
      <c r="L39" s="183"/>
      <c r="M39" s="181"/>
      <c r="N39" s="182" t="str">
        <f t="shared" si="4"/>
        <v/>
      </c>
      <c r="O39" s="184"/>
      <c r="P39" s="181"/>
      <c r="Q39" s="182" t="str">
        <f t="shared" si="5"/>
        <v/>
      </c>
      <c r="R39" s="184"/>
      <c r="S39" s="184"/>
      <c r="T39" s="182" t="str">
        <f t="shared" si="1"/>
        <v/>
      </c>
      <c r="U39" s="183"/>
    </row>
    <row r="40" spans="1:24" s="7" customFormat="1" ht="18" customHeight="1">
      <c r="A40" s="283"/>
      <c r="B40" s="12" t="s">
        <v>48</v>
      </c>
      <c r="C40" s="138"/>
      <c r="D40" s="181"/>
      <c r="E40" s="182" t="str">
        <f t="shared" si="2"/>
        <v/>
      </c>
      <c r="F40" s="183"/>
      <c r="G40" s="181"/>
      <c r="H40" s="182" t="str">
        <f t="shared" si="3"/>
        <v/>
      </c>
      <c r="I40" s="184"/>
      <c r="J40" s="184"/>
      <c r="K40" s="182" t="str">
        <f t="shared" si="0"/>
        <v/>
      </c>
      <c r="L40" s="183"/>
      <c r="M40" s="181"/>
      <c r="N40" s="182" t="str">
        <f t="shared" si="4"/>
        <v/>
      </c>
      <c r="O40" s="184"/>
      <c r="P40" s="181"/>
      <c r="Q40" s="182" t="str">
        <f t="shared" si="5"/>
        <v/>
      </c>
      <c r="R40" s="184"/>
      <c r="S40" s="184"/>
      <c r="T40" s="182" t="str">
        <f t="shared" si="1"/>
        <v/>
      </c>
      <c r="U40" s="183"/>
    </row>
    <row r="41" spans="1:24" s="7" customFormat="1" ht="18" customHeight="1">
      <c r="A41" s="283"/>
      <c r="B41" s="13" t="s">
        <v>47</v>
      </c>
      <c r="C41" s="138"/>
      <c r="D41" s="181"/>
      <c r="E41" s="182" t="str">
        <f t="shared" si="2"/>
        <v/>
      </c>
      <c r="F41" s="183"/>
      <c r="G41" s="181"/>
      <c r="H41" s="182" t="str">
        <f t="shared" si="3"/>
        <v/>
      </c>
      <c r="I41" s="184"/>
      <c r="J41" s="184"/>
      <c r="K41" s="182" t="str">
        <f t="shared" si="0"/>
        <v/>
      </c>
      <c r="L41" s="183"/>
      <c r="M41" s="181"/>
      <c r="N41" s="182" t="str">
        <f t="shared" si="4"/>
        <v/>
      </c>
      <c r="O41" s="184"/>
      <c r="P41" s="181"/>
      <c r="Q41" s="182" t="str">
        <f t="shared" si="5"/>
        <v/>
      </c>
      <c r="R41" s="184"/>
      <c r="S41" s="184"/>
      <c r="T41" s="182" t="str">
        <f t="shared" si="1"/>
        <v/>
      </c>
      <c r="U41" s="183"/>
    </row>
    <row r="42" spans="1:24" s="7" customFormat="1" ht="18" customHeight="1">
      <c r="A42" s="283"/>
      <c r="B42" s="300" t="s">
        <v>439</v>
      </c>
      <c r="C42" s="295"/>
      <c r="D42" s="181"/>
      <c r="E42" s="182"/>
      <c r="F42" s="183"/>
      <c r="G42" s="181"/>
      <c r="H42" s="182"/>
      <c r="I42" s="184"/>
      <c r="J42" s="184"/>
      <c r="K42" s="182"/>
      <c r="L42" s="183"/>
      <c r="M42" s="181"/>
      <c r="N42" s="182"/>
      <c r="O42" s="184"/>
      <c r="P42" s="181"/>
      <c r="Q42" s="182"/>
      <c r="R42" s="184"/>
      <c r="S42" s="184"/>
      <c r="T42" s="182"/>
      <c r="U42" s="183"/>
    </row>
    <row r="43" spans="1:24" s="7" customFormat="1" ht="18" customHeight="1">
      <c r="A43" s="283"/>
      <c r="B43" s="300" t="s">
        <v>444</v>
      </c>
      <c r="C43" s="295"/>
      <c r="D43" s="181"/>
      <c r="E43" s="182"/>
      <c r="F43" s="183"/>
      <c r="G43" s="181"/>
      <c r="H43" s="182"/>
      <c r="I43" s="184"/>
      <c r="J43" s="184"/>
      <c r="K43" s="182"/>
      <c r="L43" s="183"/>
      <c r="M43" s="181"/>
      <c r="N43" s="182"/>
      <c r="O43" s="184"/>
      <c r="P43" s="181"/>
      <c r="Q43" s="182"/>
      <c r="R43" s="184"/>
      <c r="S43" s="184"/>
      <c r="T43" s="182"/>
      <c r="U43" s="183"/>
    </row>
    <row r="44" spans="1:24" s="7" customFormat="1" ht="18" customHeight="1">
      <c r="A44" s="283"/>
      <c r="B44" s="13" t="s">
        <v>47</v>
      </c>
      <c r="C44" s="138"/>
      <c r="D44" s="181"/>
      <c r="E44" s="182"/>
      <c r="F44" s="183"/>
      <c r="G44" s="181"/>
      <c r="H44" s="182"/>
      <c r="I44" s="184"/>
      <c r="J44" s="184"/>
      <c r="K44" s="182"/>
      <c r="L44" s="183"/>
      <c r="M44" s="181"/>
      <c r="N44" s="182"/>
      <c r="O44" s="184"/>
      <c r="P44" s="181"/>
      <c r="Q44" s="182"/>
      <c r="R44" s="184"/>
      <c r="S44" s="184"/>
      <c r="T44" s="182"/>
      <c r="U44" s="183"/>
    </row>
    <row r="45" spans="1:24" s="7" customFormat="1" ht="18" customHeight="1">
      <c r="A45" s="283"/>
      <c r="B45" s="13" t="s">
        <v>47</v>
      </c>
      <c r="C45" s="138"/>
      <c r="D45" s="181"/>
      <c r="E45" s="182"/>
      <c r="F45" s="183"/>
      <c r="G45" s="181"/>
      <c r="H45" s="182"/>
      <c r="I45" s="184"/>
      <c r="J45" s="184"/>
      <c r="K45" s="182"/>
      <c r="L45" s="183"/>
      <c r="M45" s="181"/>
      <c r="N45" s="182"/>
      <c r="O45" s="184"/>
      <c r="P45" s="181"/>
      <c r="Q45" s="182"/>
      <c r="R45" s="184"/>
      <c r="S45" s="184"/>
      <c r="T45" s="182"/>
      <c r="U45" s="183"/>
    </row>
    <row r="46" spans="1:24" s="7" customFormat="1" ht="18" customHeight="1">
      <c r="A46" s="283"/>
      <c r="B46" s="13" t="s">
        <v>47</v>
      </c>
      <c r="C46" s="138"/>
      <c r="D46" s="181"/>
      <c r="E46" s="182"/>
      <c r="F46" s="183"/>
      <c r="G46" s="181"/>
      <c r="H46" s="182"/>
      <c r="I46" s="184"/>
      <c r="J46" s="184"/>
      <c r="K46" s="182"/>
      <c r="L46" s="183"/>
      <c r="M46" s="181"/>
      <c r="N46" s="182"/>
      <c r="O46" s="184"/>
      <c r="P46" s="181"/>
      <c r="Q46" s="182"/>
      <c r="R46" s="184"/>
      <c r="S46" s="184"/>
      <c r="T46" s="182"/>
      <c r="U46" s="183"/>
    </row>
    <row r="47" spans="1:24" s="7" customFormat="1" ht="18" customHeight="1">
      <c r="A47" s="283"/>
      <c r="B47" s="296" t="s">
        <v>50</v>
      </c>
      <c r="C47" s="297"/>
      <c r="D47" s="191"/>
      <c r="E47" s="182" t="str">
        <f t="shared" si="2"/>
        <v/>
      </c>
      <c r="F47" s="192"/>
      <c r="G47" s="191"/>
      <c r="H47" s="182" t="str">
        <f t="shared" si="3"/>
        <v/>
      </c>
      <c r="I47" s="182"/>
      <c r="J47" s="182"/>
      <c r="K47" s="182" t="str">
        <f t="shared" si="0"/>
        <v/>
      </c>
      <c r="L47" s="192"/>
      <c r="M47" s="191"/>
      <c r="N47" s="182" t="str">
        <f t="shared" si="4"/>
        <v/>
      </c>
      <c r="O47" s="182"/>
      <c r="P47" s="191"/>
      <c r="Q47" s="182" t="str">
        <f t="shared" si="5"/>
        <v/>
      </c>
      <c r="R47" s="182"/>
      <c r="S47" s="182"/>
      <c r="T47" s="182" t="str">
        <f t="shared" si="1"/>
        <v/>
      </c>
      <c r="U47" s="192"/>
    </row>
    <row r="48" spans="1:24" s="7" customFormat="1" ht="18" customHeight="1">
      <c r="A48" s="283"/>
      <c r="B48" s="294"/>
      <c r="C48" s="295"/>
      <c r="D48" s="191"/>
      <c r="E48" s="182" t="str">
        <f t="shared" si="2"/>
        <v/>
      </c>
      <c r="F48" s="192"/>
      <c r="G48" s="191"/>
      <c r="H48" s="182" t="str">
        <f t="shared" si="3"/>
        <v/>
      </c>
      <c r="I48" s="182"/>
      <c r="J48" s="182"/>
      <c r="K48" s="182" t="str">
        <f t="shared" si="0"/>
        <v/>
      </c>
      <c r="L48" s="192"/>
      <c r="M48" s="191"/>
      <c r="N48" s="182" t="str">
        <f t="shared" si="4"/>
        <v/>
      </c>
      <c r="O48" s="182"/>
      <c r="P48" s="191"/>
      <c r="Q48" s="182" t="str">
        <f t="shared" si="5"/>
        <v/>
      </c>
      <c r="R48" s="182"/>
      <c r="S48" s="182"/>
      <c r="T48" s="182" t="str">
        <f t="shared" si="1"/>
        <v/>
      </c>
      <c r="U48" s="192"/>
    </row>
    <row r="49" spans="1:21" s="7" customFormat="1" ht="18" customHeight="1">
      <c r="A49" s="283"/>
      <c r="B49" s="13" t="s">
        <v>47</v>
      </c>
      <c r="C49" s="138"/>
      <c r="D49" s="181"/>
      <c r="E49" s="182" t="str">
        <f t="shared" si="2"/>
        <v/>
      </c>
      <c r="F49" s="183"/>
      <c r="G49" s="181"/>
      <c r="H49" s="182" t="str">
        <f t="shared" si="3"/>
        <v/>
      </c>
      <c r="I49" s="184"/>
      <c r="J49" s="184"/>
      <c r="K49" s="182" t="str">
        <f t="shared" si="0"/>
        <v/>
      </c>
      <c r="L49" s="183"/>
      <c r="M49" s="181"/>
      <c r="N49" s="182" t="str">
        <f t="shared" si="4"/>
        <v/>
      </c>
      <c r="O49" s="184"/>
      <c r="P49" s="181"/>
      <c r="Q49" s="182" t="str">
        <f t="shared" si="5"/>
        <v/>
      </c>
      <c r="R49" s="184"/>
      <c r="S49" s="184"/>
      <c r="T49" s="182" t="str">
        <f t="shared" si="1"/>
        <v/>
      </c>
      <c r="U49" s="183"/>
    </row>
    <row r="50" spans="1:21" s="7" customFormat="1" ht="18" customHeight="1">
      <c r="A50" s="283"/>
      <c r="B50" s="12" t="s">
        <v>47</v>
      </c>
      <c r="C50" s="138"/>
      <c r="D50" s="181"/>
      <c r="E50" s="182" t="str">
        <f t="shared" si="2"/>
        <v/>
      </c>
      <c r="F50" s="183"/>
      <c r="G50" s="181"/>
      <c r="H50" s="182" t="str">
        <f t="shared" si="3"/>
        <v/>
      </c>
      <c r="I50" s="184"/>
      <c r="J50" s="184"/>
      <c r="K50" s="182" t="str">
        <f t="shared" si="0"/>
        <v/>
      </c>
      <c r="L50" s="183"/>
      <c r="M50" s="181"/>
      <c r="N50" s="182" t="str">
        <f t="shared" si="4"/>
        <v/>
      </c>
      <c r="O50" s="184"/>
      <c r="P50" s="181"/>
      <c r="Q50" s="182" t="str">
        <f t="shared" si="5"/>
        <v/>
      </c>
      <c r="R50" s="184"/>
      <c r="S50" s="184"/>
      <c r="T50" s="182" t="str">
        <f t="shared" si="1"/>
        <v/>
      </c>
      <c r="U50" s="183"/>
    </row>
    <row r="51" spans="1:21" s="7" customFormat="1" ht="18" customHeight="1">
      <c r="A51" s="283"/>
      <c r="B51" s="14" t="s">
        <v>48</v>
      </c>
      <c r="C51" s="143"/>
      <c r="D51" s="185"/>
      <c r="E51" s="186" t="str">
        <f t="shared" si="2"/>
        <v/>
      </c>
      <c r="F51" s="187"/>
      <c r="G51" s="185"/>
      <c r="H51" s="186" t="str">
        <f t="shared" si="3"/>
        <v/>
      </c>
      <c r="I51" s="188"/>
      <c r="J51" s="188"/>
      <c r="K51" s="186" t="str">
        <f t="shared" si="0"/>
        <v/>
      </c>
      <c r="L51" s="187"/>
      <c r="M51" s="185"/>
      <c r="N51" s="186" t="str">
        <f t="shared" si="4"/>
        <v/>
      </c>
      <c r="O51" s="188"/>
      <c r="P51" s="185"/>
      <c r="Q51" s="186" t="str">
        <f t="shared" si="5"/>
        <v/>
      </c>
      <c r="R51" s="188"/>
      <c r="S51" s="188"/>
      <c r="T51" s="186" t="str">
        <f t="shared" si="1"/>
        <v/>
      </c>
      <c r="U51" s="187"/>
    </row>
    <row r="52" spans="1:21" s="7" customFormat="1" ht="18" customHeight="1">
      <c r="A52" s="293"/>
      <c r="B52" s="298" t="s">
        <v>54</v>
      </c>
      <c r="C52" s="299"/>
      <c r="D52" s="175"/>
      <c r="E52" s="173" t="str">
        <f t="shared" si="2"/>
        <v/>
      </c>
      <c r="F52" s="174" t="str">
        <f>IF(SUM(F37:F51)=0,"",(SUM(F37:F51)))</f>
        <v/>
      </c>
      <c r="G52" s="175"/>
      <c r="H52" s="173" t="str">
        <f t="shared" si="3"/>
        <v/>
      </c>
      <c r="I52" s="173" t="str">
        <f>IF(SUM(I37:I51)=0,"",(SUM(I37:I51)))</f>
        <v/>
      </c>
      <c r="J52" s="176"/>
      <c r="K52" s="173" t="str">
        <f t="shared" si="0"/>
        <v/>
      </c>
      <c r="L52" s="174" t="str">
        <f>IF(SUM(L37:L51)=0,"",(SUM(L37:L51)))</f>
        <v/>
      </c>
      <c r="M52" s="175"/>
      <c r="N52" s="173" t="str">
        <f t="shared" si="4"/>
        <v/>
      </c>
      <c r="O52" s="173" t="str">
        <f>IF(SUM(O37:O51)=0,"",(SUM(O37:O51)))</f>
        <v/>
      </c>
      <c r="P52" s="175"/>
      <c r="Q52" s="173" t="str">
        <f t="shared" si="5"/>
        <v/>
      </c>
      <c r="R52" s="173" t="str">
        <f>IF(SUM(R37:R51)=0,"",(SUM(R37:R51)))</f>
        <v/>
      </c>
      <c r="S52" s="176"/>
      <c r="T52" s="173" t="str">
        <f t="shared" si="1"/>
        <v/>
      </c>
      <c r="U52" s="174" t="str">
        <f>IF(SUM(U37:U51)=0,"",(SUM(U37:U51)))</f>
        <v/>
      </c>
    </row>
    <row r="53" spans="1:21" s="7" customFormat="1" ht="18" customHeight="1" thickBot="1">
      <c r="A53" s="301" t="s">
        <v>55</v>
      </c>
      <c r="B53" s="302"/>
      <c r="C53" s="303"/>
      <c r="D53" s="193"/>
      <c r="E53" s="194" t="str">
        <f t="shared" si="2"/>
        <v/>
      </c>
      <c r="F53" s="195">
        <f>IF(F36="","",IF(F52="",F36,F36+F52))</f>
        <v>6030000</v>
      </c>
      <c r="G53" s="193"/>
      <c r="H53" s="194" t="str">
        <f t="shared" si="3"/>
        <v/>
      </c>
      <c r="I53" s="194" t="str">
        <f>IF(I36="","",IF(I52="",I36,I36+I52))</f>
        <v/>
      </c>
      <c r="J53" s="196"/>
      <c r="K53" s="194" t="str">
        <f t="shared" si="0"/>
        <v/>
      </c>
      <c r="L53" s="195" t="str">
        <f>IF(L36="","",IF(L52="",L36,L36+L52))</f>
        <v/>
      </c>
      <c r="M53" s="193"/>
      <c r="N53" s="194" t="str">
        <f t="shared" si="4"/>
        <v/>
      </c>
      <c r="O53" s="194" t="str">
        <f>IF(O36="","",IF(O52="",O36,O36+O52))</f>
        <v/>
      </c>
      <c r="P53" s="193"/>
      <c r="Q53" s="194" t="str">
        <f t="shared" si="5"/>
        <v/>
      </c>
      <c r="R53" s="194" t="str">
        <f>IF(R36="","",IF(R52="",R36,R36+R52))</f>
        <v/>
      </c>
      <c r="S53" s="196"/>
      <c r="T53" s="194" t="str">
        <f t="shared" si="1"/>
        <v/>
      </c>
      <c r="U53" s="195" t="str">
        <f>IF(U36="","",IF(U52="",U36,U36+U52))</f>
        <v/>
      </c>
    </row>
    <row r="54" spans="1:21" s="7" customFormat="1" ht="18" customHeight="1">
      <c r="A54" s="282" t="s">
        <v>28</v>
      </c>
      <c r="B54" s="285" t="s">
        <v>29</v>
      </c>
      <c r="C54" s="286"/>
      <c r="D54" s="274" t="s">
        <v>24</v>
      </c>
      <c r="E54" s="264" t="s">
        <v>24</v>
      </c>
      <c r="F54" s="197">
        <v>1800000</v>
      </c>
      <c r="G54" s="274"/>
      <c r="H54" s="264"/>
      <c r="I54" s="198"/>
      <c r="J54" s="264"/>
      <c r="K54" s="264" t="s">
        <v>24</v>
      </c>
      <c r="L54" s="197"/>
      <c r="M54" s="274"/>
      <c r="N54" s="264"/>
      <c r="O54" s="198"/>
      <c r="P54" s="274"/>
      <c r="Q54" s="264"/>
      <c r="R54" s="198"/>
      <c r="S54" s="264"/>
      <c r="T54" s="264" t="s">
        <v>24</v>
      </c>
      <c r="U54" s="197" t="s">
        <v>24</v>
      </c>
    </row>
    <row r="55" spans="1:21" s="7" customFormat="1" ht="18" customHeight="1">
      <c r="A55" s="283"/>
      <c r="B55" s="280" t="s">
        <v>328</v>
      </c>
      <c r="C55" s="281"/>
      <c r="D55" s="275"/>
      <c r="E55" s="265"/>
      <c r="F55" s="183">
        <v>1800000</v>
      </c>
      <c r="G55" s="275"/>
      <c r="H55" s="265"/>
      <c r="I55" s="184"/>
      <c r="J55" s="265"/>
      <c r="K55" s="265"/>
      <c r="L55" s="183" t="s">
        <v>24</v>
      </c>
      <c r="M55" s="275"/>
      <c r="N55" s="265"/>
      <c r="O55" s="184"/>
      <c r="P55" s="275"/>
      <c r="Q55" s="265"/>
      <c r="R55" s="184"/>
      <c r="S55" s="265"/>
      <c r="T55" s="265"/>
      <c r="U55" s="183" t="s">
        <v>24</v>
      </c>
    </row>
    <row r="56" spans="1:21" s="7" customFormat="1" ht="18" customHeight="1">
      <c r="A56" s="283"/>
      <c r="B56" s="280" t="s">
        <v>30</v>
      </c>
      <c r="C56" s="281"/>
      <c r="D56" s="275"/>
      <c r="E56" s="265"/>
      <c r="F56" s="183" t="s">
        <v>24</v>
      </c>
      <c r="G56" s="275"/>
      <c r="H56" s="265"/>
      <c r="I56" s="184"/>
      <c r="J56" s="265"/>
      <c r="K56" s="265"/>
      <c r="L56" s="183" t="s">
        <v>24</v>
      </c>
      <c r="M56" s="275"/>
      <c r="N56" s="265"/>
      <c r="O56" s="184"/>
      <c r="P56" s="275"/>
      <c r="Q56" s="265"/>
      <c r="R56" s="184"/>
      <c r="S56" s="265"/>
      <c r="T56" s="265"/>
      <c r="U56" s="183" t="s">
        <v>24</v>
      </c>
    </row>
    <row r="57" spans="1:21" s="7" customFormat="1" ht="18" customHeight="1">
      <c r="A57" s="283"/>
      <c r="B57" s="280" t="s">
        <v>31</v>
      </c>
      <c r="C57" s="281"/>
      <c r="D57" s="275"/>
      <c r="E57" s="265"/>
      <c r="F57" s="183" t="s">
        <v>34</v>
      </c>
      <c r="G57" s="275"/>
      <c r="H57" s="265"/>
      <c r="I57" s="184"/>
      <c r="J57" s="265"/>
      <c r="K57" s="265"/>
      <c r="L57" s="183" t="s">
        <v>24</v>
      </c>
      <c r="M57" s="275"/>
      <c r="N57" s="265"/>
      <c r="O57" s="184"/>
      <c r="P57" s="275"/>
      <c r="Q57" s="265"/>
      <c r="R57" s="184"/>
      <c r="S57" s="265"/>
      <c r="T57" s="265"/>
      <c r="U57" s="183" t="s">
        <v>24</v>
      </c>
    </row>
    <row r="58" spans="1:21" s="7" customFormat="1" ht="18" customHeight="1">
      <c r="A58" s="283"/>
      <c r="B58" s="280" t="s">
        <v>415</v>
      </c>
      <c r="C58" s="281"/>
      <c r="D58" s="275"/>
      <c r="E58" s="265"/>
      <c r="F58" s="171"/>
      <c r="G58" s="275"/>
      <c r="H58" s="265"/>
      <c r="I58" s="184"/>
      <c r="J58" s="265"/>
      <c r="K58" s="265"/>
      <c r="L58" s="183" t="s">
        <v>24</v>
      </c>
      <c r="M58" s="275"/>
      <c r="N58" s="265"/>
      <c r="O58" s="184"/>
      <c r="P58" s="275"/>
      <c r="Q58" s="265"/>
      <c r="R58" s="184"/>
      <c r="S58" s="265"/>
      <c r="T58" s="265"/>
      <c r="U58" s="183" t="s">
        <v>24</v>
      </c>
    </row>
    <row r="59" spans="1:21" s="7" customFormat="1" ht="18" customHeight="1">
      <c r="A59" s="283"/>
      <c r="B59" s="280" t="s">
        <v>32</v>
      </c>
      <c r="C59" s="281"/>
      <c r="D59" s="275"/>
      <c r="E59" s="265"/>
      <c r="F59" s="171"/>
      <c r="G59" s="275"/>
      <c r="H59" s="265"/>
      <c r="I59" s="184"/>
      <c r="J59" s="265"/>
      <c r="K59" s="265"/>
      <c r="L59" s="183" t="s">
        <v>24</v>
      </c>
      <c r="M59" s="275"/>
      <c r="N59" s="265"/>
      <c r="O59" s="184"/>
      <c r="P59" s="275"/>
      <c r="Q59" s="265"/>
      <c r="R59" s="184"/>
      <c r="S59" s="265"/>
      <c r="T59" s="265"/>
      <c r="U59" s="183" t="s">
        <v>24</v>
      </c>
    </row>
    <row r="60" spans="1:21" s="7" customFormat="1" ht="18" customHeight="1">
      <c r="A60" s="283"/>
      <c r="B60" s="280" t="s">
        <v>33</v>
      </c>
      <c r="C60" s="281"/>
      <c r="D60" s="276"/>
      <c r="E60" s="266"/>
      <c r="F60" s="171">
        <v>2430000</v>
      </c>
      <c r="G60" s="276"/>
      <c r="H60" s="266"/>
      <c r="I60" s="188"/>
      <c r="J60" s="266"/>
      <c r="K60" s="266"/>
      <c r="L60" s="183"/>
      <c r="M60" s="276"/>
      <c r="N60" s="266"/>
      <c r="O60" s="188"/>
      <c r="P60" s="276"/>
      <c r="Q60" s="266"/>
      <c r="R60" s="188"/>
      <c r="S60" s="266"/>
      <c r="T60" s="266"/>
      <c r="U60" s="183" t="s">
        <v>24</v>
      </c>
    </row>
    <row r="61" spans="1:21" s="7" customFormat="1" ht="18" customHeight="1" thickBot="1">
      <c r="A61" s="284"/>
      <c r="B61" s="287" t="s">
        <v>52</v>
      </c>
      <c r="C61" s="288"/>
      <c r="D61" s="199" t="s">
        <v>22</v>
      </c>
      <c r="E61" s="200" t="s">
        <v>22</v>
      </c>
      <c r="F61" s="195">
        <f>IF(SUM(F54:F60)=0,"",SUM(F54:F60))</f>
        <v>6030000</v>
      </c>
      <c r="G61" s="199" t="s">
        <v>35</v>
      </c>
      <c r="H61" s="200" t="s">
        <v>35</v>
      </c>
      <c r="I61" s="194" t="str">
        <f>IF(SUM(I54:I60)=0,"",SUM(I54:I60))</f>
        <v/>
      </c>
      <c r="J61" s="200" t="s">
        <v>35</v>
      </c>
      <c r="K61" s="200" t="s">
        <v>35</v>
      </c>
      <c r="L61" s="195" t="str">
        <f>IF(SUM(L54:L60)=0,"",SUM(L54:L60))</f>
        <v/>
      </c>
      <c r="M61" s="199" t="s">
        <v>35</v>
      </c>
      <c r="N61" s="200" t="s">
        <v>35</v>
      </c>
      <c r="O61" s="194" t="str">
        <f>IF(SUM(O54:O60)=0,"",SUM(O54:O60))</f>
        <v/>
      </c>
      <c r="P61" s="199" t="s">
        <v>35</v>
      </c>
      <c r="Q61" s="200" t="s">
        <v>35</v>
      </c>
      <c r="R61" s="194" t="str">
        <f>IF(SUM(R54:R60)=0,"",SUM(R54:R60))</f>
        <v/>
      </c>
      <c r="S61" s="200" t="s">
        <v>35</v>
      </c>
      <c r="T61" s="200" t="s">
        <v>35</v>
      </c>
      <c r="U61" s="195" t="str">
        <f>IF(SUM(U54:U60)=0,"",SUM(U54:U60))</f>
        <v/>
      </c>
    </row>
    <row r="62" spans="1:21">
      <c r="F62" s="139" t="str">
        <f>IF(F53=F61,"","↑【確認】「事業財源」の合計と「合計（総事業費）」が不一致")</f>
        <v/>
      </c>
    </row>
    <row r="63" spans="1:21">
      <c r="F63" s="139"/>
    </row>
    <row r="64" spans="1:21">
      <c r="A64" s="15" t="s">
        <v>36</v>
      </c>
    </row>
    <row r="65" spans="1:12">
      <c r="A65" s="15"/>
    </row>
    <row r="66" spans="1:12">
      <c r="A66" s="16" t="s">
        <v>89</v>
      </c>
      <c r="B66" s="144" t="s">
        <v>96</v>
      </c>
      <c r="C66" s="144"/>
      <c r="D66" s="144"/>
      <c r="E66" s="144"/>
      <c r="F66" s="144"/>
      <c r="G66" s="144"/>
      <c r="H66" s="144"/>
      <c r="I66" s="144"/>
      <c r="J66" s="144"/>
      <c r="K66" s="144"/>
      <c r="L66" s="144"/>
    </row>
    <row r="67" spans="1:12">
      <c r="A67" s="16"/>
      <c r="B67" s="144" t="s">
        <v>390</v>
      </c>
      <c r="C67" s="144"/>
      <c r="D67" s="144"/>
      <c r="E67" s="144"/>
      <c r="F67" s="144"/>
      <c r="G67" s="144"/>
      <c r="H67" s="144"/>
      <c r="I67" s="144"/>
      <c r="J67" s="144"/>
      <c r="K67" s="144"/>
      <c r="L67" s="144"/>
    </row>
    <row r="68" spans="1:12">
      <c r="A68" s="16" t="s">
        <v>90</v>
      </c>
      <c r="B68" s="144" t="s">
        <v>97</v>
      </c>
      <c r="C68" s="144"/>
      <c r="D68" s="144"/>
      <c r="E68" s="144"/>
      <c r="F68" s="144"/>
      <c r="G68" s="144"/>
      <c r="H68" s="144"/>
      <c r="I68" s="144"/>
      <c r="J68" s="144"/>
      <c r="K68" s="144"/>
      <c r="L68" s="144"/>
    </row>
    <row r="69" spans="1:12">
      <c r="A69" s="16"/>
      <c r="B69" s="144" t="s">
        <v>78</v>
      </c>
      <c r="C69" s="144"/>
      <c r="D69" s="144"/>
      <c r="E69" s="144"/>
      <c r="F69" s="144"/>
      <c r="G69" s="144"/>
      <c r="H69" s="144"/>
      <c r="I69" s="144"/>
      <c r="J69" s="144"/>
      <c r="K69" s="144"/>
      <c r="L69" s="144"/>
    </row>
    <row r="70" spans="1:12">
      <c r="A70" s="16" t="s">
        <v>79</v>
      </c>
      <c r="B70" s="144" t="s">
        <v>329</v>
      </c>
      <c r="C70" s="144"/>
      <c r="D70" s="144"/>
      <c r="E70" s="144"/>
      <c r="F70" s="144"/>
      <c r="G70" s="144"/>
      <c r="H70" s="144"/>
      <c r="I70" s="144"/>
      <c r="J70" s="144"/>
      <c r="K70" s="144"/>
      <c r="L70" s="144"/>
    </row>
    <row r="71" spans="1:12">
      <c r="A71" s="16" t="s">
        <v>91</v>
      </c>
      <c r="B71" s="144" t="s">
        <v>98</v>
      </c>
      <c r="C71" s="144"/>
      <c r="D71" s="144"/>
      <c r="E71" s="144"/>
      <c r="F71" s="144"/>
      <c r="G71" s="144"/>
      <c r="H71" s="144"/>
      <c r="I71" s="144"/>
      <c r="J71" s="144"/>
      <c r="K71" s="144"/>
      <c r="L71" s="144"/>
    </row>
    <row r="72" spans="1:12">
      <c r="A72" s="16"/>
      <c r="B72" s="144" t="s">
        <v>391</v>
      </c>
      <c r="C72" s="144"/>
      <c r="D72" s="144"/>
      <c r="E72" s="144"/>
      <c r="F72" s="144"/>
      <c r="G72" s="144"/>
      <c r="H72" s="144"/>
      <c r="I72" s="144"/>
      <c r="J72" s="144"/>
      <c r="K72" s="144"/>
      <c r="L72" s="144"/>
    </row>
    <row r="73" spans="1:12">
      <c r="A73" s="16"/>
      <c r="B73" s="144" t="s">
        <v>392</v>
      </c>
      <c r="C73" s="144"/>
      <c r="D73" s="144"/>
      <c r="E73" s="144"/>
      <c r="F73" s="144"/>
      <c r="G73" s="144"/>
      <c r="H73" s="144"/>
      <c r="I73" s="144"/>
      <c r="J73" s="144"/>
      <c r="K73" s="144"/>
      <c r="L73" s="144"/>
    </row>
    <row r="74" spans="1:12">
      <c r="A74" s="16"/>
      <c r="B74" s="144"/>
      <c r="C74" s="144"/>
      <c r="D74" s="144"/>
      <c r="E74" s="144"/>
      <c r="F74" s="144"/>
      <c r="G74" s="144"/>
      <c r="H74" s="144"/>
      <c r="I74" s="144"/>
      <c r="J74" s="144"/>
      <c r="K74" s="144"/>
      <c r="L74" s="144"/>
    </row>
    <row r="75" spans="1:12">
      <c r="A75" s="16" t="s">
        <v>92</v>
      </c>
      <c r="B75" s="144" t="s">
        <v>393</v>
      </c>
      <c r="C75" s="144"/>
      <c r="D75" s="144"/>
      <c r="E75" s="144"/>
      <c r="F75" s="144"/>
      <c r="G75" s="144"/>
      <c r="H75" s="144"/>
      <c r="I75" s="144"/>
      <c r="J75" s="144"/>
      <c r="K75" s="144"/>
      <c r="L75" s="144"/>
    </row>
    <row r="76" spans="1:12">
      <c r="A76" s="16"/>
      <c r="B76" s="144"/>
      <c r="C76" s="144"/>
      <c r="D76" s="144"/>
      <c r="E76" s="144"/>
      <c r="F76" s="144"/>
      <c r="G76" s="144"/>
      <c r="H76" s="144"/>
      <c r="I76" s="144"/>
      <c r="J76" s="144"/>
      <c r="K76" s="144"/>
      <c r="L76" s="144"/>
    </row>
    <row r="77" spans="1:12">
      <c r="A77" s="16" t="s">
        <v>93</v>
      </c>
      <c r="B77" s="144" t="s">
        <v>82</v>
      </c>
      <c r="C77" s="144"/>
      <c r="D77" s="144"/>
      <c r="E77" s="144"/>
      <c r="F77" s="144"/>
      <c r="G77" s="144"/>
      <c r="H77" s="144"/>
      <c r="I77" s="144"/>
      <c r="J77" s="144"/>
      <c r="K77" s="144"/>
      <c r="L77" s="144"/>
    </row>
    <row r="78" spans="1:12">
      <c r="A78" s="16" t="s">
        <v>83</v>
      </c>
      <c r="B78" s="144" t="s">
        <v>84</v>
      </c>
      <c r="C78" s="144"/>
      <c r="D78" s="144"/>
      <c r="E78" s="144"/>
      <c r="F78" s="144"/>
      <c r="G78" s="144"/>
      <c r="H78" s="144"/>
      <c r="I78" s="144"/>
      <c r="J78" s="144"/>
      <c r="K78" s="144"/>
      <c r="L78" s="144"/>
    </row>
    <row r="79" spans="1:12">
      <c r="A79" s="16" t="s">
        <v>83</v>
      </c>
      <c r="B79" s="144" t="s">
        <v>99</v>
      </c>
      <c r="C79" s="144"/>
      <c r="D79" s="144"/>
      <c r="E79" s="144"/>
      <c r="F79" s="144"/>
      <c r="G79" s="144"/>
      <c r="H79" s="144"/>
      <c r="I79" s="144"/>
      <c r="J79" s="144"/>
      <c r="K79" s="144"/>
      <c r="L79" s="144"/>
    </row>
    <row r="80" spans="1:12">
      <c r="A80" s="16" t="s">
        <v>85</v>
      </c>
      <c r="B80" s="145" t="s">
        <v>330</v>
      </c>
      <c r="C80" s="145"/>
      <c r="D80" s="144"/>
      <c r="E80" s="144"/>
      <c r="F80" s="144"/>
      <c r="G80" s="144"/>
      <c r="H80" s="144"/>
      <c r="I80" s="144"/>
      <c r="J80" s="144"/>
      <c r="K80" s="144"/>
      <c r="L80" s="144"/>
    </row>
    <row r="81" spans="1:12">
      <c r="A81" s="16" t="s">
        <v>86</v>
      </c>
      <c r="B81" s="145" t="s">
        <v>100</v>
      </c>
      <c r="C81" s="145"/>
      <c r="D81" s="144"/>
      <c r="E81" s="144"/>
      <c r="F81" s="144"/>
      <c r="G81" s="144"/>
      <c r="H81" s="144"/>
      <c r="I81" s="144"/>
      <c r="J81" s="144"/>
      <c r="K81" s="144"/>
      <c r="L81" s="144"/>
    </row>
    <row r="82" spans="1:12">
      <c r="A82" s="16" t="s">
        <v>83</v>
      </c>
      <c r="B82" s="145" t="s">
        <v>101</v>
      </c>
      <c r="C82" s="145"/>
      <c r="D82" s="144"/>
      <c r="E82" s="144"/>
      <c r="F82" s="144"/>
      <c r="G82" s="144"/>
      <c r="H82" s="144"/>
      <c r="I82" s="144"/>
      <c r="J82" s="144"/>
      <c r="K82" s="144"/>
      <c r="L82" s="144"/>
    </row>
    <row r="83" spans="1:12">
      <c r="A83" s="16" t="s">
        <v>83</v>
      </c>
      <c r="B83" s="145" t="s">
        <v>331</v>
      </c>
      <c r="C83" s="145"/>
      <c r="D83" s="144"/>
      <c r="E83" s="144"/>
      <c r="F83" s="144"/>
      <c r="G83" s="144"/>
      <c r="H83" s="144"/>
      <c r="I83" s="144"/>
      <c r="J83" s="144"/>
      <c r="K83" s="144"/>
      <c r="L83" s="144"/>
    </row>
    <row r="84" spans="1:12">
      <c r="A84" s="16" t="s">
        <v>94</v>
      </c>
      <c r="B84" s="144" t="s">
        <v>87</v>
      </c>
      <c r="C84" s="144"/>
      <c r="D84" s="144"/>
      <c r="E84" s="144"/>
      <c r="F84" s="144"/>
      <c r="G84" s="144"/>
      <c r="H84" s="144"/>
      <c r="I84" s="144"/>
      <c r="J84" s="144"/>
      <c r="K84" s="144"/>
      <c r="L84" s="144"/>
    </row>
    <row r="85" spans="1:12">
      <c r="A85" s="16" t="s">
        <v>95</v>
      </c>
      <c r="B85" s="144" t="s">
        <v>88</v>
      </c>
      <c r="C85" s="144"/>
      <c r="D85" s="144"/>
      <c r="E85" s="144"/>
      <c r="F85" s="144"/>
      <c r="G85" s="144"/>
      <c r="H85" s="144"/>
      <c r="I85" s="144"/>
      <c r="J85" s="144"/>
      <c r="K85" s="144"/>
      <c r="L85" s="144"/>
    </row>
    <row r="86" spans="1:12">
      <c r="A86" s="17"/>
      <c r="B86" s="144" t="s">
        <v>80</v>
      </c>
      <c r="C86" s="144"/>
      <c r="D86" s="144"/>
      <c r="E86" s="144"/>
      <c r="F86" s="144"/>
      <c r="G86" s="144"/>
      <c r="H86" s="144"/>
      <c r="I86" s="144"/>
      <c r="J86" s="144"/>
      <c r="K86" s="144"/>
      <c r="L86" s="144"/>
    </row>
    <row r="87" spans="1:12">
      <c r="A87" s="17"/>
    </row>
  </sheetData>
  <mergeCells count="51">
    <mergeCell ref="A5:B5"/>
    <mergeCell ref="A7:A9"/>
    <mergeCell ref="B7:C9"/>
    <mergeCell ref="D7:F7"/>
    <mergeCell ref="G7:L7"/>
    <mergeCell ref="D8:D9"/>
    <mergeCell ref="A53:C53"/>
    <mergeCell ref="E8:E9"/>
    <mergeCell ref="F8:F9"/>
    <mergeCell ref="G8:H8"/>
    <mergeCell ref="J8:K8"/>
    <mergeCell ref="A10:A36"/>
    <mergeCell ref="B10:B29"/>
    <mergeCell ref="B30:B35"/>
    <mergeCell ref="V33:X34"/>
    <mergeCell ref="B36:C36"/>
    <mergeCell ref="A37:A52"/>
    <mergeCell ref="B37:C37"/>
    <mergeCell ref="B38:C38"/>
    <mergeCell ref="B47:C47"/>
    <mergeCell ref="B48:C48"/>
    <mergeCell ref="B52:C52"/>
    <mergeCell ref="B42:C42"/>
    <mergeCell ref="B43:C43"/>
    <mergeCell ref="B60:C60"/>
    <mergeCell ref="A54:A61"/>
    <mergeCell ref="B54:C54"/>
    <mergeCell ref="D54:D60"/>
    <mergeCell ref="E54:E60"/>
    <mergeCell ref="B61:C61"/>
    <mergeCell ref="B55:C55"/>
    <mergeCell ref="B56:C56"/>
    <mergeCell ref="B57:C57"/>
    <mergeCell ref="B58:C58"/>
    <mergeCell ref="B59:C59"/>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s>
  <phoneticPr fontId="4"/>
  <dataValidations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76" fitToWidth="0" orientation="portrait" blackAndWhite="1" r:id="rId1"/>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1"/>
  <sheetViews>
    <sheetView view="pageBreakPreview" zoomScaleNormal="100" zoomScaleSheetLayoutView="100" workbookViewId="0">
      <selection activeCell="A2" sqref="A2"/>
    </sheetView>
  </sheetViews>
  <sheetFormatPr defaultColWidth="9" defaultRowHeight="13" outlineLevelCol="1"/>
  <cols>
    <col min="1" max="2" width="5" style="4" customWidth="1"/>
    <col min="3" max="3" width="24.90625" style="4" customWidth="1"/>
    <col min="4" max="12" width="8.453125" style="4" customWidth="1"/>
    <col min="13" max="21" width="8.453125" style="4" hidden="1" customWidth="1" outlineLevel="1"/>
    <col min="22" max="22" width="9" style="4" collapsed="1"/>
    <col min="23" max="23" width="9" style="4"/>
    <col min="24" max="24" width="10" style="4" customWidth="1"/>
    <col min="25" max="16384" width="9" style="4"/>
  </cols>
  <sheetData>
    <row r="1" spans="1:21" ht="19.5" customHeight="1">
      <c r="A1" s="116" t="s">
        <v>447</v>
      </c>
    </row>
    <row r="2" spans="1:21" ht="17.25" customHeight="1">
      <c r="A2" s="116"/>
      <c r="B2" s="116"/>
      <c r="C2" s="116"/>
      <c r="D2" s="267" t="s">
        <v>389</v>
      </c>
      <c r="E2" s="267"/>
      <c r="F2" s="267"/>
      <c r="G2" s="267"/>
      <c r="H2" s="267"/>
      <c r="I2" s="116"/>
      <c r="J2" s="116"/>
      <c r="K2" s="116"/>
      <c r="L2" s="116"/>
      <c r="M2" s="208"/>
      <c r="N2" s="208"/>
      <c r="O2" s="208"/>
      <c r="P2" s="208"/>
      <c r="Q2" s="208"/>
      <c r="R2" s="208"/>
      <c r="S2" s="208"/>
      <c r="T2" s="208"/>
      <c r="U2" s="208"/>
    </row>
    <row r="3" spans="1:21" ht="16.5">
      <c r="A3" s="116"/>
      <c r="B3" s="116"/>
      <c r="C3" s="116"/>
      <c r="D3" s="267"/>
      <c r="E3" s="267"/>
      <c r="F3" s="267"/>
      <c r="G3" s="267"/>
      <c r="H3" s="267"/>
      <c r="I3" s="116"/>
      <c r="J3" s="116"/>
      <c r="K3" s="116"/>
      <c r="L3" s="116"/>
      <c r="M3" s="208"/>
      <c r="N3" s="208"/>
      <c r="O3" s="208"/>
      <c r="P3" s="208"/>
      <c r="Q3" s="208"/>
      <c r="R3" s="208"/>
      <c r="S3" s="208"/>
      <c r="T3" s="208"/>
      <c r="U3" s="208"/>
    </row>
    <row r="4" spans="1:21" ht="13.5" thickBot="1">
      <c r="A4" s="5" t="s">
        <v>18</v>
      </c>
    </row>
    <row r="5" spans="1:21" s="7" customFormat="1" ht="19.5" customHeight="1" thickBot="1">
      <c r="A5" s="306" t="s">
        <v>19</v>
      </c>
      <c r="B5" s="307"/>
      <c r="C5" s="209" t="s">
        <v>495</v>
      </c>
      <c r="D5" s="6" t="s">
        <v>46</v>
      </c>
      <c r="E5" s="277" t="s">
        <v>427</v>
      </c>
      <c r="F5" s="278"/>
      <c r="G5" s="278"/>
      <c r="H5" s="278"/>
      <c r="I5" s="279"/>
      <c r="J5" s="224"/>
      <c r="K5" s="224"/>
    </row>
    <row r="6" spans="1:21" s="7" customFormat="1" ht="12.5" thickBot="1">
      <c r="A6" s="3"/>
    </row>
    <row r="7" spans="1:21" s="7" customFormat="1" ht="18" customHeight="1">
      <c r="A7" s="268" t="s">
        <v>37</v>
      </c>
      <c r="B7" s="269" t="s">
        <v>38</v>
      </c>
      <c r="C7" s="270"/>
      <c r="D7" s="268" t="s">
        <v>388</v>
      </c>
      <c r="E7" s="269"/>
      <c r="F7" s="270"/>
      <c r="G7" s="268" t="s">
        <v>20</v>
      </c>
      <c r="H7" s="269"/>
      <c r="I7" s="269"/>
      <c r="J7" s="269"/>
      <c r="K7" s="269"/>
      <c r="L7" s="270"/>
      <c r="M7" s="268" t="s">
        <v>20</v>
      </c>
      <c r="N7" s="269"/>
      <c r="O7" s="269"/>
      <c r="P7" s="269"/>
      <c r="Q7" s="269"/>
      <c r="R7" s="269"/>
      <c r="S7" s="269"/>
      <c r="T7" s="269"/>
      <c r="U7" s="270"/>
    </row>
    <row r="8" spans="1:21" s="7" customFormat="1" ht="18" customHeight="1">
      <c r="A8" s="308"/>
      <c r="B8" s="291"/>
      <c r="C8" s="292"/>
      <c r="D8" s="308" t="s">
        <v>39</v>
      </c>
      <c r="E8" s="291" t="s">
        <v>40</v>
      </c>
      <c r="F8" s="292" t="s">
        <v>41</v>
      </c>
      <c r="G8" s="271" t="s">
        <v>417</v>
      </c>
      <c r="H8" s="272"/>
      <c r="I8" s="136" t="str">
        <f>IF(I33="","",ROUND(I33/F33*100,0))</f>
        <v/>
      </c>
      <c r="J8" s="273" t="s">
        <v>396</v>
      </c>
      <c r="K8" s="272"/>
      <c r="L8" s="137" t="str">
        <f>IF(I8="","",IF(I8=100,"",100-I8))</f>
        <v/>
      </c>
      <c r="M8" s="271" t="s">
        <v>424</v>
      </c>
      <c r="N8" s="272"/>
      <c r="O8" s="136" t="str">
        <f>IF(O33="","",ROUND(O33/L33*100,0))</f>
        <v/>
      </c>
      <c r="P8" s="271" t="s">
        <v>424</v>
      </c>
      <c r="Q8" s="272"/>
      <c r="R8" s="136" t="str">
        <f>IF(R33="","",ROUND(R33/O33*100,0))</f>
        <v/>
      </c>
      <c r="S8" s="273" t="s">
        <v>424</v>
      </c>
      <c r="T8" s="272"/>
      <c r="U8" s="137" t="str">
        <f>IF(O8="","",IF(O8=100,"",100-O8))</f>
        <v/>
      </c>
    </row>
    <row r="9" spans="1:21" s="7" customFormat="1" ht="18" customHeight="1" thickBot="1">
      <c r="A9" s="301"/>
      <c r="B9" s="302"/>
      <c r="C9" s="303"/>
      <c r="D9" s="301"/>
      <c r="E9" s="302"/>
      <c r="F9" s="303"/>
      <c r="G9" s="203" t="s">
        <v>39</v>
      </c>
      <c r="H9" s="204" t="s">
        <v>40</v>
      </c>
      <c r="I9" s="204" t="s">
        <v>41</v>
      </c>
      <c r="J9" s="204" t="s">
        <v>39</v>
      </c>
      <c r="K9" s="204" t="s">
        <v>40</v>
      </c>
      <c r="L9" s="206" t="s">
        <v>41</v>
      </c>
      <c r="M9" s="203" t="s">
        <v>39</v>
      </c>
      <c r="N9" s="204" t="s">
        <v>40</v>
      </c>
      <c r="O9" s="204" t="s">
        <v>41</v>
      </c>
      <c r="P9" s="203" t="s">
        <v>39</v>
      </c>
      <c r="Q9" s="204" t="s">
        <v>40</v>
      </c>
      <c r="R9" s="204" t="s">
        <v>41</v>
      </c>
      <c r="S9" s="204" t="s">
        <v>39</v>
      </c>
      <c r="T9" s="204" t="s">
        <v>40</v>
      </c>
      <c r="U9" s="206" t="s">
        <v>41</v>
      </c>
    </row>
    <row r="10" spans="1:21" s="7" customFormat="1" ht="18" customHeight="1">
      <c r="A10" s="282" t="s">
        <v>42</v>
      </c>
      <c r="B10" s="304"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1" s="7" customFormat="1" ht="18" customHeight="1">
      <c r="A11" s="309"/>
      <c r="B11" s="310"/>
      <c r="C11" s="207"/>
      <c r="D11" s="226"/>
      <c r="E11" s="227"/>
      <c r="F11" s="228"/>
      <c r="G11" s="226"/>
      <c r="H11" s="227"/>
      <c r="I11" s="227"/>
      <c r="J11" s="227"/>
      <c r="K11" s="227"/>
      <c r="L11" s="228"/>
      <c r="M11" s="226"/>
      <c r="N11" s="227"/>
      <c r="O11" s="227"/>
      <c r="P11" s="226"/>
      <c r="Q11" s="227"/>
      <c r="R11" s="227"/>
      <c r="S11" s="227"/>
      <c r="T11" s="227"/>
      <c r="U11" s="228"/>
    </row>
    <row r="12" spans="1:21" s="7" customFormat="1" ht="18" customHeight="1">
      <c r="A12" s="283"/>
      <c r="B12" s="305"/>
      <c r="C12" s="138"/>
      <c r="D12" s="131"/>
      <c r="E12" s="132" t="str">
        <f>IF(D12="","",F12/D12)</f>
        <v/>
      </c>
      <c r="F12" s="133"/>
      <c r="G12" s="131"/>
      <c r="H12" s="132" t="str">
        <f>IF(G12="","",I12/G12)</f>
        <v/>
      </c>
      <c r="I12" s="134"/>
      <c r="J12" s="132"/>
      <c r="K12" s="132" t="str">
        <f>IF(J12="","",L12/J12)</f>
        <v/>
      </c>
      <c r="L12" s="135"/>
      <c r="M12" s="131"/>
      <c r="N12" s="132" t="str">
        <f>IF(M12="","",O12/M12)</f>
        <v/>
      </c>
      <c r="O12" s="134"/>
      <c r="P12" s="131"/>
      <c r="Q12" s="132" t="str">
        <f>IF(P12="","",R12/P12)</f>
        <v/>
      </c>
      <c r="R12" s="134"/>
      <c r="S12" s="132"/>
      <c r="T12" s="132" t="str">
        <f>IF(S12="","",U12/S12)</f>
        <v/>
      </c>
      <c r="U12" s="135"/>
    </row>
    <row r="13" spans="1:21" s="7" customFormat="1" ht="18" customHeight="1">
      <c r="A13" s="283"/>
      <c r="B13" s="305"/>
      <c r="C13" s="138"/>
      <c r="D13" s="131"/>
      <c r="E13" s="132" t="str">
        <f>IF(D13="","",F13/D13)</f>
        <v/>
      </c>
      <c r="F13" s="133"/>
      <c r="G13" s="131"/>
      <c r="H13" s="132" t="str">
        <f>IF(G13="","",I13/G13)</f>
        <v/>
      </c>
      <c r="I13" s="134"/>
      <c r="J13" s="132"/>
      <c r="K13" s="132" t="str">
        <f t="shared" ref="K13:K57" si="0">IF(J13="","",L13/J13)</f>
        <v/>
      </c>
      <c r="L13" s="135"/>
      <c r="M13" s="131"/>
      <c r="N13" s="132" t="str">
        <f>IF(M13="","",O13/M13)</f>
        <v/>
      </c>
      <c r="O13" s="134"/>
      <c r="P13" s="131"/>
      <c r="Q13" s="132" t="str">
        <f>IF(P13="","",R13/P13)</f>
        <v/>
      </c>
      <c r="R13" s="134"/>
      <c r="S13" s="132"/>
      <c r="T13" s="132" t="str">
        <f t="shared" ref="T13:T57" si="1">IF(S13="","",U13/S13)</f>
        <v/>
      </c>
      <c r="U13" s="135"/>
    </row>
    <row r="14" spans="1:21" s="7" customFormat="1" ht="18" customHeight="1">
      <c r="A14" s="283"/>
      <c r="B14" s="305"/>
      <c r="C14" s="225"/>
      <c r="D14" s="211"/>
      <c r="E14" s="201" t="str">
        <f>IF(D14="","",F14/D14)</f>
        <v/>
      </c>
      <c r="F14" s="162"/>
      <c r="G14" s="212"/>
      <c r="H14" s="161" t="str">
        <f>IF(G14="","",I14/G14)</f>
        <v/>
      </c>
      <c r="I14" s="164"/>
      <c r="J14" s="213"/>
      <c r="K14" s="161" t="str">
        <f t="shared" si="0"/>
        <v/>
      </c>
      <c r="L14" s="162"/>
      <c r="M14" s="163"/>
      <c r="N14" s="161" t="str">
        <f>IF(M14="","",O14/M14)</f>
        <v/>
      </c>
      <c r="O14" s="164"/>
      <c r="P14" s="163"/>
      <c r="Q14" s="161" t="str">
        <f>IF(P14="","",R14/P14)</f>
        <v/>
      </c>
      <c r="R14" s="164"/>
      <c r="S14" s="164"/>
      <c r="T14" s="161" t="str">
        <f t="shared" si="1"/>
        <v/>
      </c>
      <c r="U14" s="162"/>
    </row>
    <row r="15" spans="1:21" s="7" customFormat="1" ht="18" customHeight="1">
      <c r="A15" s="283"/>
      <c r="B15" s="305"/>
      <c r="C15" s="207"/>
      <c r="D15" s="165"/>
      <c r="E15" s="161" t="str">
        <f t="shared" ref="E15:E57" si="2">IF(D15="","",F15/D15)</f>
        <v/>
      </c>
      <c r="F15" s="166"/>
      <c r="G15" s="165"/>
      <c r="H15" s="161" t="str">
        <f>IF(G15="","",I15/G15)</f>
        <v/>
      </c>
      <c r="I15" s="167"/>
      <c r="J15" s="161"/>
      <c r="K15" s="161" t="str">
        <f t="shared" si="0"/>
        <v/>
      </c>
      <c r="L15" s="166"/>
      <c r="M15" s="165"/>
      <c r="N15" s="161" t="str">
        <f>IF(M15="","",O15/M15)</f>
        <v/>
      </c>
      <c r="O15" s="167"/>
      <c r="P15" s="165"/>
      <c r="Q15" s="161" t="str">
        <f>IF(P15="","",R15/P15)</f>
        <v/>
      </c>
      <c r="R15" s="167"/>
      <c r="S15" s="161"/>
      <c r="T15" s="161" t="str">
        <f t="shared" si="1"/>
        <v/>
      </c>
      <c r="U15" s="166"/>
    </row>
    <row r="16" spans="1:21" s="7" customFormat="1" ht="18" customHeight="1">
      <c r="A16" s="283"/>
      <c r="B16" s="305"/>
      <c r="C16" s="138"/>
      <c r="D16" s="215"/>
      <c r="E16" s="217" t="str">
        <f t="shared" si="2"/>
        <v/>
      </c>
      <c r="F16" s="164"/>
      <c r="G16" s="215"/>
      <c r="H16" s="216" t="str">
        <f t="shared" ref="H16:H57" si="3">IF(G16="","",I16/G16)</f>
        <v/>
      </c>
      <c r="I16" s="168"/>
      <c r="J16" s="164"/>
      <c r="K16" s="161" t="str">
        <f t="shared" si="0"/>
        <v/>
      </c>
      <c r="L16" s="162"/>
      <c r="M16" s="163"/>
      <c r="N16" s="161" t="str">
        <f t="shared" ref="N16:N57" si="4">IF(M16="","",O16/M16)</f>
        <v/>
      </c>
      <c r="O16" s="168"/>
      <c r="P16" s="163"/>
      <c r="Q16" s="161" t="str">
        <f t="shared" ref="Q16:Q57" si="5">IF(P16="","",R16/P16)</f>
        <v/>
      </c>
      <c r="R16" s="168"/>
      <c r="S16" s="164"/>
      <c r="T16" s="161" t="str">
        <f t="shared" si="1"/>
        <v/>
      </c>
      <c r="U16" s="162"/>
    </row>
    <row r="17" spans="1:21" s="7" customFormat="1" ht="18" customHeight="1">
      <c r="A17" s="283"/>
      <c r="B17" s="305"/>
      <c r="C17" s="138"/>
      <c r="D17" s="215"/>
      <c r="E17" s="216" t="str">
        <f t="shared" si="2"/>
        <v/>
      </c>
      <c r="F17" s="162"/>
      <c r="G17" s="215"/>
      <c r="H17" s="216" t="str">
        <f t="shared" si="3"/>
        <v/>
      </c>
      <c r="I17" s="168"/>
      <c r="J17" s="164"/>
      <c r="K17" s="161" t="str">
        <f t="shared" si="0"/>
        <v/>
      </c>
      <c r="L17" s="162"/>
      <c r="M17" s="163"/>
      <c r="N17" s="161" t="str">
        <f t="shared" si="4"/>
        <v/>
      </c>
      <c r="O17" s="168"/>
      <c r="P17" s="163"/>
      <c r="Q17" s="161" t="str">
        <f t="shared" si="5"/>
        <v/>
      </c>
      <c r="R17" s="168"/>
      <c r="S17" s="164"/>
      <c r="T17" s="161" t="str">
        <f t="shared" si="1"/>
        <v/>
      </c>
      <c r="U17" s="162"/>
    </row>
    <row r="18" spans="1:21" s="7" customFormat="1" ht="18" customHeight="1">
      <c r="A18" s="283"/>
      <c r="B18" s="305"/>
      <c r="C18" s="138"/>
      <c r="D18" s="218"/>
      <c r="E18" s="216" t="str">
        <f t="shared" si="2"/>
        <v/>
      </c>
      <c r="F18" s="162"/>
      <c r="G18" s="215"/>
      <c r="H18" s="216" t="str">
        <f t="shared" si="3"/>
        <v/>
      </c>
      <c r="I18" s="168"/>
      <c r="J18" s="214"/>
      <c r="K18" s="167"/>
      <c r="L18" s="162"/>
      <c r="M18" s="163"/>
      <c r="N18" s="161" t="str">
        <f t="shared" si="4"/>
        <v/>
      </c>
      <c r="O18" s="168"/>
      <c r="P18" s="163"/>
      <c r="Q18" s="161" t="str">
        <f t="shared" si="5"/>
        <v/>
      </c>
      <c r="R18" s="168"/>
      <c r="S18" s="168"/>
      <c r="T18" s="167" t="str">
        <f t="shared" si="1"/>
        <v/>
      </c>
      <c r="U18" s="162"/>
    </row>
    <row r="19" spans="1:21" s="7" customFormat="1" ht="18" customHeight="1">
      <c r="A19" s="283"/>
      <c r="B19" s="305"/>
      <c r="C19" s="138"/>
      <c r="D19" s="165"/>
      <c r="E19" s="161" t="str">
        <f t="shared" si="2"/>
        <v/>
      </c>
      <c r="F19" s="166"/>
      <c r="G19" s="165"/>
      <c r="H19" s="167" t="str">
        <f t="shared" si="3"/>
        <v/>
      </c>
      <c r="I19" s="167"/>
      <c r="J19" s="167"/>
      <c r="K19" s="167" t="str">
        <f t="shared" si="0"/>
        <v/>
      </c>
      <c r="L19" s="166"/>
      <c r="M19" s="165"/>
      <c r="N19" s="167" t="str">
        <f t="shared" si="4"/>
        <v/>
      </c>
      <c r="O19" s="167"/>
      <c r="P19" s="165"/>
      <c r="Q19" s="167" t="str">
        <f t="shared" si="5"/>
        <v/>
      </c>
      <c r="R19" s="167"/>
      <c r="S19" s="167"/>
      <c r="T19" s="167" t="str">
        <f t="shared" si="1"/>
        <v/>
      </c>
      <c r="U19" s="166"/>
    </row>
    <row r="20" spans="1:21" s="7" customFormat="1" ht="18" customHeight="1">
      <c r="A20" s="283"/>
      <c r="B20" s="305"/>
      <c r="C20" s="138"/>
      <c r="D20" s="165"/>
      <c r="E20" s="161" t="str">
        <f t="shared" si="2"/>
        <v/>
      </c>
      <c r="F20" s="166"/>
      <c r="G20" s="169"/>
      <c r="H20" s="167" t="str">
        <f t="shared" si="3"/>
        <v/>
      </c>
      <c r="I20" s="167"/>
      <c r="J20" s="167"/>
      <c r="K20" s="167" t="str">
        <f t="shared" si="0"/>
        <v/>
      </c>
      <c r="L20" s="166"/>
      <c r="M20" s="169"/>
      <c r="N20" s="167" t="str">
        <f t="shared" si="4"/>
        <v/>
      </c>
      <c r="O20" s="167"/>
      <c r="P20" s="169"/>
      <c r="Q20" s="167" t="str">
        <f t="shared" si="5"/>
        <v/>
      </c>
      <c r="R20" s="167"/>
      <c r="S20" s="167"/>
      <c r="T20" s="167" t="str">
        <f t="shared" si="1"/>
        <v/>
      </c>
      <c r="U20" s="166"/>
    </row>
    <row r="21" spans="1:21" s="7" customFormat="1" ht="18" customHeight="1">
      <c r="A21" s="283"/>
      <c r="B21" s="305"/>
      <c r="C21" s="138"/>
      <c r="D21" s="163"/>
      <c r="E21" s="161" t="str">
        <f t="shared" si="2"/>
        <v/>
      </c>
      <c r="F21" s="162"/>
      <c r="G21" s="170"/>
      <c r="H21" s="167" t="str">
        <f t="shared" si="3"/>
        <v/>
      </c>
      <c r="I21" s="168"/>
      <c r="J21" s="168"/>
      <c r="K21" s="167" t="str">
        <f t="shared" si="0"/>
        <v/>
      </c>
      <c r="L21" s="162"/>
      <c r="M21" s="170"/>
      <c r="N21" s="167" t="str">
        <f t="shared" si="4"/>
        <v/>
      </c>
      <c r="O21" s="168"/>
      <c r="P21" s="170"/>
      <c r="Q21" s="167" t="str">
        <f t="shared" si="5"/>
        <v/>
      </c>
      <c r="R21" s="168"/>
      <c r="S21" s="168"/>
      <c r="T21" s="167" t="str">
        <f t="shared" si="1"/>
        <v/>
      </c>
      <c r="U21" s="162"/>
    </row>
    <row r="22" spans="1:21" s="7" customFormat="1" ht="18" customHeight="1">
      <c r="A22" s="283"/>
      <c r="B22" s="305"/>
      <c r="C22" s="207"/>
      <c r="D22" s="165"/>
      <c r="E22" s="161" t="str">
        <f t="shared" si="2"/>
        <v/>
      </c>
      <c r="F22" s="166"/>
      <c r="G22" s="169"/>
      <c r="H22" s="167" t="str">
        <f t="shared" si="3"/>
        <v/>
      </c>
      <c r="I22" s="167"/>
      <c r="J22" s="167"/>
      <c r="K22" s="167" t="str">
        <f t="shared" si="0"/>
        <v/>
      </c>
      <c r="L22" s="166"/>
      <c r="M22" s="169"/>
      <c r="N22" s="167" t="str">
        <f t="shared" si="4"/>
        <v/>
      </c>
      <c r="O22" s="167"/>
      <c r="P22" s="169"/>
      <c r="Q22" s="167" t="str">
        <f t="shared" si="5"/>
        <v/>
      </c>
      <c r="R22" s="167"/>
      <c r="S22" s="167"/>
      <c r="T22" s="167" t="str">
        <f t="shared" si="1"/>
        <v/>
      </c>
      <c r="U22" s="166"/>
    </row>
    <row r="23" spans="1:21" s="7" customFormat="1" ht="18" customHeight="1">
      <c r="A23" s="283"/>
      <c r="B23" s="305"/>
      <c r="C23" s="138"/>
      <c r="D23" s="163"/>
      <c r="E23" s="161" t="str">
        <f t="shared" si="2"/>
        <v/>
      </c>
      <c r="F23" s="162"/>
      <c r="G23" s="170"/>
      <c r="H23" s="167" t="str">
        <f t="shared" si="3"/>
        <v/>
      </c>
      <c r="I23" s="168"/>
      <c r="J23" s="168"/>
      <c r="K23" s="167" t="str">
        <f t="shared" si="0"/>
        <v/>
      </c>
      <c r="L23" s="162"/>
      <c r="M23" s="170"/>
      <c r="N23" s="167" t="str">
        <f t="shared" si="4"/>
        <v/>
      </c>
      <c r="O23" s="168"/>
      <c r="P23" s="170"/>
      <c r="Q23" s="167" t="str">
        <f t="shared" si="5"/>
        <v/>
      </c>
      <c r="R23" s="168"/>
      <c r="S23" s="168"/>
      <c r="T23" s="167" t="str">
        <f t="shared" si="1"/>
        <v/>
      </c>
      <c r="U23" s="162"/>
    </row>
    <row r="24" spans="1:21" s="7" customFormat="1" ht="18" customHeight="1">
      <c r="A24" s="283"/>
      <c r="B24" s="305"/>
      <c r="C24" s="138"/>
      <c r="D24" s="163"/>
      <c r="E24" s="161" t="str">
        <f t="shared" si="2"/>
        <v/>
      </c>
      <c r="F24" s="162"/>
      <c r="G24" s="170"/>
      <c r="H24" s="167" t="str">
        <f t="shared" si="3"/>
        <v/>
      </c>
      <c r="I24" s="168"/>
      <c r="J24" s="168"/>
      <c r="K24" s="167" t="str">
        <f t="shared" si="0"/>
        <v/>
      </c>
      <c r="L24" s="162"/>
      <c r="M24" s="170"/>
      <c r="N24" s="167" t="str">
        <f t="shared" si="4"/>
        <v/>
      </c>
      <c r="O24" s="168"/>
      <c r="P24" s="170"/>
      <c r="Q24" s="167" t="str">
        <f t="shared" si="5"/>
        <v/>
      </c>
      <c r="R24" s="168"/>
      <c r="S24" s="168"/>
      <c r="T24" s="167" t="str">
        <f t="shared" si="1"/>
        <v/>
      </c>
      <c r="U24" s="162"/>
    </row>
    <row r="25" spans="1:21" s="7" customFormat="1" ht="18" customHeight="1">
      <c r="A25" s="283"/>
      <c r="B25" s="305"/>
      <c r="C25" s="138"/>
      <c r="D25" s="163"/>
      <c r="E25" s="161" t="str">
        <f t="shared" si="2"/>
        <v/>
      </c>
      <c r="F25" s="171"/>
      <c r="G25" s="170"/>
      <c r="H25" s="167" t="str">
        <f t="shared" si="3"/>
        <v/>
      </c>
      <c r="I25" s="168"/>
      <c r="J25" s="168"/>
      <c r="K25" s="167" t="str">
        <f t="shared" si="0"/>
        <v/>
      </c>
      <c r="L25" s="162"/>
      <c r="M25" s="170"/>
      <c r="N25" s="167" t="str">
        <f t="shared" si="4"/>
        <v/>
      </c>
      <c r="O25" s="168"/>
      <c r="P25" s="170"/>
      <c r="Q25" s="167" t="str">
        <f t="shared" si="5"/>
        <v/>
      </c>
      <c r="R25" s="168"/>
      <c r="S25" s="168"/>
      <c r="T25" s="167" t="str">
        <f t="shared" si="1"/>
        <v/>
      </c>
      <c r="U25" s="162"/>
    </row>
    <row r="26" spans="1:21" s="7" customFormat="1" ht="18" customHeight="1">
      <c r="A26" s="283"/>
      <c r="B26" s="305"/>
      <c r="C26" s="207" t="s">
        <v>442</v>
      </c>
      <c r="D26" s="165"/>
      <c r="E26" s="161" t="str">
        <f t="shared" si="2"/>
        <v/>
      </c>
      <c r="F26" s="229"/>
      <c r="G26" s="169"/>
      <c r="H26" s="167" t="str">
        <f t="shared" si="3"/>
        <v/>
      </c>
      <c r="I26" s="167"/>
      <c r="J26" s="167"/>
      <c r="K26" s="167" t="str">
        <f t="shared" si="0"/>
        <v/>
      </c>
      <c r="L26" s="166"/>
      <c r="M26" s="169"/>
      <c r="N26" s="167" t="str">
        <f t="shared" si="4"/>
        <v/>
      </c>
      <c r="O26" s="167"/>
      <c r="P26" s="169"/>
      <c r="Q26" s="167" t="str">
        <f t="shared" si="5"/>
        <v/>
      </c>
      <c r="R26" s="167"/>
      <c r="S26" s="167"/>
      <c r="T26" s="167" t="str">
        <f t="shared" si="1"/>
        <v/>
      </c>
      <c r="U26" s="166"/>
    </row>
    <row r="27" spans="1:21" s="7" customFormat="1" ht="18" customHeight="1">
      <c r="A27" s="283"/>
      <c r="B27" s="305"/>
      <c r="C27" s="138" t="s">
        <v>439</v>
      </c>
      <c r="D27" s="165"/>
      <c r="E27" s="161" t="str">
        <f t="shared" si="2"/>
        <v/>
      </c>
      <c r="F27" s="229"/>
      <c r="G27" s="169"/>
      <c r="H27" s="167" t="str">
        <f t="shared" si="3"/>
        <v/>
      </c>
      <c r="I27" s="167"/>
      <c r="J27" s="167"/>
      <c r="K27" s="167" t="str">
        <f t="shared" si="0"/>
        <v/>
      </c>
      <c r="L27" s="166"/>
      <c r="M27" s="169"/>
      <c r="N27" s="167" t="str">
        <f t="shared" si="4"/>
        <v/>
      </c>
      <c r="O27" s="167"/>
      <c r="P27" s="169"/>
      <c r="Q27" s="167" t="str">
        <f t="shared" si="5"/>
        <v/>
      </c>
      <c r="R27" s="167"/>
      <c r="S27" s="167"/>
      <c r="T27" s="167" t="str">
        <f t="shared" si="1"/>
        <v/>
      </c>
      <c r="U27" s="166"/>
    </row>
    <row r="28" spans="1:21" s="7" customFormat="1" ht="18" customHeight="1">
      <c r="A28" s="283"/>
      <c r="B28" s="305"/>
      <c r="C28" s="138" t="s">
        <v>444</v>
      </c>
      <c r="D28" s="215">
        <v>10</v>
      </c>
      <c r="E28" s="167">
        <f t="shared" si="2"/>
        <v>108000</v>
      </c>
      <c r="F28" s="171">
        <v>1080000</v>
      </c>
      <c r="G28" s="170"/>
      <c r="H28" s="167" t="str">
        <f t="shared" si="3"/>
        <v/>
      </c>
      <c r="I28" s="168"/>
      <c r="J28" s="168"/>
      <c r="K28" s="167" t="str">
        <f t="shared" si="0"/>
        <v/>
      </c>
      <c r="L28" s="162"/>
      <c r="M28" s="170"/>
      <c r="N28" s="167" t="str">
        <f t="shared" si="4"/>
        <v/>
      </c>
      <c r="O28" s="168"/>
      <c r="P28" s="170"/>
      <c r="Q28" s="167" t="str">
        <f t="shared" si="5"/>
        <v/>
      </c>
      <c r="R28" s="168"/>
      <c r="S28" s="168"/>
      <c r="T28" s="167" t="str">
        <f t="shared" si="1"/>
        <v/>
      </c>
      <c r="U28" s="162"/>
    </row>
    <row r="29" spans="1:21" s="7" customFormat="1" ht="18" customHeight="1">
      <c r="A29" s="283"/>
      <c r="B29" s="305"/>
      <c r="C29" s="207" t="s">
        <v>441</v>
      </c>
      <c r="D29" s="252"/>
      <c r="E29" s="167" t="str">
        <f t="shared" si="2"/>
        <v/>
      </c>
      <c r="F29" s="229"/>
      <c r="G29" s="169"/>
      <c r="H29" s="167"/>
      <c r="I29" s="167"/>
      <c r="J29" s="167"/>
      <c r="K29" s="167"/>
      <c r="L29" s="166"/>
      <c r="M29" s="169"/>
      <c r="N29" s="167"/>
      <c r="O29" s="167"/>
      <c r="P29" s="169"/>
      <c r="Q29" s="167"/>
      <c r="R29" s="167"/>
      <c r="S29" s="167"/>
      <c r="T29" s="167"/>
      <c r="U29" s="166"/>
    </row>
    <row r="30" spans="1:21" s="7" customFormat="1" ht="18" customHeight="1">
      <c r="A30" s="283"/>
      <c r="B30" s="305"/>
      <c r="C30" s="138"/>
      <c r="D30" s="215"/>
      <c r="E30" s="167"/>
      <c r="F30" s="171"/>
      <c r="G30" s="170"/>
      <c r="H30" s="167"/>
      <c r="I30" s="168"/>
      <c r="J30" s="168"/>
      <c r="K30" s="167"/>
      <c r="L30" s="162"/>
      <c r="M30" s="170"/>
      <c r="N30" s="167"/>
      <c r="O30" s="168"/>
      <c r="P30" s="170"/>
      <c r="Q30" s="167"/>
      <c r="R30" s="168"/>
      <c r="S30" s="168"/>
      <c r="T30" s="167"/>
      <c r="U30" s="162"/>
    </row>
    <row r="31" spans="1:21" s="7" customFormat="1" ht="18" customHeight="1">
      <c r="A31" s="283"/>
      <c r="B31" s="305"/>
      <c r="C31" s="138"/>
      <c r="D31" s="215"/>
      <c r="E31" s="167" t="str">
        <f t="shared" si="2"/>
        <v/>
      </c>
      <c r="F31" s="171"/>
      <c r="G31" s="170"/>
      <c r="H31" s="167"/>
      <c r="I31" s="168"/>
      <c r="J31" s="168"/>
      <c r="K31" s="167"/>
      <c r="L31" s="162"/>
      <c r="M31" s="170"/>
      <c r="N31" s="167"/>
      <c r="O31" s="168"/>
      <c r="P31" s="170"/>
      <c r="Q31" s="167"/>
      <c r="R31" s="168"/>
      <c r="S31" s="168"/>
      <c r="T31" s="167"/>
      <c r="U31" s="162"/>
    </row>
    <row r="32" spans="1:21" s="7" customFormat="1" ht="18" customHeight="1">
      <c r="A32" s="283"/>
      <c r="B32" s="305"/>
      <c r="C32" s="138"/>
      <c r="D32" s="215"/>
      <c r="E32" s="167" t="str">
        <f t="shared" si="2"/>
        <v/>
      </c>
      <c r="F32" s="171"/>
      <c r="G32" s="170"/>
      <c r="H32" s="167"/>
      <c r="I32" s="168"/>
      <c r="J32" s="168"/>
      <c r="K32" s="167"/>
      <c r="L32" s="162"/>
      <c r="M32" s="170"/>
      <c r="N32" s="167"/>
      <c r="O32" s="168"/>
      <c r="P32" s="170"/>
      <c r="Q32" s="167"/>
      <c r="R32" s="168"/>
      <c r="S32" s="168"/>
      <c r="T32" s="167"/>
      <c r="U32" s="162"/>
    </row>
    <row r="33" spans="1:24" s="7" customFormat="1" ht="18" customHeight="1">
      <c r="A33" s="283"/>
      <c r="B33" s="305"/>
      <c r="C33" s="205" t="s">
        <v>53</v>
      </c>
      <c r="D33" s="253">
        <v>10</v>
      </c>
      <c r="E33" s="173">
        <f t="shared" si="2"/>
        <v>108000</v>
      </c>
      <c r="F33" s="174">
        <f>IF(SUM(F13:F32)=0,"",SUM(F13:F32))</f>
        <v>1080000</v>
      </c>
      <c r="G33" s="175"/>
      <c r="H33" s="173" t="str">
        <f t="shared" si="3"/>
        <v/>
      </c>
      <c r="I33" s="173" t="str">
        <f>IF(SUM(I13:I32)=0,"",SUM(I13:I32))</f>
        <v/>
      </c>
      <c r="J33" s="176"/>
      <c r="K33" s="173" t="str">
        <f t="shared" si="0"/>
        <v/>
      </c>
      <c r="L33" s="174" t="str">
        <f>IF(SUM(L13:L32)=0,"",SUM(L13:L32))</f>
        <v/>
      </c>
      <c r="M33" s="175"/>
      <c r="N33" s="173" t="str">
        <f t="shared" si="4"/>
        <v/>
      </c>
      <c r="O33" s="173" t="str">
        <f>IF(SUM(O13:O32)=0,"",SUM(O13:O32))</f>
        <v/>
      </c>
      <c r="P33" s="175"/>
      <c r="Q33" s="173" t="str">
        <f t="shared" si="5"/>
        <v/>
      </c>
      <c r="R33" s="173" t="str">
        <f>IF(SUM(R13:R32)=0,"",SUM(R13:R32))</f>
        <v/>
      </c>
      <c r="S33" s="176"/>
      <c r="T33" s="173" t="str">
        <f t="shared" si="1"/>
        <v/>
      </c>
      <c r="U33" s="174" t="str">
        <f>IF(SUM(U13:U32)=0,"",SUM(U13:U32))</f>
        <v/>
      </c>
    </row>
    <row r="34" spans="1:24" s="7" customFormat="1" ht="18" customHeight="1">
      <c r="A34" s="283"/>
      <c r="B34" s="305" t="s">
        <v>45</v>
      </c>
      <c r="C34" s="140" t="s">
        <v>500</v>
      </c>
      <c r="D34" s="177"/>
      <c r="E34" s="178" t="str">
        <f t="shared" si="2"/>
        <v/>
      </c>
      <c r="F34" s="179">
        <v>320000</v>
      </c>
      <c r="G34" s="177"/>
      <c r="H34" s="178" t="str">
        <f t="shared" si="3"/>
        <v/>
      </c>
      <c r="I34" s="180"/>
      <c r="J34" s="180"/>
      <c r="K34" s="178" t="str">
        <f t="shared" si="0"/>
        <v/>
      </c>
      <c r="L34" s="179"/>
      <c r="M34" s="177"/>
      <c r="N34" s="178" t="str">
        <f t="shared" si="4"/>
        <v/>
      </c>
      <c r="O34" s="180"/>
      <c r="P34" s="177"/>
      <c r="Q34" s="178" t="str">
        <f t="shared" si="5"/>
        <v/>
      </c>
      <c r="R34" s="180"/>
      <c r="S34" s="180"/>
      <c r="T34" s="178" t="str">
        <f t="shared" si="1"/>
        <v/>
      </c>
      <c r="U34" s="179"/>
    </row>
    <row r="35" spans="1:24" s="7" customFormat="1" ht="18" customHeight="1">
      <c r="A35" s="283"/>
      <c r="B35" s="305"/>
      <c r="C35" s="141"/>
      <c r="D35" s="181"/>
      <c r="E35" s="182" t="str">
        <f t="shared" si="2"/>
        <v/>
      </c>
      <c r="F35" s="183"/>
      <c r="G35" s="181"/>
      <c r="H35" s="182" t="str">
        <f t="shared" si="3"/>
        <v/>
      </c>
      <c r="I35" s="184"/>
      <c r="J35" s="184"/>
      <c r="K35" s="182" t="str">
        <f t="shared" si="0"/>
        <v/>
      </c>
      <c r="L35" s="183"/>
      <c r="M35" s="181"/>
      <c r="N35" s="182" t="str">
        <f t="shared" si="4"/>
        <v/>
      </c>
      <c r="O35" s="184"/>
      <c r="P35" s="181"/>
      <c r="Q35" s="182" t="str">
        <f t="shared" si="5"/>
        <v/>
      </c>
      <c r="R35" s="184"/>
      <c r="S35" s="184"/>
      <c r="T35" s="182" t="str">
        <f t="shared" si="1"/>
        <v/>
      </c>
      <c r="U35" s="183"/>
    </row>
    <row r="36" spans="1:24" s="7" customFormat="1" ht="18" customHeight="1">
      <c r="A36" s="283"/>
      <c r="B36" s="305"/>
      <c r="C36" s="141"/>
      <c r="D36" s="181"/>
      <c r="E36" s="182" t="str">
        <f t="shared" si="2"/>
        <v/>
      </c>
      <c r="F36" s="183"/>
      <c r="G36" s="181"/>
      <c r="H36" s="182" t="str">
        <f t="shared" si="3"/>
        <v/>
      </c>
      <c r="I36" s="184"/>
      <c r="J36" s="184"/>
      <c r="K36" s="182" t="str">
        <f t="shared" si="0"/>
        <v/>
      </c>
      <c r="L36" s="183"/>
      <c r="M36" s="181"/>
      <c r="N36" s="182" t="str">
        <f t="shared" si="4"/>
        <v/>
      </c>
      <c r="O36" s="184"/>
      <c r="P36" s="181"/>
      <c r="Q36" s="182" t="str">
        <f t="shared" si="5"/>
        <v/>
      </c>
      <c r="R36" s="184"/>
      <c r="S36" s="184"/>
      <c r="T36" s="182" t="str">
        <f t="shared" si="1"/>
        <v/>
      </c>
      <c r="U36" s="183"/>
    </row>
    <row r="37" spans="1:24" s="7" customFormat="1" ht="18" customHeight="1">
      <c r="A37" s="283"/>
      <c r="B37" s="305"/>
      <c r="C37" s="141"/>
      <c r="D37" s="181"/>
      <c r="E37" s="182" t="str">
        <f t="shared" si="2"/>
        <v/>
      </c>
      <c r="F37" s="183"/>
      <c r="G37" s="181"/>
      <c r="H37" s="182" t="str">
        <f t="shared" si="3"/>
        <v/>
      </c>
      <c r="I37" s="184"/>
      <c r="J37" s="184"/>
      <c r="K37" s="182" t="str">
        <f t="shared" si="0"/>
        <v/>
      </c>
      <c r="L37" s="183"/>
      <c r="M37" s="181"/>
      <c r="N37" s="182" t="str">
        <f t="shared" si="4"/>
        <v/>
      </c>
      <c r="O37" s="184"/>
      <c r="P37" s="181"/>
      <c r="Q37" s="182" t="str">
        <f t="shared" si="5"/>
        <v/>
      </c>
      <c r="R37" s="184"/>
      <c r="S37" s="184"/>
      <c r="T37" s="182" t="str">
        <f t="shared" si="1"/>
        <v/>
      </c>
      <c r="U37" s="183"/>
      <c r="V37" s="289" t="s">
        <v>81</v>
      </c>
      <c r="W37" s="290"/>
      <c r="X37" s="290"/>
    </row>
    <row r="38" spans="1:24" s="7" customFormat="1" ht="18" customHeight="1">
      <c r="A38" s="283"/>
      <c r="B38" s="305"/>
      <c r="C38" s="142"/>
      <c r="D38" s="185"/>
      <c r="E38" s="186" t="str">
        <f t="shared" si="2"/>
        <v/>
      </c>
      <c r="F38" s="187"/>
      <c r="G38" s="185"/>
      <c r="H38" s="186" t="str">
        <f t="shared" si="3"/>
        <v/>
      </c>
      <c r="I38" s="188"/>
      <c r="J38" s="188"/>
      <c r="K38" s="186" t="str">
        <f t="shared" si="0"/>
        <v/>
      </c>
      <c r="L38" s="187"/>
      <c r="M38" s="185"/>
      <c r="N38" s="186" t="str">
        <f t="shared" si="4"/>
        <v/>
      </c>
      <c r="O38" s="188"/>
      <c r="P38" s="185"/>
      <c r="Q38" s="186" t="str">
        <f t="shared" si="5"/>
        <v/>
      </c>
      <c r="R38" s="188"/>
      <c r="S38" s="188"/>
      <c r="T38" s="186" t="str">
        <f t="shared" si="1"/>
        <v/>
      </c>
      <c r="U38" s="187"/>
      <c r="V38" s="289"/>
      <c r="W38" s="290"/>
      <c r="X38" s="290"/>
    </row>
    <row r="39" spans="1:24" s="7" customFormat="1" ht="18" customHeight="1">
      <c r="A39" s="283"/>
      <c r="B39" s="305"/>
      <c r="C39" s="202" t="s">
        <v>53</v>
      </c>
      <c r="D39" s="175"/>
      <c r="E39" s="173" t="str">
        <f t="shared" si="2"/>
        <v/>
      </c>
      <c r="F39" s="174">
        <f>IF(SUM(F34:F38)=0,"",(SUM(F34:F38)))</f>
        <v>320000</v>
      </c>
      <c r="G39" s="175"/>
      <c r="H39" s="173" t="str">
        <f t="shared" si="3"/>
        <v/>
      </c>
      <c r="I39" s="173" t="str">
        <f>IF(SUM(I34:I38)=0,"",(SUM(I34:I38)))</f>
        <v/>
      </c>
      <c r="J39" s="176"/>
      <c r="K39" s="173" t="str">
        <f t="shared" si="0"/>
        <v/>
      </c>
      <c r="L39" s="174" t="str">
        <f>IF(SUM(L34:L38)=0,"",(SUM(L34:L38)))</f>
        <v/>
      </c>
      <c r="M39" s="175"/>
      <c r="N39" s="173" t="str">
        <f t="shared" si="4"/>
        <v/>
      </c>
      <c r="O39" s="173" t="str">
        <f>IF(SUM(O34:O38)=0,"",(SUM(O34:O38)))</f>
        <v/>
      </c>
      <c r="P39" s="175"/>
      <c r="Q39" s="173" t="str">
        <f t="shared" si="5"/>
        <v/>
      </c>
      <c r="R39" s="173" t="str">
        <f>IF(SUM(R34:R38)=0,"",(SUM(R34:R38)))</f>
        <v/>
      </c>
      <c r="S39" s="176"/>
      <c r="T39" s="173" t="str">
        <f t="shared" si="1"/>
        <v/>
      </c>
      <c r="U39" s="174" t="str">
        <f>IF(SUM(U34:U38)=0,"",(SUM(U34:U38)))</f>
        <v/>
      </c>
    </row>
    <row r="40" spans="1:24" s="7" customFormat="1" ht="18" customHeight="1">
      <c r="A40" s="283"/>
      <c r="B40" s="291" t="s">
        <v>51</v>
      </c>
      <c r="C40" s="292"/>
      <c r="D40" s="175"/>
      <c r="E40" s="173" t="str">
        <f t="shared" si="2"/>
        <v/>
      </c>
      <c r="F40" s="174">
        <f>IF(F33="","",IF(F39="",F33,F33+F39))</f>
        <v>1400000</v>
      </c>
      <c r="G40" s="175"/>
      <c r="H40" s="173" t="str">
        <f t="shared" si="3"/>
        <v/>
      </c>
      <c r="I40" s="173" t="str">
        <f>IF(I33="","",IF(I39="",I33,I33+I39))</f>
        <v/>
      </c>
      <c r="J40" s="176"/>
      <c r="K40" s="173" t="str">
        <f t="shared" si="0"/>
        <v/>
      </c>
      <c r="L40" s="174" t="str">
        <f>IF(L33="","",IF(L39="",L33,L33+L39))</f>
        <v/>
      </c>
      <c r="M40" s="175"/>
      <c r="N40" s="173" t="str">
        <f t="shared" si="4"/>
        <v/>
      </c>
      <c r="O40" s="173" t="str">
        <f>IF(O33="","",IF(O39="",O33,O33+O39))</f>
        <v/>
      </c>
      <c r="P40" s="175"/>
      <c r="Q40" s="173" t="str">
        <f t="shared" si="5"/>
        <v/>
      </c>
      <c r="R40" s="173" t="str">
        <f>IF(R33="","",IF(R39="",R33,R33+R39))</f>
        <v/>
      </c>
      <c r="S40" s="176"/>
      <c r="T40" s="173" t="str">
        <f t="shared" si="1"/>
        <v/>
      </c>
      <c r="U40" s="174" t="str">
        <f>IF(U33="","",IF(U39="",U33,U33+U39))</f>
        <v/>
      </c>
    </row>
    <row r="41" spans="1:24" s="7" customFormat="1" ht="18" customHeight="1">
      <c r="A41" s="283" t="s">
        <v>43</v>
      </c>
      <c r="B41" s="294" t="s">
        <v>394</v>
      </c>
      <c r="C41" s="295"/>
      <c r="D41" s="189"/>
      <c r="E41" s="178" t="str">
        <f t="shared" si="2"/>
        <v/>
      </c>
      <c r="F41" s="190"/>
      <c r="G41" s="189"/>
      <c r="H41" s="178" t="str">
        <f t="shared" si="3"/>
        <v/>
      </c>
      <c r="I41" s="178"/>
      <c r="J41" s="178"/>
      <c r="K41" s="178" t="str">
        <f t="shared" si="0"/>
        <v/>
      </c>
      <c r="L41" s="190"/>
      <c r="M41" s="189"/>
      <c r="N41" s="178" t="str">
        <f t="shared" si="4"/>
        <v/>
      </c>
      <c r="O41" s="178"/>
      <c r="P41" s="189"/>
      <c r="Q41" s="178" t="str">
        <f t="shared" si="5"/>
        <v/>
      </c>
      <c r="R41" s="178"/>
      <c r="S41" s="178"/>
      <c r="T41" s="178" t="str">
        <f t="shared" si="1"/>
        <v/>
      </c>
      <c r="U41" s="190"/>
    </row>
    <row r="42" spans="1:24" s="7" customFormat="1" ht="18" customHeight="1">
      <c r="A42" s="283"/>
      <c r="B42" s="294" t="s">
        <v>395</v>
      </c>
      <c r="C42" s="295"/>
      <c r="D42" s="191"/>
      <c r="E42" s="182" t="str">
        <f t="shared" si="2"/>
        <v/>
      </c>
      <c r="F42" s="192"/>
      <c r="G42" s="191"/>
      <c r="H42" s="182" t="str">
        <f t="shared" si="3"/>
        <v/>
      </c>
      <c r="I42" s="182"/>
      <c r="J42" s="182"/>
      <c r="K42" s="182" t="str">
        <f t="shared" si="0"/>
        <v/>
      </c>
      <c r="L42" s="192"/>
      <c r="M42" s="191"/>
      <c r="N42" s="182" t="str">
        <f t="shared" si="4"/>
        <v/>
      </c>
      <c r="O42" s="182"/>
      <c r="P42" s="191"/>
      <c r="Q42" s="182" t="str">
        <f t="shared" si="5"/>
        <v/>
      </c>
      <c r="R42" s="182"/>
      <c r="S42" s="182"/>
      <c r="T42" s="182" t="str">
        <f t="shared" si="1"/>
        <v/>
      </c>
      <c r="U42" s="192"/>
    </row>
    <row r="43" spans="1:24" s="7" customFormat="1" ht="18" customHeight="1">
      <c r="A43" s="283"/>
      <c r="B43" s="12" t="s">
        <v>48</v>
      </c>
      <c r="C43" s="138"/>
      <c r="D43" s="181"/>
      <c r="E43" s="182" t="str">
        <f t="shared" si="2"/>
        <v/>
      </c>
      <c r="F43" s="183"/>
      <c r="G43" s="181"/>
      <c r="H43" s="182" t="str">
        <f t="shared" si="3"/>
        <v/>
      </c>
      <c r="I43" s="184"/>
      <c r="J43" s="184"/>
      <c r="K43" s="182" t="str">
        <f t="shared" si="0"/>
        <v/>
      </c>
      <c r="L43" s="183"/>
      <c r="M43" s="181"/>
      <c r="N43" s="182" t="str">
        <f t="shared" si="4"/>
        <v/>
      </c>
      <c r="O43" s="184"/>
      <c r="P43" s="181"/>
      <c r="Q43" s="182" t="str">
        <f t="shared" si="5"/>
        <v/>
      </c>
      <c r="R43" s="184"/>
      <c r="S43" s="184"/>
      <c r="T43" s="182" t="str">
        <f t="shared" si="1"/>
        <v/>
      </c>
      <c r="U43" s="183"/>
    </row>
    <row r="44" spans="1:24" s="7" customFormat="1" ht="18" customHeight="1">
      <c r="A44" s="283"/>
      <c r="B44" s="12" t="s">
        <v>48</v>
      </c>
      <c r="C44" s="138"/>
      <c r="D44" s="181"/>
      <c r="E44" s="182" t="str">
        <f t="shared" si="2"/>
        <v/>
      </c>
      <c r="F44" s="183"/>
      <c r="G44" s="181"/>
      <c r="H44" s="182" t="str">
        <f t="shared" si="3"/>
        <v/>
      </c>
      <c r="I44" s="184"/>
      <c r="J44" s="184"/>
      <c r="K44" s="182" t="str">
        <f t="shared" si="0"/>
        <v/>
      </c>
      <c r="L44" s="183"/>
      <c r="M44" s="181"/>
      <c r="N44" s="182" t="str">
        <f t="shared" si="4"/>
        <v/>
      </c>
      <c r="O44" s="184"/>
      <c r="P44" s="181"/>
      <c r="Q44" s="182" t="str">
        <f t="shared" si="5"/>
        <v/>
      </c>
      <c r="R44" s="184"/>
      <c r="S44" s="184"/>
      <c r="T44" s="182" t="str">
        <f t="shared" si="1"/>
        <v/>
      </c>
      <c r="U44" s="183"/>
    </row>
    <row r="45" spans="1:24" s="7" customFormat="1" ht="18" customHeight="1">
      <c r="A45" s="283"/>
      <c r="B45" s="13" t="s">
        <v>47</v>
      </c>
      <c r="C45" s="138"/>
      <c r="D45" s="181"/>
      <c r="E45" s="182" t="str">
        <f t="shared" si="2"/>
        <v/>
      </c>
      <c r="F45" s="183"/>
      <c r="G45" s="181"/>
      <c r="H45" s="182" t="str">
        <f t="shared" si="3"/>
        <v/>
      </c>
      <c r="I45" s="184"/>
      <c r="J45" s="184"/>
      <c r="K45" s="182" t="str">
        <f t="shared" si="0"/>
        <v/>
      </c>
      <c r="L45" s="183"/>
      <c r="M45" s="181"/>
      <c r="N45" s="182" t="str">
        <f t="shared" si="4"/>
        <v/>
      </c>
      <c r="O45" s="184"/>
      <c r="P45" s="181"/>
      <c r="Q45" s="182" t="str">
        <f t="shared" si="5"/>
        <v/>
      </c>
      <c r="R45" s="184"/>
      <c r="S45" s="184"/>
      <c r="T45" s="182" t="str">
        <f t="shared" si="1"/>
        <v/>
      </c>
      <c r="U45" s="183"/>
    </row>
    <row r="46" spans="1:24" s="7" customFormat="1" ht="18" customHeight="1">
      <c r="A46" s="283"/>
      <c r="B46" s="300" t="s">
        <v>439</v>
      </c>
      <c r="C46" s="295"/>
      <c r="D46" s="181"/>
      <c r="E46" s="182"/>
      <c r="F46" s="183"/>
      <c r="G46" s="181"/>
      <c r="H46" s="182"/>
      <c r="I46" s="184"/>
      <c r="J46" s="184"/>
      <c r="K46" s="182"/>
      <c r="L46" s="183"/>
      <c r="M46" s="181"/>
      <c r="N46" s="182"/>
      <c r="O46" s="184"/>
      <c r="P46" s="181"/>
      <c r="Q46" s="182"/>
      <c r="R46" s="184"/>
      <c r="S46" s="184"/>
      <c r="T46" s="182"/>
      <c r="U46" s="183"/>
    </row>
    <row r="47" spans="1:24" s="7" customFormat="1" ht="18" customHeight="1">
      <c r="A47" s="283"/>
      <c r="B47" s="300" t="s">
        <v>444</v>
      </c>
      <c r="C47" s="295"/>
      <c r="D47" s="181"/>
      <c r="E47" s="182"/>
      <c r="F47" s="183"/>
      <c r="G47" s="181"/>
      <c r="H47" s="182"/>
      <c r="I47" s="184"/>
      <c r="J47" s="184"/>
      <c r="K47" s="182"/>
      <c r="L47" s="183"/>
      <c r="M47" s="181"/>
      <c r="N47" s="182"/>
      <c r="O47" s="184"/>
      <c r="P47" s="181"/>
      <c r="Q47" s="182"/>
      <c r="R47" s="184"/>
      <c r="S47" s="184"/>
      <c r="T47" s="182"/>
      <c r="U47" s="183"/>
    </row>
    <row r="48" spans="1:24" s="7" customFormat="1" ht="18" customHeight="1">
      <c r="A48" s="283"/>
      <c r="B48" s="13" t="s">
        <v>47</v>
      </c>
      <c r="C48" s="138"/>
      <c r="D48" s="181"/>
      <c r="E48" s="182"/>
      <c r="F48" s="183"/>
      <c r="G48" s="181"/>
      <c r="H48" s="182"/>
      <c r="I48" s="184"/>
      <c r="J48" s="184"/>
      <c r="K48" s="182"/>
      <c r="L48" s="183"/>
      <c r="M48" s="181"/>
      <c r="N48" s="182"/>
      <c r="O48" s="184"/>
      <c r="P48" s="181"/>
      <c r="Q48" s="182"/>
      <c r="R48" s="184"/>
      <c r="S48" s="184"/>
      <c r="T48" s="182"/>
      <c r="U48" s="183"/>
    </row>
    <row r="49" spans="1:21" s="7" customFormat="1" ht="18" customHeight="1">
      <c r="A49" s="283"/>
      <c r="B49" s="13" t="s">
        <v>47</v>
      </c>
      <c r="C49" s="138"/>
      <c r="D49" s="181"/>
      <c r="E49" s="182"/>
      <c r="F49" s="183"/>
      <c r="G49" s="181"/>
      <c r="H49" s="182"/>
      <c r="I49" s="184"/>
      <c r="J49" s="184"/>
      <c r="K49" s="182"/>
      <c r="L49" s="183"/>
      <c r="M49" s="181"/>
      <c r="N49" s="182"/>
      <c r="O49" s="184"/>
      <c r="P49" s="181"/>
      <c r="Q49" s="182"/>
      <c r="R49" s="184"/>
      <c r="S49" s="184"/>
      <c r="T49" s="182"/>
      <c r="U49" s="183"/>
    </row>
    <row r="50" spans="1:21" s="7" customFormat="1" ht="18" customHeight="1">
      <c r="A50" s="283"/>
      <c r="B50" s="13" t="s">
        <v>47</v>
      </c>
      <c r="C50" s="138"/>
      <c r="D50" s="181"/>
      <c r="E50" s="182"/>
      <c r="F50" s="183"/>
      <c r="G50" s="181"/>
      <c r="H50" s="182"/>
      <c r="I50" s="184"/>
      <c r="J50" s="184"/>
      <c r="K50" s="182"/>
      <c r="L50" s="183"/>
      <c r="M50" s="181"/>
      <c r="N50" s="182"/>
      <c r="O50" s="184"/>
      <c r="P50" s="181"/>
      <c r="Q50" s="182"/>
      <c r="R50" s="184"/>
      <c r="S50" s="184"/>
      <c r="T50" s="182"/>
      <c r="U50" s="183"/>
    </row>
    <row r="51" spans="1:21" s="7" customFormat="1" ht="18" customHeight="1">
      <c r="A51" s="283"/>
      <c r="B51" s="296" t="s">
        <v>50</v>
      </c>
      <c r="C51" s="297"/>
      <c r="D51" s="191"/>
      <c r="E51" s="182" t="str">
        <f t="shared" si="2"/>
        <v/>
      </c>
      <c r="F51" s="192"/>
      <c r="G51" s="191"/>
      <c r="H51" s="182" t="str">
        <f t="shared" si="3"/>
        <v/>
      </c>
      <c r="I51" s="182"/>
      <c r="J51" s="182"/>
      <c r="K51" s="182" t="str">
        <f t="shared" si="0"/>
        <v/>
      </c>
      <c r="L51" s="192"/>
      <c r="M51" s="191"/>
      <c r="N51" s="182" t="str">
        <f t="shared" si="4"/>
        <v/>
      </c>
      <c r="O51" s="182"/>
      <c r="P51" s="191"/>
      <c r="Q51" s="182" t="str">
        <f t="shared" si="5"/>
        <v/>
      </c>
      <c r="R51" s="182"/>
      <c r="S51" s="182"/>
      <c r="T51" s="182" t="str">
        <f t="shared" si="1"/>
        <v/>
      </c>
      <c r="U51" s="192"/>
    </row>
    <row r="52" spans="1:21" s="7" customFormat="1" ht="18" customHeight="1">
      <c r="A52" s="283"/>
      <c r="B52" s="294"/>
      <c r="C52" s="295"/>
      <c r="D52" s="191"/>
      <c r="E52" s="182" t="str">
        <f t="shared" si="2"/>
        <v/>
      </c>
      <c r="F52" s="192"/>
      <c r="G52" s="191"/>
      <c r="H52" s="182" t="str">
        <f t="shared" si="3"/>
        <v/>
      </c>
      <c r="I52" s="182"/>
      <c r="J52" s="182"/>
      <c r="K52" s="182" t="str">
        <f t="shared" si="0"/>
        <v/>
      </c>
      <c r="L52" s="192"/>
      <c r="M52" s="191"/>
      <c r="N52" s="182" t="str">
        <f t="shared" si="4"/>
        <v/>
      </c>
      <c r="O52" s="182"/>
      <c r="P52" s="191"/>
      <c r="Q52" s="182" t="str">
        <f t="shared" si="5"/>
        <v/>
      </c>
      <c r="R52" s="182"/>
      <c r="S52" s="182"/>
      <c r="T52" s="182" t="str">
        <f t="shared" si="1"/>
        <v/>
      </c>
      <c r="U52" s="192"/>
    </row>
    <row r="53" spans="1:21" s="7" customFormat="1" ht="18" customHeight="1">
      <c r="A53" s="283"/>
      <c r="B53" s="13" t="s">
        <v>47</v>
      </c>
      <c r="C53" s="138"/>
      <c r="D53" s="181"/>
      <c r="E53" s="182" t="str">
        <f t="shared" si="2"/>
        <v/>
      </c>
      <c r="F53" s="183"/>
      <c r="G53" s="181"/>
      <c r="H53" s="182" t="str">
        <f t="shared" si="3"/>
        <v/>
      </c>
      <c r="I53" s="184"/>
      <c r="J53" s="184"/>
      <c r="K53" s="182" t="str">
        <f t="shared" si="0"/>
        <v/>
      </c>
      <c r="L53" s="183"/>
      <c r="M53" s="181"/>
      <c r="N53" s="182" t="str">
        <f t="shared" si="4"/>
        <v/>
      </c>
      <c r="O53" s="184"/>
      <c r="P53" s="181"/>
      <c r="Q53" s="182" t="str">
        <f t="shared" si="5"/>
        <v/>
      </c>
      <c r="R53" s="184"/>
      <c r="S53" s="184"/>
      <c r="T53" s="182" t="str">
        <f t="shared" si="1"/>
        <v/>
      </c>
      <c r="U53" s="183"/>
    </row>
    <row r="54" spans="1:21" s="7" customFormat="1" ht="18" customHeight="1">
      <c r="A54" s="283"/>
      <c r="B54" s="12" t="s">
        <v>47</v>
      </c>
      <c r="C54" s="138"/>
      <c r="D54" s="181"/>
      <c r="E54" s="182" t="str">
        <f t="shared" si="2"/>
        <v/>
      </c>
      <c r="F54" s="183"/>
      <c r="G54" s="181"/>
      <c r="H54" s="182" t="str">
        <f t="shared" si="3"/>
        <v/>
      </c>
      <c r="I54" s="184"/>
      <c r="J54" s="184"/>
      <c r="K54" s="182" t="str">
        <f t="shared" si="0"/>
        <v/>
      </c>
      <c r="L54" s="183"/>
      <c r="M54" s="181"/>
      <c r="N54" s="182" t="str">
        <f t="shared" si="4"/>
        <v/>
      </c>
      <c r="O54" s="184"/>
      <c r="P54" s="181"/>
      <c r="Q54" s="182" t="str">
        <f t="shared" si="5"/>
        <v/>
      </c>
      <c r="R54" s="184"/>
      <c r="S54" s="184"/>
      <c r="T54" s="182" t="str">
        <f t="shared" si="1"/>
        <v/>
      </c>
      <c r="U54" s="183"/>
    </row>
    <row r="55" spans="1:21" s="7" customFormat="1" ht="18" customHeight="1">
      <c r="A55" s="283"/>
      <c r="B55" s="14" t="s">
        <v>48</v>
      </c>
      <c r="C55" s="143"/>
      <c r="D55" s="185"/>
      <c r="E55" s="186" t="str">
        <f t="shared" si="2"/>
        <v/>
      </c>
      <c r="F55" s="187"/>
      <c r="G55" s="185"/>
      <c r="H55" s="186" t="str">
        <f t="shared" si="3"/>
        <v/>
      </c>
      <c r="I55" s="188"/>
      <c r="J55" s="188"/>
      <c r="K55" s="186" t="str">
        <f t="shared" si="0"/>
        <v/>
      </c>
      <c r="L55" s="187"/>
      <c r="M55" s="185"/>
      <c r="N55" s="186" t="str">
        <f t="shared" si="4"/>
        <v/>
      </c>
      <c r="O55" s="188"/>
      <c r="P55" s="185"/>
      <c r="Q55" s="186" t="str">
        <f t="shared" si="5"/>
        <v/>
      </c>
      <c r="R55" s="188"/>
      <c r="S55" s="188"/>
      <c r="T55" s="186" t="str">
        <f t="shared" si="1"/>
        <v/>
      </c>
      <c r="U55" s="187"/>
    </row>
    <row r="56" spans="1:21" s="7" customFormat="1" ht="18" customHeight="1">
      <c r="A56" s="293"/>
      <c r="B56" s="298" t="s">
        <v>54</v>
      </c>
      <c r="C56" s="299"/>
      <c r="D56" s="175"/>
      <c r="E56" s="173" t="str">
        <f t="shared" si="2"/>
        <v/>
      </c>
      <c r="F56" s="174" t="str">
        <f>IF(SUM(F41:F55)=0,"",(SUM(F41:F55)))</f>
        <v/>
      </c>
      <c r="G56" s="175"/>
      <c r="H56" s="173" t="str">
        <f t="shared" si="3"/>
        <v/>
      </c>
      <c r="I56" s="173" t="str">
        <f>IF(SUM(I41:I55)=0,"",(SUM(I41:I55)))</f>
        <v/>
      </c>
      <c r="J56" s="176"/>
      <c r="K56" s="173" t="str">
        <f t="shared" si="0"/>
        <v/>
      </c>
      <c r="L56" s="174" t="str">
        <f>IF(SUM(L41:L55)=0,"",(SUM(L41:L55)))</f>
        <v/>
      </c>
      <c r="M56" s="175"/>
      <c r="N56" s="173" t="str">
        <f t="shared" si="4"/>
        <v/>
      </c>
      <c r="O56" s="173" t="str">
        <f>IF(SUM(O41:O55)=0,"",(SUM(O41:O55)))</f>
        <v/>
      </c>
      <c r="P56" s="175"/>
      <c r="Q56" s="173" t="str">
        <f t="shared" si="5"/>
        <v/>
      </c>
      <c r="R56" s="173" t="str">
        <f>IF(SUM(R41:R55)=0,"",(SUM(R41:R55)))</f>
        <v/>
      </c>
      <c r="S56" s="176"/>
      <c r="T56" s="173" t="str">
        <f t="shared" si="1"/>
        <v/>
      </c>
      <c r="U56" s="174" t="str">
        <f>IF(SUM(U41:U55)=0,"",(SUM(U41:U55)))</f>
        <v/>
      </c>
    </row>
    <row r="57" spans="1:21" s="7" customFormat="1" ht="18" customHeight="1" thickBot="1">
      <c r="A57" s="301" t="s">
        <v>55</v>
      </c>
      <c r="B57" s="302"/>
      <c r="C57" s="303"/>
      <c r="D57" s="193"/>
      <c r="E57" s="194" t="str">
        <f t="shared" si="2"/>
        <v/>
      </c>
      <c r="F57" s="195">
        <f>IF(F40="","",IF(F56="",F40,F40+F56))</f>
        <v>1400000</v>
      </c>
      <c r="G57" s="193"/>
      <c r="H57" s="194" t="str">
        <f t="shared" si="3"/>
        <v/>
      </c>
      <c r="I57" s="194" t="str">
        <f>IF(I40="","",IF(I56="",I40,I40+I56))</f>
        <v/>
      </c>
      <c r="J57" s="196"/>
      <c r="K57" s="194" t="str">
        <f t="shared" si="0"/>
        <v/>
      </c>
      <c r="L57" s="195" t="str">
        <f>IF(L40="","",IF(L56="",L40,L40+L56))</f>
        <v/>
      </c>
      <c r="M57" s="193"/>
      <c r="N57" s="194" t="str">
        <f t="shared" si="4"/>
        <v/>
      </c>
      <c r="O57" s="194" t="str">
        <f>IF(O40="","",IF(O56="",O40,O40+O56))</f>
        <v/>
      </c>
      <c r="P57" s="193"/>
      <c r="Q57" s="194" t="str">
        <f t="shared" si="5"/>
        <v/>
      </c>
      <c r="R57" s="194" t="str">
        <f>IF(R40="","",IF(R56="",R40,R40+R56))</f>
        <v/>
      </c>
      <c r="S57" s="196"/>
      <c r="T57" s="194" t="str">
        <f t="shared" si="1"/>
        <v/>
      </c>
      <c r="U57" s="195" t="str">
        <f>IF(U40="","",IF(U56="",U40,U40+U56))</f>
        <v/>
      </c>
    </row>
    <row r="58" spans="1:21" s="7" customFormat="1" ht="18" customHeight="1">
      <c r="A58" s="282" t="s">
        <v>28</v>
      </c>
      <c r="B58" s="285" t="s">
        <v>29</v>
      </c>
      <c r="C58" s="286"/>
      <c r="D58" s="274" t="s">
        <v>24</v>
      </c>
      <c r="E58" s="264" t="s">
        <v>24</v>
      </c>
      <c r="F58" s="197">
        <v>540000</v>
      </c>
      <c r="G58" s="274"/>
      <c r="H58" s="264"/>
      <c r="I58" s="198"/>
      <c r="J58" s="264"/>
      <c r="K58" s="264" t="s">
        <v>24</v>
      </c>
      <c r="L58" s="197"/>
      <c r="M58" s="274"/>
      <c r="N58" s="264"/>
      <c r="O58" s="198"/>
      <c r="P58" s="274"/>
      <c r="Q58" s="264"/>
      <c r="R58" s="198"/>
      <c r="S58" s="264"/>
      <c r="T58" s="264" t="s">
        <v>24</v>
      </c>
      <c r="U58" s="197" t="s">
        <v>24</v>
      </c>
    </row>
    <row r="59" spans="1:21" s="7" customFormat="1" ht="18" customHeight="1">
      <c r="A59" s="283"/>
      <c r="B59" s="280" t="s">
        <v>328</v>
      </c>
      <c r="C59" s="281"/>
      <c r="D59" s="275"/>
      <c r="E59" s="265"/>
      <c r="F59" s="183">
        <v>540000</v>
      </c>
      <c r="G59" s="275"/>
      <c r="H59" s="265"/>
      <c r="I59" s="184"/>
      <c r="J59" s="265"/>
      <c r="K59" s="265"/>
      <c r="L59" s="183" t="s">
        <v>24</v>
      </c>
      <c r="M59" s="275"/>
      <c r="N59" s="265"/>
      <c r="O59" s="184"/>
      <c r="P59" s="275"/>
      <c r="Q59" s="265"/>
      <c r="R59" s="184"/>
      <c r="S59" s="265"/>
      <c r="T59" s="265"/>
      <c r="U59" s="183" t="s">
        <v>24</v>
      </c>
    </row>
    <row r="60" spans="1:21" s="7" customFormat="1" ht="18" customHeight="1">
      <c r="A60" s="283"/>
      <c r="B60" s="280" t="s">
        <v>30</v>
      </c>
      <c r="C60" s="281"/>
      <c r="D60" s="275"/>
      <c r="E60" s="265"/>
      <c r="F60" s="183" t="s">
        <v>24</v>
      </c>
      <c r="G60" s="275"/>
      <c r="H60" s="265"/>
      <c r="I60" s="184"/>
      <c r="J60" s="265"/>
      <c r="K60" s="265"/>
      <c r="L60" s="183" t="s">
        <v>24</v>
      </c>
      <c r="M60" s="275"/>
      <c r="N60" s="265"/>
      <c r="O60" s="184"/>
      <c r="P60" s="275"/>
      <c r="Q60" s="265"/>
      <c r="R60" s="184"/>
      <c r="S60" s="265"/>
      <c r="T60" s="265"/>
      <c r="U60" s="183" t="s">
        <v>24</v>
      </c>
    </row>
    <row r="61" spans="1:21" s="7" customFormat="1" ht="18" customHeight="1">
      <c r="A61" s="283"/>
      <c r="B61" s="280" t="s">
        <v>31</v>
      </c>
      <c r="C61" s="281"/>
      <c r="D61" s="275"/>
      <c r="E61" s="265"/>
      <c r="F61" s="183" t="s">
        <v>34</v>
      </c>
      <c r="G61" s="275"/>
      <c r="H61" s="265"/>
      <c r="I61" s="184"/>
      <c r="J61" s="265"/>
      <c r="K61" s="265"/>
      <c r="L61" s="183" t="s">
        <v>24</v>
      </c>
      <c r="M61" s="275"/>
      <c r="N61" s="265"/>
      <c r="O61" s="184"/>
      <c r="P61" s="275"/>
      <c r="Q61" s="265"/>
      <c r="R61" s="184"/>
      <c r="S61" s="265"/>
      <c r="T61" s="265"/>
      <c r="U61" s="183" t="s">
        <v>24</v>
      </c>
    </row>
    <row r="62" spans="1:21" s="7" customFormat="1" ht="18" customHeight="1">
      <c r="A62" s="283"/>
      <c r="B62" s="280" t="s">
        <v>415</v>
      </c>
      <c r="C62" s="281"/>
      <c r="D62" s="275"/>
      <c r="E62" s="265"/>
      <c r="F62" s="171"/>
      <c r="G62" s="275"/>
      <c r="H62" s="265"/>
      <c r="I62" s="184"/>
      <c r="J62" s="265"/>
      <c r="K62" s="265"/>
      <c r="L62" s="183" t="s">
        <v>24</v>
      </c>
      <c r="M62" s="275"/>
      <c r="N62" s="265"/>
      <c r="O62" s="184"/>
      <c r="P62" s="275"/>
      <c r="Q62" s="265"/>
      <c r="R62" s="184"/>
      <c r="S62" s="265"/>
      <c r="T62" s="265"/>
      <c r="U62" s="183" t="s">
        <v>24</v>
      </c>
    </row>
    <row r="63" spans="1:21" s="7" customFormat="1" ht="18" customHeight="1">
      <c r="A63" s="283"/>
      <c r="B63" s="280" t="s">
        <v>32</v>
      </c>
      <c r="C63" s="281"/>
      <c r="D63" s="275"/>
      <c r="E63" s="265"/>
      <c r="F63" s="171"/>
      <c r="G63" s="275"/>
      <c r="H63" s="265"/>
      <c r="I63" s="184"/>
      <c r="J63" s="265"/>
      <c r="K63" s="265"/>
      <c r="L63" s="183" t="s">
        <v>24</v>
      </c>
      <c r="M63" s="275"/>
      <c r="N63" s="265"/>
      <c r="O63" s="184"/>
      <c r="P63" s="275"/>
      <c r="Q63" s="265"/>
      <c r="R63" s="184"/>
      <c r="S63" s="265"/>
      <c r="T63" s="265"/>
      <c r="U63" s="183" t="s">
        <v>24</v>
      </c>
    </row>
    <row r="64" spans="1:21" s="7" customFormat="1" ht="18" customHeight="1">
      <c r="A64" s="283"/>
      <c r="B64" s="280" t="s">
        <v>33</v>
      </c>
      <c r="C64" s="281"/>
      <c r="D64" s="276"/>
      <c r="E64" s="266"/>
      <c r="F64" s="171">
        <v>320000</v>
      </c>
      <c r="G64" s="276"/>
      <c r="H64" s="266"/>
      <c r="I64" s="188"/>
      <c r="J64" s="266"/>
      <c r="K64" s="266"/>
      <c r="L64" s="183"/>
      <c r="M64" s="276"/>
      <c r="N64" s="266"/>
      <c r="O64" s="188"/>
      <c r="P64" s="276"/>
      <c r="Q64" s="266"/>
      <c r="R64" s="188"/>
      <c r="S64" s="266"/>
      <c r="T64" s="266"/>
      <c r="U64" s="183" t="s">
        <v>24</v>
      </c>
    </row>
    <row r="65" spans="1:21" s="7" customFormat="1" ht="18" customHeight="1" thickBot="1">
      <c r="A65" s="284"/>
      <c r="B65" s="287" t="s">
        <v>52</v>
      </c>
      <c r="C65" s="288"/>
      <c r="D65" s="199" t="s">
        <v>22</v>
      </c>
      <c r="E65" s="200" t="s">
        <v>22</v>
      </c>
      <c r="F65" s="195">
        <f>IF(SUM(F58:F64)=0,"",SUM(F58:F64))</f>
        <v>1400000</v>
      </c>
      <c r="G65" s="199" t="s">
        <v>35</v>
      </c>
      <c r="H65" s="200" t="s">
        <v>35</v>
      </c>
      <c r="I65" s="194" t="str">
        <f>IF(SUM(I58:I64)=0,"",SUM(I58:I64))</f>
        <v/>
      </c>
      <c r="J65" s="200" t="s">
        <v>35</v>
      </c>
      <c r="K65" s="200" t="s">
        <v>35</v>
      </c>
      <c r="L65" s="195" t="str">
        <f>IF(SUM(L58:L64)=0,"",SUM(L58:L64))</f>
        <v/>
      </c>
      <c r="M65" s="199" t="s">
        <v>35</v>
      </c>
      <c r="N65" s="200" t="s">
        <v>35</v>
      </c>
      <c r="O65" s="194" t="str">
        <f>IF(SUM(O58:O64)=0,"",SUM(O58:O64))</f>
        <v/>
      </c>
      <c r="P65" s="199" t="s">
        <v>35</v>
      </c>
      <c r="Q65" s="200" t="s">
        <v>35</v>
      </c>
      <c r="R65" s="194" t="str">
        <f>IF(SUM(R58:R64)=0,"",SUM(R58:R64))</f>
        <v/>
      </c>
      <c r="S65" s="200" t="s">
        <v>35</v>
      </c>
      <c r="T65" s="200" t="s">
        <v>35</v>
      </c>
      <c r="U65" s="195" t="str">
        <f>IF(SUM(U58:U64)=0,"",SUM(U58:U64))</f>
        <v/>
      </c>
    </row>
    <row r="66" spans="1:21">
      <c r="F66" s="139" t="str">
        <f>IF(F57=F65,"","↑【確認】「事業財源」の合計と「合計（総事業費）」が不一致")</f>
        <v/>
      </c>
    </row>
    <row r="67" spans="1:21">
      <c r="F67" s="139"/>
    </row>
    <row r="68" spans="1:21">
      <c r="A68" s="15" t="s">
        <v>36</v>
      </c>
    </row>
    <row r="69" spans="1:21">
      <c r="A69" s="15"/>
    </row>
    <row r="70" spans="1:21">
      <c r="A70" s="16" t="s">
        <v>89</v>
      </c>
      <c r="B70" s="144" t="s">
        <v>96</v>
      </c>
      <c r="C70" s="144"/>
      <c r="D70" s="144"/>
      <c r="E70" s="144"/>
      <c r="F70" s="144"/>
      <c r="G70" s="144"/>
      <c r="H70" s="144"/>
      <c r="I70" s="144"/>
      <c r="J70" s="144"/>
      <c r="K70" s="144"/>
      <c r="L70" s="144"/>
    </row>
    <row r="71" spans="1:21">
      <c r="A71" s="16"/>
      <c r="B71" s="144" t="s">
        <v>390</v>
      </c>
      <c r="C71" s="144"/>
      <c r="D71" s="144"/>
      <c r="E71" s="144"/>
      <c r="F71" s="144"/>
      <c r="G71" s="144"/>
      <c r="H71" s="144"/>
      <c r="I71" s="144"/>
      <c r="J71" s="144"/>
      <c r="K71" s="144"/>
      <c r="L71" s="144"/>
    </row>
    <row r="72" spans="1:21">
      <c r="A72" s="16" t="s">
        <v>90</v>
      </c>
      <c r="B72" s="144" t="s">
        <v>97</v>
      </c>
      <c r="C72" s="144"/>
      <c r="D72" s="144"/>
      <c r="E72" s="144"/>
      <c r="F72" s="144"/>
      <c r="G72" s="144"/>
      <c r="H72" s="144"/>
      <c r="I72" s="144"/>
      <c r="J72" s="144"/>
      <c r="K72" s="144"/>
      <c r="L72" s="144"/>
    </row>
    <row r="73" spans="1:21">
      <c r="A73" s="16"/>
      <c r="B73" s="144" t="s">
        <v>78</v>
      </c>
      <c r="C73" s="144"/>
      <c r="D73" s="144"/>
      <c r="E73" s="144"/>
      <c r="F73" s="144"/>
      <c r="G73" s="144"/>
      <c r="H73" s="144"/>
      <c r="I73" s="144"/>
      <c r="J73" s="144"/>
      <c r="K73" s="144"/>
      <c r="L73" s="144"/>
    </row>
    <row r="74" spans="1:21">
      <c r="A74" s="16" t="s">
        <v>79</v>
      </c>
      <c r="B74" s="144" t="s">
        <v>329</v>
      </c>
      <c r="C74" s="144"/>
      <c r="D74" s="144"/>
      <c r="E74" s="144"/>
      <c r="F74" s="144"/>
      <c r="G74" s="144"/>
      <c r="H74" s="144"/>
      <c r="I74" s="144"/>
      <c r="J74" s="144"/>
      <c r="K74" s="144"/>
      <c r="L74" s="144"/>
    </row>
    <row r="75" spans="1:21">
      <c r="A75" s="16" t="s">
        <v>91</v>
      </c>
      <c r="B75" s="144" t="s">
        <v>98</v>
      </c>
      <c r="C75" s="144"/>
      <c r="D75" s="144"/>
      <c r="E75" s="144"/>
      <c r="F75" s="144"/>
      <c r="G75" s="144"/>
      <c r="H75" s="144"/>
      <c r="I75" s="144"/>
      <c r="J75" s="144"/>
      <c r="K75" s="144"/>
      <c r="L75" s="144"/>
    </row>
    <row r="76" spans="1:21">
      <c r="A76" s="16"/>
      <c r="B76" s="144" t="s">
        <v>391</v>
      </c>
      <c r="C76" s="144"/>
      <c r="D76" s="144"/>
      <c r="E76" s="144"/>
      <c r="F76" s="144"/>
      <c r="G76" s="144"/>
      <c r="H76" s="144"/>
      <c r="I76" s="144"/>
      <c r="J76" s="144"/>
      <c r="K76" s="144"/>
      <c r="L76" s="144"/>
    </row>
    <row r="77" spans="1:21">
      <c r="A77" s="16"/>
      <c r="B77" s="144" t="s">
        <v>392</v>
      </c>
      <c r="C77" s="144"/>
      <c r="D77" s="144"/>
      <c r="E77" s="144"/>
      <c r="F77" s="144"/>
      <c r="G77" s="144"/>
      <c r="H77" s="144"/>
      <c r="I77" s="144"/>
      <c r="J77" s="144"/>
      <c r="K77" s="144"/>
      <c r="L77" s="144"/>
    </row>
    <row r="78" spans="1:21">
      <c r="A78" s="16"/>
      <c r="B78" s="144"/>
      <c r="C78" s="144"/>
      <c r="D78" s="144"/>
      <c r="E78" s="144"/>
      <c r="F78" s="144"/>
      <c r="G78" s="144"/>
      <c r="H78" s="144"/>
      <c r="I78" s="144"/>
      <c r="J78" s="144"/>
      <c r="K78" s="144"/>
      <c r="L78" s="144"/>
    </row>
    <row r="79" spans="1:21">
      <c r="A79" s="16" t="s">
        <v>92</v>
      </c>
      <c r="B79" s="144" t="s">
        <v>393</v>
      </c>
      <c r="C79" s="144"/>
      <c r="D79" s="144"/>
      <c r="E79" s="144"/>
      <c r="F79" s="144"/>
      <c r="G79" s="144"/>
      <c r="H79" s="144"/>
      <c r="I79" s="144"/>
      <c r="J79" s="144"/>
      <c r="K79" s="144"/>
      <c r="L79" s="144"/>
    </row>
    <row r="80" spans="1:21">
      <c r="A80" s="16"/>
      <c r="B80" s="144"/>
      <c r="C80" s="144"/>
      <c r="D80" s="144"/>
      <c r="E80" s="144"/>
      <c r="F80" s="144"/>
      <c r="G80" s="144"/>
      <c r="H80" s="144"/>
      <c r="I80" s="144"/>
      <c r="J80" s="144"/>
      <c r="K80" s="144"/>
      <c r="L80" s="144"/>
    </row>
    <row r="81" spans="1:12">
      <c r="A81" s="16" t="s">
        <v>93</v>
      </c>
      <c r="B81" s="144" t="s">
        <v>82</v>
      </c>
      <c r="C81" s="144"/>
      <c r="D81" s="144"/>
      <c r="E81" s="144"/>
      <c r="F81" s="144"/>
      <c r="G81" s="144"/>
      <c r="H81" s="144"/>
      <c r="I81" s="144"/>
      <c r="J81" s="144"/>
      <c r="K81" s="144"/>
      <c r="L81" s="144"/>
    </row>
    <row r="82" spans="1:12">
      <c r="A82" s="16" t="s">
        <v>83</v>
      </c>
      <c r="B82" s="144" t="s">
        <v>84</v>
      </c>
      <c r="C82" s="144"/>
      <c r="D82" s="144"/>
      <c r="E82" s="144"/>
      <c r="F82" s="144"/>
      <c r="G82" s="144"/>
      <c r="H82" s="144"/>
      <c r="I82" s="144"/>
      <c r="J82" s="144"/>
      <c r="K82" s="144"/>
      <c r="L82" s="144"/>
    </row>
    <row r="83" spans="1:12">
      <c r="A83" s="16" t="s">
        <v>83</v>
      </c>
      <c r="B83" s="144" t="s">
        <v>99</v>
      </c>
      <c r="C83" s="144"/>
      <c r="D83" s="144"/>
      <c r="E83" s="144"/>
      <c r="F83" s="144"/>
      <c r="G83" s="144"/>
      <c r="H83" s="144"/>
      <c r="I83" s="144"/>
      <c r="J83" s="144"/>
      <c r="K83" s="144"/>
      <c r="L83" s="144"/>
    </row>
    <row r="84" spans="1:12">
      <c r="A84" s="16" t="s">
        <v>85</v>
      </c>
      <c r="B84" s="145" t="s">
        <v>330</v>
      </c>
      <c r="C84" s="145"/>
      <c r="D84" s="144"/>
      <c r="E84" s="144"/>
      <c r="F84" s="144"/>
      <c r="G84" s="144"/>
      <c r="H84" s="144"/>
      <c r="I84" s="144"/>
      <c r="J84" s="144"/>
      <c r="K84" s="144"/>
      <c r="L84" s="144"/>
    </row>
    <row r="85" spans="1:12">
      <c r="A85" s="16" t="s">
        <v>86</v>
      </c>
      <c r="B85" s="145" t="s">
        <v>100</v>
      </c>
      <c r="C85" s="145"/>
      <c r="D85" s="144"/>
      <c r="E85" s="144"/>
      <c r="F85" s="144"/>
      <c r="G85" s="144"/>
      <c r="H85" s="144"/>
      <c r="I85" s="144"/>
      <c r="J85" s="144"/>
      <c r="K85" s="144"/>
      <c r="L85" s="144"/>
    </row>
    <row r="86" spans="1:12">
      <c r="A86" s="16" t="s">
        <v>83</v>
      </c>
      <c r="B86" s="145" t="s">
        <v>101</v>
      </c>
      <c r="C86" s="145"/>
      <c r="D86" s="144"/>
      <c r="E86" s="144"/>
      <c r="F86" s="144"/>
      <c r="G86" s="144"/>
      <c r="H86" s="144"/>
      <c r="I86" s="144"/>
      <c r="J86" s="144"/>
      <c r="K86" s="144"/>
      <c r="L86" s="144"/>
    </row>
    <row r="87" spans="1:12">
      <c r="A87" s="16" t="s">
        <v>83</v>
      </c>
      <c r="B87" s="145" t="s">
        <v>331</v>
      </c>
      <c r="C87" s="145"/>
      <c r="D87" s="144"/>
      <c r="E87" s="144"/>
      <c r="F87" s="144"/>
      <c r="G87" s="144"/>
      <c r="H87" s="144"/>
      <c r="I87" s="144"/>
      <c r="J87" s="144"/>
      <c r="K87" s="144"/>
      <c r="L87" s="144"/>
    </row>
    <row r="88" spans="1:12">
      <c r="A88" s="16" t="s">
        <v>94</v>
      </c>
      <c r="B88" s="144" t="s">
        <v>87</v>
      </c>
      <c r="C88" s="144"/>
      <c r="D88" s="144"/>
      <c r="E88" s="144"/>
      <c r="F88" s="144"/>
      <c r="G88" s="144"/>
      <c r="H88" s="144"/>
      <c r="I88" s="144"/>
      <c r="J88" s="144"/>
      <c r="K88" s="144"/>
      <c r="L88" s="144"/>
    </row>
    <row r="89" spans="1:12">
      <c r="A89" s="16" t="s">
        <v>95</v>
      </c>
      <c r="B89" s="144" t="s">
        <v>88</v>
      </c>
      <c r="C89" s="144"/>
      <c r="D89" s="144"/>
      <c r="E89" s="144"/>
      <c r="F89" s="144"/>
      <c r="G89" s="144"/>
      <c r="H89" s="144"/>
      <c r="I89" s="144"/>
      <c r="J89" s="144"/>
      <c r="K89" s="144"/>
      <c r="L89" s="144"/>
    </row>
    <row r="90" spans="1:12">
      <c r="A90" s="17"/>
      <c r="B90" s="144" t="s">
        <v>80</v>
      </c>
      <c r="C90" s="144"/>
      <c r="D90" s="144"/>
      <c r="E90" s="144"/>
      <c r="F90" s="144"/>
      <c r="G90" s="144"/>
      <c r="H90" s="144"/>
      <c r="I90" s="144"/>
      <c r="J90" s="144"/>
      <c r="K90" s="144"/>
      <c r="L90" s="144"/>
    </row>
    <row r="91" spans="1:12">
      <c r="A91" s="17"/>
    </row>
  </sheetData>
  <mergeCells count="51">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A10:A40"/>
    <mergeCell ref="B10:B33"/>
    <mergeCell ref="B34:B39"/>
    <mergeCell ref="V37:X38"/>
    <mergeCell ref="B40:C40"/>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s>
  <phoneticPr fontId="4"/>
  <dataValidations count="2">
    <dataValidation type="list" allowBlank="1" showInputMessage="1" showErrorMessage="1" sqref="C14 C21 C28 B42:C42 B47:C47" xr:uid="{FD6A8C07-DC0D-4D75-A556-1D9293AE735A}">
      <formula1>"　（新築）,（移転新築）,　（増築）,　（改築）"</formula1>
    </dataValidation>
    <dataValidation type="list" showInputMessage="1" showErrorMessage="1" sqref="C13 C20 C27 B41:C41 B46:C46"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2" fitToWidth="0" orientation="portrait" blackAndWhite="1"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topLeftCell="A8" zoomScaleNormal="100" zoomScaleSheetLayoutView="100" workbookViewId="0">
      <selection activeCell="A3" sqref="A3"/>
    </sheetView>
  </sheetViews>
  <sheetFormatPr defaultColWidth="9" defaultRowHeight="12"/>
  <cols>
    <col min="1" max="1" width="11.26953125" style="91" customWidth="1"/>
    <col min="2" max="18" width="10" style="91" customWidth="1"/>
    <col min="19" max="16384" width="9" style="91"/>
  </cols>
  <sheetData>
    <row r="1" spans="1:11">
      <c r="A1" s="91" t="s">
        <v>414</v>
      </c>
    </row>
    <row r="2" spans="1:11" ht="18" customHeight="1">
      <c r="A2" s="331" t="s">
        <v>233</v>
      </c>
      <c r="B2" s="331"/>
      <c r="C2" s="331"/>
      <c r="D2" s="331"/>
      <c r="E2" s="331"/>
      <c r="F2" s="331"/>
      <c r="G2" s="331"/>
      <c r="H2" s="331"/>
      <c r="I2" s="331"/>
      <c r="J2" s="331"/>
      <c r="K2" s="331"/>
    </row>
    <row r="5" spans="1:11" ht="18.75" customHeight="1">
      <c r="A5" s="92" t="s">
        <v>56</v>
      </c>
      <c r="B5" s="334" t="s">
        <v>411</v>
      </c>
      <c r="C5" s="335"/>
      <c r="D5" s="335"/>
      <c r="E5" s="335"/>
      <c r="F5" s="336"/>
    </row>
    <row r="6" spans="1:11" ht="12" customHeight="1">
      <c r="A6" s="95"/>
      <c r="B6" s="96"/>
      <c r="C6" s="96"/>
      <c r="D6" s="96"/>
      <c r="E6" s="96"/>
      <c r="F6" s="96"/>
    </row>
    <row r="8" spans="1:11">
      <c r="A8" s="323" t="s">
        <v>229</v>
      </c>
      <c r="B8" s="323"/>
      <c r="C8" s="323"/>
      <c r="D8" s="323" t="s">
        <v>258</v>
      </c>
      <c r="E8" s="323"/>
      <c r="F8" s="323"/>
      <c r="G8" s="323" t="s">
        <v>230</v>
      </c>
      <c r="H8" s="323"/>
      <c r="I8" s="323"/>
      <c r="J8" s="323"/>
      <c r="K8" s="323"/>
    </row>
    <row r="9" spans="1:11" ht="18.75" customHeight="1">
      <c r="A9" s="332" t="s">
        <v>499</v>
      </c>
      <c r="B9" s="332"/>
      <c r="C9" s="332"/>
      <c r="D9" s="332" t="s">
        <v>495</v>
      </c>
      <c r="E9" s="332"/>
      <c r="F9" s="332"/>
      <c r="G9" s="332" t="s">
        <v>501</v>
      </c>
      <c r="H9" s="332"/>
      <c r="I9" s="332"/>
      <c r="J9" s="332"/>
      <c r="K9" s="332"/>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259</v>
      </c>
    </row>
    <row r="13" spans="1:11" ht="3.75" customHeight="1"/>
    <row r="14" spans="1:11">
      <c r="A14" s="333" t="s">
        <v>231</v>
      </c>
      <c r="B14" s="327" t="s">
        <v>234</v>
      </c>
      <c r="C14" s="327"/>
      <c r="D14" s="327"/>
      <c r="E14" s="327"/>
      <c r="F14" s="327"/>
      <c r="G14" s="327" t="s">
        <v>235</v>
      </c>
      <c r="H14" s="327"/>
      <c r="I14" s="327"/>
      <c r="J14" s="327"/>
      <c r="K14" s="327"/>
    </row>
    <row r="15" spans="1:11" ht="18.75" customHeight="1">
      <c r="A15" s="329"/>
      <c r="B15" s="114" t="s">
        <v>318</v>
      </c>
      <c r="C15" s="254" t="s">
        <v>503</v>
      </c>
      <c r="D15" s="115" t="s">
        <v>319</v>
      </c>
      <c r="E15" s="115" t="s">
        <v>320</v>
      </c>
      <c r="F15" s="255" t="s">
        <v>504</v>
      </c>
      <c r="G15" s="114" t="s">
        <v>318</v>
      </c>
      <c r="H15" s="254" t="s">
        <v>503</v>
      </c>
      <c r="I15" s="115" t="s">
        <v>319</v>
      </c>
      <c r="J15" s="115" t="s">
        <v>320</v>
      </c>
      <c r="K15" s="255" t="s">
        <v>504</v>
      </c>
    </row>
    <row r="16" spans="1:11" ht="18.75" customHeight="1">
      <c r="A16" s="92" t="s">
        <v>248</v>
      </c>
      <c r="B16" s="324" t="s">
        <v>502</v>
      </c>
      <c r="C16" s="324"/>
      <c r="D16" s="324"/>
      <c r="E16" s="324"/>
      <c r="F16" s="324"/>
      <c r="G16" s="325"/>
      <c r="H16" s="330"/>
      <c r="I16" s="330"/>
      <c r="J16" s="330"/>
      <c r="K16" s="326"/>
    </row>
    <row r="17" spans="1:11" ht="18.75" customHeight="1">
      <c r="A17" s="121" t="s">
        <v>276</v>
      </c>
      <c r="B17" s="117" t="s">
        <v>321</v>
      </c>
      <c r="C17" s="129">
        <v>100</v>
      </c>
      <c r="D17" s="118" t="s">
        <v>322</v>
      </c>
      <c r="E17" s="130"/>
      <c r="F17" s="120" t="s">
        <v>323</v>
      </c>
      <c r="G17" s="130"/>
      <c r="H17" s="119" t="s">
        <v>324</v>
      </c>
      <c r="I17" s="130"/>
      <c r="J17" s="119" t="s">
        <v>325</v>
      </c>
      <c r="K17" s="210">
        <f>C17+E17+G17+I17</f>
        <v>100</v>
      </c>
    </row>
    <row r="18" spans="1:11">
      <c r="A18" s="328" t="s">
        <v>238</v>
      </c>
      <c r="B18" s="327" t="s">
        <v>236</v>
      </c>
      <c r="C18" s="327"/>
      <c r="D18" s="327"/>
      <c r="E18" s="327"/>
      <c r="F18" s="327"/>
      <c r="G18" s="327" t="s">
        <v>237</v>
      </c>
      <c r="H18" s="327"/>
      <c r="I18" s="327"/>
      <c r="J18" s="327"/>
      <c r="K18" s="327"/>
    </row>
    <row r="19" spans="1:11" ht="18.75" customHeight="1">
      <c r="A19" s="329"/>
      <c r="B19" s="324" t="s">
        <v>60</v>
      </c>
      <c r="C19" s="324"/>
      <c r="D19" s="324"/>
      <c r="E19" s="324"/>
      <c r="F19" s="324"/>
      <c r="G19" s="324" t="s">
        <v>60</v>
      </c>
      <c r="H19" s="324"/>
      <c r="I19" s="324"/>
      <c r="J19" s="324"/>
      <c r="K19" s="324"/>
    </row>
    <row r="20" spans="1:11" ht="12" customHeight="1">
      <c r="A20" s="322" t="s">
        <v>239</v>
      </c>
      <c r="B20" s="92" t="s">
        <v>240</v>
      </c>
      <c r="C20" s="323" t="s">
        <v>241</v>
      </c>
      <c r="D20" s="323"/>
      <c r="E20" s="323"/>
      <c r="F20" s="323"/>
      <c r="G20" s="323"/>
      <c r="H20" s="323"/>
      <c r="I20" s="323"/>
      <c r="J20" s="323"/>
      <c r="K20" s="323"/>
    </row>
    <row r="21" spans="1:11">
      <c r="A21" s="322"/>
      <c r="B21" s="324" t="s">
        <v>496</v>
      </c>
      <c r="C21" s="92" t="s">
        <v>242</v>
      </c>
      <c r="D21" s="92" t="s">
        <v>243</v>
      </c>
      <c r="E21" s="92" t="s">
        <v>244</v>
      </c>
      <c r="F21" s="325" t="s">
        <v>237</v>
      </c>
      <c r="G21" s="326"/>
      <c r="H21" s="327" t="s">
        <v>245</v>
      </c>
      <c r="I21" s="327"/>
      <c r="J21" s="327"/>
      <c r="K21" s="327"/>
    </row>
    <row r="22" spans="1:11" ht="18.75" customHeight="1">
      <c r="A22" s="322"/>
      <c r="B22" s="324"/>
      <c r="C22" s="122"/>
      <c r="D22" s="123"/>
      <c r="E22" s="124"/>
      <c r="F22" s="321"/>
      <c r="G22" s="321"/>
      <c r="H22" s="93" t="s">
        <v>246</v>
      </c>
      <c r="I22" s="125"/>
      <c r="J22" s="93" t="s">
        <v>247</v>
      </c>
      <c r="K22" s="126"/>
    </row>
    <row r="23" spans="1:11" ht="18.75" customHeight="1">
      <c r="A23" s="322"/>
      <c r="B23" s="324"/>
      <c r="C23" s="122"/>
      <c r="D23" s="123"/>
      <c r="E23" s="124"/>
      <c r="F23" s="321"/>
      <c r="G23" s="321"/>
      <c r="H23" s="93" t="s">
        <v>246</v>
      </c>
      <c r="I23" s="125"/>
      <c r="J23" s="93" t="s">
        <v>247</v>
      </c>
      <c r="K23" s="126"/>
    </row>
    <row r="26" spans="1:11">
      <c r="A26" s="91" t="s">
        <v>260</v>
      </c>
    </row>
    <row r="27" spans="1:11" ht="3.75" customHeight="1"/>
    <row r="28" spans="1:11" ht="19.5" customHeight="1">
      <c r="A28" s="317" t="s">
        <v>37</v>
      </c>
      <c r="B28" s="318"/>
      <c r="C28" s="311" t="s">
        <v>434</v>
      </c>
      <c r="D28" s="100"/>
      <c r="E28" s="311" t="s">
        <v>435</v>
      </c>
      <c r="F28" s="101"/>
      <c r="G28" s="311" t="s">
        <v>436</v>
      </c>
      <c r="H28" s="101"/>
      <c r="I28" s="311" t="s">
        <v>437</v>
      </c>
      <c r="J28" s="101"/>
      <c r="K28" s="337" t="s">
        <v>232</v>
      </c>
    </row>
    <row r="29" spans="1:11" ht="24" customHeight="1">
      <c r="A29" s="319"/>
      <c r="B29" s="320"/>
      <c r="C29" s="312"/>
      <c r="D29" s="219" t="s">
        <v>308</v>
      </c>
      <c r="E29" s="312"/>
      <c r="F29" s="219" t="s">
        <v>308</v>
      </c>
      <c r="G29" s="312"/>
      <c r="H29" s="219" t="s">
        <v>308</v>
      </c>
      <c r="I29" s="312"/>
      <c r="J29" s="219" t="s">
        <v>308</v>
      </c>
      <c r="K29" s="338"/>
    </row>
    <row r="30" spans="1:11" ht="30" customHeight="1">
      <c r="A30" s="313" t="s">
        <v>326</v>
      </c>
      <c r="B30" s="314"/>
      <c r="C30" s="123">
        <v>15</v>
      </c>
      <c r="D30" s="123">
        <v>0</v>
      </c>
      <c r="E30" s="127"/>
      <c r="F30" s="123"/>
      <c r="G30" s="127"/>
      <c r="H30" s="123"/>
      <c r="I30" s="127"/>
      <c r="J30" s="123"/>
      <c r="K30" s="97">
        <f>IF(SUM(C30+E30+G30+I30)=0,"",SUM(C30+E30+G30+I30))</f>
        <v>15</v>
      </c>
    </row>
    <row r="31" spans="1:11" ht="15" customHeight="1">
      <c r="A31" s="315" t="s">
        <v>327</v>
      </c>
      <c r="B31" s="316"/>
      <c r="C31" s="159">
        <v>5</v>
      </c>
      <c r="D31" s="159">
        <v>3</v>
      </c>
      <c r="E31" s="160"/>
      <c r="F31" s="159"/>
      <c r="G31" s="160"/>
      <c r="H31" s="159"/>
      <c r="I31" s="160"/>
      <c r="J31" s="159"/>
      <c r="K31" s="98">
        <f t="shared" ref="K31:K32" si="0">IF(SUM(C31+E31+G31+I31)=0,"",SUM(C31+E31+G31+I31))</f>
        <v>5</v>
      </c>
    </row>
    <row r="32" spans="1:11" ht="15" customHeight="1">
      <c r="A32" s="315"/>
      <c r="B32" s="316"/>
      <c r="C32" s="128">
        <v>15</v>
      </c>
      <c r="D32" s="128">
        <v>3</v>
      </c>
      <c r="E32" s="128"/>
      <c r="F32" s="128"/>
      <c r="G32" s="128"/>
      <c r="H32" s="128"/>
      <c r="I32" s="128"/>
      <c r="J32" s="128"/>
      <c r="K32" s="99">
        <f t="shared" si="0"/>
        <v>15</v>
      </c>
    </row>
    <row r="33" spans="1:11" ht="39" customHeight="1">
      <c r="A33" s="313" t="s">
        <v>405</v>
      </c>
      <c r="B33" s="314"/>
      <c r="C33" s="352">
        <v>5</v>
      </c>
      <c r="D33" s="353"/>
      <c r="E33" s="352"/>
      <c r="F33" s="353"/>
      <c r="G33" s="352"/>
      <c r="H33" s="353"/>
      <c r="I33" s="352"/>
      <c r="J33" s="353"/>
      <c r="K33" s="97">
        <f>IF(SUM(C33+E33+G33+I33)=0,"",SUM(C33+E33+G33+I33))</f>
        <v>5</v>
      </c>
    </row>
    <row r="34" spans="1:11" ht="12" customHeight="1">
      <c r="A34" s="351" t="s">
        <v>309</v>
      </c>
      <c r="B34" s="351"/>
      <c r="C34" s="351"/>
      <c r="D34" s="351"/>
      <c r="E34" s="351"/>
      <c r="F34" s="351"/>
      <c r="G34" s="351"/>
      <c r="H34" s="351"/>
      <c r="I34" s="351"/>
      <c r="J34" s="351"/>
      <c r="K34" s="351"/>
    </row>
    <row r="36" spans="1:11">
      <c r="A36" s="91" t="s">
        <v>261</v>
      </c>
    </row>
    <row r="37" spans="1:11" ht="3.75" customHeight="1"/>
    <row r="38" spans="1:11" ht="18.75" customHeight="1">
      <c r="A38" s="339" t="s">
        <v>511</v>
      </c>
      <c r="B38" s="340"/>
      <c r="C38" s="340"/>
      <c r="D38" s="340"/>
      <c r="E38" s="340"/>
      <c r="F38" s="340"/>
      <c r="G38" s="340"/>
      <c r="H38" s="340"/>
      <c r="I38" s="340"/>
      <c r="J38" s="340"/>
      <c r="K38" s="341"/>
    </row>
    <row r="39" spans="1:11" ht="18.75" customHeight="1">
      <c r="A39" s="342"/>
      <c r="B39" s="343"/>
      <c r="C39" s="343"/>
      <c r="D39" s="343"/>
      <c r="E39" s="343"/>
      <c r="F39" s="343"/>
      <c r="G39" s="343"/>
      <c r="H39" s="343"/>
      <c r="I39" s="343"/>
      <c r="J39" s="343"/>
      <c r="K39" s="344"/>
    </row>
    <row r="40" spans="1:11" ht="18.75" customHeight="1">
      <c r="A40" s="342"/>
      <c r="B40" s="343"/>
      <c r="C40" s="343"/>
      <c r="D40" s="343"/>
      <c r="E40" s="343"/>
      <c r="F40" s="343"/>
      <c r="G40" s="343"/>
      <c r="H40" s="343"/>
      <c r="I40" s="343"/>
      <c r="J40" s="343"/>
      <c r="K40" s="344"/>
    </row>
    <row r="41" spans="1:11" ht="18.75" customHeight="1">
      <c r="A41" s="345"/>
      <c r="B41" s="346"/>
      <c r="C41" s="346"/>
      <c r="D41" s="346"/>
      <c r="E41" s="346"/>
      <c r="F41" s="346"/>
      <c r="G41" s="346"/>
      <c r="H41" s="346"/>
      <c r="I41" s="346"/>
      <c r="J41" s="346"/>
      <c r="K41" s="347"/>
    </row>
    <row r="44" spans="1:11">
      <c r="A44" s="91" t="s">
        <v>277</v>
      </c>
    </row>
    <row r="45" spans="1:11" ht="3.75" customHeight="1"/>
    <row r="46" spans="1:11" ht="18.75" customHeight="1">
      <c r="A46" s="221" t="s">
        <v>407</v>
      </c>
    </row>
    <row r="47" spans="1:11" ht="72" customHeight="1">
      <c r="A47" s="357" t="s">
        <v>408</v>
      </c>
      <c r="B47" s="358"/>
      <c r="C47" s="359"/>
      <c r="D47" s="220" t="s">
        <v>402</v>
      </c>
    </row>
    <row r="48" spans="1:11" ht="18.75" customHeight="1">
      <c r="A48" s="360" t="s">
        <v>401</v>
      </c>
      <c r="B48" s="361"/>
      <c r="C48" s="362"/>
      <c r="D48" s="354" t="s">
        <v>404</v>
      </c>
      <c r="E48" s="355"/>
      <c r="F48" s="355"/>
      <c r="G48" s="356"/>
      <c r="H48" s="348"/>
      <c r="I48" s="349"/>
    </row>
    <row r="49" spans="1:5" ht="21" customHeight="1">
      <c r="A49" s="323" t="s">
        <v>406</v>
      </c>
      <c r="B49" s="323"/>
      <c r="C49" s="323"/>
      <c r="D49" s="350" t="s">
        <v>409</v>
      </c>
      <c r="E49" s="350"/>
    </row>
    <row r="50" spans="1:5" ht="11.25" customHeight="1"/>
  </sheetData>
  <mergeCells count="46">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 ref="B16:F16"/>
    <mergeCell ref="G16:K16"/>
    <mergeCell ref="A2:K2"/>
    <mergeCell ref="A8:C8"/>
    <mergeCell ref="D8:F8"/>
    <mergeCell ref="G8:K8"/>
    <mergeCell ref="A9:C9"/>
    <mergeCell ref="D9:F9"/>
    <mergeCell ref="G9:K9"/>
    <mergeCell ref="A14:A15"/>
    <mergeCell ref="B14:F14"/>
    <mergeCell ref="G14:K14"/>
    <mergeCell ref="B5:F5"/>
    <mergeCell ref="A18:A19"/>
    <mergeCell ref="B18:F18"/>
    <mergeCell ref="G18:K18"/>
    <mergeCell ref="B19:F19"/>
    <mergeCell ref="G19:K19"/>
    <mergeCell ref="F22:G22"/>
    <mergeCell ref="F23:G23"/>
    <mergeCell ref="A20:A23"/>
    <mergeCell ref="C20:K20"/>
    <mergeCell ref="B21:B23"/>
    <mergeCell ref="F21:G21"/>
    <mergeCell ref="H21:K21"/>
    <mergeCell ref="I28:I29"/>
    <mergeCell ref="A30:B30"/>
    <mergeCell ref="A31:B32"/>
    <mergeCell ref="A28:B29"/>
    <mergeCell ref="C28:C29"/>
  </mergeCells>
  <phoneticPr fontId="4"/>
  <dataValidations count="5">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s>
  <printOptions horizontalCentered="1"/>
  <pageMargins left="0.19685039370078741" right="0.19685039370078741" top="0.35433070866141736" bottom="0.35433070866141736" header="0.31496062992125984" footer="0.31496062992125984"/>
  <pageSetup paperSize="9" scale="80"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c r="A1" s="365" t="s">
        <v>110</v>
      </c>
      <c r="B1" s="365"/>
      <c r="C1" s="365"/>
      <c r="D1" s="365"/>
      <c r="E1" s="365"/>
      <c r="F1" s="365"/>
      <c r="G1" s="365"/>
      <c r="H1" s="365"/>
      <c r="I1" s="365"/>
      <c r="J1" s="365"/>
      <c r="K1" s="20"/>
      <c r="L1" s="20"/>
      <c r="M1" s="20"/>
      <c r="N1" s="20"/>
      <c r="O1" s="20"/>
      <c r="P1" s="20"/>
      <c r="Q1" s="21"/>
      <c r="R1" s="22"/>
      <c r="S1" s="366" t="s">
        <v>111</v>
      </c>
      <c r="T1" s="366"/>
      <c r="U1" s="366"/>
      <c r="V1" s="366"/>
      <c r="W1" s="366"/>
      <c r="X1" s="366"/>
      <c r="Y1" s="366"/>
      <c r="Z1" s="366"/>
      <c r="AA1" s="366"/>
      <c r="AB1" s="366"/>
      <c r="AC1" s="366"/>
      <c r="AD1" s="366"/>
      <c r="AE1" s="366"/>
      <c r="AF1" s="366"/>
      <c r="AG1" s="366"/>
      <c r="AH1" s="366"/>
      <c r="AI1" s="366"/>
    </row>
    <row r="2" spans="1:35" ht="40.5" customHeight="1" thickBot="1">
      <c r="B2" s="367" t="s">
        <v>112</v>
      </c>
      <c r="C2" s="367"/>
      <c r="D2" s="367"/>
      <c r="E2" s="367"/>
      <c r="F2" s="367"/>
      <c r="G2" s="367"/>
      <c r="H2" s="367"/>
      <c r="I2" s="367"/>
      <c r="J2" s="367"/>
      <c r="K2" s="367"/>
      <c r="L2" s="367"/>
      <c r="M2" s="367"/>
      <c r="N2" s="367"/>
      <c r="O2" s="367"/>
      <c r="P2" s="367"/>
      <c r="Q2" s="367"/>
      <c r="R2" s="367"/>
      <c r="S2" s="366"/>
      <c r="T2" s="366"/>
      <c r="U2" s="366"/>
      <c r="V2" s="366"/>
      <c r="W2" s="366"/>
      <c r="X2" s="366"/>
      <c r="Y2" s="366"/>
      <c r="Z2" s="366"/>
      <c r="AA2" s="366"/>
      <c r="AB2" s="366"/>
      <c r="AC2" s="366"/>
      <c r="AD2" s="366"/>
      <c r="AE2" s="366"/>
      <c r="AF2" s="366"/>
      <c r="AG2" s="366"/>
      <c r="AH2" s="366"/>
      <c r="AI2" s="366"/>
    </row>
    <row r="3" spans="1:35" ht="20.149999999999999" customHeight="1">
      <c r="B3" s="368" t="s">
        <v>113</v>
      </c>
      <c r="C3" s="370" t="s">
        <v>114</v>
      </c>
      <c r="D3" s="370" t="s">
        <v>115</v>
      </c>
      <c r="E3" s="370" t="s">
        <v>116</v>
      </c>
      <c r="F3" s="372" t="s">
        <v>117</v>
      </c>
      <c r="G3" s="370" t="s">
        <v>118</v>
      </c>
      <c r="H3" s="370" t="s">
        <v>119</v>
      </c>
      <c r="I3" s="370" t="s">
        <v>120</v>
      </c>
      <c r="J3" s="370" t="s">
        <v>121</v>
      </c>
      <c r="K3" s="370" t="s">
        <v>122</v>
      </c>
      <c r="L3" s="23" t="s">
        <v>0</v>
      </c>
      <c r="M3" s="23" t="s">
        <v>1</v>
      </c>
      <c r="N3" s="23" t="s">
        <v>2</v>
      </c>
      <c r="O3" s="24" t="s">
        <v>3</v>
      </c>
      <c r="P3" s="25"/>
      <c r="Q3" s="26"/>
      <c r="R3" s="27" t="s">
        <v>4</v>
      </c>
      <c r="S3" s="23" t="s">
        <v>5</v>
      </c>
      <c r="T3" s="23" t="s">
        <v>6</v>
      </c>
      <c r="U3" s="23" t="s">
        <v>7</v>
      </c>
      <c r="V3" s="28" t="s">
        <v>8</v>
      </c>
      <c r="W3" s="375" t="s">
        <v>123</v>
      </c>
      <c r="X3" s="375" t="s">
        <v>124</v>
      </c>
      <c r="Y3" s="363" t="s">
        <v>125</v>
      </c>
      <c r="Z3" s="370" t="s">
        <v>126</v>
      </c>
      <c r="AA3" s="370" t="s">
        <v>127</v>
      </c>
      <c r="AB3" s="363" t="s">
        <v>128</v>
      </c>
      <c r="AC3" s="363" t="s">
        <v>129</v>
      </c>
      <c r="AD3" s="363" t="s">
        <v>130</v>
      </c>
      <c r="AE3" s="363" t="s">
        <v>131</v>
      </c>
      <c r="AF3" s="363" t="s">
        <v>132</v>
      </c>
      <c r="AG3" s="363" t="s">
        <v>133</v>
      </c>
      <c r="AH3" s="363" t="s">
        <v>134</v>
      </c>
      <c r="AI3" s="377" t="s">
        <v>135</v>
      </c>
    </row>
    <row r="4" spans="1:35" ht="64.5" customHeight="1">
      <c r="B4" s="369"/>
      <c r="C4" s="371"/>
      <c r="D4" s="371"/>
      <c r="E4" s="371"/>
      <c r="F4" s="373"/>
      <c r="G4" s="371"/>
      <c r="H4" s="371"/>
      <c r="I4" s="371"/>
      <c r="J4" s="371"/>
      <c r="K4" s="371"/>
      <c r="L4" s="29" t="s">
        <v>9</v>
      </c>
      <c r="M4" s="30" t="s">
        <v>10</v>
      </c>
      <c r="N4" s="29" t="s">
        <v>11</v>
      </c>
      <c r="O4" s="379" t="s">
        <v>136</v>
      </c>
      <c r="P4" s="381" t="s">
        <v>12</v>
      </c>
      <c r="Q4" s="382"/>
      <c r="R4" s="383"/>
      <c r="S4" s="384" t="s">
        <v>17</v>
      </c>
      <c r="T4" s="386" t="s">
        <v>13</v>
      </c>
      <c r="U4" s="388" t="s">
        <v>137</v>
      </c>
      <c r="V4" s="390" t="s">
        <v>138</v>
      </c>
      <c r="W4" s="376"/>
      <c r="X4" s="376"/>
      <c r="Y4" s="364"/>
      <c r="Z4" s="371"/>
      <c r="AA4" s="371"/>
      <c r="AB4" s="364"/>
      <c r="AC4" s="364"/>
      <c r="AD4" s="364"/>
      <c r="AE4" s="364"/>
      <c r="AF4" s="364"/>
      <c r="AG4" s="364"/>
      <c r="AH4" s="364"/>
      <c r="AI4" s="378"/>
    </row>
    <row r="5" spans="1:35" ht="39" customHeight="1">
      <c r="B5" s="369"/>
      <c r="C5" s="371"/>
      <c r="D5" s="371"/>
      <c r="E5" s="371"/>
      <c r="F5" s="374"/>
      <c r="G5" s="371"/>
      <c r="H5" s="371"/>
      <c r="I5" s="371"/>
      <c r="J5" s="371"/>
      <c r="K5" s="371"/>
      <c r="L5" s="31"/>
      <c r="M5" s="31"/>
      <c r="N5" s="32"/>
      <c r="O5" s="380"/>
      <c r="P5" s="33" t="s">
        <v>139</v>
      </c>
      <c r="Q5" s="33" t="s">
        <v>14</v>
      </c>
      <c r="R5" s="33" t="s">
        <v>15</v>
      </c>
      <c r="S5" s="385"/>
      <c r="T5" s="387"/>
      <c r="U5" s="389"/>
      <c r="V5" s="391"/>
      <c r="W5" s="376"/>
      <c r="X5" s="376"/>
      <c r="Y5" s="364"/>
      <c r="Z5" s="371"/>
      <c r="AA5" s="371"/>
      <c r="AB5" s="364"/>
      <c r="AC5" s="364"/>
      <c r="AD5" s="364"/>
      <c r="AE5" s="364"/>
      <c r="AF5" s="364"/>
      <c r="AG5" s="364"/>
      <c r="AH5" s="364"/>
      <c r="AI5" s="378"/>
    </row>
    <row r="6" spans="1:35" s="34" customFormat="1" ht="55">
      <c r="B6" s="35"/>
      <c r="C6" s="36"/>
      <c r="D6" s="36"/>
      <c r="E6" s="36"/>
      <c r="F6" s="36"/>
      <c r="G6" s="36"/>
      <c r="H6" s="36"/>
      <c r="I6" s="37" t="s">
        <v>140</v>
      </c>
      <c r="J6" s="37" t="s">
        <v>141</v>
      </c>
      <c r="K6" s="37" t="s">
        <v>142</v>
      </c>
      <c r="L6" s="38" t="s">
        <v>16</v>
      </c>
      <c r="M6" s="38" t="s">
        <v>16</v>
      </c>
      <c r="N6" s="38" t="s">
        <v>143</v>
      </c>
      <c r="O6" s="38" t="s">
        <v>16</v>
      </c>
      <c r="P6" s="38" t="s">
        <v>144</v>
      </c>
      <c r="Q6" s="38" t="s">
        <v>16</v>
      </c>
      <c r="R6" s="38" t="s">
        <v>16</v>
      </c>
      <c r="S6" s="38" t="s">
        <v>16</v>
      </c>
      <c r="T6" s="38" t="s">
        <v>16</v>
      </c>
      <c r="U6" s="39" t="s">
        <v>16</v>
      </c>
      <c r="V6" s="40" t="s">
        <v>16</v>
      </c>
      <c r="W6" s="41" t="s">
        <v>107</v>
      </c>
      <c r="X6" s="41" t="s">
        <v>107</v>
      </c>
      <c r="Y6" s="105" t="s">
        <v>104</v>
      </c>
      <c r="Z6" s="42" t="s">
        <v>145</v>
      </c>
      <c r="AA6" s="42" t="s">
        <v>146</v>
      </c>
      <c r="AB6" s="105" t="s">
        <v>147</v>
      </c>
      <c r="AC6" s="105" t="s">
        <v>104</v>
      </c>
      <c r="AD6" s="108" t="s">
        <v>148</v>
      </c>
      <c r="AE6" s="108" t="s">
        <v>149</v>
      </c>
      <c r="AF6" s="109" t="s">
        <v>150</v>
      </c>
      <c r="AG6" s="108" t="s">
        <v>151</v>
      </c>
      <c r="AH6" s="108" t="s">
        <v>151</v>
      </c>
      <c r="AI6" s="110" t="s">
        <v>151</v>
      </c>
    </row>
    <row r="7" spans="1:35" ht="19.5" customHeight="1">
      <c r="B7" s="43">
        <v>1</v>
      </c>
      <c r="C7" s="44">
        <v>1</v>
      </c>
      <c r="D7" s="44" t="s">
        <v>152</v>
      </c>
      <c r="E7" s="44" t="s">
        <v>153</v>
      </c>
      <c r="F7" s="44" t="s">
        <v>154</v>
      </c>
      <c r="G7" s="44" t="s">
        <v>155</v>
      </c>
      <c r="H7" s="45" t="s">
        <v>156</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49999999999999" customHeight="1">
      <c r="B8" s="43">
        <v>1</v>
      </c>
      <c r="C8" s="44">
        <v>1</v>
      </c>
      <c r="D8" s="44" t="s">
        <v>152</v>
      </c>
      <c r="E8" s="44" t="s">
        <v>153</v>
      </c>
      <c r="F8" s="44"/>
      <c r="G8" s="44" t="s">
        <v>155</v>
      </c>
      <c r="H8" s="45" t="s">
        <v>157</v>
      </c>
      <c r="I8" s="45">
        <v>1</v>
      </c>
      <c r="J8" s="45">
        <v>2</v>
      </c>
      <c r="K8" s="45" t="s">
        <v>158</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49999999999999" customHeight="1">
      <c r="B9" s="43">
        <v>1</v>
      </c>
      <c r="C9" s="44">
        <v>1</v>
      </c>
      <c r="D9" s="44" t="s">
        <v>152</v>
      </c>
      <c r="E9" s="44" t="s">
        <v>153</v>
      </c>
      <c r="F9" s="44"/>
      <c r="G9" s="44" t="s">
        <v>155</v>
      </c>
      <c r="H9" s="45" t="s">
        <v>157</v>
      </c>
      <c r="I9" s="45">
        <v>1</v>
      </c>
      <c r="J9" s="45">
        <v>3</v>
      </c>
      <c r="K9" s="45" t="s">
        <v>157</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49999999999999" customHeight="1">
      <c r="B10" s="43">
        <v>1</v>
      </c>
      <c r="C10" s="44">
        <v>2</v>
      </c>
      <c r="D10" s="44" t="s">
        <v>152</v>
      </c>
      <c r="E10" s="44" t="s">
        <v>159</v>
      </c>
      <c r="F10" s="44"/>
      <c r="G10" s="44" t="s">
        <v>160</v>
      </c>
      <c r="H10" s="45" t="s">
        <v>156</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49999999999999" customHeight="1">
      <c r="B11" s="43">
        <v>1</v>
      </c>
      <c r="C11" s="44">
        <v>2</v>
      </c>
      <c r="D11" s="44" t="s">
        <v>152</v>
      </c>
      <c r="E11" s="44" t="s">
        <v>159</v>
      </c>
      <c r="F11" s="44"/>
      <c r="G11" s="44" t="s">
        <v>160</v>
      </c>
      <c r="H11" s="45" t="s">
        <v>161</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49999999999999" customHeight="1">
      <c r="B12" s="43">
        <v>1</v>
      </c>
      <c r="C12" s="44">
        <v>2</v>
      </c>
      <c r="D12" s="44" t="s">
        <v>152</v>
      </c>
      <c r="E12" s="44" t="s">
        <v>159</v>
      </c>
      <c r="F12" s="44"/>
      <c r="G12" s="44" t="s">
        <v>160</v>
      </c>
      <c r="H12" s="45" t="s">
        <v>162</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49999999999999" customHeight="1">
      <c r="B13" s="43">
        <v>1</v>
      </c>
      <c r="C13" s="44">
        <v>2</v>
      </c>
      <c r="D13" s="44" t="s">
        <v>152</v>
      </c>
      <c r="E13" s="44" t="s">
        <v>159</v>
      </c>
      <c r="F13" s="44"/>
      <c r="G13" s="44" t="s">
        <v>160</v>
      </c>
      <c r="H13" s="45" t="s">
        <v>163</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49999999999999" customHeight="1">
      <c r="B14" s="43">
        <v>1</v>
      </c>
      <c r="C14" s="44">
        <v>2</v>
      </c>
      <c r="D14" s="44" t="s">
        <v>152</v>
      </c>
      <c r="E14" s="44" t="s">
        <v>159</v>
      </c>
      <c r="F14" s="44"/>
      <c r="G14" s="44" t="s">
        <v>160</v>
      </c>
      <c r="H14" s="45" t="s">
        <v>157</v>
      </c>
      <c r="I14" s="45">
        <v>2</v>
      </c>
      <c r="J14" s="45">
        <v>2</v>
      </c>
      <c r="K14" s="45" t="s">
        <v>157</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49999999999999" customHeight="1">
      <c r="B15" s="43">
        <v>1</v>
      </c>
      <c r="C15" s="44">
        <v>2</v>
      </c>
      <c r="D15" s="44" t="s">
        <v>152</v>
      </c>
      <c r="E15" s="44" t="s">
        <v>159</v>
      </c>
      <c r="F15" s="44"/>
      <c r="G15" s="44" t="s">
        <v>160</v>
      </c>
      <c r="H15" s="45" t="s">
        <v>157</v>
      </c>
      <c r="I15" s="45">
        <v>2</v>
      </c>
      <c r="J15" s="45">
        <v>4</v>
      </c>
      <c r="K15" s="45" t="s">
        <v>157</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49999999999999"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49999999999999"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49999999999999"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49999999999999"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49999999999999"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49999999999999"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49999999999999"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49999999999999"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49999999999999"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49999999999999"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49999999999999"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49999999999999"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49999999999999"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49999999999999"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49999999999999"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49999999999999"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49999999999999"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49999999999999"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49999999999999"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49999999999999"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49999999999999"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49999999999999"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49999999999999"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49999999999999"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c r="B1" s="62" t="s">
        <v>164</v>
      </c>
    </row>
    <row r="2" spans="2:65" ht="44.25" customHeight="1">
      <c r="B2" s="392" t="s">
        <v>165</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393" t="s">
        <v>102</v>
      </c>
      <c r="BA4" s="394"/>
      <c r="BB4" s="394"/>
      <c r="BC4" s="394"/>
      <c r="BD4" s="394"/>
      <c r="BE4" s="394"/>
      <c r="BF4" s="394"/>
      <c r="BG4" s="394"/>
      <c r="BH4" s="395"/>
      <c r="BI4" s="394" t="s">
        <v>166</v>
      </c>
      <c r="BJ4" s="394"/>
      <c r="BK4" s="394"/>
      <c r="BL4" s="394"/>
      <c r="BM4" s="395"/>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396"/>
      <c r="AG5" s="396"/>
      <c r="AH5" s="396"/>
      <c r="AI5" s="396"/>
      <c r="AJ5" s="396"/>
      <c r="AK5" s="396"/>
      <c r="AL5" s="396"/>
      <c r="AM5" s="396"/>
      <c r="AN5" s="396"/>
      <c r="AO5" s="396"/>
      <c r="AP5" s="396"/>
      <c r="AQ5" s="396"/>
      <c r="AR5" s="396"/>
      <c r="AS5" s="396"/>
      <c r="AT5" s="396"/>
      <c r="AU5" s="396"/>
      <c r="AV5" s="396"/>
      <c r="AW5" s="396"/>
      <c r="AX5" s="396"/>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396"/>
      <c r="AG6" s="396"/>
      <c r="AH6" s="396"/>
      <c r="AI6" s="396"/>
      <c r="AJ6" s="396"/>
      <c r="AK6" s="396"/>
      <c r="AL6" s="396"/>
      <c r="AM6" s="396"/>
      <c r="AN6" s="396"/>
      <c r="AO6" s="396"/>
      <c r="AP6" s="396"/>
      <c r="AQ6" s="396"/>
      <c r="AR6" s="396"/>
      <c r="AS6" s="396"/>
      <c r="AT6" s="396"/>
      <c r="AU6" s="396"/>
      <c r="AV6" s="396"/>
      <c r="AW6" s="396"/>
      <c r="AX6" s="396"/>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396"/>
      <c r="AG7" s="396"/>
      <c r="AH7" s="396"/>
      <c r="AI7" s="396"/>
      <c r="AJ7" s="396"/>
      <c r="AK7" s="396"/>
      <c r="AL7" s="396"/>
      <c r="AM7" s="396"/>
      <c r="AN7" s="396"/>
      <c r="AO7" s="396"/>
      <c r="AP7" s="396"/>
      <c r="AQ7" s="396"/>
      <c r="AR7" s="396"/>
      <c r="AS7" s="396"/>
      <c r="AT7" s="396"/>
      <c r="AU7" s="396"/>
      <c r="AV7" s="396"/>
      <c r="AW7" s="396"/>
      <c r="AX7" s="396"/>
    </row>
    <row r="8" spans="2:65" s="67" customFormat="1" ht="44.25" customHeight="1" thickBot="1">
      <c r="B8" s="397" t="s">
        <v>167</v>
      </c>
      <c r="C8" s="398"/>
      <c r="D8" s="398"/>
      <c r="E8" s="398"/>
      <c r="F8" s="398"/>
      <c r="G8" s="398"/>
      <c r="H8" s="398"/>
      <c r="I8" s="398"/>
      <c r="J8" s="398"/>
      <c r="K8" s="398"/>
      <c r="L8" s="398"/>
      <c r="M8" s="398"/>
      <c r="N8" s="398"/>
      <c r="O8" s="398"/>
      <c r="P8" s="398"/>
      <c r="Q8" s="398"/>
      <c r="R8" s="398"/>
      <c r="S8" s="398"/>
      <c r="T8" s="398"/>
      <c r="U8" s="398"/>
      <c r="V8" s="398"/>
      <c r="W8" s="398"/>
      <c r="X8" s="398"/>
      <c r="Y8" s="399"/>
      <c r="AK8" s="68"/>
      <c r="AL8" s="68"/>
      <c r="AM8" s="68"/>
      <c r="AN8" s="68"/>
    </row>
    <row r="9" spans="2:65" s="67" customFormat="1" ht="44.25" customHeight="1" thickBot="1">
      <c r="B9" s="400" t="s">
        <v>168</v>
      </c>
      <c r="C9" s="401"/>
      <c r="D9" s="401"/>
      <c r="E9" s="401"/>
      <c r="F9" s="402"/>
      <c r="G9" s="403" t="s">
        <v>169</v>
      </c>
      <c r="H9" s="403"/>
      <c r="I9" s="403"/>
      <c r="J9" s="403"/>
      <c r="K9" s="404" t="s">
        <v>170</v>
      </c>
      <c r="L9" s="404"/>
      <c r="M9" s="404"/>
      <c r="N9" s="404"/>
      <c r="O9" s="404"/>
      <c r="P9" s="404" t="s">
        <v>171</v>
      </c>
      <c r="Q9" s="404"/>
      <c r="R9" s="404"/>
      <c r="S9" s="404"/>
      <c r="T9" s="404"/>
      <c r="U9" s="404"/>
      <c r="V9" s="404"/>
      <c r="W9" s="404"/>
      <c r="X9" s="404"/>
      <c r="Y9" s="405"/>
    </row>
    <row r="10" spans="2:65" s="67" customFormat="1" ht="44.25" customHeight="1" thickBot="1">
      <c r="B10" s="397" t="s">
        <v>172</v>
      </c>
      <c r="C10" s="414"/>
      <c r="D10" s="414"/>
      <c r="E10" s="414"/>
      <c r="F10" s="414"/>
      <c r="G10" s="414"/>
      <c r="H10" s="414"/>
      <c r="I10" s="414"/>
      <c r="J10" s="414"/>
      <c r="K10" s="414"/>
      <c r="L10" s="415"/>
      <c r="M10" s="397" t="s">
        <v>105</v>
      </c>
      <c r="N10" s="398"/>
      <c r="O10" s="398"/>
      <c r="P10" s="398"/>
      <c r="Q10" s="398"/>
      <c r="R10" s="398"/>
      <c r="S10" s="398"/>
      <c r="T10" s="398"/>
      <c r="U10" s="398"/>
      <c r="V10" s="398"/>
      <c r="W10" s="398"/>
      <c r="X10" s="398"/>
      <c r="Y10" s="398"/>
      <c r="Z10" s="398"/>
      <c r="AA10" s="399"/>
      <c r="AB10" s="416" t="s">
        <v>106</v>
      </c>
      <c r="AC10" s="417"/>
      <c r="AD10" s="417"/>
      <c r="AE10" s="417"/>
      <c r="AF10" s="417"/>
      <c r="AG10" s="417"/>
      <c r="AH10" s="417"/>
      <c r="AI10" s="417"/>
      <c r="AJ10" s="417"/>
      <c r="AK10" s="417"/>
      <c r="AL10" s="417"/>
      <c r="AM10" s="417"/>
      <c r="AN10" s="417"/>
      <c r="AO10" s="417"/>
      <c r="AP10" s="417"/>
      <c r="AQ10" s="417"/>
      <c r="AR10" s="417"/>
      <c r="AS10" s="417"/>
      <c r="AT10" s="417"/>
      <c r="AU10" s="418"/>
    </row>
    <row r="11" spans="2:65" s="67" customFormat="1" ht="44.25" customHeight="1" thickBot="1">
      <c r="B11" s="397"/>
      <c r="C11" s="398"/>
      <c r="D11" s="398"/>
      <c r="E11" s="398"/>
      <c r="F11" s="398"/>
      <c r="G11" s="398"/>
      <c r="H11" s="398"/>
      <c r="I11" s="398"/>
      <c r="J11" s="398"/>
      <c r="K11" s="398"/>
      <c r="L11" s="399"/>
      <c r="M11" s="397"/>
      <c r="N11" s="398"/>
      <c r="O11" s="398"/>
      <c r="P11" s="398"/>
      <c r="Q11" s="398"/>
      <c r="R11" s="398"/>
      <c r="S11" s="398"/>
      <c r="T11" s="398"/>
      <c r="U11" s="398"/>
      <c r="V11" s="398"/>
      <c r="W11" s="398"/>
      <c r="X11" s="398"/>
      <c r="Y11" s="398"/>
      <c r="Z11" s="398"/>
      <c r="AA11" s="399"/>
      <c r="AB11" s="419"/>
      <c r="AC11" s="420"/>
      <c r="AD11" s="420"/>
      <c r="AE11" s="420"/>
      <c r="AF11" s="420"/>
      <c r="AG11" s="420"/>
      <c r="AH11" s="420"/>
      <c r="AI11" s="420"/>
      <c r="AJ11" s="420"/>
      <c r="AK11" s="420"/>
      <c r="AL11" s="420"/>
      <c r="AM11" s="420"/>
      <c r="AN11" s="420"/>
      <c r="AO11" s="420"/>
      <c r="AP11" s="420"/>
      <c r="AQ11" s="420"/>
      <c r="AR11" s="420"/>
      <c r="AS11" s="420"/>
      <c r="AT11" s="420"/>
      <c r="AU11" s="421"/>
    </row>
    <row r="12" spans="2:65" s="69" customFormat="1" ht="29.25" customHeight="1"/>
    <row r="13" spans="2:65" s="67" customFormat="1" ht="44.25" customHeight="1" thickBot="1">
      <c r="B13" s="67" t="s">
        <v>173</v>
      </c>
    </row>
    <row r="14" spans="2:65" s="67" customFormat="1" ht="44.25" customHeight="1" thickBot="1">
      <c r="B14" s="406" t="s">
        <v>109</v>
      </c>
      <c r="C14" s="407"/>
      <c r="D14" s="407"/>
      <c r="E14" s="407"/>
      <c r="F14" s="407"/>
      <c r="G14" s="407"/>
      <c r="H14" s="408"/>
      <c r="I14" s="397" t="s">
        <v>174</v>
      </c>
      <c r="J14" s="398"/>
      <c r="K14" s="398"/>
      <c r="L14" s="398"/>
      <c r="M14" s="398"/>
      <c r="N14" s="398"/>
      <c r="O14" s="398"/>
      <c r="P14" s="398"/>
      <c r="Q14" s="398"/>
      <c r="R14" s="398"/>
      <c r="S14" s="398"/>
      <c r="T14" s="398"/>
      <c r="U14" s="398"/>
      <c r="V14" s="398"/>
      <c r="W14" s="398"/>
      <c r="X14" s="398"/>
      <c r="Y14" s="398"/>
      <c r="Z14" s="398"/>
      <c r="AA14" s="398"/>
      <c r="AB14" s="398"/>
      <c r="AC14" s="412"/>
      <c r="AD14" s="404"/>
      <c r="AE14" s="404"/>
      <c r="AF14" s="404"/>
      <c r="AG14" s="404"/>
      <c r="AH14" s="404"/>
      <c r="AI14" s="404"/>
      <c r="AJ14" s="404"/>
      <c r="AK14" s="404"/>
      <c r="AL14" s="404"/>
      <c r="AM14" s="404"/>
      <c r="AN14" s="404"/>
      <c r="AO14" s="404"/>
      <c r="AP14" s="404"/>
      <c r="AQ14" s="404"/>
      <c r="AR14" s="404"/>
      <c r="AS14" s="404"/>
      <c r="AT14" s="404"/>
      <c r="AU14" s="404"/>
    </row>
    <row r="15" spans="2:65" s="67" customFormat="1" ht="44.25" customHeight="1" thickBot="1">
      <c r="B15" s="409"/>
      <c r="C15" s="410"/>
      <c r="D15" s="410"/>
      <c r="E15" s="410"/>
      <c r="F15" s="410"/>
      <c r="G15" s="410"/>
      <c r="H15" s="411"/>
      <c r="I15" s="397" t="s">
        <v>175</v>
      </c>
      <c r="J15" s="398"/>
      <c r="K15" s="70" t="s">
        <v>176</v>
      </c>
      <c r="L15" s="70"/>
      <c r="M15" s="70"/>
      <c r="N15" s="70" t="s">
        <v>177</v>
      </c>
      <c r="O15" s="70"/>
      <c r="P15" s="70" t="s">
        <v>178</v>
      </c>
      <c r="Q15" s="70"/>
      <c r="R15" s="71" t="s">
        <v>179</v>
      </c>
      <c r="S15" s="413" t="s">
        <v>180</v>
      </c>
      <c r="T15" s="398"/>
      <c r="U15" s="70" t="s">
        <v>176</v>
      </c>
      <c r="V15" s="70"/>
      <c r="W15" s="70"/>
      <c r="X15" s="70" t="s">
        <v>177</v>
      </c>
      <c r="Y15" s="70"/>
      <c r="Z15" s="70" t="s">
        <v>178</v>
      </c>
      <c r="AA15" s="70"/>
      <c r="AB15" s="72" t="s">
        <v>179</v>
      </c>
      <c r="AC15" s="404"/>
      <c r="AD15" s="404"/>
      <c r="AE15" s="404"/>
      <c r="AF15" s="404"/>
      <c r="AG15" s="404"/>
      <c r="AH15" s="404"/>
      <c r="AI15" s="404"/>
      <c r="AJ15" s="404"/>
      <c r="AK15" s="404"/>
      <c r="AL15" s="404"/>
      <c r="AM15" s="404"/>
      <c r="AN15" s="404"/>
      <c r="AO15" s="404"/>
      <c r="AP15" s="404"/>
      <c r="AQ15" s="404"/>
      <c r="AR15" s="404"/>
      <c r="AS15" s="404"/>
      <c r="AT15" s="404"/>
      <c r="AU15" s="404"/>
    </row>
    <row r="16" spans="2:65" s="69" customFormat="1" ht="25.5" customHeight="1"/>
    <row r="17" spans="1:69" s="67" customFormat="1" ht="44.25" customHeight="1" thickBot="1">
      <c r="B17" s="67" t="s">
        <v>181</v>
      </c>
      <c r="Q17" s="73" t="s">
        <v>182</v>
      </c>
      <c r="T17" s="73"/>
    </row>
    <row r="18" spans="1:69" s="67" customFormat="1" ht="114.75" customHeight="1" thickBot="1">
      <c r="B18" s="422" t="s">
        <v>183</v>
      </c>
      <c r="C18" s="426"/>
      <c r="D18" s="426"/>
      <c r="E18" s="426"/>
      <c r="F18" s="422" t="s">
        <v>184</v>
      </c>
      <c r="G18" s="426"/>
      <c r="H18" s="426"/>
      <c r="I18" s="426"/>
      <c r="J18" s="432" t="s">
        <v>185</v>
      </c>
      <c r="K18" s="432"/>
      <c r="L18" s="432"/>
      <c r="M18" s="432"/>
      <c r="N18" s="422" t="s">
        <v>186</v>
      </c>
      <c r="O18" s="422"/>
      <c r="P18" s="422"/>
      <c r="Q18" s="422"/>
      <c r="R18" s="422" t="s">
        <v>187</v>
      </c>
      <c r="S18" s="422"/>
      <c r="T18" s="422"/>
      <c r="U18" s="422"/>
      <c r="V18" s="422" t="s">
        <v>124</v>
      </c>
      <c r="W18" s="422"/>
      <c r="X18" s="422"/>
      <c r="Y18" s="422"/>
      <c r="Z18" s="422" t="s">
        <v>125</v>
      </c>
      <c r="AA18" s="422"/>
      <c r="AB18" s="422"/>
      <c r="AC18" s="422"/>
      <c r="AD18" s="423" t="s">
        <v>188</v>
      </c>
      <c r="AE18" s="424"/>
      <c r="AF18" s="424"/>
      <c r="AG18" s="425"/>
      <c r="AH18" s="422" t="s">
        <v>127</v>
      </c>
      <c r="AI18" s="422"/>
      <c r="AJ18" s="422"/>
      <c r="AK18" s="422"/>
      <c r="AL18" s="422" t="s">
        <v>189</v>
      </c>
      <c r="AM18" s="422"/>
      <c r="AN18" s="422"/>
      <c r="AO18" s="422"/>
      <c r="AP18" s="422" t="s">
        <v>190</v>
      </c>
      <c r="AQ18" s="422"/>
      <c r="AR18" s="422"/>
      <c r="AS18" s="422"/>
      <c r="AT18" s="426" t="s">
        <v>191</v>
      </c>
      <c r="AU18" s="426"/>
      <c r="AV18" s="426"/>
      <c r="AW18" s="426"/>
      <c r="AX18" s="422" t="s">
        <v>131</v>
      </c>
      <c r="AY18" s="422"/>
      <c r="AZ18" s="422"/>
      <c r="BA18" s="422"/>
      <c r="BB18" s="422" t="s">
        <v>192</v>
      </c>
      <c r="BC18" s="422"/>
      <c r="BD18" s="422"/>
      <c r="BE18" s="422"/>
      <c r="BF18" s="423" t="s">
        <v>193</v>
      </c>
      <c r="BG18" s="424"/>
      <c r="BH18" s="424"/>
      <c r="BI18" s="425"/>
      <c r="BJ18" s="423" t="s">
        <v>134</v>
      </c>
      <c r="BK18" s="424"/>
      <c r="BL18" s="424"/>
      <c r="BM18" s="425"/>
      <c r="BN18" s="423" t="s">
        <v>194</v>
      </c>
      <c r="BO18" s="424"/>
      <c r="BP18" s="424"/>
      <c r="BQ18" s="425"/>
    </row>
    <row r="19" spans="1:69" s="69" customFormat="1" ht="135" customHeight="1" thickBot="1">
      <c r="A19" s="67"/>
      <c r="B19" s="426"/>
      <c r="C19" s="426"/>
      <c r="D19" s="426"/>
      <c r="E19" s="426"/>
      <c r="F19" s="427" t="s">
        <v>195</v>
      </c>
      <c r="G19" s="428"/>
      <c r="H19" s="428"/>
      <c r="I19" s="429"/>
      <c r="J19" s="430" t="s">
        <v>145</v>
      </c>
      <c r="K19" s="430"/>
      <c r="L19" s="430"/>
      <c r="M19" s="430"/>
      <c r="N19" s="430" t="s">
        <v>108</v>
      </c>
      <c r="O19" s="430"/>
      <c r="P19" s="430"/>
      <c r="Q19" s="430"/>
      <c r="R19" s="430" t="s">
        <v>196</v>
      </c>
      <c r="S19" s="431"/>
      <c r="T19" s="431"/>
      <c r="U19" s="431"/>
      <c r="V19" s="430" t="s">
        <v>197</v>
      </c>
      <c r="W19" s="430"/>
      <c r="X19" s="430"/>
      <c r="Y19" s="430"/>
      <c r="Z19" s="430" t="s">
        <v>104</v>
      </c>
      <c r="AA19" s="430"/>
      <c r="AB19" s="430"/>
      <c r="AC19" s="430"/>
      <c r="AD19" s="431" t="s">
        <v>145</v>
      </c>
      <c r="AE19" s="431"/>
      <c r="AF19" s="431"/>
      <c r="AG19" s="431"/>
      <c r="AH19" s="440" t="s">
        <v>146</v>
      </c>
      <c r="AI19" s="440"/>
      <c r="AJ19" s="440"/>
      <c r="AK19" s="440"/>
      <c r="AL19" s="430" t="s">
        <v>198</v>
      </c>
      <c r="AM19" s="430"/>
      <c r="AN19" s="430"/>
      <c r="AO19" s="430"/>
      <c r="AP19" s="430" t="s">
        <v>104</v>
      </c>
      <c r="AQ19" s="430"/>
      <c r="AR19" s="430"/>
      <c r="AS19" s="430"/>
      <c r="AT19" s="423" t="s">
        <v>148</v>
      </c>
      <c r="AU19" s="433"/>
      <c r="AV19" s="433"/>
      <c r="AW19" s="434"/>
      <c r="AX19" s="423" t="s">
        <v>199</v>
      </c>
      <c r="AY19" s="433"/>
      <c r="AZ19" s="433"/>
      <c r="BA19" s="434"/>
      <c r="BB19" s="436" t="s">
        <v>150</v>
      </c>
      <c r="BC19" s="436"/>
      <c r="BD19" s="436"/>
      <c r="BE19" s="436"/>
      <c r="BF19" s="437" t="s">
        <v>151</v>
      </c>
      <c r="BG19" s="438"/>
      <c r="BH19" s="438"/>
      <c r="BI19" s="439"/>
      <c r="BJ19" s="437" t="s">
        <v>151</v>
      </c>
      <c r="BK19" s="438"/>
      <c r="BL19" s="438"/>
      <c r="BM19" s="439"/>
      <c r="BN19" s="437" t="s">
        <v>151</v>
      </c>
      <c r="BO19" s="438"/>
      <c r="BP19" s="438"/>
      <c r="BQ19" s="439"/>
    </row>
    <row r="20" spans="1:69" s="69" customFormat="1" ht="35.25" customHeight="1" thickBot="1">
      <c r="B20" s="74" t="s">
        <v>200</v>
      </c>
      <c r="C20" s="442"/>
      <c r="D20" s="442"/>
      <c r="E20" s="443"/>
      <c r="F20" s="444"/>
      <c r="G20" s="435"/>
      <c r="H20" s="435"/>
      <c r="I20" s="435"/>
      <c r="J20" s="444"/>
      <c r="K20" s="444"/>
      <c r="L20" s="444"/>
      <c r="M20" s="444"/>
      <c r="N20" s="445"/>
      <c r="O20" s="445"/>
      <c r="P20" s="445"/>
      <c r="Q20" s="445"/>
      <c r="R20" s="444"/>
      <c r="S20" s="435"/>
      <c r="T20" s="435"/>
      <c r="U20" s="435"/>
      <c r="V20" s="446"/>
      <c r="W20" s="447"/>
      <c r="X20" s="447"/>
      <c r="Y20" s="448"/>
      <c r="Z20" s="444"/>
      <c r="AA20" s="444"/>
      <c r="AB20" s="444"/>
      <c r="AC20" s="444"/>
      <c r="AD20" s="435"/>
      <c r="AE20" s="435"/>
      <c r="AF20" s="435"/>
      <c r="AG20" s="435"/>
      <c r="AH20" s="444"/>
      <c r="AI20" s="444"/>
      <c r="AJ20" s="444"/>
      <c r="AK20" s="444"/>
      <c r="AL20" s="444"/>
      <c r="AM20" s="444"/>
      <c r="AN20" s="444"/>
      <c r="AO20" s="444"/>
      <c r="AP20" s="444"/>
      <c r="AQ20" s="444"/>
      <c r="AR20" s="444"/>
      <c r="AS20" s="444"/>
      <c r="AT20" s="435"/>
      <c r="AU20" s="435"/>
      <c r="AV20" s="435"/>
      <c r="AW20" s="435"/>
      <c r="AX20" s="435"/>
      <c r="AY20" s="435"/>
      <c r="AZ20" s="435"/>
      <c r="BA20" s="435"/>
      <c r="BB20" s="435"/>
      <c r="BC20" s="435"/>
      <c r="BD20" s="435"/>
      <c r="BE20" s="435"/>
      <c r="BF20" s="441"/>
      <c r="BG20" s="442"/>
      <c r="BH20" s="442"/>
      <c r="BI20" s="443"/>
      <c r="BJ20" s="441"/>
      <c r="BK20" s="442"/>
      <c r="BL20" s="442"/>
      <c r="BM20" s="443"/>
      <c r="BN20" s="441"/>
      <c r="BO20" s="442"/>
      <c r="BP20" s="442"/>
      <c r="BQ20" s="443"/>
    </row>
    <row r="21" spans="1:69" s="69" customFormat="1" ht="35.25" customHeight="1" thickBot="1">
      <c r="B21" s="74" t="s">
        <v>201</v>
      </c>
      <c r="C21" s="442"/>
      <c r="D21" s="442"/>
      <c r="E21" s="443"/>
      <c r="F21" s="444"/>
      <c r="G21" s="435"/>
      <c r="H21" s="435"/>
      <c r="I21" s="435"/>
      <c r="J21" s="444"/>
      <c r="K21" s="444"/>
      <c r="L21" s="444"/>
      <c r="M21" s="444"/>
      <c r="N21" s="444"/>
      <c r="O21" s="444"/>
      <c r="P21" s="444"/>
      <c r="Q21" s="444"/>
      <c r="R21" s="444"/>
      <c r="S21" s="435"/>
      <c r="T21" s="435"/>
      <c r="U21" s="435"/>
      <c r="V21" s="449"/>
      <c r="W21" s="450"/>
      <c r="X21" s="450"/>
      <c r="Y21" s="451"/>
      <c r="Z21" s="444"/>
      <c r="AA21" s="444"/>
      <c r="AB21" s="444"/>
      <c r="AC21" s="444"/>
      <c r="AD21" s="435"/>
      <c r="AE21" s="435"/>
      <c r="AF21" s="435"/>
      <c r="AG21" s="435"/>
      <c r="AH21" s="444"/>
      <c r="AI21" s="444"/>
      <c r="AJ21" s="444"/>
      <c r="AK21" s="444"/>
      <c r="AL21" s="444"/>
      <c r="AM21" s="444"/>
      <c r="AN21" s="444"/>
      <c r="AO21" s="444"/>
      <c r="AP21" s="444"/>
      <c r="AQ21" s="444"/>
      <c r="AR21" s="444"/>
      <c r="AS21" s="444"/>
      <c r="AT21" s="435"/>
      <c r="AU21" s="435"/>
      <c r="AV21" s="435"/>
      <c r="AW21" s="435"/>
      <c r="AX21" s="435"/>
      <c r="AY21" s="435"/>
      <c r="AZ21" s="435"/>
      <c r="BA21" s="435"/>
      <c r="BB21" s="435"/>
      <c r="BC21" s="435"/>
      <c r="BD21" s="435"/>
      <c r="BE21" s="435"/>
      <c r="BF21" s="441"/>
      <c r="BG21" s="442"/>
      <c r="BH21" s="442"/>
      <c r="BI21" s="443"/>
      <c r="BJ21" s="441"/>
      <c r="BK21" s="442"/>
      <c r="BL21" s="442"/>
      <c r="BM21" s="443"/>
      <c r="BN21" s="441"/>
      <c r="BO21" s="442"/>
      <c r="BP21" s="442"/>
      <c r="BQ21" s="443"/>
    </row>
    <row r="22" spans="1:69" s="69" customFormat="1" ht="35.25" customHeight="1" thickBot="1">
      <c r="B22" s="74" t="s">
        <v>202</v>
      </c>
      <c r="C22" s="442"/>
      <c r="D22" s="442"/>
      <c r="E22" s="443"/>
      <c r="F22" s="444"/>
      <c r="G22" s="435"/>
      <c r="H22" s="435"/>
      <c r="I22" s="435"/>
      <c r="J22" s="444"/>
      <c r="K22" s="444"/>
      <c r="L22" s="444"/>
      <c r="M22" s="444"/>
      <c r="N22" s="444"/>
      <c r="O22" s="444"/>
      <c r="P22" s="444"/>
      <c r="Q22" s="444"/>
      <c r="R22" s="444"/>
      <c r="S22" s="435"/>
      <c r="T22" s="435"/>
      <c r="U22" s="435"/>
      <c r="V22" s="452"/>
      <c r="W22" s="453"/>
      <c r="X22" s="453"/>
      <c r="Y22" s="454"/>
      <c r="Z22" s="444"/>
      <c r="AA22" s="444"/>
      <c r="AB22" s="444"/>
      <c r="AC22" s="444"/>
      <c r="AD22" s="435"/>
      <c r="AE22" s="435"/>
      <c r="AF22" s="435"/>
      <c r="AG22" s="435"/>
      <c r="AH22" s="444"/>
      <c r="AI22" s="444"/>
      <c r="AJ22" s="444"/>
      <c r="AK22" s="444"/>
      <c r="AL22" s="444"/>
      <c r="AM22" s="444"/>
      <c r="AN22" s="444"/>
      <c r="AO22" s="444"/>
      <c r="AP22" s="444"/>
      <c r="AQ22" s="444"/>
      <c r="AR22" s="444"/>
      <c r="AS22" s="444"/>
      <c r="AT22" s="435"/>
      <c r="AU22" s="435"/>
      <c r="AV22" s="435"/>
      <c r="AW22" s="435"/>
      <c r="AX22" s="435"/>
      <c r="AY22" s="435"/>
      <c r="AZ22" s="435"/>
      <c r="BA22" s="435"/>
      <c r="BB22" s="435"/>
      <c r="BC22" s="435"/>
      <c r="BD22" s="435"/>
      <c r="BE22" s="435"/>
      <c r="BF22" s="441"/>
      <c r="BG22" s="442"/>
      <c r="BH22" s="442"/>
      <c r="BI22" s="443"/>
      <c r="BJ22" s="441"/>
      <c r="BK22" s="442"/>
      <c r="BL22" s="442"/>
      <c r="BM22" s="443"/>
      <c r="BN22" s="441"/>
      <c r="BO22" s="442"/>
      <c r="BP22" s="442"/>
      <c r="BQ22" s="443"/>
    </row>
    <row r="23" spans="1:69" s="69" customFormat="1" ht="30.75" customHeight="1">
      <c r="B23" s="455"/>
      <c r="C23" s="455"/>
      <c r="D23" s="455"/>
      <c r="E23" s="455"/>
      <c r="F23" s="450"/>
      <c r="G23" s="455"/>
      <c r="H23" s="455"/>
      <c r="I23" s="455"/>
      <c r="J23" s="450"/>
      <c r="K23" s="450"/>
      <c r="L23" s="450"/>
      <c r="M23" s="450"/>
      <c r="N23" s="450"/>
      <c r="O23" s="450"/>
      <c r="P23" s="450"/>
      <c r="Q23" s="450"/>
      <c r="R23" s="450"/>
      <c r="S23" s="455"/>
      <c r="T23" s="455"/>
      <c r="U23" s="455"/>
      <c r="V23" s="450"/>
      <c r="W23" s="450"/>
      <c r="X23" s="450"/>
      <c r="Y23" s="450"/>
      <c r="Z23" s="455"/>
      <c r="AA23" s="455"/>
      <c r="AB23" s="455"/>
      <c r="AC23" s="455"/>
      <c r="AD23" s="450"/>
      <c r="AE23" s="450"/>
      <c r="AF23" s="450"/>
      <c r="AG23" s="450"/>
      <c r="AH23" s="450"/>
      <c r="AI23" s="450"/>
      <c r="AJ23" s="450"/>
      <c r="AK23" s="450"/>
      <c r="AL23" s="450"/>
      <c r="AM23" s="450"/>
      <c r="AN23" s="450"/>
      <c r="AO23" s="450"/>
      <c r="AP23" s="450"/>
      <c r="AQ23" s="450"/>
      <c r="AR23" s="450"/>
      <c r="AS23" s="450"/>
      <c r="AT23" s="455"/>
      <c r="AU23" s="455"/>
      <c r="AV23" s="455"/>
      <c r="AW23" s="455"/>
      <c r="AX23" s="455"/>
      <c r="AY23" s="455"/>
      <c r="AZ23" s="455"/>
      <c r="BA23" s="455"/>
      <c r="BB23" s="75"/>
      <c r="BC23" s="75"/>
      <c r="BD23" s="75"/>
      <c r="BE23" s="75"/>
      <c r="BF23" s="455"/>
      <c r="BG23" s="455"/>
      <c r="BH23" s="455"/>
      <c r="BI23" s="455"/>
      <c r="BJ23" s="455"/>
      <c r="BK23" s="455"/>
      <c r="BL23" s="455"/>
      <c r="BM23" s="455"/>
      <c r="BN23" s="456"/>
      <c r="BO23" s="457"/>
      <c r="BP23" s="457"/>
      <c r="BQ23" s="458"/>
    </row>
    <row r="24" spans="1:69" s="67" customFormat="1" ht="30.75" customHeight="1" thickBot="1">
      <c r="B24" s="403" t="s">
        <v>203</v>
      </c>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403"/>
      <c r="BD24" s="403"/>
      <c r="BE24" s="403"/>
      <c r="BF24" s="403"/>
      <c r="BG24" s="403"/>
      <c r="BH24" s="403"/>
      <c r="BI24" s="403"/>
      <c r="BJ24" s="403"/>
      <c r="BK24" s="403"/>
      <c r="BL24" s="403"/>
      <c r="BM24" s="403"/>
      <c r="BN24" s="76"/>
      <c r="BO24" s="76"/>
      <c r="BP24" s="76"/>
      <c r="BQ24" s="76"/>
    </row>
    <row r="25" spans="1:69" s="67" customFormat="1" ht="96" customHeight="1" thickTop="1" thickBot="1">
      <c r="B25" s="440" t="s">
        <v>204</v>
      </c>
      <c r="C25" s="436"/>
      <c r="D25" s="436"/>
      <c r="E25" s="436"/>
      <c r="F25" s="436"/>
      <c r="G25" s="436"/>
      <c r="H25" s="436"/>
      <c r="I25" s="436"/>
      <c r="J25" s="436"/>
      <c r="K25" s="436"/>
      <c r="L25" s="436"/>
      <c r="M25" s="440" t="s">
        <v>205</v>
      </c>
      <c r="N25" s="440"/>
      <c r="O25" s="440"/>
      <c r="P25" s="440"/>
      <c r="Q25" s="440"/>
      <c r="R25" s="440"/>
      <c r="S25" s="440"/>
      <c r="T25" s="440" t="s">
        <v>206</v>
      </c>
      <c r="U25" s="440"/>
      <c r="V25" s="440"/>
      <c r="W25" s="440"/>
      <c r="X25" s="440"/>
      <c r="Y25" s="440"/>
      <c r="Z25" s="440"/>
      <c r="AA25" s="440" t="s">
        <v>207</v>
      </c>
      <c r="AB25" s="436"/>
      <c r="AC25" s="436"/>
      <c r="AD25" s="436"/>
      <c r="AE25" s="436"/>
      <c r="AF25" s="436"/>
      <c r="AG25" s="436"/>
      <c r="AH25" s="436"/>
      <c r="AI25" s="436"/>
      <c r="AJ25" s="436"/>
      <c r="AK25" s="397"/>
      <c r="AL25" s="459" t="s">
        <v>208</v>
      </c>
      <c r="AM25" s="460"/>
      <c r="AN25" s="460"/>
      <c r="AO25" s="460"/>
      <c r="AP25" s="460"/>
      <c r="AQ25" s="460"/>
      <c r="AR25" s="460"/>
      <c r="AS25" s="460"/>
      <c r="AT25" s="460"/>
      <c r="AU25" s="460"/>
      <c r="AV25" s="461"/>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62" t="s">
        <v>209</v>
      </c>
      <c r="C26" s="463"/>
      <c r="D26" s="464">
        <f>N20</f>
        <v>0</v>
      </c>
      <c r="E26" s="464"/>
      <c r="F26" s="464"/>
      <c r="G26" s="464"/>
      <c r="H26" s="464"/>
      <c r="I26" s="464"/>
      <c r="J26" s="464"/>
      <c r="K26" s="399" t="s">
        <v>108</v>
      </c>
      <c r="L26" s="436"/>
      <c r="M26" s="465">
        <f>J20</f>
        <v>0</v>
      </c>
      <c r="N26" s="466"/>
      <c r="O26" s="466"/>
      <c r="P26" s="466"/>
      <c r="Q26" s="466"/>
      <c r="R26" s="466"/>
      <c r="S26" s="77" t="s">
        <v>210</v>
      </c>
      <c r="T26" s="440" t="s">
        <v>211</v>
      </c>
      <c r="U26" s="440"/>
      <c r="V26" s="440"/>
      <c r="W26" s="440"/>
      <c r="X26" s="440"/>
      <c r="Y26" s="440"/>
      <c r="Z26" s="440"/>
      <c r="AA26" s="467">
        <f>M26*17500</f>
        <v>0</v>
      </c>
      <c r="AB26" s="468"/>
      <c r="AC26" s="468"/>
      <c r="AD26" s="468"/>
      <c r="AE26" s="468"/>
      <c r="AF26" s="468"/>
      <c r="AG26" s="468"/>
      <c r="AH26" s="468"/>
      <c r="AI26" s="468"/>
      <c r="AJ26" s="398" t="s">
        <v>108</v>
      </c>
      <c r="AK26" s="398"/>
      <c r="AL26" s="469">
        <f>ROUNDDOWN(MIN(D26,AA26),-3)</f>
        <v>0</v>
      </c>
      <c r="AM26" s="468"/>
      <c r="AN26" s="468"/>
      <c r="AO26" s="468"/>
      <c r="AP26" s="468"/>
      <c r="AQ26" s="468"/>
      <c r="AR26" s="468"/>
      <c r="AS26" s="468"/>
      <c r="AT26" s="468"/>
      <c r="AU26" s="398" t="s">
        <v>108</v>
      </c>
      <c r="AV26" s="398"/>
      <c r="AW26" s="78"/>
      <c r="AX26" s="76"/>
      <c r="AY26" s="76"/>
      <c r="AZ26" s="76"/>
      <c r="BA26" s="79"/>
      <c r="BB26" s="79"/>
      <c r="BC26" s="79"/>
      <c r="BD26" s="79"/>
      <c r="BE26" s="79"/>
      <c r="BN26" s="76"/>
      <c r="BO26" s="76"/>
      <c r="BP26" s="76"/>
      <c r="BQ26" s="76"/>
    </row>
    <row r="27" spans="1:69" s="67" customFormat="1" ht="35.25" customHeight="1" thickBot="1">
      <c r="B27" s="462" t="s">
        <v>212</v>
      </c>
      <c r="C27" s="463"/>
      <c r="D27" s="464">
        <f>N21</f>
        <v>0</v>
      </c>
      <c r="E27" s="464"/>
      <c r="F27" s="464"/>
      <c r="G27" s="464"/>
      <c r="H27" s="464"/>
      <c r="I27" s="464"/>
      <c r="J27" s="464"/>
      <c r="K27" s="399" t="s">
        <v>108</v>
      </c>
      <c r="L27" s="436"/>
      <c r="M27" s="465">
        <f>J21</f>
        <v>0</v>
      </c>
      <c r="N27" s="466"/>
      <c r="O27" s="466"/>
      <c r="P27" s="466"/>
      <c r="Q27" s="466"/>
      <c r="R27" s="466"/>
      <c r="S27" s="77" t="s">
        <v>210</v>
      </c>
      <c r="T27" s="440" t="s">
        <v>211</v>
      </c>
      <c r="U27" s="440"/>
      <c r="V27" s="440"/>
      <c r="W27" s="440"/>
      <c r="X27" s="440"/>
      <c r="Y27" s="440"/>
      <c r="Z27" s="440"/>
      <c r="AA27" s="467">
        <f>M27*17500</f>
        <v>0</v>
      </c>
      <c r="AB27" s="468"/>
      <c r="AC27" s="468"/>
      <c r="AD27" s="468"/>
      <c r="AE27" s="468"/>
      <c r="AF27" s="468"/>
      <c r="AG27" s="468"/>
      <c r="AH27" s="468"/>
      <c r="AI27" s="468"/>
      <c r="AJ27" s="398" t="s">
        <v>108</v>
      </c>
      <c r="AK27" s="398"/>
      <c r="AL27" s="469">
        <f>ROUNDDOWN(MIN(D27,AA27),-3)</f>
        <v>0</v>
      </c>
      <c r="AM27" s="468"/>
      <c r="AN27" s="468"/>
      <c r="AO27" s="468"/>
      <c r="AP27" s="468"/>
      <c r="AQ27" s="468"/>
      <c r="AR27" s="468"/>
      <c r="AS27" s="468"/>
      <c r="AT27" s="468"/>
      <c r="AU27" s="398" t="s">
        <v>108</v>
      </c>
      <c r="AV27" s="398"/>
      <c r="AW27" s="78"/>
      <c r="AX27" s="76"/>
      <c r="AY27" s="76"/>
      <c r="AZ27" s="76"/>
      <c r="BN27" s="76"/>
      <c r="BO27" s="76"/>
      <c r="BP27" s="76"/>
      <c r="BQ27" s="76"/>
    </row>
    <row r="28" spans="1:69" s="67" customFormat="1" ht="35.25" customHeight="1" thickBot="1">
      <c r="B28" s="462" t="s">
        <v>213</v>
      </c>
      <c r="C28" s="463"/>
      <c r="D28" s="464">
        <f>N22</f>
        <v>0</v>
      </c>
      <c r="E28" s="464"/>
      <c r="F28" s="464"/>
      <c r="G28" s="464"/>
      <c r="H28" s="464"/>
      <c r="I28" s="464"/>
      <c r="J28" s="464"/>
      <c r="K28" s="399" t="s">
        <v>108</v>
      </c>
      <c r="L28" s="436"/>
      <c r="M28" s="465">
        <f>J22</f>
        <v>0</v>
      </c>
      <c r="N28" s="466"/>
      <c r="O28" s="466"/>
      <c r="P28" s="466"/>
      <c r="Q28" s="466"/>
      <c r="R28" s="466"/>
      <c r="S28" s="77" t="s">
        <v>210</v>
      </c>
      <c r="T28" s="440" t="s">
        <v>211</v>
      </c>
      <c r="U28" s="440"/>
      <c r="V28" s="440"/>
      <c r="W28" s="440"/>
      <c r="X28" s="440"/>
      <c r="Y28" s="440"/>
      <c r="Z28" s="440"/>
      <c r="AA28" s="467">
        <f>M28*17500</f>
        <v>0</v>
      </c>
      <c r="AB28" s="468"/>
      <c r="AC28" s="468"/>
      <c r="AD28" s="468"/>
      <c r="AE28" s="468"/>
      <c r="AF28" s="468"/>
      <c r="AG28" s="468"/>
      <c r="AH28" s="468"/>
      <c r="AI28" s="468"/>
      <c r="AJ28" s="398" t="s">
        <v>108</v>
      </c>
      <c r="AK28" s="398"/>
      <c r="AL28" s="470">
        <f>ROUNDDOWN(MIN(D28,AA28),-3)</f>
        <v>0</v>
      </c>
      <c r="AM28" s="471"/>
      <c r="AN28" s="471"/>
      <c r="AO28" s="471"/>
      <c r="AP28" s="471"/>
      <c r="AQ28" s="471"/>
      <c r="AR28" s="471"/>
      <c r="AS28" s="471"/>
      <c r="AT28" s="471"/>
      <c r="AU28" s="407" t="s">
        <v>108</v>
      </c>
      <c r="AV28" s="472"/>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403" t="s">
        <v>214</v>
      </c>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403"/>
      <c r="BG30" s="403"/>
      <c r="BH30" s="403"/>
      <c r="BI30" s="403"/>
      <c r="BJ30" s="403"/>
      <c r="BK30" s="403"/>
      <c r="BL30" s="403"/>
      <c r="BM30" s="403"/>
    </row>
    <row r="31" spans="1:69" s="67" customFormat="1" ht="96" customHeight="1" thickBot="1">
      <c r="B31" s="437" t="s">
        <v>121</v>
      </c>
      <c r="C31" s="438"/>
      <c r="D31" s="438"/>
      <c r="E31" s="438"/>
      <c r="F31" s="438"/>
      <c r="G31" s="438"/>
      <c r="H31" s="438"/>
      <c r="I31" s="439"/>
      <c r="J31" s="422" t="s">
        <v>187</v>
      </c>
      <c r="K31" s="422"/>
      <c r="L31" s="422"/>
      <c r="M31" s="422"/>
      <c r="N31" s="440" t="s">
        <v>125</v>
      </c>
      <c r="O31" s="440"/>
      <c r="P31" s="440"/>
      <c r="Q31" s="440"/>
      <c r="R31" s="473" t="s">
        <v>188</v>
      </c>
      <c r="S31" s="474"/>
      <c r="T31" s="474"/>
      <c r="U31" s="475"/>
      <c r="V31" s="440" t="s">
        <v>127</v>
      </c>
      <c r="W31" s="440"/>
      <c r="X31" s="440"/>
      <c r="Y31" s="440"/>
      <c r="Z31" s="476" t="s">
        <v>189</v>
      </c>
      <c r="AA31" s="476"/>
      <c r="AB31" s="476"/>
      <c r="AC31" s="476"/>
      <c r="AD31" s="440" t="s">
        <v>190</v>
      </c>
      <c r="AE31" s="440"/>
      <c r="AF31" s="440"/>
      <c r="AG31" s="440"/>
      <c r="AH31" s="436" t="s">
        <v>191</v>
      </c>
      <c r="AI31" s="436"/>
      <c r="AJ31" s="436"/>
      <c r="AK31" s="436"/>
      <c r="AL31" s="440" t="s">
        <v>131</v>
      </c>
      <c r="AM31" s="440"/>
      <c r="AN31" s="440"/>
      <c r="AO31" s="440"/>
      <c r="AP31" s="440" t="s">
        <v>192</v>
      </c>
      <c r="AQ31" s="440"/>
      <c r="AR31" s="440"/>
      <c r="AS31" s="440"/>
      <c r="AT31" s="437" t="s">
        <v>215</v>
      </c>
      <c r="AU31" s="438"/>
      <c r="AV31" s="438"/>
      <c r="AW31" s="439"/>
      <c r="AX31" s="440" t="s">
        <v>134</v>
      </c>
      <c r="AY31" s="440"/>
      <c r="AZ31" s="440"/>
      <c r="BA31" s="440"/>
      <c r="BB31" s="440" t="s">
        <v>216</v>
      </c>
      <c r="BC31" s="440"/>
      <c r="BD31" s="440"/>
      <c r="BE31" s="440"/>
      <c r="BF31" s="477"/>
      <c r="BG31" s="477"/>
      <c r="BH31" s="477"/>
      <c r="BI31" s="477"/>
      <c r="BJ31" s="477"/>
      <c r="BK31" s="477"/>
      <c r="BL31" s="477"/>
      <c r="BM31" s="477"/>
    </row>
    <row r="32" spans="1:69" s="67" customFormat="1" ht="129" customHeight="1" thickBot="1">
      <c r="B32" s="437"/>
      <c r="C32" s="438"/>
      <c r="D32" s="438"/>
      <c r="E32" s="438"/>
      <c r="F32" s="438"/>
      <c r="G32" s="438"/>
      <c r="H32" s="438"/>
      <c r="I32" s="439"/>
      <c r="J32" s="430" t="s">
        <v>196</v>
      </c>
      <c r="K32" s="431"/>
      <c r="L32" s="431"/>
      <c r="M32" s="431"/>
      <c r="N32" s="430" t="s">
        <v>104</v>
      </c>
      <c r="O32" s="430"/>
      <c r="P32" s="430"/>
      <c r="Q32" s="430"/>
      <c r="R32" s="431" t="s">
        <v>145</v>
      </c>
      <c r="S32" s="431"/>
      <c r="T32" s="431"/>
      <c r="U32" s="431"/>
      <c r="V32" s="440" t="s">
        <v>146</v>
      </c>
      <c r="W32" s="440"/>
      <c r="X32" s="440"/>
      <c r="Y32" s="440"/>
      <c r="Z32" s="430" t="s">
        <v>198</v>
      </c>
      <c r="AA32" s="430"/>
      <c r="AB32" s="430"/>
      <c r="AC32" s="430"/>
      <c r="AD32" s="430" t="s">
        <v>104</v>
      </c>
      <c r="AE32" s="430"/>
      <c r="AF32" s="430"/>
      <c r="AG32" s="430"/>
      <c r="AH32" s="423" t="s">
        <v>148</v>
      </c>
      <c r="AI32" s="433"/>
      <c r="AJ32" s="433"/>
      <c r="AK32" s="434"/>
      <c r="AL32" s="423" t="s">
        <v>199</v>
      </c>
      <c r="AM32" s="433"/>
      <c r="AN32" s="433"/>
      <c r="AO32" s="434"/>
      <c r="AP32" s="436" t="s">
        <v>150</v>
      </c>
      <c r="AQ32" s="436"/>
      <c r="AR32" s="436"/>
      <c r="AS32" s="436"/>
      <c r="AT32" s="440" t="s">
        <v>151</v>
      </c>
      <c r="AU32" s="436"/>
      <c r="AV32" s="436"/>
      <c r="AW32" s="436"/>
      <c r="AX32" s="440" t="s">
        <v>151</v>
      </c>
      <c r="AY32" s="436"/>
      <c r="AZ32" s="436"/>
      <c r="BA32" s="436"/>
      <c r="BB32" s="440" t="s">
        <v>151</v>
      </c>
      <c r="BC32" s="436"/>
      <c r="BD32" s="436"/>
      <c r="BE32" s="436"/>
      <c r="BF32" s="477"/>
      <c r="BG32" s="404"/>
      <c r="BH32" s="404"/>
      <c r="BI32" s="404"/>
      <c r="BJ32" s="477"/>
      <c r="BK32" s="404"/>
      <c r="BL32" s="404"/>
      <c r="BM32" s="404"/>
    </row>
    <row r="33" spans="2:65" s="67" customFormat="1" ht="35.25" customHeight="1" thickBot="1">
      <c r="B33" s="437" t="s">
        <v>217</v>
      </c>
      <c r="C33" s="438"/>
      <c r="D33" s="438"/>
      <c r="E33" s="438"/>
      <c r="F33" s="438"/>
      <c r="G33" s="438"/>
      <c r="H33" s="438"/>
      <c r="I33" s="439"/>
      <c r="J33" s="440"/>
      <c r="K33" s="436"/>
      <c r="L33" s="436"/>
      <c r="M33" s="436"/>
      <c r="N33" s="440"/>
      <c r="O33" s="440"/>
      <c r="P33" s="440"/>
      <c r="Q33" s="440"/>
      <c r="R33" s="436"/>
      <c r="S33" s="436"/>
      <c r="T33" s="436"/>
      <c r="U33" s="436"/>
      <c r="V33" s="440"/>
      <c r="W33" s="440"/>
      <c r="X33" s="440"/>
      <c r="Y33" s="440"/>
      <c r="Z33" s="440"/>
      <c r="AA33" s="440"/>
      <c r="AB33" s="440"/>
      <c r="AC33" s="440"/>
      <c r="AD33" s="440"/>
      <c r="AE33" s="440"/>
      <c r="AF33" s="440"/>
      <c r="AG33" s="440"/>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04"/>
      <c r="BG33" s="404"/>
      <c r="BH33" s="404"/>
      <c r="BI33" s="404"/>
      <c r="BJ33" s="404"/>
      <c r="BK33" s="404"/>
      <c r="BL33" s="404"/>
      <c r="BM33" s="404"/>
    </row>
    <row r="34" spans="2:65" s="67" customFormat="1" ht="35.25" customHeight="1" thickBot="1">
      <c r="B34" s="437" t="s">
        <v>218</v>
      </c>
      <c r="C34" s="438"/>
      <c r="D34" s="438"/>
      <c r="E34" s="438"/>
      <c r="F34" s="438"/>
      <c r="G34" s="438"/>
      <c r="H34" s="438"/>
      <c r="I34" s="439"/>
      <c r="J34" s="440"/>
      <c r="K34" s="436"/>
      <c r="L34" s="436"/>
      <c r="M34" s="436"/>
      <c r="N34" s="440"/>
      <c r="O34" s="440"/>
      <c r="P34" s="440"/>
      <c r="Q34" s="440"/>
      <c r="R34" s="436"/>
      <c r="S34" s="436"/>
      <c r="T34" s="436"/>
      <c r="U34" s="436"/>
      <c r="V34" s="440"/>
      <c r="W34" s="440"/>
      <c r="X34" s="440"/>
      <c r="Y34" s="440"/>
      <c r="Z34" s="440"/>
      <c r="AA34" s="440"/>
      <c r="AB34" s="440"/>
      <c r="AC34" s="440"/>
      <c r="AD34" s="440"/>
      <c r="AE34" s="440"/>
      <c r="AF34" s="440"/>
      <c r="AG34" s="440"/>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04"/>
      <c r="BG34" s="404"/>
      <c r="BH34" s="404"/>
      <c r="BI34" s="404"/>
      <c r="BJ34" s="404"/>
      <c r="BK34" s="404"/>
      <c r="BL34" s="404"/>
      <c r="BM34" s="404"/>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403" t="s">
        <v>219</v>
      </c>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3"/>
      <c r="AZ36" s="403"/>
      <c r="BA36" s="403"/>
      <c r="BB36" s="403"/>
      <c r="BC36" s="403"/>
      <c r="BD36" s="403"/>
      <c r="BE36" s="403"/>
      <c r="BF36" s="403"/>
      <c r="BG36" s="403"/>
      <c r="BH36" s="403"/>
      <c r="BI36" s="403"/>
      <c r="BJ36" s="403"/>
      <c r="BK36" s="403"/>
      <c r="BL36" s="403"/>
      <c r="BM36" s="403"/>
    </row>
    <row r="37" spans="2:65" s="67" customFormat="1" ht="96" customHeight="1" thickTop="1" thickBot="1">
      <c r="B37" s="436"/>
      <c r="C37" s="436"/>
      <c r="D37" s="436"/>
      <c r="E37" s="436"/>
      <c r="F37" s="436"/>
      <c r="G37" s="436"/>
      <c r="H37" s="436"/>
      <c r="I37" s="436"/>
      <c r="J37" s="436"/>
      <c r="K37" s="436"/>
      <c r="L37" s="436"/>
      <c r="M37" s="436"/>
      <c r="N37" s="436"/>
      <c r="O37" s="476" t="s">
        <v>220</v>
      </c>
      <c r="P37" s="478"/>
      <c r="Q37" s="478"/>
      <c r="R37" s="478"/>
      <c r="S37" s="478"/>
      <c r="T37" s="478"/>
      <c r="U37" s="478"/>
      <c r="V37" s="473" t="s">
        <v>221</v>
      </c>
      <c r="W37" s="474"/>
      <c r="X37" s="475"/>
      <c r="Y37" s="437" t="s">
        <v>222</v>
      </c>
      <c r="Z37" s="438"/>
      <c r="AA37" s="438"/>
      <c r="AB37" s="438"/>
      <c r="AC37" s="438"/>
      <c r="AD37" s="438"/>
      <c r="AE37" s="479"/>
      <c r="AF37" s="459" t="s">
        <v>223</v>
      </c>
      <c r="AG37" s="460"/>
      <c r="AH37" s="460"/>
      <c r="AI37" s="460"/>
      <c r="AJ37" s="460"/>
      <c r="AK37" s="460"/>
      <c r="AL37" s="461"/>
      <c r="AM37" s="480"/>
      <c r="AN37" s="404"/>
      <c r="AO37" s="404"/>
      <c r="AP37" s="404"/>
      <c r="AQ37" s="404"/>
      <c r="AR37" s="404"/>
      <c r="AS37" s="404"/>
    </row>
    <row r="38" spans="2:65" s="67" customFormat="1" ht="35.25" customHeight="1" thickBot="1">
      <c r="B38" s="436" t="s">
        <v>224</v>
      </c>
      <c r="C38" s="436"/>
      <c r="D38" s="436"/>
      <c r="E38" s="436"/>
      <c r="F38" s="436"/>
      <c r="G38" s="436"/>
      <c r="H38" s="436"/>
      <c r="I38" s="436"/>
      <c r="J38" s="436"/>
      <c r="K38" s="436"/>
      <c r="L38" s="436"/>
      <c r="M38" s="436"/>
      <c r="N38" s="436"/>
      <c r="O38" s="467">
        <v>0</v>
      </c>
      <c r="P38" s="468"/>
      <c r="Q38" s="468"/>
      <c r="R38" s="468"/>
      <c r="S38" s="468"/>
      <c r="T38" s="398" t="s">
        <v>108</v>
      </c>
      <c r="U38" s="399"/>
      <c r="V38" s="498"/>
      <c r="W38" s="499"/>
      <c r="X38" s="500"/>
      <c r="Y38" s="87"/>
      <c r="Z38" s="468">
        <v>1030000</v>
      </c>
      <c r="AA38" s="468"/>
      <c r="AB38" s="468"/>
      <c r="AC38" s="468"/>
      <c r="AD38" s="398" t="s">
        <v>108</v>
      </c>
      <c r="AE38" s="399"/>
      <c r="AF38" s="470">
        <f>ROUNDDOWN(MIN(O38,Y38),-3)</f>
        <v>0</v>
      </c>
      <c r="AG38" s="471"/>
      <c r="AH38" s="471"/>
      <c r="AI38" s="471"/>
      <c r="AJ38" s="471"/>
      <c r="AK38" s="407" t="s">
        <v>108</v>
      </c>
      <c r="AL38" s="472"/>
      <c r="AM38" s="404"/>
      <c r="AN38" s="404"/>
      <c r="AO38" s="404"/>
      <c r="AP38" s="404"/>
      <c r="AQ38" s="404"/>
      <c r="AR38" s="404"/>
      <c r="AS38" s="404"/>
      <c r="AT38" s="88"/>
      <c r="AU38" s="88"/>
      <c r="AV38" s="88"/>
    </row>
    <row r="39" spans="2:65" s="67" customFormat="1" ht="65.25" customHeight="1" thickTop="1">
      <c r="B39" s="490" t="s">
        <v>225</v>
      </c>
      <c r="C39" s="407"/>
      <c r="D39" s="407"/>
      <c r="E39" s="407"/>
      <c r="F39" s="407"/>
      <c r="G39" s="407"/>
      <c r="H39" s="407"/>
      <c r="I39" s="407"/>
      <c r="J39" s="407"/>
      <c r="K39" s="407"/>
      <c r="L39" s="407"/>
      <c r="M39" s="407"/>
      <c r="N39" s="407"/>
      <c r="O39" s="491">
        <v>0</v>
      </c>
      <c r="P39" s="471"/>
      <c r="Q39" s="471"/>
      <c r="R39" s="471"/>
      <c r="S39" s="471"/>
      <c r="T39" s="407" t="s">
        <v>108</v>
      </c>
      <c r="U39" s="408"/>
      <c r="V39" s="406" t="s">
        <v>103</v>
      </c>
      <c r="W39" s="407"/>
      <c r="X39" s="408"/>
      <c r="Y39" s="89"/>
      <c r="Z39" s="471">
        <v>310000</v>
      </c>
      <c r="AA39" s="471"/>
      <c r="AB39" s="471"/>
      <c r="AC39" s="471"/>
      <c r="AD39" s="407" t="s">
        <v>108</v>
      </c>
      <c r="AE39" s="407"/>
      <c r="AF39" s="494">
        <f>ROUNDDOWN(MIN(O39,IF(V39="無",Z39,Z40)),-3)</f>
        <v>0</v>
      </c>
      <c r="AG39" s="495"/>
      <c r="AH39" s="495"/>
      <c r="AI39" s="495"/>
      <c r="AJ39" s="495"/>
      <c r="AK39" s="481" t="s">
        <v>108</v>
      </c>
      <c r="AL39" s="482"/>
      <c r="AM39" s="404"/>
      <c r="AN39" s="404"/>
      <c r="AO39" s="404"/>
      <c r="AP39" s="404"/>
      <c r="AQ39" s="404"/>
      <c r="AR39" s="404"/>
      <c r="AS39" s="404"/>
      <c r="AU39" s="67" t="s">
        <v>226</v>
      </c>
    </row>
    <row r="40" spans="2:65" s="67" customFormat="1" ht="65.25" customHeight="1" thickBot="1">
      <c r="B40" s="409"/>
      <c r="C40" s="410"/>
      <c r="D40" s="410"/>
      <c r="E40" s="410"/>
      <c r="F40" s="410"/>
      <c r="G40" s="410"/>
      <c r="H40" s="410"/>
      <c r="I40" s="410"/>
      <c r="J40" s="410"/>
      <c r="K40" s="410"/>
      <c r="L40" s="410"/>
      <c r="M40" s="410"/>
      <c r="N40" s="410"/>
      <c r="O40" s="492"/>
      <c r="P40" s="493"/>
      <c r="Q40" s="493"/>
      <c r="R40" s="493"/>
      <c r="S40" s="493"/>
      <c r="T40" s="410"/>
      <c r="U40" s="411"/>
      <c r="V40" s="409"/>
      <c r="W40" s="410"/>
      <c r="X40" s="411"/>
      <c r="Y40" s="90"/>
      <c r="Z40" s="485">
        <v>378000</v>
      </c>
      <c r="AA40" s="485"/>
      <c r="AB40" s="485"/>
      <c r="AC40" s="485"/>
      <c r="AD40" s="486" t="s">
        <v>227</v>
      </c>
      <c r="AE40" s="487"/>
      <c r="AF40" s="496"/>
      <c r="AG40" s="497"/>
      <c r="AH40" s="497"/>
      <c r="AI40" s="497"/>
      <c r="AJ40" s="497"/>
      <c r="AK40" s="483"/>
      <c r="AL40" s="484"/>
      <c r="AM40" s="76"/>
      <c r="AN40" s="76"/>
      <c r="AO40" s="76"/>
      <c r="AP40" s="76"/>
      <c r="AQ40" s="76"/>
      <c r="AR40" s="76"/>
      <c r="AS40" s="76"/>
    </row>
    <row r="41" spans="2:65" ht="82.5" customHeight="1">
      <c r="B41" s="488" t="s">
        <v>228</v>
      </c>
      <c r="C41" s="489"/>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89"/>
      <c r="BH41" s="489"/>
      <c r="BI41" s="489"/>
      <c r="BJ41" s="489"/>
      <c r="BK41" s="489"/>
      <c r="BL41" s="489"/>
      <c r="BM41" s="489"/>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dimension ref="A1:K49"/>
  <sheetViews>
    <sheetView view="pageBreakPreview" zoomScaleNormal="100" zoomScaleSheetLayoutView="100" workbookViewId="0">
      <selection activeCell="H21" sqref="H21:K21"/>
    </sheetView>
  </sheetViews>
  <sheetFormatPr defaultColWidth="9" defaultRowHeight="12"/>
  <cols>
    <col min="1" max="1" width="11.26953125" style="91" customWidth="1"/>
    <col min="2" max="18" width="10" style="91" customWidth="1"/>
    <col min="19" max="16384" width="9" style="91"/>
  </cols>
  <sheetData>
    <row r="1" spans="1:11">
      <c r="A1" s="91" t="s">
        <v>428</v>
      </c>
    </row>
    <row r="2" spans="1:11" ht="18" customHeight="1">
      <c r="A2" s="331" t="s">
        <v>233</v>
      </c>
      <c r="B2" s="331"/>
      <c r="C2" s="331"/>
      <c r="D2" s="331"/>
      <c r="E2" s="331"/>
      <c r="F2" s="331"/>
      <c r="G2" s="331"/>
      <c r="H2" s="331"/>
      <c r="I2" s="331"/>
      <c r="J2" s="331"/>
      <c r="K2" s="331"/>
    </row>
    <row r="5" spans="1:11" ht="18.75" customHeight="1">
      <c r="A5" s="92" t="s">
        <v>56</v>
      </c>
      <c r="B5" s="334" t="s">
        <v>412</v>
      </c>
      <c r="C5" s="335"/>
      <c r="D5" s="335"/>
      <c r="E5" s="335"/>
      <c r="F5" s="336"/>
    </row>
    <row r="6" spans="1:11" ht="12" customHeight="1">
      <c r="A6" s="95"/>
      <c r="B6" s="96"/>
      <c r="C6" s="96"/>
      <c r="D6" s="96"/>
      <c r="E6" s="96"/>
      <c r="F6" s="96"/>
    </row>
    <row r="8" spans="1:11">
      <c r="A8" s="323" t="s">
        <v>229</v>
      </c>
      <c r="B8" s="323"/>
      <c r="C8" s="323"/>
      <c r="D8" s="323" t="s">
        <v>258</v>
      </c>
      <c r="E8" s="323"/>
      <c r="F8" s="323"/>
      <c r="G8" s="323" t="s">
        <v>230</v>
      </c>
      <c r="H8" s="323"/>
      <c r="I8" s="323"/>
      <c r="J8" s="323"/>
      <c r="K8" s="323"/>
    </row>
    <row r="9" spans="1:11" ht="18.75" customHeight="1">
      <c r="A9" s="332" t="s">
        <v>499</v>
      </c>
      <c r="B9" s="332"/>
      <c r="C9" s="332"/>
      <c r="D9" s="332" t="s">
        <v>495</v>
      </c>
      <c r="E9" s="332"/>
      <c r="F9" s="332"/>
      <c r="G9" s="332" t="s">
        <v>505</v>
      </c>
      <c r="H9" s="332"/>
      <c r="I9" s="332"/>
      <c r="J9" s="332"/>
      <c r="K9" s="332"/>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259</v>
      </c>
    </row>
    <row r="13" spans="1:11" ht="3.75" customHeight="1"/>
    <row r="14" spans="1:11">
      <c r="A14" s="333" t="s">
        <v>231</v>
      </c>
      <c r="B14" s="327" t="s">
        <v>234</v>
      </c>
      <c r="C14" s="327"/>
      <c r="D14" s="327"/>
      <c r="E14" s="327"/>
      <c r="F14" s="327"/>
      <c r="G14" s="327" t="s">
        <v>235</v>
      </c>
      <c r="H14" s="327"/>
      <c r="I14" s="327"/>
      <c r="J14" s="327"/>
      <c r="K14" s="327"/>
    </row>
    <row r="15" spans="1:11" ht="18.75" customHeight="1">
      <c r="A15" s="329"/>
      <c r="B15" s="114" t="s">
        <v>318</v>
      </c>
      <c r="C15" s="254" t="s">
        <v>507</v>
      </c>
      <c r="D15" s="115" t="s">
        <v>319</v>
      </c>
      <c r="E15" s="115" t="s">
        <v>320</v>
      </c>
      <c r="F15" s="255" t="s">
        <v>508</v>
      </c>
      <c r="G15" s="114" t="s">
        <v>318</v>
      </c>
      <c r="H15" s="254" t="s">
        <v>509</v>
      </c>
      <c r="I15" s="115" t="s">
        <v>319</v>
      </c>
      <c r="J15" s="115" t="s">
        <v>320</v>
      </c>
      <c r="K15" s="255" t="s">
        <v>508</v>
      </c>
    </row>
    <row r="16" spans="1:11" ht="18.75" customHeight="1">
      <c r="A16" s="92" t="s">
        <v>248</v>
      </c>
      <c r="B16" s="324" t="s">
        <v>506</v>
      </c>
      <c r="C16" s="324"/>
      <c r="D16" s="324"/>
      <c r="E16" s="324"/>
      <c r="F16" s="324"/>
      <c r="G16" s="325"/>
      <c r="H16" s="330"/>
      <c r="I16" s="330"/>
      <c r="J16" s="330"/>
      <c r="K16" s="326"/>
    </row>
    <row r="17" spans="1:11" ht="18.75" customHeight="1">
      <c r="A17" s="121" t="s">
        <v>276</v>
      </c>
      <c r="B17" s="117" t="s">
        <v>321</v>
      </c>
      <c r="C17" s="129">
        <v>150</v>
      </c>
      <c r="D17" s="118" t="s">
        <v>322</v>
      </c>
      <c r="E17" s="130"/>
      <c r="F17" s="120" t="s">
        <v>323</v>
      </c>
      <c r="G17" s="130"/>
      <c r="H17" s="119" t="s">
        <v>324</v>
      </c>
      <c r="I17" s="130"/>
      <c r="J17" s="119" t="s">
        <v>325</v>
      </c>
      <c r="K17" s="210">
        <f>C17+E17+G17+I17</f>
        <v>150</v>
      </c>
    </row>
    <row r="18" spans="1:11">
      <c r="A18" s="328" t="s">
        <v>238</v>
      </c>
      <c r="B18" s="327" t="s">
        <v>236</v>
      </c>
      <c r="C18" s="327"/>
      <c r="D18" s="327"/>
      <c r="E18" s="327"/>
      <c r="F18" s="327"/>
      <c r="G18" s="327" t="s">
        <v>237</v>
      </c>
      <c r="H18" s="327"/>
      <c r="I18" s="327"/>
      <c r="J18" s="327"/>
      <c r="K18" s="327"/>
    </row>
    <row r="19" spans="1:11" ht="18.75" customHeight="1">
      <c r="A19" s="329"/>
      <c r="B19" s="324" t="s">
        <v>60</v>
      </c>
      <c r="C19" s="324"/>
      <c r="D19" s="324"/>
      <c r="E19" s="324"/>
      <c r="F19" s="324"/>
      <c r="G19" s="324" t="s">
        <v>72</v>
      </c>
      <c r="H19" s="324"/>
      <c r="I19" s="324"/>
      <c r="J19" s="324"/>
      <c r="K19" s="324"/>
    </row>
    <row r="20" spans="1:11" ht="12" customHeight="1">
      <c r="A20" s="322" t="s">
        <v>239</v>
      </c>
      <c r="B20" s="92" t="s">
        <v>240</v>
      </c>
      <c r="C20" s="323" t="s">
        <v>241</v>
      </c>
      <c r="D20" s="323"/>
      <c r="E20" s="323"/>
      <c r="F20" s="323"/>
      <c r="G20" s="323"/>
      <c r="H20" s="323"/>
      <c r="I20" s="323"/>
      <c r="J20" s="323"/>
      <c r="K20" s="323"/>
    </row>
    <row r="21" spans="1:11">
      <c r="A21" s="322"/>
      <c r="B21" s="324" t="s">
        <v>496</v>
      </c>
      <c r="C21" s="92" t="s">
        <v>242</v>
      </c>
      <c r="D21" s="92" t="s">
        <v>243</v>
      </c>
      <c r="E21" s="92" t="s">
        <v>244</v>
      </c>
      <c r="F21" s="325" t="s">
        <v>237</v>
      </c>
      <c r="G21" s="326"/>
      <c r="H21" s="327" t="s">
        <v>245</v>
      </c>
      <c r="I21" s="327"/>
      <c r="J21" s="327"/>
      <c r="K21" s="327"/>
    </row>
    <row r="22" spans="1:11" ht="18.75" customHeight="1">
      <c r="A22" s="322"/>
      <c r="B22" s="324"/>
      <c r="C22" s="122"/>
      <c r="D22" s="123"/>
      <c r="E22" s="124"/>
      <c r="F22" s="321"/>
      <c r="G22" s="321"/>
      <c r="H22" s="93" t="s">
        <v>246</v>
      </c>
      <c r="I22" s="125"/>
      <c r="J22" s="93" t="s">
        <v>247</v>
      </c>
      <c r="K22" s="126"/>
    </row>
    <row r="23" spans="1:11" ht="18.75" customHeight="1">
      <c r="A23" s="322"/>
      <c r="B23" s="324"/>
      <c r="C23" s="122"/>
      <c r="D23" s="123"/>
      <c r="E23" s="124"/>
      <c r="F23" s="321"/>
      <c r="G23" s="321"/>
      <c r="H23" s="93" t="s">
        <v>246</v>
      </c>
      <c r="I23" s="125"/>
      <c r="J23" s="93" t="s">
        <v>247</v>
      </c>
      <c r="K23" s="126"/>
    </row>
    <row r="26" spans="1:11">
      <c r="A26" s="91" t="s">
        <v>260</v>
      </c>
    </row>
    <row r="27" spans="1:11" ht="3.75" customHeight="1"/>
    <row r="28" spans="1:11" ht="19.5" customHeight="1">
      <c r="A28" s="317" t="s">
        <v>37</v>
      </c>
      <c r="B28" s="318"/>
      <c r="C28" s="311" t="s">
        <v>429</v>
      </c>
      <c r="D28" s="505"/>
      <c r="E28" s="311" t="s">
        <v>430</v>
      </c>
      <c r="F28" s="505"/>
      <c r="G28" s="311" t="s">
        <v>431</v>
      </c>
      <c r="H28" s="505"/>
      <c r="I28" s="311" t="s">
        <v>432</v>
      </c>
      <c r="J28" s="505"/>
      <c r="K28" s="337" t="s">
        <v>232</v>
      </c>
    </row>
    <row r="29" spans="1:11" ht="24" customHeight="1">
      <c r="A29" s="319"/>
      <c r="B29" s="320"/>
      <c r="C29" s="312"/>
      <c r="D29" s="506"/>
      <c r="E29" s="312"/>
      <c r="F29" s="506"/>
      <c r="G29" s="312"/>
      <c r="H29" s="506"/>
      <c r="I29" s="312"/>
      <c r="J29" s="506"/>
      <c r="K29" s="338"/>
    </row>
    <row r="30" spans="1:11" ht="30" customHeight="1">
      <c r="A30" s="313" t="s">
        <v>326</v>
      </c>
      <c r="B30" s="314"/>
      <c r="C30" s="352">
        <v>0</v>
      </c>
      <c r="D30" s="353"/>
      <c r="E30" s="352"/>
      <c r="F30" s="353"/>
      <c r="G30" s="352"/>
      <c r="H30" s="353"/>
      <c r="I30" s="352"/>
      <c r="J30" s="353"/>
      <c r="K30" s="97" t="str">
        <f>IF(SUM(C30+E30+G30+I30)=0,"",SUM(C30+E30+G30+I30))</f>
        <v/>
      </c>
    </row>
    <row r="31" spans="1:11" ht="15" customHeight="1">
      <c r="A31" s="315" t="s">
        <v>327</v>
      </c>
      <c r="B31" s="316"/>
      <c r="C31" s="501">
        <v>15</v>
      </c>
      <c r="D31" s="502"/>
      <c r="E31" s="501"/>
      <c r="F31" s="502"/>
      <c r="G31" s="501"/>
      <c r="H31" s="502"/>
      <c r="I31" s="501"/>
      <c r="J31" s="502"/>
      <c r="K31" s="98">
        <f t="shared" ref="K31:K32" si="0">IF(SUM(C31+E31+G31+I31)=0,"",SUM(C31+E31+G31+I31))</f>
        <v>15</v>
      </c>
    </row>
    <row r="32" spans="1:11" ht="15" customHeight="1">
      <c r="A32" s="315"/>
      <c r="B32" s="316"/>
      <c r="C32" s="503">
        <v>15</v>
      </c>
      <c r="D32" s="504"/>
      <c r="E32" s="503"/>
      <c r="F32" s="504"/>
      <c r="G32" s="503"/>
      <c r="H32" s="504"/>
      <c r="I32" s="503"/>
      <c r="J32" s="504"/>
      <c r="K32" s="99">
        <f t="shared" si="0"/>
        <v>15</v>
      </c>
    </row>
    <row r="33" spans="1:11" ht="12" customHeight="1">
      <c r="A33" s="351" t="s">
        <v>433</v>
      </c>
      <c r="B33" s="351"/>
      <c r="C33" s="351"/>
      <c r="D33" s="351"/>
      <c r="E33" s="351"/>
      <c r="F33" s="351"/>
      <c r="G33" s="351"/>
      <c r="H33" s="351"/>
      <c r="I33" s="351"/>
      <c r="J33" s="351"/>
      <c r="K33" s="351"/>
    </row>
    <row r="35" spans="1:11">
      <c r="A35" s="91" t="s">
        <v>261</v>
      </c>
    </row>
    <row r="36" spans="1:11" ht="3.75" customHeight="1"/>
    <row r="37" spans="1:11" ht="18.75" customHeight="1">
      <c r="A37" s="339" t="s">
        <v>510</v>
      </c>
      <c r="B37" s="340"/>
      <c r="C37" s="340"/>
      <c r="D37" s="340"/>
      <c r="E37" s="340"/>
      <c r="F37" s="340"/>
      <c r="G37" s="340"/>
      <c r="H37" s="340"/>
      <c r="I37" s="340"/>
      <c r="J37" s="340"/>
      <c r="K37" s="341"/>
    </row>
    <row r="38" spans="1:11" ht="18.75" customHeight="1">
      <c r="A38" s="342"/>
      <c r="B38" s="343"/>
      <c r="C38" s="343"/>
      <c r="D38" s="343"/>
      <c r="E38" s="343"/>
      <c r="F38" s="343"/>
      <c r="G38" s="343"/>
      <c r="H38" s="343"/>
      <c r="I38" s="343"/>
      <c r="J38" s="343"/>
      <c r="K38" s="344"/>
    </row>
    <row r="39" spans="1:11" ht="18.75" customHeight="1">
      <c r="A39" s="342"/>
      <c r="B39" s="343"/>
      <c r="C39" s="343"/>
      <c r="D39" s="343"/>
      <c r="E39" s="343"/>
      <c r="F39" s="343"/>
      <c r="G39" s="343"/>
      <c r="H39" s="343"/>
      <c r="I39" s="343"/>
      <c r="J39" s="343"/>
      <c r="K39" s="344"/>
    </row>
    <row r="40" spans="1:11" ht="18.75" customHeight="1">
      <c r="A40" s="345"/>
      <c r="B40" s="346"/>
      <c r="C40" s="346"/>
      <c r="D40" s="346"/>
      <c r="E40" s="346"/>
      <c r="F40" s="346"/>
      <c r="G40" s="346"/>
      <c r="H40" s="346"/>
      <c r="I40" s="346"/>
      <c r="J40" s="346"/>
      <c r="K40" s="347"/>
    </row>
    <row r="43" spans="1:11">
      <c r="A43" s="91" t="s">
        <v>277</v>
      </c>
    </row>
    <row r="44" spans="1:11" ht="3.75" customHeight="1"/>
    <row r="45" spans="1:11" ht="18.75" customHeight="1">
      <c r="A45" s="221" t="s">
        <v>407</v>
      </c>
    </row>
    <row r="46" spans="1:11" ht="72" customHeight="1">
      <c r="A46" s="357" t="s">
        <v>408</v>
      </c>
      <c r="B46" s="358"/>
      <c r="C46" s="359"/>
      <c r="D46" s="220"/>
    </row>
    <row r="47" spans="1:11" ht="18.75" customHeight="1">
      <c r="A47" s="360" t="s">
        <v>401</v>
      </c>
      <c r="B47" s="361"/>
      <c r="C47" s="362"/>
      <c r="D47" s="354" t="s">
        <v>404</v>
      </c>
      <c r="E47" s="355"/>
      <c r="F47" s="355"/>
      <c r="G47" s="356"/>
      <c r="H47" s="348"/>
      <c r="I47" s="349"/>
    </row>
    <row r="48" spans="1:11" ht="21" customHeight="1">
      <c r="A48" s="323" t="s">
        <v>406</v>
      </c>
      <c r="B48" s="323"/>
      <c r="C48" s="323"/>
      <c r="D48" s="324"/>
      <c r="E48" s="324"/>
    </row>
    <row r="49" ht="11.25" customHeight="1"/>
  </sheetData>
  <mergeCells count="53">
    <mergeCell ref="A9:C9"/>
    <mergeCell ref="D9:F9"/>
    <mergeCell ref="G9:K9"/>
    <mergeCell ref="A2:K2"/>
    <mergeCell ref="B5:F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D29"/>
    <mergeCell ref="E28:F29"/>
    <mergeCell ref="G28:H29"/>
    <mergeCell ref="I28:J29"/>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s>
  <phoneticPr fontId="4"/>
  <dataValidations count="6">
    <dataValidation type="list" allowBlank="1" showInputMessage="1" showErrorMessage="1" sqref="D48:E48" xr:uid="{BDCDDECB-F3EE-41E3-9C06-37ADB15B050F}">
      <formula1>"病床確保,発熱外来,自宅療養者等医療"</formula1>
    </dataValidation>
    <dataValidation type="list" allowBlank="1" showInputMessage="1" showErrorMessage="1" sqref="G16:K16" xr:uid="{C60996A3-B80F-47D6-8FA7-8BCA0BCF4159}">
      <formula1>"新築,移転新築,増築,改築"</formula1>
    </dataValidation>
    <dataValidation type="list" allowBlank="1" showInputMessage="1" showErrorMessage="1" sqref="K22:K23" xr:uid="{099043A6-27ED-4160-A40C-9F872D5F11A7}">
      <formula1>"転用,譲渡,交換,貸付,取壊し"</formula1>
    </dataValidation>
    <dataValidation type="list" allowBlank="1" showInputMessage="1" showErrorMessage="1" sqref="I22:I23" xr:uid="{66D919B2-9152-482B-99BA-9FCAE3172414}">
      <formula1>"有（承認済）,有（申請済）,有（申請予定）,無"</formula1>
    </dataValidation>
    <dataValidation type="list" allowBlank="1" showInputMessage="1" showErrorMessage="1" sqref="B21:B23" xr:uid="{773F500B-3F0B-46A7-B100-CFAE6DACEC39}">
      <formula1>"有,無"</formula1>
    </dataValidation>
    <dataValidation type="list" allowBlank="1" showInputMessage="1" showErrorMessage="1" sqref="B16:F16" xr:uid="{F3100729-250A-4431-91C1-30F8131B8309}">
      <formula1>"新築,移転新築,増築,改修,改築"</formula1>
    </dataValidation>
  </dataValidations>
  <printOptions horizontalCentered="1"/>
  <pageMargins left="0.19685039370078741" right="0.19685039370078741" top="0.35433070866141736" bottom="0.35433070866141736" header="0.31496062992125984" footer="0.31496062992125984"/>
  <pageSetup paperSize="9" scale="80"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B19:K19</xm:sqref>
        </x14:dataValidation>
        <x14:dataValidation type="list" allowBlank="1" showInputMessage="1" showErrorMessage="1" xr:uid="{960ECCAF-0432-4524-84E3-1F7F842FC9E2}">
          <x14:formula1>
            <xm:f>'管理用（このシートは削除しないでください）'!$T$11:$T$12</xm:f>
          </x14:formula1>
          <xm:sqref>D46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0257-6915-4671-B7B0-F911CE059D5A}">
  <dimension ref="A1:P2"/>
  <sheetViews>
    <sheetView view="pageBreakPreview" topLeftCell="C1" zoomScale="130" zoomScaleNormal="100" zoomScaleSheetLayoutView="130" workbookViewId="0">
      <selection activeCell="E7" sqref="E7"/>
    </sheetView>
  </sheetViews>
  <sheetFormatPr defaultRowHeight="15"/>
  <cols>
    <col min="1" max="1" width="8.7265625" style="248"/>
    <col min="2" max="3" width="9" style="248" customWidth="1"/>
    <col min="4" max="4" width="11.08984375" style="248" customWidth="1"/>
    <col min="5" max="5" width="22.54296875" style="248" customWidth="1"/>
    <col min="6" max="6" width="9" style="248" customWidth="1"/>
    <col min="7" max="7" width="24.54296875" style="248" customWidth="1"/>
    <col min="8" max="9" width="19.26953125" style="248" customWidth="1"/>
    <col min="10" max="10" width="22.54296875" style="248" customWidth="1"/>
    <col min="11" max="12" width="17.1796875" style="248" customWidth="1"/>
    <col min="13" max="13" width="9" style="248" customWidth="1"/>
    <col min="14" max="15" width="15.1796875" style="248" customWidth="1"/>
    <col min="16" max="16" width="9" style="248" customWidth="1"/>
    <col min="17" max="16384" width="8.7265625" style="248"/>
  </cols>
  <sheetData>
    <row r="1" spans="1:16">
      <c r="A1" s="248" t="s">
        <v>37</v>
      </c>
      <c r="B1" s="248" t="s">
        <v>452</v>
      </c>
      <c r="C1" s="248" t="s">
        <v>453</v>
      </c>
      <c r="D1" s="248" t="s">
        <v>483</v>
      </c>
      <c r="E1" s="248" t="s">
        <v>455</v>
      </c>
      <c r="F1" s="248" t="s">
        <v>456</v>
      </c>
      <c r="G1" s="248" t="s">
        <v>484</v>
      </c>
      <c r="H1" s="248" t="s">
        <v>485</v>
      </c>
      <c r="I1" s="248" t="s">
        <v>486</v>
      </c>
      <c r="J1" s="248" t="s">
        <v>487</v>
      </c>
      <c r="K1" s="248" t="s">
        <v>488</v>
      </c>
      <c r="L1" s="248" t="s">
        <v>489</v>
      </c>
      <c r="M1" s="248" t="s">
        <v>490</v>
      </c>
      <c r="N1" s="248" t="s">
        <v>491</v>
      </c>
      <c r="O1" s="248" t="s">
        <v>492</v>
      </c>
      <c r="P1" s="248" t="s">
        <v>482</v>
      </c>
    </row>
    <row r="2" spans="1:16">
      <c r="A2" s="248" t="str">
        <f>様式１!A9</f>
        <v>病室の感染対策に係る整備</v>
      </c>
      <c r="B2" s="248" t="str">
        <f>様式１!C9</f>
        <v>○○法人○○会○○病院</v>
      </c>
      <c r="C2" s="248" t="str">
        <f>様式１!D9</f>
        <v>院長　○○○○</v>
      </c>
      <c r="D2" s="249">
        <f>様式１!E9</f>
        <v>6030000</v>
      </c>
      <c r="E2" s="249">
        <f>様式１!F9</f>
        <v>0</v>
      </c>
      <c r="F2" s="248">
        <f>様式１!G9</f>
        <v>6030000</v>
      </c>
      <c r="G2" s="249">
        <f>様式１!H9</f>
        <v>1</v>
      </c>
      <c r="H2" s="249">
        <f>様式１!I9</f>
        <v>5400000</v>
      </c>
      <c r="I2" s="249">
        <f>様式１!J9</f>
        <v>5400000</v>
      </c>
      <c r="J2" s="249">
        <f>様式１!K9</f>
        <v>1</v>
      </c>
      <c r="K2" s="249">
        <f>様式１!L9</f>
        <v>29420000</v>
      </c>
      <c r="L2" s="248">
        <f>様式１!M9</f>
        <v>29420000</v>
      </c>
      <c r="M2" s="248">
        <f>様式１!N9</f>
        <v>5400000</v>
      </c>
      <c r="N2" s="248">
        <f>様式１!O9</f>
        <v>5400000</v>
      </c>
      <c r="O2" s="248">
        <f>様式１!P9</f>
        <v>3600000</v>
      </c>
      <c r="P2" s="248" t="str">
        <f>様式１!Q9</f>
        <v>無</v>
      </c>
    </row>
  </sheetData>
  <phoneticPr fontId="4"/>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56" style="2" customWidth="1"/>
    <col min="9" max="11" width="12.453125" style="2" customWidth="1"/>
    <col min="12" max="16384" width="9" style="1"/>
  </cols>
  <sheetData>
    <row r="1" spans="2:22">
      <c r="B1" s="102" t="s">
        <v>56</v>
      </c>
      <c r="D1" s="103" t="s">
        <v>57</v>
      </c>
      <c r="F1" s="103" t="s">
        <v>58</v>
      </c>
      <c r="H1" s="151" t="s">
        <v>332</v>
      </c>
      <c r="I1" s="152"/>
      <c r="J1" s="152"/>
      <c r="K1" s="152"/>
      <c r="L1" s="152"/>
      <c r="M1" s="152"/>
      <c r="N1" s="152"/>
      <c r="O1" s="152"/>
      <c r="P1" s="152"/>
      <c r="Q1" s="152"/>
      <c r="R1" s="152"/>
      <c r="S1" s="152"/>
      <c r="T1" s="152"/>
      <c r="U1" s="152"/>
      <c r="V1" s="152"/>
    </row>
    <row r="2" spans="2:22">
      <c r="H2" s="152"/>
      <c r="I2" s="152"/>
      <c r="J2" s="152"/>
      <c r="K2" s="152"/>
      <c r="L2" s="152"/>
      <c r="M2" s="152"/>
      <c r="N2" s="152"/>
      <c r="O2" s="152"/>
      <c r="P2" s="152"/>
      <c r="Q2" s="152"/>
      <c r="R2" s="152"/>
      <c r="S2" s="152"/>
      <c r="T2" s="152"/>
      <c r="U2" s="152"/>
      <c r="V2" s="152"/>
    </row>
    <row r="3" spans="2:22" ht="65">
      <c r="B3" s="1" t="s">
        <v>59</v>
      </c>
      <c r="D3" s="2" t="s">
        <v>271</v>
      </c>
      <c r="F3" s="2" t="s">
        <v>60</v>
      </c>
      <c r="H3" s="158" t="s">
        <v>346</v>
      </c>
      <c r="I3" s="158" t="s">
        <v>347</v>
      </c>
      <c r="J3" s="158" t="s">
        <v>348</v>
      </c>
      <c r="K3" s="158" t="s">
        <v>349</v>
      </c>
      <c r="L3" s="158" t="s">
        <v>350</v>
      </c>
      <c r="M3" s="158" t="s">
        <v>351</v>
      </c>
      <c r="N3" s="158" t="s">
        <v>352</v>
      </c>
      <c r="O3" s="158" t="s">
        <v>353</v>
      </c>
      <c r="P3" s="158" t="s">
        <v>354</v>
      </c>
      <c r="Q3" s="158" t="s">
        <v>355</v>
      </c>
      <c r="R3" s="158" t="s">
        <v>356</v>
      </c>
      <c r="S3" s="158" t="s">
        <v>357</v>
      </c>
      <c r="T3" s="223" t="s">
        <v>387</v>
      </c>
      <c r="U3" s="223" t="s">
        <v>422</v>
      </c>
      <c r="V3" s="158" t="s">
        <v>423</v>
      </c>
    </row>
    <row r="4" spans="2:22">
      <c r="B4" s="1" t="s">
        <v>61</v>
      </c>
      <c r="D4" s="2" t="s">
        <v>272</v>
      </c>
      <c r="F4" s="2" t="s">
        <v>62</v>
      </c>
      <c r="H4" s="152" t="s">
        <v>333</v>
      </c>
      <c r="I4" s="152" t="s">
        <v>333</v>
      </c>
      <c r="J4" s="152" t="s">
        <v>338</v>
      </c>
      <c r="K4" s="152" t="s">
        <v>343</v>
      </c>
      <c r="L4" s="152" t="s">
        <v>343</v>
      </c>
      <c r="M4" s="152" t="s">
        <v>341</v>
      </c>
      <c r="N4" s="152" t="s">
        <v>343</v>
      </c>
      <c r="O4" s="152" t="s">
        <v>343</v>
      </c>
      <c r="P4" s="152" t="s">
        <v>341</v>
      </c>
      <c r="Q4" s="152" t="s">
        <v>341</v>
      </c>
      <c r="R4" s="152" t="s">
        <v>343</v>
      </c>
      <c r="S4" s="152" t="s">
        <v>344</v>
      </c>
      <c r="T4" s="152" t="s">
        <v>418</v>
      </c>
      <c r="U4" s="152" t="s">
        <v>419</v>
      </c>
      <c r="V4" s="152" t="s">
        <v>420</v>
      </c>
    </row>
    <row r="5" spans="2:22">
      <c r="B5" s="1" t="s">
        <v>63</v>
      </c>
      <c r="D5" s="2" t="s">
        <v>273</v>
      </c>
      <c r="F5" s="2" t="s">
        <v>64</v>
      </c>
      <c r="H5" s="152" t="s">
        <v>334</v>
      </c>
      <c r="I5" s="152" t="s">
        <v>334</v>
      </c>
      <c r="J5" s="152" t="s">
        <v>339</v>
      </c>
      <c r="K5" s="152"/>
      <c r="L5" s="152"/>
      <c r="M5" s="152" t="s">
        <v>334</v>
      </c>
      <c r="N5" s="152"/>
      <c r="O5" s="152"/>
      <c r="P5" s="152" t="s">
        <v>342</v>
      </c>
      <c r="Q5" s="152" t="s">
        <v>342</v>
      </c>
      <c r="R5" s="152"/>
      <c r="S5" s="152" t="s">
        <v>345</v>
      </c>
      <c r="T5" s="152"/>
      <c r="U5" s="152"/>
      <c r="V5" s="152" t="s">
        <v>421</v>
      </c>
    </row>
    <row r="6" spans="2:22">
      <c r="B6" s="1" t="s">
        <v>65</v>
      </c>
      <c r="D6" s="2" t="s">
        <v>274</v>
      </c>
      <c r="F6" s="2" t="s">
        <v>66</v>
      </c>
      <c r="H6" s="152" t="s">
        <v>336</v>
      </c>
      <c r="I6" s="152" t="s">
        <v>336</v>
      </c>
      <c r="J6" s="152" t="s">
        <v>340</v>
      </c>
      <c r="K6" s="152"/>
      <c r="L6" s="152"/>
      <c r="M6" s="152"/>
      <c r="N6" s="152"/>
      <c r="O6" s="152"/>
      <c r="P6" s="152"/>
      <c r="Q6" s="152"/>
      <c r="R6" s="152"/>
      <c r="S6" s="152"/>
      <c r="T6" s="152"/>
      <c r="U6" s="152"/>
      <c r="V6" s="152"/>
    </row>
    <row r="7" spans="2:22">
      <c r="B7" s="1" t="s">
        <v>67</v>
      </c>
      <c r="D7" s="2" t="s">
        <v>275</v>
      </c>
      <c r="F7" s="2" t="s">
        <v>68</v>
      </c>
      <c r="H7" s="152" t="s">
        <v>335</v>
      </c>
      <c r="I7" s="152" t="s">
        <v>335</v>
      </c>
      <c r="J7" s="152"/>
      <c r="K7" s="152"/>
      <c r="L7" s="152"/>
      <c r="M7" s="152"/>
      <c r="N7" s="152"/>
      <c r="O7" s="152"/>
      <c r="P7" s="152"/>
      <c r="Q7" s="152"/>
      <c r="R7" s="152"/>
      <c r="S7" s="152"/>
      <c r="T7" s="152"/>
      <c r="U7" s="152"/>
      <c r="V7" s="152"/>
    </row>
    <row r="8" spans="2:22">
      <c r="B8" s="1" t="s">
        <v>69</v>
      </c>
      <c r="F8" s="2" t="s">
        <v>70</v>
      </c>
      <c r="H8" s="152" t="s">
        <v>337</v>
      </c>
      <c r="I8" s="152"/>
      <c r="J8" s="152"/>
      <c r="K8" s="152"/>
      <c r="L8" s="152"/>
      <c r="M8" s="152"/>
      <c r="N8" s="152"/>
      <c r="O8" s="152"/>
      <c r="P8" s="152"/>
      <c r="Q8" s="152"/>
      <c r="R8" s="152"/>
      <c r="S8" s="152"/>
      <c r="T8" s="152"/>
      <c r="U8" s="152"/>
      <c r="V8" s="152"/>
    </row>
    <row r="9" spans="2:22">
      <c r="B9" s="1" t="s">
        <v>71</v>
      </c>
      <c r="F9" s="2" t="s">
        <v>72</v>
      </c>
      <c r="H9" s="1"/>
      <c r="I9" s="1"/>
      <c r="J9" s="1"/>
      <c r="K9" s="1"/>
    </row>
    <row r="10" spans="2:22">
      <c r="B10" s="1" t="s">
        <v>73</v>
      </c>
      <c r="F10" s="2" t="s">
        <v>317</v>
      </c>
      <c r="H10" s="1"/>
      <c r="I10" s="1"/>
      <c r="J10" s="1"/>
      <c r="K10" s="1"/>
    </row>
    <row r="11" spans="2:22">
      <c r="B11" s="1" t="s">
        <v>74</v>
      </c>
      <c r="H11" s="1"/>
      <c r="I11" s="1"/>
      <c r="J11" s="1"/>
      <c r="K11" s="1"/>
      <c r="T11" s="1" t="s">
        <v>402</v>
      </c>
    </row>
    <row r="12" spans="2:22">
      <c r="B12" s="1" t="s">
        <v>75</v>
      </c>
      <c r="H12" s="1"/>
      <c r="I12" s="1"/>
      <c r="J12" s="1"/>
      <c r="K12" s="1"/>
      <c r="T12" s="1" t="s">
        <v>403</v>
      </c>
    </row>
    <row r="13" spans="2:22">
      <c r="B13" s="1" t="s">
        <v>76</v>
      </c>
      <c r="H13" s="146"/>
      <c r="I13" s="148"/>
      <c r="J13" s="149"/>
      <c r="K13" s="149"/>
      <c r="L13" s="149"/>
      <c r="M13" s="149"/>
    </row>
    <row r="14" spans="2:22">
      <c r="B14" s="1" t="s">
        <v>77</v>
      </c>
      <c r="H14" s="146"/>
      <c r="I14" s="150"/>
      <c r="J14" s="147"/>
      <c r="K14" s="147"/>
      <c r="L14" s="147"/>
      <c r="M14" s="147"/>
    </row>
    <row r="15" spans="2:22">
      <c r="B15" s="222" t="s">
        <v>397</v>
      </c>
      <c r="H15" s="146"/>
      <c r="I15" s="150"/>
      <c r="J15" s="147"/>
      <c r="K15" s="147"/>
      <c r="L15" s="147"/>
      <c r="M15" s="147"/>
    </row>
    <row r="16" spans="2:22">
      <c r="B16" s="222" t="s">
        <v>425</v>
      </c>
      <c r="H16" s="146"/>
      <c r="I16" s="150"/>
      <c r="J16" s="147"/>
      <c r="K16" s="147"/>
      <c r="L16" s="147"/>
      <c r="M16" s="147"/>
    </row>
    <row r="17" spans="2:13">
      <c r="B17" s="222" t="s">
        <v>426</v>
      </c>
      <c r="H17" s="146"/>
      <c r="I17" s="150"/>
      <c r="J17" s="147"/>
      <c r="K17" s="147"/>
      <c r="L17" s="147"/>
      <c r="M17" s="147"/>
    </row>
    <row r="18" spans="2:13">
      <c r="B18" s="222" t="s">
        <v>427</v>
      </c>
      <c r="H18" s="146"/>
      <c r="I18" s="150"/>
      <c r="J18" s="147"/>
      <c r="K18" s="147"/>
      <c r="L18" s="147"/>
      <c r="M18" s="147"/>
    </row>
    <row r="19" spans="2:13">
      <c r="B19" s="222"/>
      <c r="H19" s="146"/>
      <c r="I19" s="150"/>
      <c r="J19" s="147"/>
      <c r="K19" s="147"/>
      <c r="L19" s="147"/>
      <c r="M19" s="147"/>
    </row>
    <row r="20" spans="2:13">
      <c r="H20" s="146"/>
      <c r="I20" s="150"/>
      <c r="J20" s="147"/>
      <c r="K20" s="147"/>
      <c r="L20" s="147"/>
      <c r="M20" s="147"/>
    </row>
    <row r="21" spans="2:13">
      <c r="H21" s="146"/>
      <c r="I21" s="150"/>
      <c r="J21" s="147"/>
      <c r="K21" s="147"/>
      <c r="L21" s="147"/>
      <c r="M21" s="147"/>
    </row>
    <row r="22" spans="2:13">
      <c r="B22" s="102" t="s">
        <v>249</v>
      </c>
      <c r="D22" s="103" t="s">
        <v>278</v>
      </c>
      <c r="H22" s="151" t="s">
        <v>358</v>
      </c>
      <c r="I22" s="152"/>
      <c r="J22" s="152"/>
      <c r="K22" s="152"/>
      <c r="L22" s="152"/>
      <c r="M22" s="152"/>
    </row>
    <row r="23" spans="2:13">
      <c r="H23" s="152"/>
      <c r="I23" s="152"/>
      <c r="J23" s="152"/>
      <c r="K23" s="152"/>
      <c r="L23" s="152"/>
      <c r="M23" s="152"/>
    </row>
    <row r="24" spans="2:13" ht="38">
      <c r="B24" s="1" t="s">
        <v>400</v>
      </c>
      <c r="C24" s="1" t="s">
        <v>251</v>
      </c>
      <c r="D24" s="2" t="s">
        <v>279</v>
      </c>
      <c r="H24" s="153"/>
      <c r="I24" s="154" t="s">
        <v>359</v>
      </c>
      <c r="J24" s="155" t="s">
        <v>360</v>
      </c>
      <c r="K24" s="155" t="s">
        <v>361</v>
      </c>
      <c r="L24" s="155" t="s">
        <v>362</v>
      </c>
      <c r="M24" s="155" t="s">
        <v>363</v>
      </c>
    </row>
    <row r="25" spans="2:13">
      <c r="B25" s="1" t="s">
        <v>269</v>
      </c>
      <c r="C25" s="1" t="s">
        <v>255</v>
      </c>
      <c r="D25" s="2" t="s">
        <v>280</v>
      </c>
      <c r="H25" s="153" t="s">
        <v>364</v>
      </c>
      <c r="I25" s="156" t="s">
        <v>365</v>
      </c>
      <c r="J25" s="157">
        <v>0.5</v>
      </c>
      <c r="K25" s="157" t="s">
        <v>366</v>
      </c>
      <c r="L25" s="157">
        <v>0.5</v>
      </c>
      <c r="M25" s="157">
        <v>1</v>
      </c>
    </row>
    <row r="26" spans="2:13">
      <c r="B26" s="1" t="s">
        <v>270</v>
      </c>
      <c r="C26" s="1" t="s">
        <v>256</v>
      </c>
      <c r="D26" s="2" t="s">
        <v>281</v>
      </c>
      <c r="H26" s="153" t="s">
        <v>367</v>
      </c>
      <c r="I26" s="156" t="s">
        <v>365</v>
      </c>
      <c r="J26" s="157">
        <v>0.75</v>
      </c>
      <c r="K26" s="157" t="s">
        <v>368</v>
      </c>
      <c r="L26" s="157">
        <v>0.5</v>
      </c>
      <c r="M26" s="157">
        <v>0.66666666666666663</v>
      </c>
    </row>
    <row r="27" spans="2:13">
      <c r="B27" s="1" t="s">
        <v>262</v>
      </c>
      <c r="C27" s="1" t="s">
        <v>263</v>
      </c>
      <c r="D27" s="2" t="s">
        <v>282</v>
      </c>
      <c r="H27" s="153" t="s">
        <v>369</v>
      </c>
      <c r="I27" s="156" t="s">
        <v>365</v>
      </c>
      <c r="J27" s="157">
        <v>0.33333333333333331</v>
      </c>
      <c r="K27" s="157" t="s">
        <v>368</v>
      </c>
      <c r="L27" s="157">
        <v>0.33333333333333331</v>
      </c>
      <c r="M27" s="157">
        <v>1</v>
      </c>
    </row>
    <row r="28" spans="2:13">
      <c r="B28" s="1" t="s">
        <v>399</v>
      </c>
      <c r="C28" s="1" t="s">
        <v>250</v>
      </c>
      <c r="D28" s="2" t="s">
        <v>283</v>
      </c>
      <c r="H28" s="153" t="s">
        <v>370</v>
      </c>
      <c r="I28" s="156" t="s">
        <v>371</v>
      </c>
      <c r="J28" s="157" t="s">
        <v>372</v>
      </c>
      <c r="K28" s="157" t="s">
        <v>368</v>
      </c>
      <c r="L28" s="157">
        <v>0.5</v>
      </c>
      <c r="M28" s="157">
        <v>0.5</v>
      </c>
    </row>
    <row r="29" spans="2:13">
      <c r="B29" s="1" t="s">
        <v>264</v>
      </c>
      <c r="C29" s="1" t="s">
        <v>252</v>
      </c>
      <c r="D29" s="2" t="s">
        <v>284</v>
      </c>
      <c r="H29" s="153" t="s">
        <v>373</v>
      </c>
      <c r="I29" s="156" t="s">
        <v>371</v>
      </c>
      <c r="J29" s="157" t="s">
        <v>372</v>
      </c>
      <c r="K29" s="157" t="s">
        <v>368</v>
      </c>
      <c r="L29" s="157">
        <v>0.5</v>
      </c>
      <c r="M29" s="157">
        <v>0.5</v>
      </c>
    </row>
    <row r="30" spans="2:13">
      <c r="B30" s="1" t="s">
        <v>265</v>
      </c>
      <c r="C30" s="1" t="s">
        <v>253</v>
      </c>
      <c r="D30" s="2" t="s">
        <v>285</v>
      </c>
      <c r="H30" s="153" t="s">
        <v>374</v>
      </c>
      <c r="I30" s="156" t="s">
        <v>375</v>
      </c>
      <c r="J30" s="157" t="s">
        <v>372</v>
      </c>
      <c r="K30" s="157" t="s">
        <v>368</v>
      </c>
      <c r="L30" s="157">
        <v>0.5</v>
      </c>
      <c r="M30" s="157">
        <v>0.5</v>
      </c>
    </row>
    <row r="31" spans="2:13">
      <c r="B31" s="1" t="s">
        <v>266</v>
      </c>
      <c r="C31" s="1" t="s">
        <v>254</v>
      </c>
      <c r="D31" s="2" t="s">
        <v>286</v>
      </c>
      <c r="H31" s="153" t="s">
        <v>376</v>
      </c>
      <c r="I31" s="156" t="s">
        <v>377</v>
      </c>
      <c r="J31" s="157">
        <v>0.66666666666666663</v>
      </c>
      <c r="K31" s="157" t="s">
        <v>368</v>
      </c>
      <c r="L31" s="157">
        <v>0.33333333333333331</v>
      </c>
      <c r="M31" s="157">
        <v>0.5</v>
      </c>
    </row>
    <row r="32" spans="2:13">
      <c r="B32" s="1" t="s">
        <v>267</v>
      </c>
      <c r="C32" s="1" t="s">
        <v>257</v>
      </c>
      <c r="D32" s="2" t="s">
        <v>287</v>
      </c>
      <c r="H32" s="153" t="s">
        <v>378</v>
      </c>
      <c r="I32" s="156" t="s">
        <v>379</v>
      </c>
      <c r="J32" s="157">
        <v>0.66666666666666663</v>
      </c>
      <c r="K32" s="157" t="s">
        <v>368</v>
      </c>
      <c r="L32" s="157">
        <v>0.33333333333333331</v>
      </c>
      <c r="M32" s="157">
        <v>0.5</v>
      </c>
    </row>
    <row r="33" spans="1:13">
      <c r="B33" s="1" t="s">
        <v>268</v>
      </c>
      <c r="D33" s="2" t="s">
        <v>288</v>
      </c>
      <c r="H33" s="153" t="s">
        <v>380</v>
      </c>
      <c r="I33" s="156" t="s">
        <v>365</v>
      </c>
      <c r="J33" s="157">
        <v>0.5</v>
      </c>
      <c r="K33" s="157" t="s">
        <v>368</v>
      </c>
      <c r="L33" s="157">
        <v>0.5</v>
      </c>
      <c r="M33" s="157">
        <v>1</v>
      </c>
    </row>
    <row r="34" spans="1:13">
      <c r="D34" s="2" t="s">
        <v>289</v>
      </c>
      <c r="H34" s="153" t="s">
        <v>381</v>
      </c>
      <c r="I34" s="156" t="s">
        <v>365</v>
      </c>
      <c r="J34" s="157">
        <v>0.5</v>
      </c>
      <c r="K34" s="157" t="s">
        <v>368</v>
      </c>
      <c r="L34" s="157">
        <v>0.5</v>
      </c>
      <c r="M34" s="157">
        <v>1</v>
      </c>
    </row>
    <row r="35" spans="1:13">
      <c r="D35" s="2" t="s">
        <v>290</v>
      </c>
      <c r="H35" s="153" t="s">
        <v>382</v>
      </c>
      <c r="I35" s="156" t="s">
        <v>365</v>
      </c>
      <c r="J35" s="157">
        <v>0.5</v>
      </c>
      <c r="K35" s="157" t="s">
        <v>368</v>
      </c>
      <c r="L35" s="157">
        <v>0.5</v>
      </c>
      <c r="M35" s="157">
        <v>1</v>
      </c>
    </row>
    <row r="36" spans="1:13">
      <c r="D36" s="2" t="s">
        <v>291</v>
      </c>
      <c r="H36" s="153" t="s">
        <v>383</v>
      </c>
      <c r="I36" s="156" t="s">
        <v>384</v>
      </c>
      <c r="J36" s="157" t="s">
        <v>385</v>
      </c>
      <c r="K36" s="157" t="s">
        <v>386</v>
      </c>
      <c r="L36" s="157" t="s">
        <v>385</v>
      </c>
      <c r="M36" s="157">
        <v>1</v>
      </c>
    </row>
    <row r="37" spans="1:13">
      <c r="D37" s="2" t="s">
        <v>292</v>
      </c>
      <c r="H37" s="153" t="s">
        <v>398</v>
      </c>
      <c r="I37" s="156" t="s">
        <v>365</v>
      </c>
      <c r="J37" s="157">
        <v>0.5</v>
      </c>
      <c r="K37" s="157" t="s">
        <v>368</v>
      </c>
      <c r="L37" s="157">
        <v>0.5</v>
      </c>
      <c r="M37" s="157">
        <v>1</v>
      </c>
    </row>
    <row r="38" spans="1:13">
      <c r="D38" s="2" t="s">
        <v>293</v>
      </c>
      <c r="H38" s="153" t="s">
        <v>387</v>
      </c>
      <c r="I38" s="156" t="s">
        <v>365</v>
      </c>
      <c r="J38" s="157">
        <v>0.33333333333333331</v>
      </c>
      <c r="K38" s="157" t="s">
        <v>368</v>
      </c>
      <c r="L38" s="157">
        <v>0.33333333333333331</v>
      </c>
      <c r="M38" s="157">
        <v>1</v>
      </c>
    </row>
    <row r="39" spans="1:13">
      <c r="D39" s="2" t="s">
        <v>294</v>
      </c>
      <c r="H39" s="153" t="s">
        <v>413</v>
      </c>
      <c r="I39" s="156" t="s">
        <v>377</v>
      </c>
      <c r="J39" s="157">
        <v>0.66666666666666663</v>
      </c>
      <c r="K39" s="157" t="s">
        <v>368</v>
      </c>
      <c r="L39" s="157">
        <v>0.33333333333333331</v>
      </c>
      <c r="M39" s="157">
        <v>0.5</v>
      </c>
    </row>
    <row r="40" spans="1:13">
      <c r="D40" s="2" t="s">
        <v>295</v>
      </c>
      <c r="H40" s="153" t="s">
        <v>410</v>
      </c>
      <c r="I40" s="156" t="s">
        <v>416</v>
      </c>
      <c r="J40" s="157" t="s">
        <v>158</v>
      </c>
      <c r="K40" s="157" t="s">
        <v>368</v>
      </c>
      <c r="L40" s="157">
        <v>0.5</v>
      </c>
      <c r="M40" s="157">
        <v>0.5</v>
      </c>
    </row>
    <row r="41" spans="1:13">
      <c r="D41" s="2" t="s">
        <v>296</v>
      </c>
      <c r="H41" s="1"/>
      <c r="I41" s="1"/>
      <c r="J41" s="1"/>
      <c r="K41" s="1"/>
    </row>
    <row r="42" spans="1:13">
      <c r="D42" s="2" t="s">
        <v>297</v>
      </c>
      <c r="H42" s="1"/>
      <c r="I42" s="1"/>
      <c r="J42" s="1"/>
      <c r="K42" s="1"/>
    </row>
    <row r="43" spans="1:13">
      <c r="D43" s="2" t="s">
        <v>298</v>
      </c>
      <c r="H43" s="1"/>
      <c r="I43" s="1"/>
      <c r="J43" s="1"/>
      <c r="K43" s="1"/>
    </row>
    <row r="44" spans="1:13">
      <c r="D44" s="2" t="s">
        <v>299</v>
      </c>
      <c r="H44" s="1"/>
      <c r="I44" s="1"/>
      <c r="J44" s="1"/>
      <c r="K44" s="1"/>
    </row>
    <row r="45" spans="1:13">
      <c r="D45" s="2" t="s">
        <v>300</v>
      </c>
      <c r="H45" s="1"/>
      <c r="I45" s="1"/>
      <c r="J45" s="1"/>
      <c r="K45" s="1"/>
    </row>
    <row r="46" spans="1:13">
      <c r="H46" s="1"/>
      <c r="I46" s="1"/>
      <c r="J46" s="1"/>
      <c r="K46" s="1"/>
    </row>
    <row r="47" spans="1:13">
      <c r="A47" s="1">
        <v>9</v>
      </c>
      <c r="B47" s="102" t="s">
        <v>301</v>
      </c>
      <c r="H47" s="1"/>
      <c r="I47" s="1"/>
      <c r="J47" s="1"/>
      <c r="K47" s="1"/>
    </row>
    <row r="48" spans="1:13">
      <c r="H48" s="1"/>
      <c r="I48" s="1"/>
      <c r="J48" s="1"/>
      <c r="K48" s="1"/>
    </row>
    <row r="49" spans="1:11" ht="39">
      <c r="B49" s="104" t="s">
        <v>306</v>
      </c>
      <c r="H49" s="1"/>
      <c r="I49" s="1"/>
      <c r="J49" s="1"/>
      <c r="K49" s="1"/>
    </row>
    <row r="50" spans="1:11" ht="26">
      <c r="B50" s="104" t="s">
        <v>307</v>
      </c>
      <c r="H50" s="1"/>
      <c r="I50" s="1"/>
      <c r="J50" s="1"/>
      <c r="K50" s="1"/>
    </row>
    <row r="51" spans="1:11">
      <c r="B51" s="104" t="s">
        <v>302</v>
      </c>
      <c r="H51" s="1"/>
      <c r="I51" s="1"/>
      <c r="J51" s="1"/>
      <c r="K51" s="1"/>
    </row>
    <row r="52" spans="1:11">
      <c r="B52" s="104" t="s">
        <v>303</v>
      </c>
      <c r="H52" s="1"/>
      <c r="I52" s="1"/>
      <c r="J52" s="1"/>
      <c r="K52" s="1"/>
    </row>
    <row r="53" spans="1:11">
      <c r="B53" s="104" t="s">
        <v>304</v>
      </c>
      <c r="H53" s="1"/>
      <c r="I53" s="1"/>
      <c r="J53" s="1"/>
      <c r="K53" s="1"/>
    </row>
    <row r="54" spans="1:11">
      <c r="B54" s="104" t="s">
        <v>305</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310</v>
      </c>
      <c r="H58" s="1"/>
      <c r="I58" s="1"/>
      <c r="J58" s="1"/>
      <c r="K58" s="1"/>
    </row>
    <row r="59" spans="1:11">
      <c r="B59" s="1" t="s">
        <v>311</v>
      </c>
      <c r="H59" s="1"/>
      <c r="I59" s="1"/>
      <c r="J59" s="1"/>
      <c r="K59" s="1"/>
    </row>
    <row r="60" spans="1:11">
      <c r="B60" s="1" t="s">
        <v>312</v>
      </c>
      <c r="H60" s="1"/>
      <c r="I60" s="1"/>
      <c r="J60" s="1"/>
      <c r="K60" s="1"/>
    </row>
    <row r="61" spans="1:11">
      <c r="B61" s="1" t="s">
        <v>313</v>
      </c>
      <c r="H61" s="1"/>
      <c r="I61" s="1"/>
      <c r="J61" s="1"/>
      <c r="K61" s="1"/>
    </row>
    <row r="62" spans="1:11">
      <c r="H62" s="1"/>
      <c r="I62" s="1"/>
      <c r="J62" s="1"/>
      <c r="K62" s="1"/>
    </row>
    <row r="63" spans="1:11">
      <c r="B63" s="1" t="s">
        <v>314</v>
      </c>
      <c r="H63" s="1"/>
      <c r="I63" s="1"/>
      <c r="J63" s="1"/>
      <c r="K63" s="1"/>
    </row>
    <row r="64" spans="1:11">
      <c r="B64" s="1" t="s">
        <v>316</v>
      </c>
      <c r="C64" s="113">
        <v>378000</v>
      </c>
      <c r="H64" s="1"/>
      <c r="I64" s="1"/>
      <c r="J64" s="1"/>
      <c r="K64" s="1"/>
    </row>
    <row r="65" spans="2:11">
      <c r="B65" s="1" t="s">
        <v>315</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27</vt:i4>
      </vt:variant>
    </vt:vector>
  </HeadingPairs>
  <TitlesOfParts>
    <vt:vector size="36" baseType="lpstr">
      <vt:lpstr>様式１</vt:lpstr>
      <vt:lpstr>(様式2) 事業費内訳書（病室）</vt:lpstr>
      <vt:lpstr>(様式2) 事業費内訳書（病室以外）</vt:lpstr>
      <vt:lpstr>様式３　16 新興感染症（病室）</vt:lpstr>
      <vt:lpstr>12-1 スプリンクラー（総括表）見直し前</vt:lpstr>
      <vt:lpstr>12-2スプリンクラー（個別計画書）見直し前</vt:lpstr>
      <vt:lpstr>様式３　16 新興感染症（病室以外（個人防護具））</vt:lpstr>
      <vt:lpstr>集計用</vt:lpstr>
      <vt:lpstr>管理用（このシートは削除しないでください）</vt:lpstr>
      <vt:lpstr>'(様式2) 事業費内訳書（病室）'!Print_Area</vt:lpstr>
      <vt:lpstr>'(様式2) 事業費内訳書（病室以外）'!Print_Area</vt:lpstr>
      <vt:lpstr>'12-1 スプリンクラー（総括表）見直し前'!Print_Area</vt:lpstr>
      <vt:lpstr>'12-2スプリンクラー（個別計画書）見直し前'!Print_Area</vt:lpstr>
      <vt:lpstr>'管理用（このシートは削除しないでください）'!Print_Area</vt:lpstr>
      <vt:lpstr>集計用!Print_Area</vt:lpstr>
      <vt:lpstr>'様式３　16 新興感染症（病室）'!Print_Area</vt:lpstr>
      <vt:lpstr>'様式３　16 新興感染症（病室以外（個人防護具））'!Print_Area</vt:lpstr>
      <vt:lpstr>'(様式2) 事業費内訳書（病室）'!Print_Titles</vt:lpstr>
      <vt:lpstr>'(様式2)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芦尾　一見</cp:lastModifiedBy>
  <cp:lastPrinted>2025-03-28T00:45:25Z</cp:lastPrinted>
  <dcterms:created xsi:type="dcterms:W3CDTF">2000-07-04T04:40:42Z</dcterms:created>
  <dcterms:modified xsi:type="dcterms:W3CDTF">2025-08-01T02:11:32Z</dcterms:modified>
</cp:coreProperties>
</file>