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40感染症対策推進班\☆はじめに読んでください【NASの使用ルール】＿仕分け中\001　共有フォルダ32のバックアップ\fileserver-backup\感染症班\【感染症全般】\24 アレルギー・花粉\01アレルギー\R7アレルギー\06準拠点医療機関\R7募集（手上げ）\HP掲載\"/>
    </mc:Choice>
  </mc:AlternateContent>
  <xr:revisionPtr revIDLastSave="0" documentId="8_{5E77C105-70D7-4D08-B985-5AEB73520395}" xr6:coauthVersionLast="47" xr6:coauthVersionMax="47" xr10:uidLastSave="{00000000-0000-0000-0000-000000000000}"/>
  <workbookProtection workbookAlgorithmName="SHA-512" workbookHashValue="sKyuIT+igSBl1zy3CNs36BdxroaFqfWPdSQX6CVoVzNdHFrWAJ9WxDIhoMGZGCe3adY5P1a4iWdnDJ/7SpNoXg==" workbookSaltValue="7Rnoiudk0BDCTMsNtLfdAQ==" workbookSpinCount="100000" lockStructure="1"/>
  <bookViews>
    <workbookView xWindow="-120" yWindow="-120" windowWidth="29040" windowHeight="15720" activeTab="1" xr2:uid="{5877DC2B-CE62-422F-93B1-C4CCE4AC80B6}"/>
  </bookViews>
  <sheets>
    <sheet name="記入例" sheetId="7" r:id="rId1"/>
    <sheet name="診療実績" sheetId="1" r:id="rId2"/>
    <sheet name="２次医療圏域" sheetId="3" state="hidden" r:id="rId3"/>
    <sheet name="R4.10月" sheetId="2" state="hidden" r:id="rId4"/>
    <sheet name="R5.10月" sheetId="5" state="hidden" r:id="rId5"/>
    <sheet name="R6.10月" sheetId="6" state="hidden" r:id="rId6"/>
    <sheet name="パス" sheetId="4" state="hidden" r:id="rId7"/>
  </sheets>
  <definedNames>
    <definedName name="_xlnm._FilterDatabase" localSheetId="2" hidden="1">'２次医療圏域'!$A$1:$D$42</definedName>
    <definedName name="_xlnm.Print_Area" localSheetId="3">'R4.10月'!#REF!</definedName>
    <definedName name="_xlnm.Print_Area" localSheetId="4">'R5.10月'!#REF!</definedName>
    <definedName name="_xlnm.Print_Area" localSheetId="5">'R6.10月'!#REF!</definedName>
    <definedName name="_xlnm.Print_Titles" localSheetId="3">'R4.10月'!#REF!</definedName>
    <definedName name="_xlnm.Print_Titles" localSheetId="4">'R5.10月'!#REF!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5" i="7"/>
  <c r="F5" i="7"/>
  <c r="B14" i="1"/>
  <c r="B15" i="1"/>
  <c r="B16" i="1"/>
  <c r="F5" i="1"/>
  <c r="F38" i="1"/>
  <c r="I9" i="3"/>
  <c r="I8" i="3"/>
  <c r="I7" i="3"/>
  <c r="I6" i="3"/>
  <c r="I5" i="3"/>
  <c r="I4" i="3"/>
  <c r="I3" i="3"/>
  <c r="I2" i="3"/>
  <c r="H9" i="3"/>
  <c r="H8" i="3"/>
  <c r="H7" i="3"/>
  <c r="H6" i="3"/>
  <c r="H5" i="3"/>
  <c r="H4" i="3"/>
  <c r="H3" i="3"/>
  <c r="H2" i="3"/>
  <c r="G6" i="3"/>
  <c r="G5" i="3"/>
  <c r="G3" i="3"/>
  <c r="G9" i="3"/>
  <c r="G8" i="3"/>
  <c r="G7" i="3"/>
  <c r="G4" i="3"/>
  <c r="G2" i="3"/>
  <c r="B16" i="7"/>
  <c r="B15" i="7"/>
  <c r="B14" i="7"/>
  <c r="C25" i="1" l="1"/>
  <c r="I10" i="3"/>
  <c r="G27" i="7"/>
  <c r="C26" i="7"/>
  <c r="G26" i="7" s="1"/>
  <c r="C27" i="1"/>
  <c r="C26" i="1"/>
  <c r="G25" i="1" l="1"/>
  <c r="H10" i="3"/>
  <c r="G27" i="1" l="1"/>
  <c r="K9" i="3"/>
  <c r="K8" i="3"/>
  <c r="J7" i="3"/>
  <c r="J6" i="3"/>
  <c r="K5" i="3"/>
  <c r="J3" i="3"/>
  <c r="J2" i="3"/>
  <c r="L10" i="3"/>
  <c r="G26" i="1" l="1"/>
  <c r="K4" i="3"/>
  <c r="G25" i="7"/>
  <c r="J9" i="3"/>
  <c r="J8" i="3"/>
  <c r="K7" i="3"/>
  <c r="K6" i="3"/>
  <c r="J5" i="3"/>
  <c r="J4" i="3"/>
  <c r="K3" i="3"/>
  <c r="G10" i="3"/>
  <c r="K2" i="3"/>
  <c r="J10" i="3" l="1"/>
  <c r="K10" i="3"/>
</calcChain>
</file>

<file path=xl/sharedStrings.xml><?xml version="1.0" encoding="utf-8"?>
<sst xmlns="http://schemas.openxmlformats.org/spreadsheetml/2006/main" count="822" uniqueCount="172">
  <si>
    <t>世帯数</t>
  </si>
  <si>
    <t>人口</t>
    <rPh sb="0" eb="2">
      <t>ジンコウ</t>
    </rPh>
    <phoneticPr fontId="3"/>
  </si>
  <si>
    <t>社会増減</t>
    <rPh sb="0" eb="2">
      <t>シャカイ</t>
    </rPh>
    <rPh sb="2" eb="4">
      <t>ゾウゲン</t>
    </rPh>
    <phoneticPr fontId="3"/>
  </si>
  <si>
    <t>世帯</t>
    <rPh sb="0" eb="2">
      <t>セタイ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</si>
  <si>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</si>
  <si>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</si>
  <si>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</si>
  <si>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</si>
  <si>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増減</t>
    <rPh sb="0" eb="1">
      <t>ゾウ</t>
    </rPh>
    <rPh sb="1" eb="2">
      <t>ゲン</t>
    </rPh>
    <phoneticPr fontId="3"/>
  </si>
  <si>
    <t>日本人</t>
    <phoneticPr fontId="3"/>
  </si>
  <si>
    <t>外国人</t>
    <rPh sb="0" eb="3">
      <t>ガイコクジン</t>
    </rPh>
    <phoneticPr fontId="3"/>
  </si>
  <si>
    <t>転入</t>
  </si>
  <si>
    <t>その他の増</t>
  </si>
  <si>
    <t>転出</t>
  </si>
  <si>
    <t>その他の減</t>
  </si>
  <si>
    <t>総数</t>
    <phoneticPr fontId="3"/>
  </si>
  <si>
    <t>男</t>
  </si>
  <si>
    <t>女</t>
  </si>
  <si>
    <t>計</t>
  </si>
  <si>
    <t>男</t>
    <phoneticPr fontId="3"/>
  </si>
  <si>
    <t>女</t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</si>
  <si>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</si>
  <si>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</si>
  <si>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</si>
  <si>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日本人男</t>
  </si>
  <si>
    <t>日本人女</t>
  </si>
  <si>
    <t>外国人男</t>
  </si>
  <si>
    <t>外国人女</t>
  </si>
  <si>
    <t>神戸地域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</si>
  <si>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</si>
  <si>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</si>
  <si>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</si>
  <si>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</si>
  <si>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</si>
  <si>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</si>
  <si>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</si>
  <si>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</si>
  <si>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</si>
  <si>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神戸市</t>
  </si>
  <si>
    <t>姫路市</t>
  </si>
  <si>
    <t>尼崎市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</si>
  <si>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</si>
  <si>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</si>
  <si>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</si>
  <si>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</si>
  <si>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</si>
  <si>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</si>
  <si>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</si>
  <si>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</si>
  <si>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</si>
  <si>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</si>
  <si>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</si>
  <si>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</si>
  <si>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</si>
  <si>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</si>
  <si>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</si>
  <si>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</si>
  <si>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</si>
  <si>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</si>
  <si>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</si>
  <si>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</si>
  <si>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</si>
  <si>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</si>
  <si>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</si>
  <si>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</si>
  <si>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淡路</t>
    <rPh sb="0" eb="2">
      <t>アワジ</t>
    </rPh>
    <phoneticPr fontId="8"/>
  </si>
  <si>
    <t>洲本</t>
    <rPh sb="0" eb="2">
      <t>スモト</t>
    </rPh>
    <phoneticPr fontId="8"/>
  </si>
  <si>
    <t>淡路市</t>
    <rPh sb="0" eb="2">
      <t>アワジ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</si>
  <si>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</si>
  <si>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丹波</t>
    <rPh sb="0" eb="2">
      <t>タンバ</t>
    </rPh>
    <phoneticPr fontId="8"/>
  </si>
  <si>
    <t>丹波市</t>
    <rPh sb="0" eb="2">
      <t>タンバ</t>
    </rPh>
    <rPh sb="2" eb="3">
      <t>シ</t>
    </rPh>
    <phoneticPr fontId="9"/>
  </si>
  <si>
    <t>丹波篠山市</t>
    <rPh sb="0" eb="2">
      <t>タンバ</t>
    </rPh>
    <phoneticPr fontId="9"/>
  </si>
  <si>
    <t>但馬</t>
    <rPh sb="0" eb="2">
      <t>タジマ</t>
    </rPh>
    <phoneticPr fontId="8"/>
  </si>
  <si>
    <t>朝来</t>
    <rPh sb="0" eb="2">
      <t>アサゴ</t>
    </rPh>
    <phoneticPr fontId="8"/>
  </si>
  <si>
    <t>朝来市</t>
    <rPh sb="0" eb="2">
      <t>アサゴ</t>
    </rPh>
    <rPh sb="2" eb="3">
      <t>シ</t>
    </rPh>
    <phoneticPr fontId="9"/>
  </si>
  <si>
    <t>養父市</t>
    <rPh sb="0" eb="2">
      <t>ヤブ</t>
    </rPh>
    <rPh sb="2" eb="3">
      <t>シ</t>
    </rPh>
    <phoneticPr fontId="9"/>
  </si>
  <si>
    <t>豊岡</t>
    <rPh sb="0" eb="2">
      <t>トヨオカ</t>
    </rPh>
    <phoneticPr fontId="8"/>
  </si>
  <si>
    <t>新温泉町</t>
    <rPh sb="0" eb="1">
      <t>シン</t>
    </rPh>
    <rPh sb="1" eb="3">
      <t>オンセン</t>
    </rPh>
    <rPh sb="3" eb="4">
      <t>マチ</t>
    </rPh>
    <phoneticPr fontId="9"/>
  </si>
  <si>
    <t>香美町</t>
    <rPh sb="0" eb="2">
      <t>カミ</t>
    </rPh>
    <rPh sb="2" eb="3">
      <t>マチ</t>
    </rPh>
    <phoneticPr fontId="9"/>
  </si>
  <si>
    <t>播磨姫路</t>
    <rPh sb="0" eb="2">
      <t>ハリマ</t>
    </rPh>
    <rPh sb="2" eb="4">
      <t>ヒメジ</t>
    </rPh>
    <phoneticPr fontId="8"/>
  </si>
  <si>
    <t>赤穂</t>
    <rPh sb="0" eb="2">
      <t>アコウ</t>
    </rPh>
    <phoneticPr fontId="8"/>
  </si>
  <si>
    <t>龍野</t>
    <rPh sb="0" eb="2">
      <t>タツノ</t>
    </rPh>
    <phoneticPr fontId="8"/>
  </si>
  <si>
    <t>宍粟市</t>
    <rPh sb="0" eb="2">
      <t>シソウ</t>
    </rPh>
    <rPh sb="2" eb="3">
      <t>シ</t>
    </rPh>
    <phoneticPr fontId="9"/>
  </si>
  <si>
    <t>播磨姫路</t>
    <rPh sb="2" eb="4">
      <t>ヒメジ</t>
    </rPh>
    <phoneticPr fontId="9"/>
  </si>
  <si>
    <t>たつの市</t>
    <rPh sb="3" eb="4">
      <t>シ</t>
    </rPh>
    <phoneticPr fontId="9"/>
  </si>
  <si>
    <t>中播磨</t>
    <rPh sb="0" eb="1">
      <t>ナカ</t>
    </rPh>
    <rPh sb="1" eb="3">
      <t>ハリマ</t>
    </rPh>
    <phoneticPr fontId="8"/>
  </si>
  <si>
    <t>神河町</t>
    <rPh sb="1" eb="2">
      <t>カワ</t>
    </rPh>
    <rPh sb="2" eb="3">
      <t>マチ</t>
    </rPh>
    <phoneticPr fontId="9"/>
  </si>
  <si>
    <t>北播磨</t>
    <rPh sb="0" eb="1">
      <t>キタ</t>
    </rPh>
    <rPh sb="1" eb="3">
      <t>ハリマ</t>
    </rPh>
    <phoneticPr fontId="8"/>
  </si>
  <si>
    <t>加東</t>
    <rPh sb="0" eb="2">
      <t>カトウ</t>
    </rPh>
    <phoneticPr fontId="8"/>
  </si>
  <si>
    <t>多可町</t>
    <rPh sb="0" eb="1">
      <t>タ</t>
    </rPh>
    <rPh sb="1" eb="2">
      <t>カ</t>
    </rPh>
    <rPh sb="2" eb="3">
      <t>マチ</t>
    </rPh>
    <phoneticPr fontId="9"/>
  </si>
  <si>
    <t>加東市</t>
    <rPh sb="0" eb="2">
      <t>カトウ</t>
    </rPh>
    <rPh sb="2" eb="3">
      <t>シ</t>
    </rPh>
    <phoneticPr fontId="9"/>
  </si>
  <si>
    <t>東播磨</t>
    <rPh sb="0" eb="1">
      <t>ヒガシ</t>
    </rPh>
    <rPh sb="1" eb="3">
      <t>ハリマ</t>
    </rPh>
    <phoneticPr fontId="8"/>
  </si>
  <si>
    <t>加古川</t>
    <rPh sb="0" eb="3">
      <t>カコガワ</t>
    </rPh>
    <phoneticPr fontId="8"/>
  </si>
  <si>
    <t>阪神</t>
  </si>
  <si>
    <t>伊丹</t>
    <rPh sb="0" eb="2">
      <t>イタミ</t>
    </rPh>
    <phoneticPr fontId="8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</si>
  <si>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8"/>
  </si>
  <si>
    <t>合計</t>
    <rPh sb="0" eb="2">
      <t>ゴウケイ</t>
    </rPh>
    <phoneticPr fontId="8"/>
  </si>
  <si>
    <t>淡路</t>
    <phoneticPr fontId="8"/>
  </si>
  <si>
    <t>宝塚</t>
    <rPh sb="0" eb="2">
      <t>タカラヅカ</t>
    </rPh>
    <phoneticPr fontId="8"/>
  </si>
  <si>
    <t>丹波</t>
    <phoneticPr fontId="8"/>
  </si>
  <si>
    <t>但馬</t>
    <phoneticPr fontId="8"/>
  </si>
  <si>
    <t>芦屋</t>
    <rPh sb="0" eb="2">
      <t>アシヤ</t>
    </rPh>
    <phoneticPr fontId="8"/>
  </si>
  <si>
    <t>あかし</t>
    <phoneticPr fontId="8"/>
  </si>
  <si>
    <t>明石市</t>
    <rPh sb="2" eb="3">
      <t>シ</t>
    </rPh>
    <phoneticPr fontId="9"/>
  </si>
  <si>
    <t>北播磨</t>
  </si>
  <si>
    <t>西宮</t>
    <rPh sb="0" eb="2">
      <t>ニシノミヤ</t>
    </rPh>
    <phoneticPr fontId="8"/>
  </si>
  <si>
    <t>東播磨</t>
  </si>
  <si>
    <t>尼崎</t>
    <rPh sb="0" eb="2">
      <t>アマガサキ</t>
    </rPh>
    <phoneticPr fontId="8"/>
  </si>
  <si>
    <t>姫路</t>
    <rPh sb="0" eb="2">
      <t>ヒメジ</t>
    </rPh>
    <phoneticPr fontId="8"/>
  </si>
  <si>
    <t>神戸</t>
    <phoneticPr fontId="8"/>
  </si>
  <si>
    <t>神戸</t>
    <rPh sb="0" eb="2">
      <t>コウベ</t>
    </rPh>
    <phoneticPr fontId="8"/>
  </si>
  <si>
    <t>拠点病院の立地を考慮</t>
    <rPh sb="0" eb="2">
      <t>キョテン</t>
    </rPh>
    <rPh sb="2" eb="4">
      <t>ビョウイン</t>
    </rPh>
    <rPh sb="5" eb="7">
      <t>リッチ</t>
    </rPh>
    <rPh sb="8" eb="10">
      <t>コウリョ</t>
    </rPh>
    <phoneticPr fontId="8"/>
  </si>
  <si>
    <t>30万人に１カ所とすると</t>
    <rPh sb="2" eb="3">
      <t>マン</t>
    </rPh>
    <rPh sb="3" eb="4">
      <t>ニン</t>
    </rPh>
    <rPh sb="7" eb="8">
      <t>ショ</t>
    </rPh>
    <phoneticPr fontId="8"/>
  </si>
  <si>
    <t>25万人に１カ所とすると</t>
    <rPh sb="2" eb="3">
      <t>マン</t>
    </rPh>
    <rPh sb="3" eb="4">
      <t>ニン</t>
    </rPh>
    <rPh sb="7" eb="8">
      <t>ショ</t>
    </rPh>
    <phoneticPr fontId="8"/>
  </si>
  <si>
    <t>２次保健医療圏域</t>
    <phoneticPr fontId="8"/>
  </si>
  <si>
    <t>２次保健医療圏域</t>
    <rPh sb="1" eb="2">
      <t>ジ</t>
    </rPh>
    <rPh sb="2" eb="4">
      <t>ホケン</t>
    </rPh>
    <rPh sb="4" eb="6">
      <t>イリョウ</t>
    </rPh>
    <rPh sb="6" eb="8">
      <t>ケンイキ</t>
    </rPh>
    <phoneticPr fontId="8"/>
  </si>
  <si>
    <t>健康福祉事務所</t>
    <rPh sb="0" eb="2">
      <t>ケンコウ</t>
    </rPh>
    <rPh sb="2" eb="4">
      <t>フクシ</t>
    </rPh>
    <rPh sb="4" eb="7">
      <t>ジムショ</t>
    </rPh>
    <phoneticPr fontId="8"/>
  </si>
  <si>
    <t>市町名</t>
    <rPh sb="0" eb="2">
      <t>シチョウ</t>
    </rPh>
    <rPh sb="2" eb="3">
      <t>メイ</t>
    </rPh>
    <phoneticPr fontId="8"/>
  </si>
  <si>
    <t>Ｑ１</t>
    <phoneticPr fontId="2"/>
  </si>
  <si>
    <t>Ｑ２</t>
    <phoneticPr fontId="2"/>
  </si>
  <si>
    <t>人</t>
    <rPh sb="0" eb="1">
      <t>ニン</t>
    </rPh>
    <phoneticPr fontId="2"/>
  </si>
  <si>
    <t>人となります。</t>
    <rPh sb="0" eb="1">
      <t>ニン</t>
    </rPh>
    <phoneticPr fontId="2"/>
  </si>
  <si>
    <t>【内訳】</t>
    <rPh sb="1" eb="3">
      <t>ウチワケ</t>
    </rPh>
    <phoneticPr fontId="2"/>
  </si>
  <si>
    <t>内科：</t>
    <rPh sb="0" eb="2">
      <t>ナイカ</t>
    </rPh>
    <phoneticPr fontId="2"/>
  </si>
  <si>
    <t>小児科：</t>
    <rPh sb="0" eb="3">
      <t>ショウニカ</t>
    </rPh>
    <phoneticPr fontId="2"/>
  </si>
  <si>
    <t>皮膚科：</t>
    <rPh sb="0" eb="3">
      <t>ヒフカ</t>
    </rPh>
    <phoneticPr fontId="2"/>
  </si>
  <si>
    <t>眼科：</t>
    <rPh sb="0" eb="2">
      <t>ガンカ</t>
    </rPh>
    <phoneticPr fontId="2"/>
  </si>
  <si>
    <t>圏域:</t>
    <rPh sb="0" eb="2">
      <t>ケンイキ</t>
    </rPh>
    <phoneticPr fontId="2"/>
  </si>
  <si>
    <t>保護パス</t>
    <rPh sb="0" eb="2">
      <t>ホゴ</t>
    </rPh>
    <phoneticPr fontId="2"/>
  </si>
  <si>
    <t>are2022</t>
    <phoneticPr fontId="2"/>
  </si>
  <si>
    <t>補間</t>
    <rPh sb="0" eb="2">
      <t>ホカン</t>
    </rPh>
    <phoneticPr fontId="3"/>
  </si>
  <si>
    <t>補正数</t>
    <rPh sb="0" eb="2">
      <t>ホセイ</t>
    </rPh>
    <rPh sb="2" eb="3">
      <t>スウ</t>
    </rPh>
    <phoneticPr fontId="3"/>
  </si>
  <si>
    <t>貴院の病院又は診療所の所在地（手挙げ時点）を選択してください。</t>
    <rPh sb="0" eb="2">
      <t>キイン</t>
    </rPh>
    <rPh sb="3" eb="5">
      <t>ビョウイン</t>
    </rPh>
    <rPh sb="5" eb="6">
      <t>マタ</t>
    </rPh>
    <rPh sb="7" eb="10">
      <t>シンリョウショ</t>
    </rPh>
    <rPh sb="11" eb="14">
      <t>ショザイチ</t>
    </rPh>
    <rPh sb="15" eb="17">
      <t>テア</t>
    </rPh>
    <rPh sb="18" eb="20">
      <t>ジテン</t>
    </rPh>
    <rPh sb="22" eb="24">
      <t>センタク</t>
    </rPh>
    <phoneticPr fontId="2"/>
  </si>
  <si>
    <t>貴院の人口10万人あたりの新規外来患者数は、</t>
    <rPh sb="0" eb="2">
      <t>キイン</t>
    </rPh>
    <rPh sb="3" eb="5">
      <t>ジンコウ</t>
    </rPh>
    <rPh sb="7" eb="9">
      <t>マンニン</t>
    </rPh>
    <rPh sb="13" eb="15">
      <t>シンキ</t>
    </rPh>
    <rPh sb="15" eb="17">
      <t>ガイライ</t>
    </rPh>
    <rPh sb="17" eb="20">
      <t>カンジャスウ</t>
    </rPh>
    <phoneticPr fontId="2"/>
  </si>
  <si>
    <t>準拠点医療機関へ「手挙げ」する際の診療実績を試算する場合にご活用ください。</t>
    <rPh sb="0" eb="1">
      <t>ジュン</t>
    </rPh>
    <rPh sb="1" eb="3">
      <t>キョテン</t>
    </rPh>
    <rPh sb="3" eb="5">
      <t>イリョウ</t>
    </rPh>
    <rPh sb="5" eb="7">
      <t>キカン</t>
    </rPh>
    <rPh sb="9" eb="11">
      <t>テア</t>
    </rPh>
    <rPh sb="15" eb="16">
      <t>サイ</t>
    </rPh>
    <rPh sb="17" eb="19">
      <t>シンリョウ</t>
    </rPh>
    <rPh sb="19" eb="21">
      <t>ジッセキ</t>
    </rPh>
    <rPh sb="22" eb="24">
      <t>シサン</t>
    </rPh>
    <rPh sb="26" eb="28">
      <t>バアイ</t>
    </rPh>
    <rPh sb="30" eb="32">
      <t>カツヨウ</t>
    </rPh>
    <phoneticPr fontId="2"/>
  </si>
  <si>
    <t>ｱﾚﾙｷﾞｰ科※：</t>
    <rPh sb="6" eb="7">
      <t>：</t>
    </rPh>
    <phoneticPr fontId="2"/>
  </si>
  <si>
    <t>病院入力箇所</t>
    <rPh sb="0" eb="2">
      <t>ビョウイン</t>
    </rPh>
    <rPh sb="2" eb="4">
      <t>ニュウリョク</t>
    </rPh>
    <rPh sb="4" eb="6">
      <t>カショ</t>
    </rPh>
    <phoneticPr fontId="2"/>
  </si>
  <si>
    <t>※ｱﾚﾙｷﾞｰ科を標榜している診療所は入力してください。</t>
    <rPh sb="7" eb="8">
      <t>ヲ</t>
    </rPh>
    <rPh sb="8" eb="12">
      <t>ヒョウボウシテ</t>
    </rPh>
    <rPh sb="14" eb="17">
      <t>シンリョウジョ</t>
    </rPh>
    <rPh sb="17" eb="18">
      <t>ハ</t>
    </rPh>
    <rPh sb="19" eb="21">
      <t>ニュウリョク</t>
    </rPh>
    <phoneticPr fontId="2"/>
  </si>
  <si>
    <t>貴院の病院又は診療所の区分を選択してください。</t>
    <rPh sb="0" eb="2">
      <t>キイン</t>
    </rPh>
    <rPh sb="3" eb="5">
      <t>ビョウイン</t>
    </rPh>
    <rPh sb="5" eb="6">
      <t>マタ</t>
    </rPh>
    <rPh sb="7" eb="10">
      <t>シンリョウショ</t>
    </rPh>
    <rPh sb="11" eb="13">
      <t>クブン</t>
    </rPh>
    <rPh sb="14" eb="16">
      <t>センタク</t>
    </rPh>
    <phoneticPr fontId="2"/>
  </si>
  <si>
    <t>病院</t>
    <rPh sb="0" eb="2">
      <t>ビョウイン</t>
    </rPh>
    <phoneticPr fontId="2"/>
  </si>
  <si>
    <t>診療所</t>
    <rPh sb="0" eb="3">
      <t>シンリョウショ</t>
    </rPh>
    <phoneticPr fontId="2"/>
  </si>
  <si>
    <t>区分</t>
    <rPh sb="0" eb="2">
      <t>クブン</t>
    </rPh>
    <phoneticPr fontId="2"/>
  </si>
  <si>
    <t>Ｑ３</t>
    <phoneticPr fontId="2"/>
  </si>
  <si>
    <r>
      <t>令和5年度、6年度及び4年度のアレルギー疾患に係る年間新規外来患者数</t>
    </r>
    <r>
      <rPr>
        <sz val="8"/>
        <color theme="1"/>
        <rFont val="ＭＳ 明朝"/>
        <family val="1"/>
        <charset val="128"/>
      </rPr>
      <t>☆</t>
    </r>
    <r>
      <rPr>
        <sz val="12"/>
        <color theme="1"/>
        <rFont val="ＭＳ 明朝"/>
        <family val="2"/>
        <charset val="128"/>
      </rPr>
      <t>を入力してください。</t>
    </r>
    <rPh sb="0" eb="2">
      <t>レイワ</t>
    </rPh>
    <rPh sb="3" eb="5">
      <t>ネンド</t>
    </rPh>
    <rPh sb="7" eb="9">
      <t>ネンド</t>
    </rPh>
    <rPh sb="9" eb="10">
      <t>オヨ</t>
    </rPh>
    <rPh sb="12" eb="14">
      <t>ネンド</t>
    </rPh>
    <rPh sb="23" eb="24">
      <t>カカ</t>
    </rPh>
    <rPh sb="36" eb="38">
      <t>ニュウリョク</t>
    </rPh>
    <phoneticPr fontId="2"/>
  </si>
  <si>
    <t>人(R6)</t>
    <rPh sb="0" eb="1">
      <t>ニン</t>
    </rPh>
    <phoneticPr fontId="2"/>
  </si>
  <si>
    <t>人(R5)</t>
    <rPh sb="0" eb="1">
      <t>ニン</t>
    </rPh>
    <phoneticPr fontId="2"/>
  </si>
  <si>
    <t>人(R4)</t>
    <rPh sb="0" eb="1">
      <t>ニン</t>
    </rPh>
    <phoneticPr fontId="2"/>
  </si>
  <si>
    <t>令和6年度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</si>
  <si>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</si>
  <si>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</si>
  <si>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r>
      <t>令和6年度、5年度及び4年度のアレルギー疾患に係る年間新規外来患者数</t>
    </r>
    <r>
      <rPr>
        <sz val="8"/>
        <color theme="1"/>
        <rFont val="ＭＳ 明朝"/>
        <family val="1"/>
        <charset val="128"/>
      </rPr>
      <t>☆</t>
    </r>
    <r>
      <rPr>
        <sz val="12"/>
        <color theme="1"/>
        <rFont val="ＭＳ 明朝"/>
        <family val="2"/>
        <charset val="128"/>
      </rPr>
      <t>を入力してください。</t>
    </r>
    <rPh sb="0" eb="2">
      <t>レイワ</t>
    </rPh>
    <rPh sb="3" eb="5">
      <t>ネンド</t>
    </rPh>
    <rPh sb="7" eb="9">
      <t>ネンド</t>
    </rPh>
    <rPh sb="9" eb="10">
      <t>オヨ</t>
    </rPh>
    <rPh sb="12" eb="14">
      <t>ネンド</t>
    </rPh>
    <rPh sb="23" eb="24">
      <t>カカ</t>
    </rPh>
    <rPh sb="36" eb="38">
      <t>ニュウリョク</t>
    </rPh>
    <phoneticPr fontId="2"/>
  </si>
  <si>
    <t>人口増減</t>
    <rPh sb="0" eb="2">
      <t>ジンコウ</t>
    </rPh>
    <phoneticPr fontId="3"/>
  </si>
  <si>
    <t>年月日</t>
  </si>
  <si>
    <t>西暦</t>
  </si>
  <si>
    <t>年度</t>
  </si>
  <si>
    <t>和暦</t>
  </si>
  <si>
    <t>月</t>
  </si>
  <si>
    <t>市町コード</t>
  </si>
  <si>
    <t>市区町名</t>
  </si>
  <si>
    <t>自然増減</t>
  </si>
  <si>
    <t>補正数</t>
  </si>
  <si>
    <t>世帯</t>
    <rPh sb="0" eb="2">
      <t>セタイ</t>
    </rPh>
    <phoneticPr fontId="2"/>
  </si>
  <si>
    <t>人</t>
    <rPh sb="0" eb="1">
      <t>ヒト</t>
    </rPh>
    <phoneticPr fontId="2"/>
  </si>
  <si>
    <t>令和4年</t>
    <rPh sb="0" eb="2">
      <t>レイワ</t>
    </rPh>
    <rPh sb="3" eb="4">
      <t>ネン</t>
    </rPh>
    <phoneticPr fontId="2"/>
  </si>
  <si>
    <t>兵庫県</t>
    <rPh sb="0" eb="3">
      <t>ヒョウゴケン</t>
    </rPh>
    <phoneticPr fontId="2"/>
  </si>
  <si>
    <t>-</t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</si>
  <si>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</si>
  <si>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</si>
  <si>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推計人口
(R4)</t>
    <rPh sb="0" eb="2">
      <t>スイケイ</t>
    </rPh>
    <rPh sb="2" eb="4">
      <t>ジンコウ</t>
    </rPh>
    <phoneticPr fontId="8"/>
  </si>
  <si>
    <t>推計人口
(R5)</t>
    <rPh sb="0" eb="2">
      <t>スイケイ</t>
    </rPh>
    <rPh sb="2" eb="4">
      <t>ジンコウ</t>
    </rPh>
    <phoneticPr fontId="8"/>
  </si>
  <si>
    <t>推計人口
(R6)</t>
    <rPh sb="0" eb="2">
      <t>スイケイ</t>
    </rPh>
    <rPh sb="2" eb="4">
      <t>ジンコウ</t>
    </rPh>
    <phoneticPr fontId="8"/>
  </si>
  <si>
    <t>耳鼻咽喉科：</t>
    <rPh sb="0" eb="2">
      <t>ジビ</t>
    </rPh>
    <rPh sb="2" eb="4">
      <t>インコウ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</si>
</sst>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5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20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HGS創英角ﾎﾟｯﾌﾟ体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2"/>
      <color rgb="FFFF0000"/>
      <name val="HGS創英角ﾎﾟｯﾌﾟ体"/>
      <family val="3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0" fontId="7" fillId="0" borderId="0" xfId="4" applyFont="1">
      <alignment vertical="center"/>
    </xf>
    <xf numFmtId="0" fontId="7" fillId="0" borderId="28" xfId="4" applyFont="1" applyBorder="1">
      <alignment vertical="center"/>
    </xf>
    <xf numFmtId="0" fontId="7" fillId="0" borderId="29" xfId="4" applyFont="1" applyBorder="1">
      <alignment vertical="center"/>
    </xf>
    <xf numFmtId="0" fontId="7" fillId="0" borderId="30" xfId="4" applyFont="1" applyBorder="1">
      <alignment vertical="center"/>
    </xf>
    <xf numFmtId="0" fontId="7" fillId="0" borderId="31" xfId="4" applyFont="1" applyBorder="1">
      <alignment vertical="center"/>
    </xf>
    <xf numFmtId="0" fontId="7" fillId="0" borderId="14" xfId="4" applyFont="1" applyBorder="1">
      <alignment vertical="center"/>
    </xf>
    <xf numFmtId="0" fontId="7" fillId="0" borderId="32" xfId="4" applyFont="1" applyBorder="1">
      <alignment vertical="center"/>
    </xf>
    <xf numFmtId="38" fontId="7" fillId="0" borderId="33" xfId="5" applyFont="1" applyBorder="1">
      <alignment vertical="center"/>
    </xf>
    <xf numFmtId="38" fontId="10" fillId="0" borderId="34" xfId="5" applyFont="1" applyBorder="1">
      <alignment vertical="center"/>
    </xf>
    <xf numFmtId="38" fontId="10" fillId="0" borderId="35" xfId="5" applyFont="1" applyBorder="1">
      <alignment vertical="center"/>
    </xf>
    <xf numFmtId="38" fontId="10" fillId="0" borderId="36" xfId="5" applyFont="1" applyBorder="1">
      <alignment vertical="center"/>
    </xf>
    <xf numFmtId="38" fontId="7" fillId="0" borderId="35" xfId="5" applyFont="1" applyBorder="1">
      <alignment vertical="center"/>
    </xf>
    <xf numFmtId="38" fontId="7" fillId="0" borderId="37" xfId="5" applyFont="1" applyBorder="1">
      <alignment vertical="center"/>
    </xf>
    <xf numFmtId="38" fontId="10" fillId="0" borderId="38" xfId="5" applyFont="1" applyBorder="1">
      <alignment vertical="center"/>
    </xf>
    <xf numFmtId="38" fontId="7" fillId="0" borderId="10" xfId="5" applyFont="1" applyBorder="1">
      <alignment vertical="center"/>
    </xf>
    <xf numFmtId="0" fontId="7" fillId="0" borderId="39" xfId="4" applyFont="1" applyBorder="1">
      <alignment vertical="center"/>
    </xf>
    <xf numFmtId="0" fontId="7" fillId="0" borderId="27" xfId="4" applyFont="1" applyBorder="1">
      <alignment vertical="center"/>
    </xf>
    <xf numFmtId="0" fontId="7" fillId="0" borderId="40" xfId="4" applyFont="1" applyBorder="1">
      <alignment vertical="center"/>
    </xf>
    <xf numFmtId="38" fontId="7" fillId="0" borderId="38" xfId="5" applyFont="1" applyBorder="1">
      <alignment vertical="center"/>
    </xf>
    <xf numFmtId="38" fontId="7" fillId="0" borderId="41" xfId="5" applyFont="1" applyBorder="1">
      <alignment vertical="center"/>
    </xf>
    <xf numFmtId="0" fontId="7" fillId="0" borderId="42" xfId="4" applyFont="1" applyBorder="1">
      <alignment vertical="center"/>
    </xf>
    <xf numFmtId="0" fontId="7" fillId="0" borderId="43" xfId="4" applyFont="1" applyBorder="1">
      <alignment vertical="center"/>
    </xf>
    <xf numFmtId="0" fontId="7" fillId="0" borderId="44" xfId="4" applyFont="1" applyBorder="1">
      <alignment vertical="center"/>
    </xf>
    <xf numFmtId="0" fontId="7" fillId="0" borderId="34" xfId="4" applyFont="1" applyBorder="1" applyAlignment="1">
      <alignment vertical="center" wrapText="1"/>
    </xf>
    <xf numFmtId="0" fontId="7" fillId="0" borderId="45" xfId="4" applyFont="1" applyBorder="1">
      <alignment vertical="center"/>
    </xf>
    <xf numFmtId="0" fontId="7" fillId="2" borderId="46" xfId="4" applyFont="1" applyFill="1" applyBorder="1">
      <alignment vertical="center"/>
    </xf>
    <xf numFmtId="0" fontId="7" fillId="2" borderId="47" xfId="4" applyFont="1" applyFill="1" applyBorder="1">
      <alignment vertical="center"/>
    </xf>
    <xf numFmtId="0" fontId="7" fillId="2" borderId="48" xfId="4" applyFont="1" applyFill="1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38" fontId="11" fillId="0" borderId="14" xfId="3" applyFont="1" applyBorder="1" applyProtection="1">
      <alignment vertical="center"/>
      <protection locked="0"/>
    </xf>
    <xf numFmtId="0" fontId="7" fillId="0" borderId="1" xfId="4" applyFont="1" applyBorder="1" applyAlignment="1">
      <alignment vertical="center" wrapText="1"/>
    </xf>
    <xf numFmtId="38" fontId="11" fillId="3" borderId="14" xfId="0" applyNumberFormat="1" applyFont="1" applyFill="1" applyBorder="1">
      <alignment vertical="center"/>
    </xf>
    <xf numFmtId="0" fontId="13" fillId="3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8" fontId="11" fillId="0" borderId="14" xfId="3" applyFont="1" applyBorder="1" applyProtection="1">
      <alignment vertical="center"/>
    </xf>
    <xf numFmtId="0" fontId="23" fillId="0" borderId="0" xfId="0" applyFont="1">
      <alignment vertical="center"/>
    </xf>
    <xf numFmtId="38" fontId="23" fillId="0" borderId="0" xfId="3" applyFont="1">
      <alignment vertical="center"/>
    </xf>
    <xf numFmtId="38" fontId="23" fillId="0" borderId="0" xfId="3" applyFont="1" applyAlignment="1">
      <alignment horizontal="center" vertical="center"/>
    </xf>
    <xf numFmtId="0" fontId="23" fillId="0" borderId="5" xfId="0" applyFont="1" applyBorder="1">
      <alignment vertical="center"/>
    </xf>
    <xf numFmtId="0" fontId="23" fillId="0" borderId="49" xfId="0" applyFont="1" applyBorder="1">
      <alignment vertical="center"/>
    </xf>
    <xf numFmtId="38" fontId="1" fillId="0" borderId="49" xfId="3" applyFont="1" applyBorder="1">
      <alignment vertical="center"/>
    </xf>
    <xf numFmtId="38" fontId="24" fillId="0" borderId="4" xfId="3" applyFont="1" applyBorder="1" applyAlignment="1">
      <alignment vertical="center" wrapText="1"/>
    </xf>
    <xf numFmtId="38" fontId="24" fillId="0" borderId="5" xfId="3" applyFont="1" applyBorder="1" applyAlignment="1">
      <alignment vertical="center" wrapText="1"/>
    </xf>
    <xf numFmtId="38" fontId="24" fillId="0" borderId="6" xfId="3" applyFont="1" applyBorder="1" applyAlignment="1">
      <alignment vertical="center" wrapText="1"/>
    </xf>
    <xf numFmtId="38" fontId="24" fillId="0" borderId="4" xfId="3" applyFont="1" applyFill="1" applyBorder="1" applyAlignment="1" applyProtection="1">
      <alignment horizontal="left" vertical="center"/>
      <protection locked="0"/>
    </xf>
    <xf numFmtId="38" fontId="24" fillId="0" borderId="5" xfId="3" applyFont="1" applyBorder="1" applyAlignment="1">
      <alignment horizontal="center" vertical="center"/>
    </xf>
    <xf numFmtId="38" fontId="24" fillId="0" borderId="7" xfId="3" applyFont="1" applyBorder="1" applyAlignment="1">
      <alignment horizontal="center" vertical="center"/>
    </xf>
    <xf numFmtId="38" fontId="24" fillId="0" borderId="11" xfId="3" applyFont="1" applyBorder="1" applyAlignment="1">
      <alignment horizontal="center" vertical="center"/>
    </xf>
    <xf numFmtId="38" fontId="24" fillId="0" borderId="7" xfId="3" applyFont="1" applyFill="1" applyBorder="1" applyAlignment="1">
      <alignment horizontal="left" vertical="center"/>
    </xf>
    <xf numFmtId="38" fontId="24" fillId="0" borderId="11" xfId="3" applyFont="1" applyFill="1" applyBorder="1" applyAlignment="1">
      <alignment horizontal="left" vertical="center"/>
    </xf>
    <xf numFmtId="38" fontId="24" fillId="0" borderId="11" xfId="3" applyFont="1" applyBorder="1" applyAlignment="1">
      <alignment horizontal="left" vertical="center"/>
    </xf>
    <xf numFmtId="38" fontId="24" fillId="0" borderId="11" xfId="3" applyFont="1" applyFill="1" applyBorder="1" applyAlignment="1" applyProtection="1">
      <alignment horizontal="left" vertical="center"/>
      <protection locked="0"/>
    </xf>
    <xf numFmtId="38" fontId="24" fillId="0" borderId="4" xfId="3" applyFont="1" applyBorder="1" applyAlignment="1">
      <alignment horizontal="center" vertical="center"/>
    </xf>
    <xf numFmtId="0" fontId="24" fillId="0" borderId="6" xfId="7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8" fontId="24" fillId="0" borderId="22" xfId="3" applyFont="1" applyBorder="1" applyAlignment="1">
      <alignment horizontal="center" vertical="center"/>
    </xf>
    <xf numFmtId="38" fontId="24" fillId="0" borderId="0" xfId="3" applyFont="1" applyAlignment="1">
      <alignment vertical="center" wrapText="1"/>
    </xf>
    <xf numFmtId="38" fontId="24" fillId="0" borderId="0" xfId="3" applyFont="1" applyAlignment="1">
      <alignment horizontal="distributed" vertical="center"/>
    </xf>
    <xf numFmtId="38" fontId="24" fillId="0" borderId="2" xfId="3" applyFont="1" applyFill="1" applyBorder="1" applyAlignment="1">
      <alignment horizontal="center" vertical="center"/>
    </xf>
    <xf numFmtId="38" fontId="24" fillId="0" borderId="0" xfId="3" applyFont="1" applyFill="1" applyBorder="1" applyAlignment="1">
      <alignment horizontal="center" vertical="center"/>
    </xf>
    <xf numFmtId="38" fontId="24" fillId="0" borderId="4" xfId="3" applyFont="1" applyFill="1" applyBorder="1" applyAlignment="1">
      <alignment horizontal="left" vertical="center"/>
    </xf>
    <xf numFmtId="38" fontId="24" fillId="0" borderId="6" xfId="3" applyFont="1" applyFill="1" applyBorder="1" applyAlignment="1">
      <alignment horizontal="center" vertical="center"/>
    </xf>
    <xf numFmtId="38" fontId="24" fillId="0" borderId="2" xfId="3" applyFont="1" applyBorder="1" applyAlignment="1">
      <alignment horizontal="center" vertical="center"/>
    </xf>
    <xf numFmtId="0" fontId="24" fillId="0" borderId="0" xfId="8" applyFont="1">
      <alignment vertical="center"/>
    </xf>
    <xf numFmtId="0" fontId="23" fillId="0" borderId="2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38" fontId="4" fillId="0" borderId="22" xfId="3" applyFont="1" applyBorder="1" applyAlignment="1">
      <alignment horizontal="center" vertical="center"/>
    </xf>
    <xf numFmtId="38" fontId="24" fillId="0" borderId="2" xfId="3" applyFont="1" applyBorder="1" applyAlignment="1">
      <alignment vertical="center" wrapText="1"/>
    </xf>
    <xf numFmtId="38" fontId="24" fillId="0" borderId="2" xfId="3" applyFont="1" applyFill="1" applyBorder="1" applyAlignment="1">
      <alignment horizontal="left" vertical="center"/>
    </xf>
    <xf numFmtId="38" fontId="24" fillId="0" borderId="0" xfId="3" applyFont="1" applyAlignment="1">
      <alignment horizontal="left" vertical="center"/>
    </xf>
    <xf numFmtId="38" fontId="24" fillId="0" borderId="4" xfId="3" applyFont="1" applyFill="1" applyBorder="1" applyAlignment="1">
      <alignment horizontal="center" vertical="center"/>
    </xf>
    <xf numFmtId="38" fontId="24" fillId="0" borderId="5" xfId="3" applyFont="1" applyBorder="1" applyAlignment="1">
      <alignment horizontal="left" vertical="center"/>
    </xf>
    <xf numFmtId="38" fontId="24" fillId="0" borderId="6" xfId="3" applyFont="1" applyBorder="1" applyAlignment="1">
      <alignment horizontal="left" vertical="center"/>
    </xf>
    <xf numFmtId="38" fontId="24" fillId="0" borderId="0" xfId="3" applyFont="1" applyFill="1" applyBorder="1" applyAlignment="1">
      <alignment horizontal="left" vertical="center"/>
    </xf>
    <xf numFmtId="38" fontId="24" fillId="0" borderId="3" xfId="3" applyFont="1" applyFill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22" xfId="0" applyFont="1" applyBorder="1">
      <alignment vertical="center"/>
    </xf>
    <xf numFmtId="38" fontId="24" fillId="0" borderId="9" xfId="3" applyFont="1" applyBorder="1" applyAlignment="1">
      <alignment vertical="center" wrapText="1"/>
    </xf>
    <xf numFmtId="38" fontId="24" fillId="0" borderId="7" xfId="3" applyFont="1" applyBorder="1" applyAlignment="1">
      <alignment vertical="center" wrapText="1"/>
    </xf>
    <xf numFmtId="38" fontId="24" fillId="0" borderId="9" xfId="3" applyFont="1" applyFill="1" applyBorder="1" applyAlignment="1">
      <alignment horizontal="center" vertical="center"/>
    </xf>
    <xf numFmtId="38" fontId="24" fillId="0" borderId="7" xfId="3" applyFont="1" applyFill="1" applyBorder="1" applyAlignment="1">
      <alignment horizontal="center" vertical="center"/>
    </xf>
    <xf numFmtId="38" fontId="24" fillId="0" borderId="8" xfId="3" applyFont="1" applyBorder="1" applyAlignment="1">
      <alignment horizontal="center" vertical="center"/>
    </xf>
    <xf numFmtId="38" fontId="24" fillId="0" borderId="10" xfId="3" applyFont="1" applyBorder="1" applyAlignment="1">
      <alignment horizontal="center" vertical="center"/>
    </xf>
    <xf numFmtId="38" fontId="24" fillId="0" borderId="12" xfId="3" applyFont="1" applyBorder="1" applyAlignment="1">
      <alignment horizontal="center" vertical="center"/>
    </xf>
    <xf numFmtId="38" fontId="24" fillId="0" borderId="10" xfId="3" applyFont="1" applyFill="1" applyBorder="1" applyAlignment="1">
      <alignment horizontal="center" vertical="center"/>
    </xf>
    <xf numFmtId="38" fontId="24" fillId="0" borderId="11" xfId="3" applyFont="1" applyFill="1" applyBorder="1" applyAlignment="1">
      <alignment horizontal="right" vertical="center"/>
    </xf>
    <xf numFmtId="38" fontId="24" fillId="0" borderId="11" xfId="3" applyFont="1" applyFill="1" applyBorder="1" applyAlignment="1">
      <alignment horizontal="center" vertical="center"/>
    </xf>
    <xf numFmtId="38" fontId="24" fillId="0" borderId="13" xfId="3" applyFont="1" applyFill="1" applyBorder="1" applyAlignment="1">
      <alignment horizontal="center" vertical="center"/>
    </xf>
    <xf numFmtId="38" fontId="24" fillId="0" borderId="11" xfId="3" applyFont="1" applyBorder="1" applyAlignment="1">
      <alignment horizontal="right" vertical="center"/>
    </xf>
    <xf numFmtId="38" fontId="24" fillId="0" borderId="6" xfId="3" applyFont="1" applyBorder="1" applyAlignment="1">
      <alignment horizontal="center" vertical="center"/>
    </xf>
    <xf numFmtId="38" fontId="24" fillId="0" borderId="8" xfId="3" applyFont="1" applyFill="1" applyBorder="1" applyAlignment="1">
      <alignment horizontal="center" vertical="center"/>
    </xf>
    <xf numFmtId="0" fontId="24" fillId="0" borderId="2" xfId="7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23" fillId="0" borderId="27" xfId="0" applyFont="1" applyBorder="1">
      <alignment vertical="center"/>
    </xf>
    <xf numFmtId="38" fontId="4" fillId="0" borderId="9" xfId="3" applyFont="1" applyBorder="1">
      <alignment vertical="center"/>
    </xf>
    <xf numFmtId="38" fontId="24" fillId="0" borderId="14" xfId="3" applyFont="1" applyBorder="1" applyAlignment="1">
      <alignment horizontal="center" vertical="center"/>
    </xf>
    <xf numFmtId="38" fontId="24" fillId="0" borderId="18" xfId="3" applyFont="1" applyFill="1" applyBorder="1" applyAlignment="1">
      <alignment horizontal="center" vertical="center"/>
    </xf>
    <xf numFmtId="38" fontId="24" fillId="0" borderId="16" xfId="3" applyFont="1" applyFill="1" applyBorder="1" applyAlignment="1">
      <alignment horizontal="center" vertical="center"/>
    </xf>
    <xf numFmtId="38" fontId="24" fillId="0" borderId="12" xfId="3" applyFont="1" applyFill="1" applyBorder="1" applyAlignment="1">
      <alignment horizontal="center" vertical="center"/>
    </xf>
    <xf numFmtId="38" fontId="24" fillId="0" borderId="17" xfId="3" applyFont="1" applyFill="1" applyBorder="1" applyAlignment="1">
      <alignment horizontal="center" vertical="center"/>
    </xf>
    <xf numFmtId="38" fontId="24" fillId="0" borderId="19" xfId="3" applyFont="1" applyFill="1" applyBorder="1" applyAlignment="1">
      <alignment horizontal="center" vertical="center"/>
    </xf>
    <xf numFmtId="38" fontId="24" fillId="0" borderId="20" xfId="3" applyFont="1" applyFill="1" applyBorder="1" applyAlignment="1">
      <alignment horizontal="center" vertical="center"/>
    </xf>
    <xf numFmtId="38" fontId="24" fillId="0" borderId="21" xfId="3" applyFont="1" applyFill="1" applyBorder="1" applyAlignment="1">
      <alignment horizontal="center" vertical="center"/>
    </xf>
    <xf numFmtId="38" fontId="24" fillId="0" borderId="18" xfId="3" applyFont="1" applyFill="1" applyBorder="1" applyAlignment="1">
      <alignment horizontal="center" vertical="center" wrapText="1" shrinkToFit="1"/>
    </xf>
    <xf numFmtId="38" fontId="24" fillId="0" borderId="16" xfId="3" applyFont="1" applyFill="1" applyBorder="1" applyAlignment="1">
      <alignment horizontal="center" vertical="center" wrapText="1" shrinkToFit="1"/>
    </xf>
    <xf numFmtId="38" fontId="24" fillId="0" borderId="17" xfId="3" applyFont="1" applyFill="1" applyBorder="1" applyAlignment="1">
      <alignment horizontal="center" vertical="center" wrapText="1" shrinkToFit="1"/>
    </xf>
    <xf numFmtId="38" fontId="24" fillId="0" borderId="15" xfId="3" applyFont="1" applyFill="1" applyBorder="1" applyAlignment="1">
      <alignment horizontal="center" vertical="center" wrapText="1" shrinkToFit="1"/>
    </xf>
    <xf numFmtId="38" fontId="24" fillId="0" borderId="16" xfId="3" applyFont="1" applyBorder="1" applyAlignment="1">
      <alignment horizontal="center" vertical="center"/>
    </xf>
    <xf numFmtId="38" fontId="24" fillId="0" borderId="18" xfId="3" applyFont="1" applyBorder="1" applyAlignment="1">
      <alignment horizontal="center" vertical="center" wrapText="1" shrinkToFit="1"/>
    </xf>
    <xf numFmtId="38" fontId="24" fillId="0" borderId="16" xfId="3" applyFont="1" applyBorder="1" applyAlignment="1">
      <alignment horizontal="center" vertical="center" wrapText="1" shrinkToFit="1"/>
    </xf>
    <xf numFmtId="38" fontId="24" fillId="0" borderId="17" xfId="3" applyFont="1" applyBorder="1" applyAlignment="1">
      <alignment horizontal="center" vertical="center" wrapText="1" shrinkToFit="1"/>
    </xf>
    <xf numFmtId="38" fontId="24" fillId="0" borderId="18" xfId="3" applyFont="1" applyBorder="1" applyAlignment="1">
      <alignment horizontal="center" vertical="center"/>
    </xf>
    <xf numFmtId="38" fontId="24" fillId="0" borderId="17" xfId="3" applyFont="1" applyBorder="1" applyAlignment="1">
      <alignment horizontal="center" vertical="center"/>
    </xf>
    <xf numFmtId="38" fontId="24" fillId="0" borderId="9" xfId="3" applyFont="1" applyBorder="1" applyAlignment="1">
      <alignment horizontal="center" vertical="center"/>
    </xf>
    <xf numFmtId="0" fontId="24" fillId="0" borderId="9" xfId="7" applyFont="1" applyBorder="1" applyAlignment="1">
      <alignment horizontal="center" vertical="center" wrapText="1"/>
    </xf>
    <xf numFmtId="0" fontId="23" fillId="0" borderId="6" xfId="0" applyFont="1" applyBorder="1">
      <alignment vertical="center"/>
    </xf>
    <xf numFmtId="38" fontId="24" fillId="0" borderId="0" xfId="3" applyFont="1" applyBorder="1" applyAlignment="1">
      <alignment horizontal="right" vertical="center"/>
    </xf>
    <xf numFmtId="38" fontId="24" fillId="0" borderId="49" xfId="3" applyFont="1" applyBorder="1" applyAlignment="1">
      <alignment horizontal="right" vertical="center"/>
    </xf>
    <xf numFmtId="38" fontId="24" fillId="0" borderId="4" xfId="3" applyFont="1" applyBorder="1" applyAlignment="1">
      <alignment horizontal="right" vertical="center"/>
    </xf>
    <xf numFmtId="38" fontId="24" fillId="0" borderId="0" xfId="3" applyFont="1" applyAlignment="1">
      <alignment horizontal="right" vertical="center"/>
    </xf>
    <xf numFmtId="38" fontId="24" fillId="0" borderId="23" xfId="3" applyFont="1" applyBorder="1" applyAlignment="1">
      <alignment horizontal="right" vertical="center"/>
    </xf>
    <xf numFmtId="38" fontId="24" fillId="0" borderId="25" xfId="3" applyFont="1" applyBorder="1" applyAlignment="1">
      <alignment horizontal="right" vertical="center"/>
    </xf>
    <xf numFmtId="38" fontId="24" fillId="0" borderId="26" xfId="3" applyFont="1" applyBorder="1" applyAlignment="1">
      <alignment horizontal="right" vertical="center"/>
    </xf>
    <xf numFmtId="38" fontId="24" fillId="0" borderId="24" xfId="3" applyFont="1" applyBorder="1" applyAlignment="1">
      <alignment horizontal="right" vertical="center"/>
    </xf>
    <xf numFmtId="38" fontId="24" fillId="0" borderId="6" xfId="3" applyFont="1" applyBorder="1" applyAlignment="1">
      <alignment horizontal="right" vertical="center"/>
    </xf>
    <xf numFmtId="38" fontId="24" fillId="0" borderId="0" xfId="3" applyFont="1" applyBorder="1" applyAlignment="1">
      <alignment horizontal="center" vertical="center"/>
    </xf>
    <xf numFmtId="0" fontId="24" fillId="0" borderId="4" xfId="7" applyFont="1" applyBorder="1" applyAlignment="1">
      <alignment horizontal="right" vertical="center" wrapText="1"/>
    </xf>
    <xf numFmtId="57" fontId="23" fillId="0" borderId="0" xfId="0" applyNumberFormat="1" applyFont="1">
      <alignment vertical="center"/>
    </xf>
    <xf numFmtId="38" fontId="23" fillId="0" borderId="0" xfId="3" applyFont="1" applyAlignment="1">
      <alignment vertical="center"/>
    </xf>
    <xf numFmtId="3" fontId="23" fillId="0" borderId="0" xfId="3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176" fontId="15" fillId="3" borderId="0" xfId="3" applyNumberFormat="1" applyFont="1" applyFill="1" applyBorder="1" applyAlignment="1" applyProtection="1">
      <alignment horizontal="center" vertical="center"/>
    </xf>
    <xf numFmtId="176" fontId="15" fillId="3" borderId="0" xfId="3" applyNumberFormat="1" applyFont="1" applyFill="1" applyBorder="1" applyAlignment="1">
      <alignment horizontal="center" vertical="center"/>
    </xf>
    <xf numFmtId="38" fontId="24" fillId="0" borderId="4" xfId="3" applyFont="1" applyFill="1" applyBorder="1" applyAlignment="1">
      <alignment horizontal="left" vertical="center"/>
    </xf>
    <xf numFmtId="38" fontId="24" fillId="0" borderId="5" xfId="3" applyFont="1" applyBorder="1">
      <alignment vertical="center"/>
    </xf>
    <xf numFmtId="38" fontId="24" fillId="0" borderId="6" xfId="3" applyFont="1" applyBorder="1">
      <alignment vertical="center"/>
    </xf>
    <xf numFmtId="38" fontId="24" fillId="0" borderId="4" xfId="3" applyFont="1" applyBorder="1" applyAlignment="1">
      <alignment horizontal="left" vertical="center"/>
    </xf>
    <xf numFmtId="38" fontId="24" fillId="0" borderId="5" xfId="3" applyFont="1" applyBorder="1" applyAlignment="1">
      <alignment horizontal="left" vertical="center"/>
    </xf>
    <xf numFmtId="38" fontId="24" fillId="0" borderId="6" xfId="3" applyFont="1" applyBorder="1" applyAlignment="1">
      <alignment horizontal="left" vertical="center"/>
    </xf>
    <xf numFmtId="38" fontId="24" fillId="0" borderId="10" xfId="3" applyFont="1" applyBorder="1" applyAlignment="1">
      <alignment horizontal="center" vertical="center"/>
    </xf>
    <xf numFmtId="38" fontId="24" fillId="0" borderId="11" xfId="3" applyFont="1" applyBorder="1" applyAlignment="1">
      <alignment horizontal="center" vertical="center"/>
    </xf>
    <xf numFmtId="38" fontId="24" fillId="0" borderId="12" xfId="3" applyFont="1" applyBorder="1" applyAlignment="1">
      <alignment horizontal="center" vertical="center"/>
    </xf>
    <xf numFmtId="38" fontId="24" fillId="0" borderId="13" xfId="3" applyFont="1" applyBorder="1" applyAlignment="1">
      <alignment horizontal="center" vertical="center"/>
    </xf>
    <xf numFmtId="38" fontId="24" fillId="0" borderId="15" xfId="3" applyFont="1" applyBorder="1" applyAlignment="1">
      <alignment horizontal="center" vertical="center"/>
    </xf>
    <xf numFmtId="38" fontId="24" fillId="0" borderId="10" xfId="3" applyFont="1" applyFill="1" applyBorder="1" applyAlignment="1">
      <alignment horizontal="center" vertical="center" shrinkToFit="1"/>
    </xf>
    <xf numFmtId="38" fontId="24" fillId="0" borderId="13" xfId="3" applyFont="1" applyBorder="1" applyAlignment="1">
      <alignment horizontal="center" vertical="center" shrinkToFit="1"/>
    </xf>
    <xf numFmtId="38" fontId="24" fillId="0" borderId="10" xfId="3" applyFont="1" applyBorder="1" applyAlignment="1">
      <alignment horizontal="center" vertical="center" shrinkToFit="1"/>
    </xf>
  </cellXfs>
  <cellStyles count="9">
    <cellStyle name="桁区切り" xfId="3" builtinId="6"/>
    <cellStyle name="桁区切り 2" xfId="2" xr:uid="{658CA9A2-CD3D-4522-ADF8-E77F82771F56}"/>
    <cellStyle name="桁区切り 2 2" xfId="6" xr:uid="{77EB6B8D-3E60-43CE-8568-BECF4B99CFE9}"/>
    <cellStyle name="桁区切り 3" xfId="5" xr:uid="{46D45C18-D097-49B9-B795-42A5D670196A}"/>
    <cellStyle name="標準" xfId="0" builtinId="0"/>
    <cellStyle name="標準 2" xfId="1" xr:uid="{C4EB74BE-4B67-415B-9F9C-4FA741349AFD}"/>
    <cellStyle name="標準 3" xfId="4" xr:uid="{310BB6AB-AB4E-43B9-B572-9FBD0E3542DC}"/>
    <cellStyle name="標準_推計人口11月1日現在" xfId="7" xr:uid="{CA4C0E87-0CD1-47CD-8414-3F9071C88E80}"/>
    <cellStyle name="標準_推計人口4月1日現在" xfId="8" xr:uid="{885B7AEF-5791-449A-86C2-2A528BF53C34}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13</xdr:row>
      <xdr:rowOff>38100</xdr:rowOff>
    </xdr:from>
    <xdr:to>
      <xdr:col>8</xdr:col>
      <xdr:colOff>398144</xdr:colOff>
      <xdr:row>17</xdr:row>
      <xdr:rowOff>238125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ABA55A49-011F-4291-A9A2-3B37FCB2C0F8}"/>
            </a:ext>
          </a:extLst>
        </xdr:cNvPr>
        <xdr:cNvSpPr/>
      </xdr:nvSpPr>
      <xdr:spPr>
        <a:xfrm>
          <a:off x="7505700" y="2524125"/>
          <a:ext cx="45719" cy="1419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16</xdr:row>
      <xdr:rowOff>238125</xdr:rowOff>
    </xdr:from>
    <xdr:to>
      <xdr:col>3</xdr:col>
      <xdr:colOff>180975</xdr:colOff>
      <xdr:row>19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8217B-D62F-4F02-BE21-3D91F7C6993D}"/>
            </a:ext>
          </a:extLst>
        </xdr:cNvPr>
        <xdr:cNvSpPr txBox="1"/>
      </xdr:nvSpPr>
      <xdr:spPr>
        <a:xfrm>
          <a:off x="133350" y="3638550"/>
          <a:ext cx="27432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☆年間新規外来患者数は、原則、各年度内にアレルギー診療を主目的として受診し、その初診料を算定した者とする。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13</xdr:row>
      <xdr:rowOff>38100</xdr:rowOff>
    </xdr:from>
    <xdr:to>
      <xdr:col>8</xdr:col>
      <xdr:colOff>398144</xdr:colOff>
      <xdr:row>17</xdr:row>
      <xdr:rowOff>238125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7C605608-A27A-4836-B5CA-B436BCDBCF9C}"/>
            </a:ext>
          </a:extLst>
        </xdr:cNvPr>
        <xdr:cNvSpPr/>
      </xdr:nvSpPr>
      <xdr:spPr>
        <a:xfrm>
          <a:off x="7505700" y="2028825"/>
          <a:ext cx="45719" cy="1419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16</xdr:row>
      <xdr:rowOff>238125</xdr:rowOff>
    </xdr:from>
    <xdr:to>
      <xdr:col>3</xdr:col>
      <xdr:colOff>180975</xdr:colOff>
      <xdr:row>19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F0CD7-1E97-40D8-B39A-A81A7E400D38}"/>
            </a:ext>
          </a:extLst>
        </xdr:cNvPr>
        <xdr:cNvSpPr txBox="1"/>
      </xdr:nvSpPr>
      <xdr:spPr>
        <a:xfrm>
          <a:off x="133350" y="3143250"/>
          <a:ext cx="27432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☆年間新規外来患者数は、原則、各年度内にアレルギー診療を主目的として受診し、その初診料を算定した者とする。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0</xdr:colOff>
      <xdr:row>0</xdr:row>
      <xdr:rowOff>0</xdr:rowOff>
    </xdr:from>
    <xdr:to>
      <xdr:col>45</xdr:col>
      <xdr:colOff>776381</xdr:colOff>
      <xdr:row>3</xdr:row>
      <xdr:rowOff>174570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60FBAA3-CBBC-4266-B192-49C34CF1152F}"/>
            </a:ext>
          </a:extLst>
        </xdr:cNvPr>
        <xdr:cNvSpPr>
          <a:spLocks noChangeArrowheads="1"/>
        </xdr:cNvSpPr>
      </xdr:nvSpPr>
      <xdr:spPr bwMode="auto">
        <a:xfrm>
          <a:off x="8401050" y="377825"/>
          <a:ext cx="3265581" cy="733370"/>
        </a:xfrm>
        <a:prstGeom prst="wedgeRoundRectCallout">
          <a:avLst>
            <a:gd name="adj1" fmla="val -33870"/>
            <a:gd name="adj2" fmla="val 5000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列を範囲指定し、右クリックで「再表示」を選択すると、男女別等の数値が表示されます。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188595</xdr:colOff>
      <xdr:row>0</xdr:row>
      <xdr:rowOff>0</xdr:rowOff>
    </xdr:from>
    <xdr:to>
      <xdr:col>60</xdr:col>
      <xdr:colOff>112395</xdr:colOff>
      <xdr:row>3</xdr:row>
      <xdr:rowOff>167605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EC44CF2-1FF4-4CE5-8092-04C449AA1D91}"/>
            </a:ext>
          </a:extLst>
        </xdr:cNvPr>
        <xdr:cNvSpPr>
          <a:spLocks noChangeArrowheads="1"/>
        </xdr:cNvSpPr>
      </xdr:nvSpPr>
      <xdr:spPr bwMode="auto">
        <a:xfrm>
          <a:off x="9075420" y="384810"/>
          <a:ext cx="3533775" cy="748630"/>
        </a:xfrm>
        <a:prstGeom prst="wedgeRoundRectCallout">
          <a:avLst>
            <a:gd name="adj1" fmla="val -33870"/>
            <a:gd name="adj2" fmla="val 5000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列を範囲指定し、右クリックで「再表示」を選択すると、男女別等の数値が表示されます。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200025</xdr:colOff>
      <xdr:row>0</xdr:row>
      <xdr:rowOff>0</xdr:rowOff>
    </xdr:from>
    <xdr:ext cx="3533775" cy="7620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9D35147-43F5-4FAF-B366-4DC3A986C6A4}"/>
            </a:ext>
          </a:extLst>
        </xdr:cNvPr>
        <xdr:cNvSpPr>
          <a:spLocks noChangeArrowheads="1"/>
        </xdr:cNvSpPr>
      </xdr:nvSpPr>
      <xdr:spPr bwMode="auto">
        <a:xfrm>
          <a:off x="9086850" y="390525"/>
          <a:ext cx="3533775" cy="762000"/>
        </a:xfrm>
        <a:prstGeom prst="wedgeRoundRectCallout">
          <a:avLst>
            <a:gd name="adj1" fmla="val -33870"/>
            <a:gd name="adj2" fmla="val 5000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列を範囲指定し、右クリックで「再表示」を選択すると、男女別等の数値が表示されます。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5F7F-8E4C-49DD-8E80-B9DE05AAEB6E}">
  <dimension ref="A1:K27"/>
  <sheetViews>
    <sheetView showGridLines="0" workbookViewId="0">
      <selection activeCell="C28" sqref="C28"/>
    </sheetView>
  </sheetViews>
  <sheetFormatPr defaultRowHeight="14.25" x14ac:dyDescent="0.15"/>
  <cols>
    <col min="1" max="1" width="5.5" bestFit="1" customWidth="1"/>
    <col min="2" max="2" width="20.875" customWidth="1"/>
    <col min="6" max="8" width="13.5" customWidth="1"/>
  </cols>
  <sheetData>
    <row r="1" spans="1:11" ht="18.75" x14ac:dyDescent="0.15">
      <c r="A1" s="147" t="s">
        <v>134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3" spans="1:11" x14ac:dyDescent="0.15">
      <c r="A3" s="43" t="s">
        <v>118</v>
      </c>
      <c r="B3" t="s">
        <v>132</v>
      </c>
    </row>
    <row r="4" spans="1:11" ht="7.5" customHeight="1" x14ac:dyDescent="0.15"/>
    <row r="5" spans="1:11" ht="24" x14ac:dyDescent="0.15">
      <c r="B5" s="47" t="s">
        <v>103</v>
      </c>
      <c r="E5" s="36" t="s">
        <v>127</v>
      </c>
      <c r="F5" s="42" t="str">
        <f>VLOOKUP(B5,'２次医療圏域'!B2:D42,3,FALSE)</f>
        <v>東播磨</v>
      </c>
    </row>
    <row r="7" spans="1:11" x14ac:dyDescent="0.15">
      <c r="A7" s="43" t="s">
        <v>119</v>
      </c>
      <c r="B7" t="s">
        <v>138</v>
      </c>
    </row>
    <row r="8" spans="1:11" ht="7.5" customHeight="1" x14ac:dyDescent="0.15"/>
    <row r="9" spans="1:11" ht="24" x14ac:dyDescent="0.15">
      <c r="B9" s="47" t="s">
        <v>139</v>
      </c>
    </row>
    <row r="11" spans="1:11" x14ac:dyDescent="0.15">
      <c r="A11" t="s">
        <v>142</v>
      </c>
      <c r="B11" t="s">
        <v>150</v>
      </c>
    </row>
    <row r="13" spans="1:11" x14ac:dyDescent="0.15">
      <c r="F13" s="46" t="s">
        <v>147</v>
      </c>
      <c r="G13" s="46" t="s">
        <v>148</v>
      </c>
      <c r="H13" s="46" t="s">
        <v>149</v>
      </c>
    </row>
    <row r="14" spans="1:11" ht="24" x14ac:dyDescent="0.15">
      <c r="B14" s="41">
        <f>SUM($F$14:$F$19)</f>
        <v>300</v>
      </c>
      <c r="C14" t="s">
        <v>144</v>
      </c>
      <c r="D14" s="34" t="s">
        <v>122</v>
      </c>
      <c r="E14" s="34" t="s">
        <v>123</v>
      </c>
      <c r="F14" s="48">
        <v>100</v>
      </c>
      <c r="G14" s="48">
        <v>250</v>
      </c>
      <c r="H14" s="48">
        <v>300</v>
      </c>
      <c r="I14" t="s">
        <v>120</v>
      </c>
    </row>
    <row r="15" spans="1:11" ht="24" x14ac:dyDescent="0.15">
      <c r="B15" s="41">
        <f>SUM($G$14:$G$19)</f>
        <v>650</v>
      </c>
      <c r="C15" t="s">
        <v>145</v>
      </c>
      <c r="D15" s="34"/>
      <c r="E15" s="34" t="s">
        <v>124</v>
      </c>
      <c r="F15" s="48">
        <v>200</v>
      </c>
      <c r="G15" s="48">
        <v>400</v>
      </c>
      <c r="H15" s="48">
        <v>500</v>
      </c>
      <c r="I15" t="s">
        <v>120</v>
      </c>
    </row>
    <row r="16" spans="1:11" ht="24" x14ac:dyDescent="0.15">
      <c r="B16" s="41">
        <f>SUM($H$14:$H$19)</f>
        <v>800</v>
      </c>
      <c r="C16" t="s">
        <v>146</v>
      </c>
      <c r="D16" s="34"/>
      <c r="E16" s="34" t="s">
        <v>125</v>
      </c>
      <c r="F16" s="48"/>
      <c r="G16" s="48"/>
      <c r="H16" s="48"/>
      <c r="I16" t="s">
        <v>120</v>
      </c>
      <c r="J16" t="s">
        <v>136</v>
      </c>
    </row>
    <row r="17" spans="1:9" ht="24" x14ac:dyDescent="0.15">
      <c r="B17" s="35"/>
      <c r="D17" s="34"/>
      <c r="E17" s="34" t="s">
        <v>126</v>
      </c>
      <c r="F17" s="48"/>
      <c r="G17" s="48"/>
      <c r="H17" s="48"/>
      <c r="I17" t="s">
        <v>120</v>
      </c>
    </row>
    <row r="18" spans="1:9" ht="24" x14ac:dyDescent="0.15">
      <c r="B18" s="35"/>
      <c r="D18" s="34"/>
      <c r="E18" s="34" t="s">
        <v>123</v>
      </c>
      <c r="F18" s="48"/>
      <c r="G18" s="48"/>
      <c r="H18" s="48"/>
      <c r="I18" t="s">
        <v>120</v>
      </c>
    </row>
    <row r="19" spans="1:9" ht="24" customHeight="1" x14ac:dyDescent="0.15">
      <c r="E19" s="34" t="s">
        <v>135</v>
      </c>
      <c r="F19" s="48"/>
      <c r="G19" s="48"/>
      <c r="H19" s="48"/>
      <c r="I19" t="s">
        <v>120</v>
      </c>
    </row>
    <row r="20" spans="1:9" ht="18.75" customHeight="1" x14ac:dyDescent="0.15">
      <c r="F20" t="s">
        <v>137</v>
      </c>
    </row>
    <row r="23" spans="1:9" ht="21" x14ac:dyDescent="0.15">
      <c r="A23" s="44" t="s">
        <v>133</v>
      </c>
    </row>
    <row r="25" spans="1:9" ht="24" x14ac:dyDescent="0.15">
      <c r="B25" s="34" t="s">
        <v>147</v>
      </c>
      <c r="C25" s="148">
        <f>B14/VLOOKUP($F$5,'２次医療圏域'!F2:I9,4,FALSE)*100000</f>
        <v>42.289258528333804</v>
      </c>
      <c r="D25" s="148"/>
      <c r="E25" s="37" t="s">
        <v>121</v>
      </c>
      <c r="G25" s="45" t="str">
        <f>IF(B14=0,"",IF(C25&lt;80,"指定には医療部会で協議が必要",""))</f>
        <v>指定には医療部会で協議が必要</v>
      </c>
    </row>
    <row r="26" spans="1:9" ht="24" x14ac:dyDescent="0.15">
      <c r="B26" s="34" t="s">
        <v>148</v>
      </c>
      <c r="C26" s="148">
        <f>B15/VLOOKUP($F$5,'２次医療圏域'!$F$2:$I$9,3,FALSE)*100000</f>
        <v>91.356803130305721</v>
      </c>
      <c r="D26" s="148"/>
      <c r="E26" s="37" t="s">
        <v>121</v>
      </c>
      <c r="G26" s="45" t="str">
        <f t="shared" ref="G26:G27" si="0">IF(B15=0,"",IF(C26&lt;80,"指定には医療部会で協議が必要",""))</f>
        <v/>
      </c>
    </row>
    <row r="27" spans="1:9" ht="24" x14ac:dyDescent="0.15">
      <c r="B27" s="34" t="s">
        <v>149</v>
      </c>
      <c r="C27" s="148">
        <f>B16/VLOOKUP($F$5,'２次医療圏域'!$F$2:$I$9,2,FALSE)*100000</f>
        <v>112.29015776767167</v>
      </c>
      <c r="D27" s="148"/>
      <c r="E27" s="37" t="s">
        <v>121</v>
      </c>
      <c r="G27" s="45" t="str">
        <f t="shared" si="0"/>
        <v/>
      </c>
    </row>
  </sheetData>
  <mergeCells count="4">
    <mergeCell ref="A1:K1"/>
    <mergeCell ref="C25:D25"/>
    <mergeCell ref="C26:D26"/>
    <mergeCell ref="C27:D27"/>
  </mergeCells>
  <phoneticPr fontId="2"/>
  <conditionalFormatting sqref="F19:H19">
    <cfRule type="expression" dxfId="1" priority="1">
      <formula>$B$9="病院"</formula>
    </cfRule>
  </conditionalFormatting>
  <dataValidations count="1">
    <dataValidation type="whole" allowBlank="1" showInputMessage="1" showErrorMessage="1" sqref="B14:B18" xr:uid="{63115A5A-B5C2-449B-B325-B16DC4E3325A}">
      <formula1>0</formula1>
      <formula2>100000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&amp;R【参考】</oddHeader>
    <oddFooter>&amp;C兵庫県保健医療部感染症等対策室感染症対策課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F3CE79-A033-40D0-9AE7-56D00792222D}">
          <x14:formula1>
            <xm:f>'２次医療圏域'!$F$14:$F$15</xm:f>
          </x14:formula1>
          <xm:sqref>B9</xm:sqref>
        </x14:dataValidation>
        <x14:dataValidation type="list" allowBlank="1" showInputMessage="1" showErrorMessage="1" xr:uid="{0371BB92-FAF8-48B6-8313-055A7EB74D80}">
          <x14:formula1>
            <xm:f>'２次医療圏域'!$B$2:$B$42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F160-F533-4BB6-9B97-42A93DB77447}">
  <sheetPr>
    <tabColor rgb="FFFFFF00"/>
  </sheetPr>
  <dimension ref="A1:K38"/>
  <sheetViews>
    <sheetView showGridLines="0" tabSelected="1" workbookViewId="0">
      <selection activeCell="K22" sqref="K22"/>
    </sheetView>
  </sheetViews>
  <sheetFormatPr defaultRowHeight="14.25" x14ac:dyDescent="0.15"/>
  <cols>
    <col min="1" max="1" width="5.5" bestFit="1" customWidth="1"/>
    <col min="2" max="2" width="20.875" customWidth="1"/>
    <col min="6" max="8" width="13.5" customWidth="1"/>
  </cols>
  <sheetData>
    <row r="1" spans="1:11" ht="18.75" x14ac:dyDescent="0.15">
      <c r="A1" s="147" t="s">
        <v>134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3" spans="1:11" x14ac:dyDescent="0.15">
      <c r="A3" s="43" t="s">
        <v>118</v>
      </c>
      <c r="B3" t="s">
        <v>132</v>
      </c>
    </row>
    <row r="4" spans="1:11" ht="7.5" customHeight="1" x14ac:dyDescent="0.15"/>
    <row r="5" spans="1:11" ht="24" x14ac:dyDescent="0.15">
      <c r="B5" s="38"/>
      <c r="E5" s="36" t="s">
        <v>127</v>
      </c>
      <c r="F5" s="42" t="e">
        <f>VLOOKUP(B5,'２次医療圏域'!B2:D42,3,FALSE)</f>
        <v>#N/A</v>
      </c>
    </row>
    <row r="7" spans="1:11" x14ac:dyDescent="0.15">
      <c r="A7" s="43" t="s">
        <v>119</v>
      </c>
      <c r="B7" t="s">
        <v>138</v>
      </c>
    </row>
    <row r="8" spans="1:11" ht="7.5" customHeight="1" x14ac:dyDescent="0.15"/>
    <row r="9" spans="1:11" ht="24" x14ac:dyDescent="0.15">
      <c r="B9" s="38"/>
    </row>
    <row r="11" spans="1:11" x14ac:dyDescent="0.15">
      <c r="A11" t="s">
        <v>142</v>
      </c>
      <c r="B11" t="s">
        <v>143</v>
      </c>
    </row>
    <row r="13" spans="1:11" x14ac:dyDescent="0.15">
      <c r="F13" s="46" t="s">
        <v>147</v>
      </c>
      <c r="G13" s="46" t="s">
        <v>148</v>
      </c>
      <c r="H13" s="46" t="s">
        <v>149</v>
      </c>
    </row>
    <row r="14" spans="1:11" ht="24" x14ac:dyDescent="0.15">
      <c r="B14" s="41">
        <f>SUM($F$14:$F$19)</f>
        <v>0</v>
      </c>
      <c r="C14" t="s">
        <v>144</v>
      </c>
      <c r="D14" s="34" t="s">
        <v>122</v>
      </c>
      <c r="E14" s="34" t="s">
        <v>123</v>
      </c>
      <c r="F14" s="39"/>
      <c r="G14" s="39"/>
      <c r="H14" s="39"/>
      <c r="I14" t="s">
        <v>120</v>
      </c>
    </row>
    <row r="15" spans="1:11" ht="24" x14ac:dyDescent="0.15">
      <c r="B15" s="41">
        <f>SUM($G$14:$G$19)</f>
        <v>0</v>
      </c>
      <c r="C15" t="s">
        <v>145</v>
      </c>
      <c r="D15" s="34"/>
      <c r="E15" s="34" t="s">
        <v>124</v>
      </c>
      <c r="F15" s="39"/>
      <c r="G15" s="39"/>
      <c r="H15" s="39"/>
      <c r="I15" t="s">
        <v>120</v>
      </c>
    </row>
    <row r="16" spans="1:11" ht="24" x14ac:dyDescent="0.15">
      <c r="B16" s="41">
        <f>SUM($H$14:$H$19)</f>
        <v>0</v>
      </c>
      <c r="C16" t="s">
        <v>146</v>
      </c>
      <c r="D16" s="34"/>
      <c r="E16" s="34" t="s">
        <v>125</v>
      </c>
      <c r="F16" s="39"/>
      <c r="G16" s="39"/>
      <c r="H16" s="39"/>
      <c r="I16" t="s">
        <v>120</v>
      </c>
      <c r="J16" t="s">
        <v>136</v>
      </c>
    </row>
    <row r="17" spans="1:9" ht="24" x14ac:dyDescent="0.15">
      <c r="B17" s="35"/>
      <c r="D17" s="34"/>
      <c r="E17" s="34" t="s">
        <v>126</v>
      </c>
      <c r="F17" s="39"/>
      <c r="G17" s="39"/>
      <c r="H17" s="39"/>
      <c r="I17" t="s">
        <v>120</v>
      </c>
    </row>
    <row r="18" spans="1:9" ht="24" x14ac:dyDescent="0.15">
      <c r="B18" s="35"/>
      <c r="D18" s="34"/>
      <c r="E18" s="34" t="s">
        <v>171</v>
      </c>
      <c r="F18" s="39"/>
      <c r="G18" s="39"/>
      <c r="H18" s="39"/>
      <c r="I18" t="s">
        <v>120</v>
      </c>
    </row>
    <row r="19" spans="1:9" ht="24" customHeight="1" x14ac:dyDescent="0.15">
      <c r="E19" s="34" t="s">
        <v>135</v>
      </c>
      <c r="F19" s="39"/>
      <c r="G19" s="39"/>
      <c r="H19" s="39"/>
      <c r="I19" t="s">
        <v>120</v>
      </c>
    </row>
    <row r="20" spans="1:9" ht="18.75" customHeight="1" x14ac:dyDescent="0.15">
      <c r="F20" t="s">
        <v>137</v>
      </c>
    </row>
    <row r="23" spans="1:9" ht="21" x14ac:dyDescent="0.15">
      <c r="A23" s="44" t="s">
        <v>133</v>
      </c>
    </row>
    <row r="25" spans="1:9" ht="24" x14ac:dyDescent="0.15">
      <c r="B25" s="34" t="s">
        <v>147</v>
      </c>
      <c r="C25" s="149" t="e">
        <f>B14/VLOOKUP(F5,'２次医療圏域'!F2:I9,4,FALSE)*100000</f>
        <v>#N/A</v>
      </c>
      <c r="D25" s="149"/>
      <c r="E25" s="37" t="s">
        <v>121</v>
      </c>
      <c r="G25" s="45" t="str">
        <f>IF(B14=0,"",IF(C25&lt;80,"指定には医療部会で協議が必要",""))</f>
        <v/>
      </c>
    </row>
    <row r="26" spans="1:9" ht="24" x14ac:dyDescent="0.15">
      <c r="B26" s="34" t="s">
        <v>148</v>
      </c>
      <c r="C26" s="149" t="e">
        <f>B15/VLOOKUP(F5,'２次医療圏域'!F2:I9,3,FALSE)*100000</f>
        <v>#N/A</v>
      </c>
      <c r="D26" s="149"/>
      <c r="E26" s="37" t="s">
        <v>121</v>
      </c>
      <c r="G26" s="45" t="str">
        <f t="shared" ref="G26" si="0">IF(B15=0,"",IF(C26&lt;80,"指定には医療部会で協議が必要",""))</f>
        <v/>
      </c>
    </row>
    <row r="27" spans="1:9" ht="24" x14ac:dyDescent="0.15">
      <c r="B27" s="34" t="s">
        <v>149</v>
      </c>
      <c r="C27" s="149" t="e">
        <f>B16/VLOOKUP(F5,'２次医療圏域'!F2:I9,2,FALSE)*100000</f>
        <v>#N/A</v>
      </c>
      <c r="D27" s="149"/>
      <c r="E27" s="37" t="s">
        <v>121</v>
      </c>
      <c r="G27" s="45" t="str">
        <f>IF(B16=0,"",IF(C27&lt;80,"指定には医療部会で協議が必要",""))</f>
        <v/>
      </c>
    </row>
    <row r="38" spans="6:6" x14ac:dyDescent="0.15">
      <c r="F38" t="e">
        <f>VLOOKUP(診療実績!B5,'２次医療圏域'!B2:D42,3,FALSE)</f>
        <v>#N/A</v>
      </c>
    </row>
  </sheetData>
  <mergeCells count="4">
    <mergeCell ref="C25:D25"/>
    <mergeCell ref="C26:D26"/>
    <mergeCell ref="C27:D27"/>
    <mergeCell ref="A1:K1"/>
  </mergeCells>
  <phoneticPr fontId="2"/>
  <conditionalFormatting sqref="F19:H19">
    <cfRule type="expression" dxfId="0" priority="1">
      <formula>$B$9="病院"</formula>
    </cfRule>
  </conditionalFormatting>
  <dataValidations count="1">
    <dataValidation type="whole" allowBlank="1" showInputMessage="1" showErrorMessage="1" sqref="B14:B18" xr:uid="{F9826EB1-7C0E-459E-8448-48B3315A7A81}">
      <formula1>0</formula1>
      <formula2>100000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&amp;R【参考】</oddHeader>
    <oddFooter>&amp;C兵庫県保健医療部感染症等対策室感染症対策課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2634CE-72F0-4E43-AC8F-92E8FC52D82D}">
          <x14:formula1>
            <xm:f>'２次医療圏域'!$B$2:$B$42</xm:f>
          </x14:formula1>
          <xm:sqref>B5</xm:sqref>
        </x14:dataValidation>
        <x14:dataValidation type="list" allowBlank="1" showInputMessage="1" showErrorMessage="1" xr:uid="{70AF8FE4-FEC5-4D0D-A7A3-C01F77C31D75}">
          <x14:formula1>
            <xm:f>'２次医療圏域'!$F$14:$F$15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8416-14EC-4C62-93E9-08181EB29CD5}">
  <dimension ref="A1:M42"/>
  <sheetViews>
    <sheetView workbookViewId="0">
      <selection activeCell="G4" sqref="G4"/>
    </sheetView>
  </sheetViews>
  <sheetFormatPr defaultColWidth="9" defaultRowHeight="15.75" x14ac:dyDescent="0.15"/>
  <cols>
    <col min="1" max="1" width="4.875" style="6" customWidth="1"/>
    <col min="2" max="2" width="11" style="6" bestFit="1" customWidth="1"/>
    <col min="3" max="3" width="14.5" style="6" customWidth="1"/>
    <col min="4" max="4" width="19.5" style="6" bestFit="1" customWidth="1"/>
    <col min="5" max="5" width="9" style="6"/>
    <col min="6" max="6" width="17.5" style="6" bestFit="1" customWidth="1"/>
    <col min="7" max="7" width="10.875" style="6" bestFit="1" customWidth="1"/>
    <col min="8" max="9" width="10.875" style="6" customWidth="1"/>
    <col min="10" max="11" width="11.5" style="6" customWidth="1"/>
    <col min="12" max="12" width="10.75" style="6" bestFit="1" customWidth="1"/>
    <col min="13" max="16384" width="9" style="6"/>
  </cols>
  <sheetData>
    <row r="1" spans="1:13" ht="49.5" customHeight="1" thickBot="1" x14ac:dyDescent="0.2">
      <c r="A1" s="33"/>
      <c r="B1" s="32" t="s">
        <v>117</v>
      </c>
      <c r="C1" s="32" t="s">
        <v>116</v>
      </c>
      <c r="D1" s="31" t="s">
        <v>115</v>
      </c>
      <c r="F1" s="30" t="s">
        <v>114</v>
      </c>
      <c r="G1" s="40" t="s">
        <v>168</v>
      </c>
      <c r="H1" s="40" t="s">
        <v>169</v>
      </c>
      <c r="I1" s="40" t="s">
        <v>170</v>
      </c>
      <c r="J1" s="29" t="s">
        <v>113</v>
      </c>
      <c r="K1" s="29" t="s">
        <v>112</v>
      </c>
      <c r="L1" s="29" t="s">
        <v>111</v>
      </c>
    </row>
    <row r="2" spans="1:13" x14ac:dyDescent="0.15">
      <c r="A2" s="26">
        <v>1</v>
      </c>
      <c r="B2" s="28" t="s">
        <v>38</v>
      </c>
      <c r="C2" s="28" t="s">
        <v>110</v>
      </c>
      <c r="D2" s="27" t="s">
        <v>110</v>
      </c>
      <c r="F2" s="26" t="s">
        <v>109</v>
      </c>
      <c r="G2" s="25">
        <f>'R4.10月'!I8</f>
        <v>1510171</v>
      </c>
      <c r="H2" s="25">
        <f>'R5.10月'!I8</f>
        <v>1499887</v>
      </c>
      <c r="I2" s="25">
        <f>'R6.10月'!I8</f>
        <v>1492282</v>
      </c>
      <c r="J2" s="19">
        <f t="shared" ref="J2:J9" si="0">ROUNDUP(G2/250000,0)</f>
        <v>7</v>
      </c>
      <c r="K2" s="19">
        <f t="shared" ref="K2:K9" si="1">ROUNDUP(G2/300000,0)</f>
        <v>6</v>
      </c>
      <c r="L2" s="24">
        <v>3</v>
      </c>
      <c r="M2" s="6">
        <v>-3</v>
      </c>
    </row>
    <row r="3" spans="1:13" x14ac:dyDescent="0.15">
      <c r="A3" s="12">
        <v>2</v>
      </c>
      <c r="B3" s="11" t="s">
        <v>39</v>
      </c>
      <c r="C3" s="11" t="s">
        <v>108</v>
      </c>
      <c r="D3" s="10" t="s">
        <v>79</v>
      </c>
      <c r="F3" s="12" t="s">
        <v>93</v>
      </c>
      <c r="G3" s="20">
        <f>'R4.10月'!I9+'R4.10月'!I10</f>
        <v>1741906</v>
      </c>
      <c r="H3" s="20">
        <f>'R5.10月'!I9+'R5.10月'!I10</f>
        <v>1734278</v>
      </c>
      <c r="I3" s="20">
        <f>'R6.10月'!I9+'R6.10月'!I10</f>
        <v>1726903</v>
      </c>
      <c r="J3" s="19">
        <f t="shared" si="0"/>
        <v>7</v>
      </c>
      <c r="K3" s="19">
        <f t="shared" si="1"/>
        <v>6</v>
      </c>
      <c r="L3" s="18">
        <v>5</v>
      </c>
      <c r="M3" s="6">
        <v>-1</v>
      </c>
    </row>
    <row r="4" spans="1:13" x14ac:dyDescent="0.15">
      <c r="A4" s="12">
        <v>3</v>
      </c>
      <c r="B4" s="11" t="s">
        <v>40</v>
      </c>
      <c r="C4" s="11" t="s">
        <v>107</v>
      </c>
      <c r="D4" s="10" t="s">
        <v>93</v>
      </c>
      <c r="F4" s="12" t="s">
        <v>106</v>
      </c>
      <c r="G4" s="20">
        <f>'R4.10月'!I11</f>
        <v>712440</v>
      </c>
      <c r="H4" s="20">
        <f>'R5.10月'!I11</f>
        <v>711496</v>
      </c>
      <c r="I4" s="20">
        <f>'R6.10月'!I11</f>
        <v>709400</v>
      </c>
      <c r="J4" s="19">
        <f t="shared" si="0"/>
        <v>3</v>
      </c>
      <c r="K4" s="19">
        <f t="shared" si="1"/>
        <v>3</v>
      </c>
      <c r="L4" s="18">
        <v>3</v>
      </c>
    </row>
    <row r="5" spans="1:13" x14ac:dyDescent="0.15">
      <c r="A5" s="12">
        <v>4</v>
      </c>
      <c r="B5" s="11" t="s">
        <v>41</v>
      </c>
      <c r="C5" s="11" t="s">
        <v>105</v>
      </c>
      <c r="D5" s="10" t="s">
        <v>93</v>
      </c>
      <c r="F5" s="12" t="s">
        <v>104</v>
      </c>
      <c r="G5" s="20">
        <f>'R4.10月'!I12</f>
        <v>258193</v>
      </c>
      <c r="H5" s="20">
        <f>'R5.10月'!I12</f>
        <v>255530</v>
      </c>
      <c r="I5" s="20">
        <f>'R6.10月'!I12</f>
        <v>252739</v>
      </c>
      <c r="J5" s="19">
        <f t="shared" si="0"/>
        <v>2</v>
      </c>
      <c r="K5" s="19">
        <f t="shared" si="1"/>
        <v>1</v>
      </c>
      <c r="L5" s="18">
        <v>1</v>
      </c>
    </row>
    <row r="6" spans="1:13" ht="16.5" thickBot="1" x14ac:dyDescent="0.2">
      <c r="A6" s="9">
        <v>5</v>
      </c>
      <c r="B6" s="8" t="s">
        <v>103</v>
      </c>
      <c r="C6" s="8" t="s">
        <v>102</v>
      </c>
      <c r="D6" s="7" t="s">
        <v>91</v>
      </c>
      <c r="F6" s="12" t="s">
        <v>83</v>
      </c>
      <c r="G6" s="20">
        <f>'R4.10月'!I13+'R4.10月'!I14</f>
        <v>805171</v>
      </c>
      <c r="H6" s="20">
        <f>'R5.10月'!I13+'R5.10月'!I14</f>
        <v>798460</v>
      </c>
      <c r="I6" s="20">
        <f>'R6.10月'!I13+'R6.10月'!I14</f>
        <v>791068</v>
      </c>
      <c r="J6" s="19">
        <f t="shared" si="0"/>
        <v>4</v>
      </c>
      <c r="K6" s="19">
        <f t="shared" si="1"/>
        <v>3</v>
      </c>
      <c r="L6" s="18">
        <v>3</v>
      </c>
    </row>
    <row r="7" spans="1:13" x14ac:dyDescent="0.15">
      <c r="A7" s="23">
        <v>6</v>
      </c>
      <c r="B7" s="22" t="s">
        <v>43</v>
      </c>
      <c r="C7" s="22" t="s">
        <v>101</v>
      </c>
      <c r="D7" s="21" t="s">
        <v>93</v>
      </c>
      <c r="F7" s="12" t="s">
        <v>100</v>
      </c>
      <c r="G7" s="20">
        <f>'R4.10月'!I15</f>
        <v>152674</v>
      </c>
      <c r="H7" s="20">
        <f>'R5.10月'!I15</f>
        <v>149768</v>
      </c>
      <c r="I7" s="20">
        <f>'R6.10月'!I15</f>
        <v>146857</v>
      </c>
      <c r="J7" s="19">
        <f t="shared" si="0"/>
        <v>1</v>
      </c>
      <c r="K7" s="19">
        <f t="shared" si="1"/>
        <v>1</v>
      </c>
      <c r="L7" s="18">
        <v>1</v>
      </c>
    </row>
    <row r="8" spans="1:13" x14ac:dyDescent="0.15">
      <c r="A8" s="12">
        <v>7</v>
      </c>
      <c r="B8" s="11" t="s">
        <v>50</v>
      </c>
      <c r="C8" s="11" t="s">
        <v>98</v>
      </c>
      <c r="D8" s="10" t="s">
        <v>93</v>
      </c>
      <c r="F8" s="12" t="s">
        <v>99</v>
      </c>
      <c r="G8" s="20">
        <f>'R4.10月'!I16</f>
        <v>98700</v>
      </c>
      <c r="H8" s="20">
        <f>'R5.10月'!I16</f>
        <v>97547</v>
      </c>
      <c r="I8" s="20">
        <f>'R6.10月'!I16</f>
        <v>96300</v>
      </c>
      <c r="J8" s="19">
        <f t="shared" si="0"/>
        <v>1</v>
      </c>
      <c r="K8" s="19">
        <f t="shared" si="1"/>
        <v>1</v>
      </c>
      <c r="L8" s="18">
        <v>1</v>
      </c>
    </row>
    <row r="9" spans="1:13" ht="16.5" thickBot="1" x14ac:dyDescent="0.2">
      <c r="A9" s="12">
        <v>8</v>
      </c>
      <c r="B9" s="11" t="s">
        <v>55</v>
      </c>
      <c r="C9" s="11" t="s">
        <v>98</v>
      </c>
      <c r="D9" s="10" t="s">
        <v>93</v>
      </c>
      <c r="F9" s="9" t="s">
        <v>97</v>
      </c>
      <c r="G9" s="17">
        <f>'R4.10月'!I17</f>
        <v>124564</v>
      </c>
      <c r="H9" s="17">
        <f>'R5.10月'!I17</f>
        <v>122868</v>
      </c>
      <c r="I9" s="17">
        <f>'R6.10月'!I17</f>
        <v>121116</v>
      </c>
      <c r="J9" s="16">
        <f t="shared" si="0"/>
        <v>1</v>
      </c>
      <c r="K9" s="16">
        <f t="shared" si="1"/>
        <v>1</v>
      </c>
      <c r="L9" s="13">
        <v>1</v>
      </c>
    </row>
    <row r="10" spans="1:13" ht="16.5" thickBot="1" x14ac:dyDescent="0.2">
      <c r="A10" s="12">
        <v>9</v>
      </c>
      <c r="B10" s="11" t="s">
        <v>44</v>
      </c>
      <c r="C10" s="11" t="s">
        <v>94</v>
      </c>
      <c r="D10" s="10" t="s">
        <v>93</v>
      </c>
      <c r="F10" s="9" t="s">
        <v>96</v>
      </c>
      <c r="G10" s="15">
        <f>SUM(G2:G9)</f>
        <v>5403819</v>
      </c>
      <c r="H10" s="15">
        <f t="shared" ref="H10:I10" si="2">SUM(H2:H9)</f>
        <v>5369834</v>
      </c>
      <c r="I10" s="15">
        <f t="shared" si="2"/>
        <v>5336665</v>
      </c>
      <c r="J10" s="14">
        <f>SUM(J2:J9)</f>
        <v>26</v>
      </c>
      <c r="K10" s="14">
        <f>SUM(K2:K9)</f>
        <v>22</v>
      </c>
      <c r="L10" s="13">
        <f>SUM(L2:L9)</f>
        <v>18</v>
      </c>
    </row>
    <row r="11" spans="1:13" x14ac:dyDescent="0.15">
      <c r="A11" s="12">
        <v>10</v>
      </c>
      <c r="B11" s="11" t="s">
        <v>53</v>
      </c>
      <c r="C11" s="11" t="s">
        <v>94</v>
      </c>
      <c r="D11" s="10" t="s">
        <v>93</v>
      </c>
      <c r="J11" s="6" t="s">
        <v>95</v>
      </c>
    </row>
    <row r="12" spans="1:13" x14ac:dyDescent="0.15">
      <c r="A12" s="12">
        <v>11</v>
      </c>
      <c r="B12" s="11" t="s">
        <v>57</v>
      </c>
      <c r="C12" s="11" t="s">
        <v>94</v>
      </c>
      <c r="D12" s="10" t="s">
        <v>93</v>
      </c>
    </row>
    <row r="13" spans="1:13" x14ac:dyDescent="0.15">
      <c r="A13" s="12">
        <v>12</v>
      </c>
      <c r="B13" s="11" t="s">
        <v>47</v>
      </c>
      <c r="C13" s="11" t="s">
        <v>92</v>
      </c>
      <c r="D13" s="10" t="s">
        <v>91</v>
      </c>
      <c r="F13" s="11" t="s">
        <v>141</v>
      </c>
    </row>
    <row r="14" spans="1:13" x14ac:dyDescent="0.15">
      <c r="A14" s="12">
        <v>13</v>
      </c>
      <c r="B14" s="11" t="s">
        <v>52</v>
      </c>
      <c r="C14" s="11" t="s">
        <v>92</v>
      </c>
      <c r="D14" s="10" t="s">
        <v>91</v>
      </c>
      <c r="F14" s="11" t="s">
        <v>139</v>
      </c>
    </row>
    <row r="15" spans="1:13" x14ac:dyDescent="0.15">
      <c r="A15" s="12">
        <v>14</v>
      </c>
      <c r="B15" s="11" t="s">
        <v>58</v>
      </c>
      <c r="C15" s="11" t="s">
        <v>92</v>
      </c>
      <c r="D15" s="10" t="s">
        <v>91</v>
      </c>
      <c r="F15" s="11" t="s">
        <v>140</v>
      </c>
    </row>
    <row r="16" spans="1:13" x14ac:dyDescent="0.15">
      <c r="A16" s="12">
        <v>15</v>
      </c>
      <c r="B16" s="11" t="s">
        <v>59</v>
      </c>
      <c r="C16" s="11" t="s">
        <v>92</v>
      </c>
      <c r="D16" s="10" t="s">
        <v>91</v>
      </c>
    </row>
    <row r="17" spans="1:4" x14ac:dyDescent="0.15">
      <c r="A17" s="12">
        <v>16</v>
      </c>
      <c r="B17" s="11" t="s">
        <v>54</v>
      </c>
      <c r="C17" s="11" t="s">
        <v>88</v>
      </c>
      <c r="D17" s="10" t="s">
        <v>87</v>
      </c>
    </row>
    <row r="18" spans="1:4" x14ac:dyDescent="0.15">
      <c r="A18" s="12">
        <v>17</v>
      </c>
      <c r="B18" s="11" t="s">
        <v>90</v>
      </c>
      <c r="C18" s="11" t="s">
        <v>88</v>
      </c>
      <c r="D18" s="10" t="s">
        <v>87</v>
      </c>
    </row>
    <row r="19" spans="1:4" x14ac:dyDescent="0.15">
      <c r="A19" s="12">
        <v>18</v>
      </c>
      <c r="B19" s="11" t="s">
        <v>49</v>
      </c>
      <c r="C19" s="11" t="s">
        <v>88</v>
      </c>
      <c r="D19" s="10" t="s">
        <v>87</v>
      </c>
    </row>
    <row r="20" spans="1:4" x14ac:dyDescent="0.15">
      <c r="A20" s="12">
        <v>19</v>
      </c>
      <c r="B20" s="11" t="s">
        <v>89</v>
      </c>
      <c r="C20" s="11" t="s">
        <v>88</v>
      </c>
      <c r="D20" s="10" t="s">
        <v>87</v>
      </c>
    </row>
    <row r="21" spans="1:4" x14ac:dyDescent="0.15">
      <c r="A21" s="12">
        <v>20</v>
      </c>
      <c r="B21" s="11" t="s">
        <v>51</v>
      </c>
      <c r="C21" s="11" t="s">
        <v>88</v>
      </c>
      <c r="D21" s="10" t="s">
        <v>87</v>
      </c>
    </row>
    <row r="22" spans="1:4" x14ac:dyDescent="0.15">
      <c r="A22" s="12">
        <v>21</v>
      </c>
      <c r="B22" s="11" t="s">
        <v>56</v>
      </c>
      <c r="C22" s="11" t="s">
        <v>88</v>
      </c>
      <c r="D22" s="10" t="s">
        <v>87</v>
      </c>
    </row>
    <row r="23" spans="1:4" x14ac:dyDescent="0.15">
      <c r="A23" s="12">
        <v>22</v>
      </c>
      <c r="B23" s="11" t="s">
        <v>60</v>
      </c>
      <c r="C23" s="11" t="s">
        <v>85</v>
      </c>
      <c r="D23" s="10" t="s">
        <v>83</v>
      </c>
    </row>
    <row r="24" spans="1:4" x14ac:dyDescent="0.15">
      <c r="A24" s="12">
        <v>23</v>
      </c>
      <c r="B24" s="11" t="s">
        <v>61</v>
      </c>
      <c r="C24" s="11" t="s">
        <v>85</v>
      </c>
      <c r="D24" s="10" t="s">
        <v>83</v>
      </c>
    </row>
    <row r="25" spans="1:4" x14ac:dyDescent="0.15">
      <c r="A25" s="12">
        <v>24</v>
      </c>
      <c r="B25" s="11" t="s">
        <v>86</v>
      </c>
      <c r="C25" s="11" t="s">
        <v>85</v>
      </c>
      <c r="D25" s="10" t="s">
        <v>83</v>
      </c>
    </row>
    <row r="26" spans="1:4" x14ac:dyDescent="0.15">
      <c r="A26" s="12">
        <v>25</v>
      </c>
      <c r="B26" s="11" t="s">
        <v>84</v>
      </c>
      <c r="C26" s="11" t="s">
        <v>81</v>
      </c>
      <c r="D26" s="10" t="s">
        <v>83</v>
      </c>
    </row>
    <row r="27" spans="1:4" x14ac:dyDescent="0.15">
      <c r="A27" s="12">
        <v>26</v>
      </c>
      <c r="B27" s="11" t="s">
        <v>62</v>
      </c>
      <c r="C27" s="11" t="s">
        <v>81</v>
      </c>
      <c r="D27" s="10" t="s">
        <v>79</v>
      </c>
    </row>
    <row r="28" spans="1:4" x14ac:dyDescent="0.15">
      <c r="A28" s="12">
        <v>27</v>
      </c>
      <c r="B28" s="11" t="s">
        <v>64</v>
      </c>
      <c r="C28" s="11" t="s">
        <v>81</v>
      </c>
      <c r="D28" s="10" t="s">
        <v>79</v>
      </c>
    </row>
    <row r="29" spans="1:4" x14ac:dyDescent="0.15">
      <c r="A29" s="12">
        <v>28</v>
      </c>
      <c r="B29" s="11" t="s">
        <v>82</v>
      </c>
      <c r="C29" s="11" t="s">
        <v>81</v>
      </c>
      <c r="D29" s="10" t="s">
        <v>79</v>
      </c>
    </row>
    <row r="30" spans="1:4" x14ac:dyDescent="0.15">
      <c r="A30" s="12">
        <v>29</v>
      </c>
      <c r="B30" s="11" t="s">
        <v>45</v>
      </c>
      <c r="C30" s="11" t="s">
        <v>80</v>
      </c>
      <c r="D30" s="10" t="s">
        <v>79</v>
      </c>
    </row>
    <row r="31" spans="1:4" x14ac:dyDescent="0.15">
      <c r="A31" s="12">
        <v>30</v>
      </c>
      <c r="B31" s="11" t="s">
        <v>48</v>
      </c>
      <c r="C31" s="11" t="s">
        <v>80</v>
      </c>
      <c r="D31" s="10" t="s">
        <v>79</v>
      </c>
    </row>
    <row r="32" spans="1:4" x14ac:dyDescent="0.15">
      <c r="A32" s="12">
        <v>31</v>
      </c>
      <c r="B32" s="11" t="s">
        <v>63</v>
      </c>
      <c r="C32" s="11" t="s">
        <v>80</v>
      </c>
      <c r="D32" s="10" t="s">
        <v>79</v>
      </c>
    </row>
    <row r="33" spans="1:4" x14ac:dyDescent="0.15">
      <c r="A33" s="12">
        <v>32</v>
      </c>
      <c r="B33" s="11" t="s">
        <v>46</v>
      </c>
      <c r="C33" s="11" t="s">
        <v>76</v>
      </c>
      <c r="D33" s="10" t="s">
        <v>72</v>
      </c>
    </row>
    <row r="34" spans="1:4" x14ac:dyDescent="0.15">
      <c r="A34" s="12">
        <v>33</v>
      </c>
      <c r="B34" s="11" t="s">
        <v>78</v>
      </c>
      <c r="C34" s="11" t="s">
        <v>76</v>
      </c>
      <c r="D34" s="10" t="s">
        <v>72</v>
      </c>
    </row>
    <row r="35" spans="1:4" x14ac:dyDescent="0.15">
      <c r="A35" s="12">
        <v>34</v>
      </c>
      <c r="B35" s="11" t="s">
        <v>77</v>
      </c>
      <c r="C35" s="11" t="s">
        <v>76</v>
      </c>
      <c r="D35" s="10" t="s">
        <v>72</v>
      </c>
    </row>
    <row r="36" spans="1:4" x14ac:dyDescent="0.15">
      <c r="A36" s="12">
        <v>35</v>
      </c>
      <c r="B36" s="11" t="s">
        <v>75</v>
      </c>
      <c r="C36" s="11" t="s">
        <v>73</v>
      </c>
      <c r="D36" s="10" t="s">
        <v>72</v>
      </c>
    </row>
    <row r="37" spans="1:4" x14ac:dyDescent="0.15">
      <c r="A37" s="12">
        <v>36</v>
      </c>
      <c r="B37" s="11" t="s">
        <v>74</v>
      </c>
      <c r="C37" s="11" t="s">
        <v>73</v>
      </c>
      <c r="D37" s="10" t="s">
        <v>72</v>
      </c>
    </row>
    <row r="38" spans="1:4" x14ac:dyDescent="0.15">
      <c r="A38" s="12">
        <v>37</v>
      </c>
      <c r="B38" s="11" t="s">
        <v>71</v>
      </c>
      <c r="C38" s="11" t="s">
        <v>69</v>
      </c>
      <c r="D38" s="10" t="s">
        <v>69</v>
      </c>
    </row>
    <row r="39" spans="1:4" x14ac:dyDescent="0.15">
      <c r="A39" s="12">
        <v>38</v>
      </c>
      <c r="B39" s="11" t="s">
        <v>70</v>
      </c>
      <c r="C39" s="11" t="s">
        <v>69</v>
      </c>
      <c r="D39" s="10" t="s">
        <v>69</v>
      </c>
    </row>
    <row r="40" spans="1:4" x14ac:dyDescent="0.15">
      <c r="A40" s="12">
        <v>39</v>
      </c>
      <c r="B40" s="11" t="s">
        <v>42</v>
      </c>
      <c r="C40" s="11" t="s">
        <v>66</v>
      </c>
      <c r="D40" s="10" t="s">
        <v>65</v>
      </c>
    </row>
    <row r="41" spans="1:4" x14ac:dyDescent="0.15">
      <c r="A41" s="12">
        <v>40</v>
      </c>
      <c r="B41" s="11" t="s">
        <v>68</v>
      </c>
      <c r="C41" s="11" t="s">
        <v>66</v>
      </c>
      <c r="D41" s="10" t="s">
        <v>65</v>
      </c>
    </row>
    <row r="42" spans="1:4" ht="16.5" thickBot="1" x14ac:dyDescent="0.2">
      <c r="A42" s="9">
        <v>41</v>
      </c>
      <c r="B42" s="8" t="s">
        <v>67</v>
      </c>
      <c r="C42" s="8" t="s">
        <v>66</v>
      </c>
      <c r="D42" s="7" t="s">
        <v>65</v>
      </c>
    </row>
  </sheetData>
  <autoFilter ref="A1:D42" xr:uid="{3F4F5F0D-B416-4B24-8230-5D09F3FDE90F}"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6535-C3E3-4461-A0C3-BCAB4A347356}">
  <dimension ref="A1:BF17"/>
  <sheetViews>
    <sheetView workbookViewId="0">
      <selection activeCell="F20" sqref="F20"/>
    </sheetView>
  </sheetViews>
  <sheetFormatPr defaultColWidth="10.875" defaultRowHeight="13.5" x14ac:dyDescent="0.15"/>
  <cols>
    <col min="1" max="9" width="10.875" style="1"/>
    <col min="10" max="41" width="10.875" style="5"/>
    <col min="42" max="42" width="10.875" style="2"/>
    <col min="43" max="49" width="10.875" style="3"/>
    <col min="50" max="51" width="10.875" style="4"/>
    <col min="52" max="16384" width="10.875" style="1"/>
  </cols>
  <sheetData>
    <row r="1" spans="1:58" s="49" customFormat="1" ht="14.25" customHeight="1" x14ac:dyDescent="0.15">
      <c r="A1" s="52"/>
      <c r="B1" s="53"/>
      <c r="C1" s="53"/>
      <c r="D1" s="53"/>
      <c r="E1" s="53"/>
      <c r="F1" s="53"/>
      <c r="G1" s="53"/>
      <c r="H1" s="54"/>
      <c r="I1" s="55"/>
      <c r="J1" s="56"/>
      <c r="K1" s="57"/>
      <c r="L1" s="58" t="s">
        <v>151</v>
      </c>
      <c r="M1" s="59"/>
      <c r="N1" s="59"/>
      <c r="O1" s="60"/>
      <c r="P1" s="60"/>
      <c r="Q1" s="61"/>
      <c r="R1" s="60"/>
      <c r="S1" s="61"/>
      <c r="T1" s="61"/>
      <c r="U1" s="60"/>
      <c r="V1" s="60"/>
      <c r="W1" s="60"/>
      <c r="X1" s="60"/>
      <c r="Y1" s="60"/>
      <c r="Z1" s="61"/>
      <c r="AA1" s="61"/>
      <c r="AB1" s="61"/>
      <c r="AC1" s="60"/>
      <c r="AD1" s="61"/>
      <c r="AE1" s="61"/>
      <c r="AF1" s="62"/>
      <c r="AG1" s="63"/>
      <c r="AH1" s="64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5"/>
      <c r="BB1" s="61"/>
      <c r="BC1" s="61"/>
      <c r="BD1" s="66"/>
      <c r="BE1" s="67"/>
    </row>
    <row r="2" spans="1:58" s="49" customFormat="1" ht="15.75" customHeight="1" x14ac:dyDescent="0.15">
      <c r="A2" s="68" t="s">
        <v>152</v>
      </c>
      <c r="B2" s="69" t="s">
        <v>153</v>
      </c>
      <c r="C2" s="69" t="s">
        <v>154</v>
      </c>
      <c r="D2" s="69" t="s">
        <v>155</v>
      </c>
      <c r="E2" s="69" t="s">
        <v>156</v>
      </c>
      <c r="F2" s="69" t="s">
        <v>157</v>
      </c>
      <c r="G2" s="69" t="s">
        <v>158</v>
      </c>
      <c r="H2" s="70" t="s">
        <v>0</v>
      </c>
      <c r="I2" s="71"/>
      <c r="J2" s="72" t="s">
        <v>1</v>
      </c>
      <c r="K2" s="71"/>
      <c r="L2" s="73"/>
      <c r="M2" s="74"/>
      <c r="N2" s="74"/>
      <c r="O2" s="150" t="s">
        <v>159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2"/>
      <c r="AF2" s="150" t="s">
        <v>2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2"/>
      <c r="BA2" s="75" t="s">
        <v>130</v>
      </c>
      <c r="BB2" s="74"/>
      <c r="BC2" s="76"/>
      <c r="BD2" s="77" t="s">
        <v>3</v>
      </c>
      <c r="BE2" s="78"/>
      <c r="BF2" s="79"/>
    </row>
    <row r="3" spans="1:58" s="49" customFormat="1" ht="15.75" customHeight="1" x14ac:dyDescent="0.15">
      <c r="A3" s="80"/>
      <c r="B3" s="69"/>
      <c r="C3" s="69"/>
      <c r="D3" s="69"/>
      <c r="E3" s="69"/>
      <c r="F3" s="69"/>
      <c r="G3" s="69"/>
      <c r="H3" s="81"/>
      <c r="I3" s="82"/>
      <c r="J3" s="71"/>
      <c r="K3" s="71"/>
      <c r="L3" s="73"/>
      <c r="M3" s="74"/>
      <c r="N3" s="74"/>
      <c r="O3" s="83"/>
      <c r="P3" s="84"/>
      <c r="Q3" s="84"/>
      <c r="R3" s="85" t="s">
        <v>4</v>
      </c>
      <c r="S3" s="86"/>
      <c r="T3" s="86"/>
      <c r="U3" s="86"/>
      <c r="V3" s="86"/>
      <c r="W3" s="86"/>
      <c r="X3" s="86"/>
      <c r="Y3" s="85" t="s">
        <v>5</v>
      </c>
      <c r="Z3" s="86"/>
      <c r="AA3" s="86"/>
      <c r="AB3" s="86"/>
      <c r="AC3" s="86"/>
      <c r="AD3" s="86"/>
      <c r="AE3" s="87"/>
      <c r="AF3" s="83"/>
      <c r="AG3" s="88"/>
      <c r="AH3" s="84"/>
      <c r="AI3" s="153" t="s">
        <v>6</v>
      </c>
      <c r="AJ3" s="154"/>
      <c r="AK3" s="154"/>
      <c r="AL3" s="154"/>
      <c r="AM3" s="154"/>
      <c r="AN3" s="154"/>
      <c r="AO3" s="154"/>
      <c r="AP3" s="154"/>
      <c r="AQ3" s="155"/>
      <c r="AR3" s="153" t="s">
        <v>7</v>
      </c>
      <c r="AS3" s="151"/>
      <c r="AT3" s="151"/>
      <c r="AU3" s="151"/>
      <c r="AV3" s="151"/>
      <c r="AW3" s="151"/>
      <c r="AX3" s="151"/>
      <c r="AY3" s="151"/>
      <c r="AZ3" s="152"/>
      <c r="BA3" s="83" t="s">
        <v>160</v>
      </c>
      <c r="BB3" s="74"/>
      <c r="BC3" s="89"/>
      <c r="BD3" s="77" t="s">
        <v>8</v>
      </c>
      <c r="BE3" s="90" t="s">
        <v>130</v>
      </c>
      <c r="BF3" s="79"/>
    </row>
    <row r="4" spans="1:58" s="49" customFormat="1" ht="14.25" x14ac:dyDescent="0.15">
      <c r="A4" s="91"/>
      <c r="B4" s="92"/>
      <c r="C4" s="92"/>
      <c r="D4" s="92"/>
      <c r="E4" s="92"/>
      <c r="F4" s="92"/>
      <c r="G4" s="92"/>
      <c r="H4" s="81"/>
      <c r="I4" s="93"/>
      <c r="J4" s="94"/>
      <c r="K4" s="94"/>
      <c r="L4" s="95"/>
      <c r="M4" s="96"/>
      <c r="N4" s="96"/>
      <c r="O4" s="95"/>
      <c r="P4" s="96"/>
      <c r="Q4" s="96"/>
      <c r="R4" s="95"/>
      <c r="S4" s="60"/>
      <c r="T4" s="97"/>
      <c r="U4" s="156" t="s">
        <v>9</v>
      </c>
      <c r="V4" s="157"/>
      <c r="W4" s="158" t="s">
        <v>10</v>
      </c>
      <c r="X4" s="159"/>
      <c r="Y4" s="95"/>
      <c r="Z4" s="60"/>
      <c r="AA4" s="60"/>
      <c r="AB4" s="156" t="s">
        <v>9</v>
      </c>
      <c r="AC4" s="160"/>
      <c r="AD4" s="157" t="s">
        <v>10</v>
      </c>
      <c r="AE4" s="159"/>
      <c r="AF4" s="95"/>
      <c r="AG4" s="96"/>
      <c r="AH4" s="96"/>
      <c r="AI4" s="95"/>
      <c r="AJ4" s="96"/>
      <c r="AK4" s="96"/>
      <c r="AL4" s="100"/>
      <c r="AM4" s="101" t="s">
        <v>11</v>
      </c>
      <c r="AN4" s="102"/>
      <c r="AO4" s="103"/>
      <c r="AP4" s="161" t="s">
        <v>12</v>
      </c>
      <c r="AQ4" s="162"/>
      <c r="AR4" s="95"/>
      <c r="AS4" s="60"/>
      <c r="AT4" s="97"/>
      <c r="AU4" s="98"/>
      <c r="AV4" s="104" t="s">
        <v>13</v>
      </c>
      <c r="AW4" s="59"/>
      <c r="AX4" s="105"/>
      <c r="AY4" s="163" t="s">
        <v>14</v>
      </c>
      <c r="AZ4" s="162"/>
      <c r="BA4" s="95"/>
      <c r="BB4" s="96"/>
      <c r="BC4" s="106"/>
      <c r="BD4" s="77"/>
      <c r="BE4" s="107" t="s">
        <v>131</v>
      </c>
      <c r="BF4" s="79"/>
    </row>
    <row r="5" spans="1:58" s="49" customFormat="1" ht="14.25" x14ac:dyDescent="0.15">
      <c r="A5" s="108"/>
      <c r="B5" s="109"/>
      <c r="C5" s="109"/>
      <c r="D5" s="109"/>
      <c r="E5" s="109"/>
      <c r="F5" s="109"/>
      <c r="G5" s="109"/>
      <c r="H5" s="110"/>
      <c r="I5" s="111" t="s">
        <v>15</v>
      </c>
      <c r="J5" s="111" t="s">
        <v>16</v>
      </c>
      <c r="K5" s="111" t="s">
        <v>17</v>
      </c>
      <c r="L5" s="112" t="s">
        <v>18</v>
      </c>
      <c r="M5" s="113" t="s">
        <v>16</v>
      </c>
      <c r="N5" s="114" t="s">
        <v>17</v>
      </c>
      <c r="O5" s="112" t="s">
        <v>18</v>
      </c>
      <c r="P5" s="113" t="s">
        <v>16</v>
      </c>
      <c r="Q5" s="115" t="s">
        <v>17</v>
      </c>
      <c r="R5" s="116" t="s">
        <v>18</v>
      </c>
      <c r="S5" s="117" t="s">
        <v>16</v>
      </c>
      <c r="T5" s="118" t="s">
        <v>17</v>
      </c>
      <c r="U5" s="119" t="s">
        <v>19</v>
      </c>
      <c r="V5" s="120" t="s">
        <v>20</v>
      </c>
      <c r="W5" s="120" t="s">
        <v>19</v>
      </c>
      <c r="X5" s="121" t="s">
        <v>21</v>
      </c>
      <c r="Y5" s="112" t="s">
        <v>18</v>
      </c>
      <c r="Z5" s="113" t="s">
        <v>16</v>
      </c>
      <c r="AA5" s="115" t="s">
        <v>17</v>
      </c>
      <c r="AB5" s="119" t="s">
        <v>19</v>
      </c>
      <c r="AC5" s="120" t="s">
        <v>20</v>
      </c>
      <c r="AD5" s="122" t="s">
        <v>19</v>
      </c>
      <c r="AE5" s="121" t="s">
        <v>21</v>
      </c>
      <c r="AF5" s="112" t="s">
        <v>22</v>
      </c>
      <c r="AG5" s="113" t="s">
        <v>23</v>
      </c>
      <c r="AH5" s="115" t="s">
        <v>21</v>
      </c>
      <c r="AI5" s="112" t="s">
        <v>18</v>
      </c>
      <c r="AJ5" s="113" t="s">
        <v>16</v>
      </c>
      <c r="AK5" s="114" t="s">
        <v>17</v>
      </c>
      <c r="AL5" s="119" t="s">
        <v>24</v>
      </c>
      <c r="AM5" s="120" t="s">
        <v>25</v>
      </c>
      <c r="AN5" s="120" t="s">
        <v>26</v>
      </c>
      <c r="AO5" s="121" t="s">
        <v>27</v>
      </c>
      <c r="AP5" s="112" t="s">
        <v>16</v>
      </c>
      <c r="AQ5" s="115" t="s">
        <v>17</v>
      </c>
      <c r="AR5" s="100" t="s">
        <v>18</v>
      </c>
      <c r="AS5" s="123" t="s">
        <v>16</v>
      </c>
      <c r="AT5" s="99" t="s">
        <v>17</v>
      </c>
      <c r="AU5" s="124" t="s">
        <v>24</v>
      </c>
      <c r="AV5" s="125" t="s">
        <v>25</v>
      </c>
      <c r="AW5" s="125" t="s">
        <v>26</v>
      </c>
      <c r="AX5" s="126" t="s">
        <v>27</v>
      </c>
      <c r="AY5" s="127" t="s">
        <v>16</v>
      </c>
      <c r="AZ5" s="128" t="s">
        <v>17</v>
      </c>
      <c r="BA5" s="112" t="s">
        <v>18</v>
      </c>
      <c r="BB5" s="113" t="s">
        <v>16</v>
      </c>
      <c r="BC5" s="114" t="s">
        <v>17</v>
      </c>
      <c r="BD5" s="129"/>
      <c r="BE5" s="130"/>
      <c r="BF5" s="79"/>
    </row>
    <row r="6" spans="1:58" s="49" customFormat="1" ht="14.25" x14ac:dyDescent="0.15">
      <c r="A6" s="131"/>
      <c r="B6" s="131"/>
      <c r="D6" s="53"/>
      <c r="E6" s="53"/>
      <c r="G6" s="53"/>
      <c r="H6" s="132" t="s">
        <v>161</v>
      </c>
      <c r="I6" s="133" t="s">
        <v>162</v>
      </c>
      <c r="J6" s="134" t="s">
        <v>162</v>
      </c>
      <c r="K6" s="135" t="s">
        <v>162</v>
      </c>
      <c r="L6" s="136" t="s">
        <v>162</v>
      </c>
      <c r="M6" s="135" t="s">
        <v>162</v>
      </c>
      <c r="N6" s="137" t="s">
        <v>162</v>
      </c>
      <c r="O6" s="134" t="s">
        <v>162</v>
      </c>
      <c r="P6" s="138" t="s">
        <v>162</v>
      </c>
      <c r="Q6" s="137" t="s">
        <v>162</v>
      </c>
      <c r="R6" s="134" t="s">
        <v>162</v>
      </c>
      <c r="S6" s="138" t="s">
        <v>162</v>
      </c>
      <c r="T6" s="137" t="s">
        <v>162</v>
      </c>
      <c r="U6" s="134" t="s">
        <v>162</v>
      </c>
      <c r="V6" s="138" t="s">
        <v>162</v>
      </c>
      <c r="W6" s="138" t="s">
        <v>162</v>
      </c>
      <c r="X6" s="137" t="s">
        <v>162</v>
      </c>
      <c r="Y6" s="134" t="s">
        <v>162</v>
      </c>
      <c r="Z6" s="139" t="s">
        <v>162</v>
      </c>
      <c r="AA6" s="140" t="s">
        <v>162</v>
      </c>
      <c r="AB6" s="135" t="s">
        <v>162</v>
      </c>
      <c r="AC6" s="139" t="s">
        <v>162</v>
      </c>
      <c r="AD6" s="135" t="s">
        <v>162</v>
      </c>
      <c r="AE6" s="137" t="s">
        <v>162</v>
      </c>
      <c r="AF6" s="134" t="s">
        <v>162</v>
      </c>
      <c r="AG6" s="138" t="s">
        <v>162</v>
      </c>
      <c r="AH6" s="137" t="s">
        <v>162</v>
      </c>
      <c r="AI6" s="136" t="s">
        <v>162</v>
      </c>
      <c r="AJ6" s="135" t="s">
        <v>162</v>
      </c>
      <c r="AK6" s="137" t="s">
        <v>162</v>
      </c>
      <c r="AL6" s="136" t="s">
        <v>162</v>
      </c>
      <c r="AM6" s="139" t="s">
        <v>162</v>
      </c>
      <c r="AN6" s="139" t="s">
        <v>162</v>
      </c>
      <c r="AO6" s="140" t="s">
        <v>162</v>
      </c>
      <c r="AP6" s="135" t="s">
        <v>162</v>
      </c>
      <c r="AQ6" s="137" t="s">
        <v>162</v>
      </c>
      <c r="AR6" s="135" t="s">
        <v>162</v>
      </c>
      <c r="AS6" s="138" t="s">
        <v>162</v>
      </c>
      <c r="AT6" s="137" t="s">
        <v>162</v>
      </c>
      <c r="AU6" s="134" t="s">
        <v>162</v>
      </c>
      <c r="AV6" s="138" t="s">
        <v>162</v>
      </c>
      <c r="AW6" s="138" t="s">
        <v>162</v>
      </c>
      <c r="AX6" s="137" t="s">
        <v>162</v>
      </c>
      <c r="AY6" s="135" t="s">
        <v>162</v>
      </c>
      <c r="AZ6" s="137" t="s">
        <v>162</v>
      </c>
      <c r="BA6" s="136"/>
      <c r="BB6" s="139"/>
      <c r="BC6" s="140"/>
      <c r="BD6" s="141" t="s">
        <v>161</v>
      </c>
      <c r="BE6" s="142"/>
      <c r="BF6" s="79"/>
    </row>
    <row r="7" spans="1:58" s="49" customFormat="1" ht="14.25" x14ac:dyDescent="0.15">
      <c r="A7" s="143">
        <v>44835</v>
      </c>
      <c r="B7" s="49">
        <v>2022</v>
      </c>
      <c r="C7" s="49" t="s">
        <v>149</v>
      </c>
      <c r="D7" s="49" t="s">
        <v>163</v>
      </c>
      <c r="E7" s="49">
        <v>10</v>
      </c>
      <c r="F7" s="49">
        <v>28000</v>
      </c>
      <c r="G7" s="49" t="s">
        <v>164</v>
      </c>
      <c r="H7" s="144">
        <v>2430402</v>
      </c>
      <c r="I7" s="144">
        <v>5403819</v>
      </c>
      <c r="J7" s="144">
        <v>2567565</v>
      </c>
      <c r="K7" s="144">
        <v>2836254</v>
      </c>
      <c r="L7" s="144">
        <v>-3004</v>
      </c>
      <c r="M7" s="144">
        <v>-1626</v>
      </c>
      <c r="N7" s="144">
        <v>-1378</v>
      </c>
      <c r="O7" s="144">
        <v>-2506</v>
      </c>
      <c r="P7" s="144">
        <v>-1233</v>
      </c>
      <c r="Q7" s="144">
        <v>-1273</v>
      </c>
      <c r="R7" s="144">
        <v>3057</v>
      </c>
      <c r="S7" s="144">
        <v>1565</v>
      </c>
      <c r="T7" s="144">
        <v>1492</v>
      </c>
      <c r="U7" s="144">
        <v>1543</v>
      </c>
      <c r="V7" s="144">
        <v>1475</v>
      </c>
      <c r="W7" s="144">
        <v>22</v>
      </c>
      <c r="X7" s="144">
        <v>17</v>
      </c>
      <c r="Y7" s="144">
        <v>5563</v>
      </c>
      <c r="Z7" s="144">
        <v>2798</v>
      </c>
      <c r="AA7" s="144">
        <v>2765</v>
      </c>
      <c r="AB7" s="144">
        <v>2759</v>
      </c>
      <c r="AC7" s="144">
        <v>2726</v>
      </c>
      <c r="AD7" s="144">
        <v>39</v>
      </c>
      <c r="AE7" s="144">
        <v>39</v>
      </c>
      <c r="AF7" s="144">
        <v>-498</v>
      </c>
      <c r="AG7" s="144">
        <v>-393</v>
      </c>
      <c r="AH7" s="144">
        <v>-105</v>
      </c>
      <c r="AI7" s="144">
        <v>15362</v>
      </c>
      <c r="AJ7" s="144">
        <v>7885</v>
      </c>
      <c r="AK7" s="144">
        <v>7477</v>
      </c>
      <c r="AL7" s="144">
        <v>6353</v>
      </c>
      <c r="AM7" s="144">
        <v>6153</v>
      </c>
      <c r="AN7" s="144">
        <v>1450</v>
      </c>
      <c r="AO7" s="144">
        <v>1275</v>
      </c>
      <c r="AP7" s="144">
        <v>82</v>
      </c>
      <c r="AQ7" s="144">
        <v>49</v>
      </c>
      <c r="AR7" s="144">
        <v>15860</v>
      </c>
      <c r="AS7" s="144">
        <v>8278</v>
      </c>
      <c r="AT7" s="144">
        <v>7582</v>
      </c>
      <c r="AU7" s="144">
        <v>7066</v>
      </c>
      <c r="AV7" s="144">
        <v>6636</v>
      </c>
      <c r="AW7" s="144">
        <v>1028</v>
      </c>
      <c r="AX7" s="144">
        <v>828</v>
      </c>
      <c r="AY7" s="144">
        <v>184</v>
      </c>
      <c r="AZ7" s="144">
        <v>118</v>
      </c>
      <c r="BA7" s="51" t="s">
        <v>165</v>
      </c>
      <c r="BB7" s="51" t="s">
        <v>165</v>
      </c>
      <c r="BC7" s="51" t="s">
        <v>165</v>
      </c>
      <c r="BD7" s="51">
        <v>154</v>
      </c>
      <c r="BE7" s="145" t="s">
        <v>165</v>
      </c>
    </row>
    <row r="8" spans="1:58" s="49" customFormat="1" ht="14.25" x14ac:dyDescent="0.15">
      <c r="A8" s="143">
        <v>44835</v>
      </c>
      <c r="B8" s="49">
        <v>2022</v>
      </c>
      <c r="C8" s="49" t="s">
        <v>149</v>
      </c>
      <c r="D8" s="49" t="s">
        <v>163</v>
      </c>
      <c r="E8" s="49">
        <v>10</v>
      </c>
      <c r="F8" s="49">
        <v>28001</v>
      </c>
      <c r="G8" s="49" t="s">
        <v>28</v>
      </c>
      <c r="H8" s="144">
        <v>743089</v>
      </c>
      <c r="I8" s="144">
        <v>1510171</v>
      </c>
      <c r="J8" s="144">
        <v>708811</v>
      </c>
      <c r="K8" s="144">
        <v>801360</v>
      </c>
      <c r="L8" s="144">
        <v>-973</v>
      </c>
      <c r="M8" s="144">
        <v>-477</v>
      </c>
      <c r="N8" s="144">
        <v>-496</v>
      </c>
      <c r="O8" s="144">
        <v>-700</v>
      </c>
      <c r="P8" s="144">
        <v>-326</v>
      </c>
      <c r="Q8" s="144">
        <v>-374</v>
      </c>
      <c r="R8" s="144">
        <v>798</v>
      </c>
      <c r="S8" s="144">
        <v>409</v>
      </c>
      <c r="T8" s="144">
        <v>389</v>
      </c>
      <c r="U8" s="144">
        <v>400</v>
      </c>
      <c r="V8" s="144">
        <v>379</v>
      </c>
      <c r="W8" s="144">
        <v>9</v>
      </c>
      <c r="X8" s="144">
        <v>10</v>
      </c>
      <c r="Y8" s="144">
        <v>1498</v>
      </c>
      <c r="Z8" s="144">
        <v>735</v>
      </c>
      <c r="AA8" s="144">
        <v>763</v>
      </c>
      <c r="AB8" s="144">
        <v>715</v>
      </c>
      <c r="AC8" s="144">
        <v>745</v>
      </c>
      <c r="AD8" s="144">
        <v>20</v>
      </c>
      <c r="AE8" s="144">
        <v>18</v>
      </c>
      <c r="AF8" s="144">
        <v>-273</v>
      </c>
      <c r="AG8" s="144">
        <v>-151</v>
      </c>
      <c r="AH8" s="144">
        <v>-122</v>
      </c>
      <c r="AI8" s="144">
        <v>5536</v>
      </c>
      <c r="AJ8" s="144">
        <v>2795</v>
      </c>
      <c r="AK8" s="144">
        <v>2741</v>
      </c>
      <c r="AL8" s="144">
        <v>2169</v>
      </c>
      <c r="AM8" s="144">
        <v>2173</v>
      </c>
      <c r="AN8" s="144">
        <v>599</v>
      </c>
      <c r="AO8" s="144">
        <v>556</v>
      </c>
      <c r="AP8" s="144">
        <v>27</v>
      </c>
      <c r="AQ8" s="144">
        <v>12</v>
      </c>
      <c r="AR8" s="144">
        <v>5809</v>
      </c>
      <c r="AS8" s="144">
        <v>2946</v>
      </c>
      <c r="AT8" s="144">
        <v>2863</v>
      </c>
      <c r="AU8" s="144">
        <v>2435</v>
      </c>
      <c r="AV8" s="144">
        <v>2412</v>
      </c>
      <c r="AW8" s="144">
        <v>409</v>
      </c>
      <c r="AX8" s="144">
        <v>395</v>
      </c>
      <c r="AY8" s="144">
        <v>102</v>
      </c>
      <c r="AZ8" s="144">
        <v>56</v>
      </c>
      <c r="BA8" s="51" t="s">
        <v>165</v>
      </c>
      <c r="BB8" s="51" t="s">
        <v>165</v>
      </c>
      <c r="BC8" s="51" t="s">
        <v>165</v>
      </c>
      <c r="BD8" s="51">
        <v>-116</v>
      </c>
      <c r="BE8" s="145" t="s">
        <v>165</v>
      </c>
    </row>
    <row r="9" spans="1:58" s="49" customFormat="1" ht="14.25" x14ac:dyDescent="0.15">
      <c r="A9" s="143">
        <v>44835</v>
      </c>
      <c r="B9" s="49">
        <v>2022</v>
      </c>
      <c r="C9" s="49" t="s">
        <v>149</v>
      </c>
      <c r="D9" s="49" t="s">
        <v>163</v>
      </c>
      <c r="E9" s="49">
        <v>10</v>
      </c>
      <c r="F9" s="49">
        <v>28002</v>
      </c>
      <c r="G9" s="49" t="s">
        <v>29</v>
      </c>
      <c r="H9" s="144">
        <v>485609</v>
      </c>
      <c r="I9" s="144">
        <v>1033854</v>
      </c>
      <c r="J9" s="144">
        <v>487030</v>
      </c>
      <c r="K9" s="144">
        <v>546824</v>
      </c>
      <c r="L9" s="144">
        <v>-192</v>
      </c>
      <c r="M9" s="144">
        <v>-203</v>
      </c>
      <c r="N9" s="144">
        <v>11</v>
      </c>
      <c r="O9" s="144">
        <v>-267</v>
      </c>
      <c r="P9" s="144">
        <v>-137</v>
      </c>
      <c r="Q9" s="144">
        <v>-130</v>
      </c>
      <c r="R9" s="144">
        <v>710</v>
      </c>
      <c r="S9" s="144">
        <v>352</v>
      </c>
      <c r="T9" s="144">
        <v>358</v>
      </c>
      <c r="U9" s="144">
        <v>348</v>
      </c>
      <c r="V9" s="144">
        <v>355</v>
      </c>
      <c r="W9" s="144">
        <v>4</v>
      </c>
      <c r="X9" s="144">
        <v>3</v>
      </c>
      <c r="Y9" s="144">
        <v>977</v>
      </c>
      <c r="Z9" s="144">
        <v>489</v>
      </c>
      <c r="AA9" s="144">
        <v>488</v>
      </c>
      <c r="AB9" s="144">
        <v>482</v>
      </c>
      <c r="AC9" s="144">
        <v>478</v>
      </c>
      <c r="AD9" s="144">
        <v>7</v>
      </c>
      <c r="AE9" s="144">
        <v>10</v>
      </c>
      <c r="AF9" s="144">
        <v>75</v>
      </c>
      <c r="AG9" s="144">
        <v>-66</v>
      </c>
      <c r="AH9" s="144">
        <v>141</v>
      </c>
      <c r="AI9" s="144">
        <v>3260</v>
      </c>
      <c r="AJ9" s="144">
        <v>1629</v>
      </c>
      <c r="AK9" s="144">
        <v>1631</v>
      </c>
      <c r="AL9" s="144">
        <v>1407</v>
      </c>
      <c r="AM9" s="144">
        <v>1390</v>
      </c>
      <c r="AN9" s="144">
        <v>200</v>
      </c>
      <c r="AO9" s="144">
        <v>231</v>
      </c>
      <c r="AP9" s="144">
        <v>22</v>
      </c>
      <c r="AQ9" s="144">
        <v>10</v>
      </c>
      <c r="AR9" s="144">
        <v>3185</v>
      </c>
      <c r="AS9" s="144">
        <v>1695</v>
      </c>
      <c r="AT9" s="144">
        <v>1490</v>
      </c>
      <c r="AU9" s="144">
        <v>1544</v>
      </c>
      <c r="AV9" s="144">
        <v>1391</v>
      </c>
      <c r="AW9" s="144">
        <v>125</v>
      </c>
      <c r="AX9" s="144">
        <v>82</v>
      </c>
      <c r="AY9" s="144">
        <v>26</v>
      </c>
      <c r="AZ9" s="144">
        <v>17</v>
      </c>
      <c r="BA9" s="51" t="s">
        <v>165</v>
      </c>
      <c r="BB9" s="51" t="s">
        <v>165</v>
      </c>
      <c r="BC9" s="51" t="s">
        <v>165</v>
      </c>
      <c r="BD9" s="51">
        <v>136</v>
      </c>
      <c r="BE9" s="145" t="s">
        <v>165</v>
      </c>
    </row>
    <row r="10" spans="1:58" s="49" customFormat="1" ht="14.25" x14ac:dyDescent="0.15">
      <c r="A10" s="143">
        <v>44835</v>
      </c>
      <c r="B10" s="49">
        <v>2022</v>
      </c>
      <c r="C10" s="49" t="s">
        <v>149</v>
      </c>
      <c r="D10" s="49" t="s">
        <v>163</v>
      </c>
      <c r="E10" s="49">
        <v>10</v>
      </c>
      <c r="F10" s="49">
        <v>28003</v>
      </c>
      <c r="G10" s="49" t="s">
        <v>30</v>
      </c>
      <c r="H10" s="144">
        <v>298018</v>
      </c>
      <c r="I10" s="144">
        <v>708052</v>
      </c>
      <c r="J10" s="144">
        <v>332421</v>
      </c>
      <c r="K10" s="144">
        <v>375631</v>
      </c>
      <c r="L10" s="144">
        <v>-369</v>
      </c>
      <c r="M10" s="144">
        <v>-197</v>
      </c>
      <c r="N10" s="144">
        <v>-172</v>
      </c>
      <c r="O10" s="144">
        <v>-325</v>
      </c>
      <c r="P10" s="144">
        <v>-158</v>
      </c>
      <c r="Q10" s="144">
        <v>-167</v>
      </c>
      <c r="R10" s="144">
        <v>351</v>
      </c>
      <c r="S10" s="144">
        <v>185</v>
      </c>
      <c r="T10" s="144">
        <v>166</v>
      </c>
      <c r="U10" s="144">
        <v>184</v>
      </c>
      <c r="V10" s="144">
        <v>165</v>
      </c>
      <c r="W10" s="144">
        <v>1</v>
      </c>
      <c r="X10" s="144">
        <v>1</v>
      </c>
      <c r="Y10" s="144">
        <v>676</v>
      </c>
      <c r="Z10" s="144">
        <v>343</v>
      </c>
      <c r="AA10" s="144">
        <v>333</v>
      </c>
      <c r="AB10" s="144">
        <v>340</v>
      </c>
      <c r="AC10" s="144">
        <v>329</v>
      </c>
      <c r="AD10" s="144">
        <v>3</v>
      </c>
      <c r="AE10" s="144">
        <v>4</v>
      </c>
      <c r="AF10" s="144">
        <v>-44</v>
      </c>
      <c r="AG10" s="144">
        <v>-39</v>
      </c>
      <c r="AH10" s="144">
        <v>-5</v>
      </c>
      <c r="AI10" s="144">
        <v>1807</v>
      </c>
      <c r="AJ10" s="144">
        <v>933</v>
      </c>
      <c r="AK10" s="144">
        <v>874</v>
      </c>
      <c r="AL10" s="144">
        <v>779</v>
      </c>
      <c r="AM10" s="144">
        <v>782</v>
      </c>
      <c r="AN10" s="144">
        <v>143</v>
      </c>
      <c r="AO10" s="144">
        <v>81</v>
      </c>
      <c r="AP10" s="144">
        <v>11</v>
      </c>
      <c r="AQ10" s="144">
        <v>11</v>
      </c>
      <c r="AR10" s="144">
        <v>1851</v>
      </c>
      <c r="AS10" s="144">
        <v>972</v>
      </c>
      <c r="AT10" s="144">
        <v>879</v>
      </c>
      <c r="AU10" s="144">
        <v>878</v>
      </c>
      <c r="AV10" s="144">
        <v>824</v>
      </c>
      <c r="AW10" s="144">
        <v>83</v>
      </c>
      <c r="AX10" s="144">
        <v>50</v>
      </c>
      <c r="AY10" s="144">
        <v>11</v>
      </c>
      <c r="AZ10" s="144">
        <v>5</v>
      </c>
      <c r="BA10" s="51" t="s">
        <v>165</v>
      </c>
      <c r="BB10" s="51" t="s">
        <v>165</v>
      </c>
      <c r="BC10" s="51" t="s">
        <v>165</v>
      </c>
      <c r="BD10" s="51">
        <v>41</v>
      </c>
      <c r="BE10" s="145" t="s">
        <v>165</v>
      </c>
    </row>
    <row r="11" spans="1:58" s="49" customFormat="1" ht="14.25" x14ac:dyDescent="0.15">
      <c r="A11" s="143">
        <v>44835</v>
      </c>
      <c r="B11" s="49">
        <v>2022</v>
      </c>
      <c r="C11" s="49" t="s">
        <v>149</v>
      </c>
      <c r="D11" s="49" t="s">
        <v>163</v>
      </c>
      <c r="E11" s="49">
        <v>10</v>
      </c>
      <c r="F11" s="49">
        <v>28004</v>
      </c>
      <c r="G11" s="49" t="s">
        <v>31</v>
      </c>
      <c r="H11" s="144">
        <v>307351</v>
      </c>
      <c r="I11" s="144">
        <v>712440</v>
      </c>
      <c r="J11" s="144">
        <v>345229</v>
      </c>
      <c r="K11" s="144">
        <v>367211</v>
      </c>
      <c r="L11" s="144">
        <v>-260</v>
      </c>
      <c r="M11" s="144">
        <v>-137</v>
      </c>
      <c r="N11" s="144">
        <v>-123</v>
      </c>
      <c r="O11" s="144">
        <v>-243</v>
      </c>
      <c r="P11" s="144">
        <v>-123</v>
      </c>
      <c r="Q11" s="144">
        <v>-120</v>
      </c>
      <c r="R11" s="144">
        <v>453</v>
      </c>
      <c r="S11" s="144">
        <v>237</v>
      </c>
      <c r="T11" s="144">
        <v>216</v>
      </c>
      <c r="U11" s="144">
        <v>235</v>
      </c>
      <c r="V11" s="144">
        <v>215</v>
      </c>
      <c r="W11" s="144">
        <v>2</v>
      </c>
      <c r="X11" s="144">
        <v>1</v>
      </c>
      <c r="Y11" s="144">
        <v>696</v>
      </c>
      <c r="Z11" s="144">
        <v>360</v>
      </c>
      <c r="AA11" s="144">
        <v>336</v>
      </c>
      <c r="AB11" s="144">
        <v>358</v>
      </c>
      <c r="AC11" s="144">
        <v>335</v>
      </c>
      <c r="AD11" s="144">
        <v>2</v>
      </c>
      <c r="AE11" s="144">
        <v>1</v>
      </c>
      <c r="AF11" s="144">
        <v>-17</v>
      </c>
      <c r="AG11" s="144">
        <v>-14</v>
      </c>
      <c r="AH11" s="144">
        <v>-3</v>
      </c>
      <c r="AI11" s="144">
        <v>1696</v>
      </c>
      <c r="AJ11" s="144">
        <v>895</v>
      </c>
      <c r="AK11" s="144">
        <v>801</v>
      </c>
      <c r="AL11" s="144">
        <v>761</v>
      </c>
      <c r="AM11" s="144">
        <v>723</v>
      </c>
      <c r="AN11" s="144">
        <v>123</v>
      </c>
      <c r="AO11" s="144">
        <v>72</v>
      </c>
      <c r="AP11" s="144">
        <v>11</v>
      </c>
      <c r="AQ11" s="144">
        <v>6</v>
      </c>
      <c r="AR11" s="144">
        <v>1713</v>
      </c>
      <c r="AS11" s="144">
        <v>909</v>
      </c>
      <c r="AT11" s="144">
        <v>804</v>
      </c>
      <c r="AU11" s="144">
        <v>813</v>
      </c>
      <c r="AV11" s="144">
        <v>761</v>
      </c>
      <c r="AW11" s="144">
        <v>89</v>
      </c>
      <c r="AX11" s="144">
        <v>37</v>
      </c>
      <c r="AY11" s="144">
        <v>7</v>
      </c>
      <c r="AZ11" s="144">
        <v>6</v>
      </c>
      <c r="BA11" s="51" t="s">
        <v>165</v>
      </c>
      <c r="BB11" s="51" t="s">
        <v>165</v>
      </c>
      <c r="BC11" s="51" t="s">
        <v>165</v>
      </c>
      <c r="BD11" s="51">
        <v>81</v>
      </c>
      <c r="BE11" s="145" t="s">
        <v>165</v>
      </c>
    </row>
    <row r="12" spans="1:58" s="49" customFormat="1" ht="14.25" x14ac:dyDescent="0.15">
      <c r="A12" s="143">
        <v>44835</v>
      </c>
      <c r="B12" s="49">
        <v>2022</v>
      </c>
      <c r="C12" s="49" t="s">
        <v>149</v>
      </c>
      <c r="D12" s="49" t="s">
        <v>163</v>
      </c>
      <c r="E12" s="49">
        <v>10</v>
      </c>
      <c r="F12" s="49">
        <v>28005</v>
      </c>
      <c r="G12" s="49" t="s">
        <v>32</v>
      </c>
      <c r="H12" s="144">
        <v>103853</v>
      </c>
      <c r="I12" s="144">
        <v>258193</v>
      </c>
      <c r="J12" s="144">
        <v>125308</v>
      </c>
      <c r="K12" s="144">
        <v>132885</v>
      </c>
      <c r="L12" s="144">
        <v>-290</v>
      </c>
      <c r="M12" s="144">
        <v>-166</v>
      </c>
      <c r="N12" s="144">
        <v>-124</v>
      </c>
      <c r="O12" s="144">
        <v>-198</v>
      </c>
      <c r="P12" s="144">
        <v>-100</v>
      </c>
      <c r="Q12" s="144">
        <v>-98</v>
      </c>
      <c r="R12" s="144">
        <v>112</v>
      </c>
      <c r="S12" s="144">
        <v>56</v>
      </c>
      <c r="T12" s="144">
        <v>56</v>
      </c>
      <c r="U12" s="144">
        <v>54</v>
      </c>
      <c r="V12" s="144">
        <v>55</v>
      </c>
      <c r="W12" s="144">
        <v>2</v>
      </c>
      <c r="X12" s="144">
        <v>1</v>
      </c>
      <c r="Y12" s="144">
        <v>310</v>
      </c>
      <c r="Z12" s="144">
        <v>156</v>
      </c>
      <c r="AA12" s="144">
        <v>154</v>
      </c>
      <c r="AB12" s="144">
        <v>156</v>
      </c>
      <c r="AC12" s="144">
        <v>153</v>
      </c>
      <c r="AD12" s="144">
        <v>0</v>
      </c>
      <c r="AE12" s="144">
        <v>1</v>
      </c>
      <c r="AF12" s="144">
        <v>-92</v>
      </c>
      <c r="AG12" s="144">
        <v>-66</v>
      </c>
      <c r="AH12" s="144">
        <v>-26</v>
      </c>
      <c r="AI12" s="144">
        <v>696</v>
      </c>
      <c r="AJ12" s="144">
        <v>391</v>
      </c>
      <c r="AK12" s="144">
        <v>305</v>
      </c>
      <c r="AL12" s="144">
        <v>259</v>
      </c>
      <c r="AM12" s="144">
        <v>211</v>
      </c>
      <c r="AN12" s="144">
        <v>131</v>
      </c>
      <c r="AO12" s="144">
        <v>93</v>
      </c>
      <c r="AP12" s="144">
        <v>1</v>
      </c>
      <c r="AQ12" s="144">
        <v>1</v>
      </c>
      <c r="AR12" s="144">
        <v>788</v>
      </c>
      <c r="AS12" s="144">
        <v>457</v>
      </c>
      <c r="AT12" s="144">
        <v>331</v>
      </c>
      <c r="AU12" s="144">
        <v>310</v>
      </c>
      <c r="AV12" s="144">
        <v>242</v>
      </c>
      <c r="AW12" s="144">
        <v>135</v>
      </c>
      <c r="AX12" s="144">
        <v>82</v>
      </c>
      <c r="AY12" s="144">
        <v>12</v>
      </c>
      <c r="AZ12" s="144">
        <v>7</v>
      </c>
      <c r="BA12" s="51" t="s">
        <v>165</v>
      </c>
      <c r="BB12" s="51" t="s">
        <v>165</v>
      </c>
      <c r="BC12" s="51" t="s">
        <v>165</v>
      </c>
      <c r="BD12" s="51">
        <v>-38</v>
      </c>
      <c r="BE12" s="145" t="s">
        <v>165</v>
      </c>
    </row>
    <row r="13" spans="1:58" s="49" customFormat="1" ht="14.25" x14ac:dyDescent="0.15">
      <c r="A13" s="143">
        <v>44835</v>
      </c>
      <c r="B13" s="49">
        <v>2022</v>
      </c>
      <c r="C13" s="49" t="s">
        <v>149</v>
      </c>
      <c r="D13" s="49" t="s">
        <v>163</v>
      </c>
      <c r="E13" s="49">
        <v>10</v>
      </c>
      <c r="F13" s="49">
        <v>28006</v>
      </c>
      <c r="G13" s="49" t="s">
        <v>33</v>
      </c>
      <c r="H13" s="144">
        <v>243478</v>
      </c>
      <c r="I13" s="144">
        <v>565003</v>
      </c>
      <c r="J13" s="144">
        <v>273384</v>
      </c>
      <c r="K13" s="144">
        <v>291619</v>
      </c>
      <c r="L13" s="144">
        <v>-271</v>
      </c>
      <c r="M13" s="144">
        <v>-133</v>
      </c>
      <c r="N13" s="144">
        <v>-138</v>
      </c>
      <c r="O13" s="144">
        <v>-225</v>
      </c>
      <c r="P13" s="144">
        <v>-117</v>
      </c>
      <c r="Q13" s="144">
        <v>-108</v>
      </c>
      <c r="R13" s="144">
        <v>339</v>
      </c>
      <c r="S13" s="144">
        <v>172</v>
      </c>
      <c r="T13" s="144">
        <v>167</v>
      </c>
      <c r="U13" s="144">
        <v>170</v>
      </c>
      <c r="V13" s="144">
        <v>166</v>
      </c>
      <c r="W13" s="144">
        <v>2</v>
      </c>
      <c r="X13" s="144">
        <v>1</v>
      </c>
      <c r="Y13" s="144">
        <v>564</v>
      </c>
      <c r="Z13" s="144">
        <v>289</v>
      </c>
      <c r="AA13" s="144">
        <v>275</v>
      </c>
      <c r="AB13" s="144">
        <v>284</v>
      </c>
      <c r="AC13" s="144">
        <v>271</v>
      </c>
      <c r="AD13" s="144">
        <v>5</v>
      </c>
      <c r="AE13" s="144">
        <v>4</v>
      </c>
      <c r="AF13" s="144">
        <v>-46</v>
      </c>
      <c r="AG13" s="144">
        <v>-16</v>
      </c>
      <c r="AH13" s="144">
        <v>-30</v>
      </c>
      <c r="AI13" s="144">
        <v>1115</v>
      </c>
      <c r="AJ13" s="144">
        <v>611</v>
      </c>
      <c r="AK13" s="144">
        <v>504</v>
      </c>
      <c r="AL13" s="144">
        <v>477</v>
      </c>
      <c r="AM13" s="144">
        <v>410</v>
      </c>
      <c r="AN13" s="144">
        <v>126</v>
      </c>
      <c r="AO13" s="144">
        <v>91</v>
      </c>
      <c r="AP13" s="144">
        <v>8</v>
      </c>
      <c r="AQ13" s="144">
        <v>3</v>
      </c>
      <c r="AR13" s="144">
        <v>1161</v>
      </c>
      <c r="AS13" s="144">
        <v>627</v>
      </c>
      <c r="AT13" s="144">
        <v>534</v>
      </c>
      <c r="AU13" s="144">
        <v>537</v>
      </c>
      <c r="AV13" s="144">
        <v>456</v>
      </c>
      <c r="AW13" s="144">
        <v>77</v>
      </c>
      <c r="AX13" s="144">
        <v>68</v>
      </c>
      <c r="AY13" s="144">
        <v>13</v>
      </c>
      <c r="AZ13" s="144">
        <v>10</v>
      </c>
      <c r="BA13" s="51" t="s">
        <v>165</v>
      </c>
      <c r="BB13" s="51" t="s">
        <v>165</v>
      </c>
      <c r="BC13" s="51" t="s">
        <v>165</v>
      </c>
      <c r="BD13" s="51">
        <v>88</v>
      </c>
      <c r="BE13" s="145" t="s">
        <v>165</v>
      </c>
    </row>
    <row r="14" spans="1:58" s="49" customFormat="1" ht="14.25" x14ac:dyDescent="0.15">
      <c r="A14" s="143">
        <v>44835</v>
      </c>
      <c r="B14" s="49">
        <v>2022</v>
      </c>
      <c r="C14" s="49" t="s">
        <v>149</v>
      </c>
      <c r="D14" s="49" t="s">
        <v>163</v>
      </c>
      <c r="E14" s="49">
        <v>10</v>
      </c>
      <c r="F14" s="49">
        <v>28007</v>
      </c>
      <c r="G14" s="49" t="s">
        <v>34</v>
      </c>
      <c r="H14" s="144">
        <v>95965</v>
      </c>
      <c r="I14" s="144">
        <v>240168</v>
      </c>
      <c r="J14" s="144">
        <v>115700</v>
      </c>
      <c r="K14" s="144">
        <v>124468</v>
      </c>
      <c r="L14" s="144">
        <v>-251</v>
      </c>
      <c r="M14" s="144">
        <v>-125</v>
      </c>
      <c r="N14" s="144">
        <v>-126</v>
      </c>
      <c r="O14" s="144">
        <v>-174</v>
      </c>
      <c r="P14" s="144">
        <v>-97</v>
      </c>
      <c r="Q14" s="144">
        <v>-77</v>
      </c>
      <c r="R14" s="144">
        <v>114</v>
      </c>
      <c r="S14" s="144">
        <v>56</v>
      </c>
      <c r="T14" s="144">
        <v>58</v>
      </c>
      <c r="U14" s="144">
        <v>55</v>
      </c>
      <c r="V14" s="144">
        <v>58</v>
      </c>
      <c r="W14" s="144">
        <v>1</v>
      </c>
      <c r="X14" s="144">
        <v>0</v>
      </c>
      <c r="Y14" s="144">
        <v>288</v>
      </c>
      <c r="Z14" s="144">
        <v>153</v>
      </c>
      <c r="AA14" s="144">
        <v>135</v>
      </c>
      <c r="AB14" s="144">
        <v>151</v>
      </c>
      <c r="AC14" s="144">
        <v>135</v>
      </c>
      <c r="AD14" s="144">
        <v>2</v>
      </c>
      <c r="AE14" s="144">
        <v>0</v>
      </c>
      <c r="AF14" s="144">
        <v>-77</v>
      </c>
      <c r="AG14" s="144">
        <v>-28</v>
      </c>
      <c r="AH14" s="144">
        <v>-49</v>
      </c>
      <c r="AI14" s="144">
        <v>421</v>
      </c>
      <c r="AJ14" s="144">
        <v>223</v>
      </c>
      <c r="AK14" s="144">
        <v>198</v>
      </c>
      <c r="AL14" s="144">
        <v>180</v>
      </c>
      <c r="AM14" s="144">
        <v>167</v>
      </c>
      <c r="AN14" s="144">
        <v>43</v>
      </c>
      <c r="AO14" s="144">
        <v>28</v>
      </c>
      <c r="AP14" s="144">
        <v>0</v>
      </c>
      <c r="AQ14" s="144">
        <v>3</v>
      </c>
      <c r="AR14" s="144">
        <v>498</v>
      </c>
      <c r="AS14" s="144">
        <v>251</v>
      </c>
      <c r="AT14" s="144">
        <v>247</v>
      </c>
      <c r="AU14" s="144">
        <v>216</v>
      </c>
      <c r="AV14" s="144">
        <v>220</v>
      </c>
      <c r="AW14" s="144">
        <v>31</v>
      </c>
      <c r="AX14" s="144">
        <v>23</v>
      </c>
      <c r="AY14" s="144">
        <v>4</v>
      </c>
      <c r="AZ14" s="144">
        <v>4</v>
      </c>
      <c r="BA14" s="51" t="s">
        <v>165</v>
      </c>
      <c r="BB14" s="51" t="s">
        <v>165</v>
      </c>
      <c r="BC14" s="51" t="s">
        <v>165</v>
      </c>
      <c r="BD14" s="51">
        <v>3</v>
      </c>
      <c r="BE14" s="145" t="s">
        <v>165</v>
      </c>
    </row>
    <row r="15" spans="1:58" s="49" customFormat="1" ht="14.25" x14ac:dyDescent="0.15">
      <c r="A15" s="143">
        <v>44835</v>
      </c>
      <c r="B15" s="49">
        <v>2022</v>
      </c>
      <c r="C15" s="49" t="s">
        <v>149</v>
      </c>
      <c r="D15" s="49" t="s">
        <v>163</v>
      </c>
      <c r="E15" s="49">
        <v>10</v>
      </c>
      <c r="F15" s="49">
        <v>28008</v>
      </c>
      <c r="G15" s="49" t="s">
        <v>35</v>
      </c>
      <c r="H15" s="144">
        <v>60973</v>
      </c>
      <c r="I15" s="144">
        <v>152674</v>
      </c>
      <c r="J15" s="144">
        <v>73160</v>
      </c>
      <c r="K15" s="144">
        <v>79514</v>
      </c>
      <c r="L15" s="144">
        <v>-149</v>
      </c>
      <c r="M15" s="144">
        <v>-89</v>
      </c>
      <c r="N15" s="144">
        <v>-60</v>
      </c>
      <c r="O15" s="144">
        <v>-138</v>
      </c>
      <c r="P15" s="144">
        <v>-68</v>
      </c>
      <c r="Q15" s="144">
        <v>-70</v>
      </c>
      <c r="R15" s="144">
        <v>70</v>
      </c>
      <c r="S15" s="144">
        <v>35</v>
      </c>
      <c r="T15" s="144">
        <v>35</v>
      </c>
      <c r="U15" s="144">
        <v>35</v>
      </c>
      <c r="V15" s="144">
        <v>35</v>
      </c>
      <c r="W15" s="144">
        <v>0</v>
      </c>
      <c r="X15" s="144">
        <v>0</v>
      </c>
      <c r="Y15" s="144">
        <v>208</v>
      </c>
      <c r="Z15" s="144">
        <v>103</v>
      </c>
      <c r="AA15" s="144">
        <v>105</v>
      </c>
      <c r="AB15" s="144">
        <v>103</v>
      </c>
      <c r="AC15" s="144">
        <v>105</v>
      </c>
      <c r="AD15" s="144">
        <v>0</v>
      </c>
      <c r="AE15" s="144">
        <v>0</v>
      </c>
      <c r="AF15" s="144">
        <v>-11</v>
      </c>
      <c r="AG15" s="144">
        <v>-21</v>
      </c>
      <c r="AH15" s="144">
        <v>10</v>
      </c>
      <c r="AI15" s="144">
        <v>291</v>
      </c>
      <c r="AJ15" s="144">
        <v>142</v>
      </c>
      <c r="AK15" s="144">
        <v>149</v>
      </c>
      <c r="AL15" s="144">
        <v>117</v>
      </c>
      <c r="AM15" s="144">
        <v>102</v>
      </c>
      <c r="AN15" s="144">
        <v>25</v>
      </c>
      <c r="AO15" s="144">
        <v>44</v>
      </c>
      <c r="AP15" s="144">
        <v>0</v>
      </c>
      <c r="AQ15" s="144">
        <v>3</v>
      </c>
      <c r="AR15" s="144">
        <v>302</v>
      </c>
      <c r="AS15" s="144">
        <v>163</v>
      </c>
      <c r="AT15" s="144">
        <v>139</v>
      </c>
      <c r="AU15" s="144">
        <v>142</v>
      </c>
      <c r="AV15" s="144">
        <v>113</v>
      </c>
      <c r="AW15" s="144">
        <v>16</v>
      </c>
      <c r="AX15" s="144">
        <v>20</v>
      </c>
      <c r="AY15" s="144">
        <v>5</v>
      </c>
      <c r="AZ15" s="144">
        <v>6</v>
      </c>
      <c r="BA15" s="51" t="s">
        <v>165</v>
      </c>
      <c r="BB15" s="51" t="s">
        <v>165</v>
      </c>
      <c r="BC15" s="51" t="s">
        <v>165</v>
      </c>
      <c r="BD15" s="51">
        <v>41</v>
      </c>
      <c r="BE15" s="145" t="s">
        <v>165</v>
      </c>
    </row>
    <row r="16" spans="1:58" s="49" customFormat="1" ht="14.25" x14ac:dyDescent="0.15">
      <c r="A16" s="143">
        <v>44835</v>
      </c>
      <c r="B16" s="49">
        <v>2022</v>
      </c>
      <c r="C16" s="49" t="s">
        <v>149</v>
      </c>
      <c r="D16" s="49" t="s">
        <v>163</v>
      </c>
      <c r="E16" s="49">
        <v>10</v>
      </c>
      <c r="F16" s="49">
        <v>28009</v>
      </c>
      <c r="G16" s="49" t="s">
        <v>36</v>
      </c>
      <c r="H16" s="144">
        <v>39074</v>
      </c>
      <c r="I16" s="144">
        <v>98700</v>
      </c>
      <c r="J16" s="144">
        <v>47263</v>
      </c>
      <c r="K16" s="144">
        <v>51437</v>
      </c>
      <c r="L16" s="144">
        <v>-145</v>
      </c>
      <c r="M16" s="144">
        <v>-48</v>
      </c>
      <c r="N16" s="144">
        <v>-97</v>
      </c>
      <c r="O16" s="144">
        <v>-104</v>
      </c>
      <c r="P16" s="144">
        <v>-37</v>
      </c>
      <c r="Q16" s="144">
        <v>-67</v>
      </c>
      <c r="R16" s="144">
        <v>44</v>
      </c>
      <c r="S16" s="144">
        <v>30</v>
      </c>
      <c r="T16" s="144">
        <v>14</v>
      </c>
      <c r="U16" s="144">
        <v>29</v>
      </c>
      <c r="V16" s="144">
        <v>14</v>
      </c>
      <c r="W16" s="144">
        <v>1</v>
      </c>
      <c r="X16" s="144">
        <v>0</v>
      </c>
      <c r="Y16" s="144">
        <v>148</v>
      </c>
      <c r="Z16" s="144">
        <v>67</v>
      </c>
      <c r="AA16" s="144">
        <v>81</v>
      </c>
      <c r="AB16" s="144">
        <v>67</v>
      </c>
      <c r="AC16" s="144">
        <v>80</v>
      </c>
      <c r="AD16" s="144">
        <v>0</v>
      </c>
      <c r="AE16" s="144">
        <v>1</v>
      </c>
      <c r="AF16" s="144">
        <v>-41</v>
      </c>
      <c r="AG16" s="144">
        <v>-11</v>
      </c>
      <c r="AH16" s="144">
        <v>-30</v>
      </c>
      <c r="AI16" s="144">
        <v>194</v>
      </c>
      <c r="AJ16" s="144">
        <v>102</v>
      </c>
      <c r="AK16" s="144">
        <v>92</v>
      </c>
      <c r="AL16" s="144">
        <v>80</v>
      </c>
      <c r="AM16" s="144">
        <v>58</v>
      </c>
      <c r="AN16" s="144">
        <v>22</v>
      </c>
      <c r="AO16" s="144">
        <v>34</v>
      </c>
      <c r="AP16" s="144">
        <v>0</v>
      </c>
      <c r="AQ16" s="144">
        <v>0</v>
      </c>
      <c r="AR16" s="144">
        <v>235</v>
      </c>
      <c r="AS16" s="144">
        <v>113</v>
      </c>
      <c r="AT16" s="144">
        <v>122</v>
      </c>
      <c r="AU16" s="144">
        <v>81</v>
      </c>
      <c r="AV16" s="144">
        <v>80</v>
      </c>
      <c r="AW16" s="144">
        <v>29</v>
      </c>
      <c r="AX16" s="144">
        <v>37</v>
      </c>
      <c r="AY16" s="144">
        <v>3</v>
      </c>
      <c r="AZ16" s="144">
        <v>5</v>
      </c>
      <c r="BA16" s="51" t="s">
        <v>165</v>
      </c>
      <c r="BB16" s="51" t="s">
        <v>165</v>
      </c>
      <c r="BC16" s="51" t="s">
        <v>165</v>
      </c>
      <c r="BD16" s="51">
        <v>-39</v>
      </c>
      <c r="BE16" s="145" t="s">
        <v>165</v>
      </c>
    </row>
    <row r="17" spans="1:57" s="49" customFormat="1" ht="14.25" x14ac:dyDescent="0.15">
      <c r="A17" s="143">
        <v>44835</v>
      </c>
      <c r="B17" s="49">
        <v>2022</v>
      </c>
      <c r="C17" s="49" t="s">
        <v>149</v>
      </c>
      <c r="D17" s="49" t="s">
        <v>163</v>
      </c>
      <c r="E17" s="49">
        <v>10</v>
      </c>
      <c r="F17" s="49">
        <v>28010</v>
      </c>
      <c r="G17" s="49" t="s">
        <v>37</v>
      </c>
      <c r="H17" s="144">
        <v>52992</v>
      </c>
      <c r="I17" s="144">
        <v>124564</v>
      </c>
      <c r="J17" s="144">
        <v>59259</v>
      </c>
      <c r="K17" s="144">
        <v>65305</v>
      </c>
      <c r="L17" s="144">
        <v>-104</v>
      </c>
      <c r="M17" s="144">
        <v>-51</v>
      </c>
      <c r="N17" s="144">
        <v>-53</v>
      </c>
      <c r="O17" s="144">
        <v>-132</v>
      </c>
      <c r="P17" s="144">
        <v>-70</v>
      </c>
      <c r="Q17" s="144">
        <v>-62</v>
      </c>
      <c r="R17" s="144">
        <v>66</v>
      </c>
      <c r="S17" s="144">
        <v>33</v>
      </c>
      <c r="T17" s="144">
        <v>33</v>
      </c>
      <c r="U17" s="144">
        <v>33</v>
      </c>
      <c r="V17" s="144">
        <v>33</v>
      </c>
      <c r="W17" s="144">
        <v>0</v>
      </c>
      <c r="X17" s="144">
        <v>0</v>
      </c>
      <c r="Y17" s="144">
        <v>198</v>
      </c>
      <c r="Z17" s="144">
        <v>103</v>
      </c>
      <c r="AA17" s="144">
        <v>95</v>
      </c>
      <c r="AB17" s="144">
        <v>103</v>
      </c>
      <c r="AC17" s="144">
        <v>95</v>
      </c>
      <c r="AD17" s="144">
        <v>0</v>
      </c>
      <c r="AE17" s="144">
        <v>0</v>
      </c>
      <c r="AF17" s="144">
        <v>28</v>
      </c>
      <c r="AG17" s="144">
        <v>19</v>
      </c>
      <c r="AH17" s="144">
        <v>9</v>
      </c>
      <c r="AI17" s="144">
        <v>346</v>
      </c>
      <c r="AJ17" s="144">
        <v>164</v>
      </c>
      <c r="AK17" s="144">
        <v>182</v>
      </c>
      <c r="AL17" s="144">
        <v>124</v>
      </c>
      <c r="AM17" s="144">
        <v>137</v>
      </c>
      <c r="AN17" s="144">
        <v>38</v>
      </c>
      <c r="AO17" s="144">
        <v>45</v>
      </c>
      <c r="AP17" s="144">
        <v>2</v>
      </c>
      <c r="AQ17" s="144">
        <v>0</v>
      </c>
      <c r="AR17" s="144">
        <v>318</v>
      </c>
      <c r="AS17" s="144">
        <v>145</v>
      </c>
      <c r="AT17" s="144">
        <v>173</v>
      </c>
      <c r="AU17" s="144">
        <v>110</v>
      </c>
      <c r="AV17" s="144">
        <v>137</v>
      </c>
      <c r="AW17" s="144">
        <v>34</v>
      </c>
      <c r="AX17" s="144">
        <v>34</v>
      </c>
      <c r="AY17" s="144">
        <v>1</v>
      </c>
      <c r="AZ17" s="144">
        <v>2</v>
      </c>
      <c r="BA17" s="51" t="s">
        <v>165</v>
      </c>
      <c r="BB17" s="51" t="s">
        <v>165</v>
      </c>
      <c r="BC17" s="51" t="s">
        <v>165</v>
      </c>
      <c r="BD17" s="51">
        <v>-43</v>
      </c>
      <c r="BE17" s="145" t="s">
        <v>165</v>
      </c>
    </row>
  </sheetData>
  <mergeCells count="10">
    <mergeCell ref="O2:AE2"/>
    <mergeCell ref="AF2:AZ2"/>
    <mergeCell ref="AI3:AQ3"/>
    <mergeCell ref="AR3:AZ3"/>
    <mergeCell ref="U4:V4"/>
    <mergeCell ref="W4:X4"/>
    <mergeCell ref="AB4:AC4"/>
    <mergeCell ref="AD4:AE4"/>
    <mergeCell ref="AP4:AQ4"/>
    <mergeCell ref="AY4:AZ4"/>
  </mergeCells>
  <phoneticPr fontId="2"/>
  <pageMargins left="0.47244094488188981" right="0.27559055118110237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560F-CA2C-492C-BD4D-85B9B021C951}">
  <dimension ref="A1:BF17"/>
  <sheetViews>
    <sheetView workbookViewId="0">
      <selection activeCell="D19" sqref="D19"/>
    </sheetView>
  </sheetViews>
  <sheetFormatPr defaultColWidth="11.875" defaultRowHeight="13.5" x14ac:dyDescent="0.15"/>
  <cols>
    <col min="1" max="9" width="11.875" style="1"/>
    <col min="10" max="44" width="11.875" style="5"/>
    <col min="45" max="45" width="11.875" style="2"/>
    <col min="46" max="52" width="11.875" style="3"/>
    <col min="53" max="54" width="11.875" style="4"/>
    <col min="55" max="55" width="11.875" style="1"/>
    <col min="56" max="56" width="11.875" style="4"/>
    <col min="57" max="16384" width="11.875" style="1"/>
  </cols>
  <sheetData>
    <row r="1" spans="1:58" s="49" customFormat="1" ht="14.25" customHeight="1" x14ac:dyDescent="0.15">
      <c r="A1" s="52"/>
      <c r="B1" s="53"/>
      <c r="C1" s="53"/>
      <c r="D1" s="53"/>
      <c r="E1" s="53"/>
      <c r="F1" s="53"/>
      <c r="G1" s="53"/>
      <c r="H1" s="54"/>
      <c r="I1" s="55"/>
      <c r="J1" s="56"/>
      <c r="K1" s="57"/>
      <c r="L1" s="58" t="s">
        <v>151</v>
      </c>
      <c r="M1" s="59"/>
      <c r="N1" s="59"/>
      <c r="O1" s="60"/>
      <c r="P1" s="60"/>
      <c r="Q1" s="61"/>
      <c r="R1" s="60"/>
      <c r="S1" s="61"/>
      <c r="T1" s="61"/>
      <c r="U1" s="60"/>
      <c r="V1" s="60"/>
      <c r="W1" s="60"/>
      <c r="X1" s="60"/>
      <c r="Y1" s="60"/>
      <c r="Z1" s="61"/>
      <c r="AA1" s="61"/>
      <c r="AB1" s="61"/>
      <c r="AC1" s="60"/>
      <c r="AD1" s="61"/>
      <c r="AE1" s="61"/>
      <c r="AF1" s="62"/>
      <c r="AG1" s="63"/>
      <c r="AH1" s="64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5"/>
      <c r="BB1" s="61"/>
      <c r="BC1" s="61"/>
      <c r="BD1" s="66"/>
      <c r="BE1" s="67"/>
    </row>
    <row r="2" spans="1:58" s="49" customFormat="1" ht="15.75" customHeight="1" x14ac:dyDescent="0.15">
      <c r="A2" s="68" t="s">
        <v>152</v>
      </c>
      <c r="B2" s="69" t="s">
        <v>153</v>
      </c>
      <c r="C2" s="69" t="s">
        <v>154</v>
      </c>
      <c r="D2" s="69" t="s">
        <v>155</v>
      </c>
      <c r="E2" s="69" t="s">
        <v>156</v>
      </c>
      <c r="F2" s="69" t="s">
        <v>157</v>
      </c>
      <c r="G2" s="69" t="s">
        <v>158</v>
      </c>
      <c r="H2" s="70" t="s">
        <v>0</v>
      </c>
      <c r="I2" s="71"/>
      <c r="J2" s="72" t="s">
        <v>1</v>
      </c>
      <c r="K2" s="71"/>
      <c r="L2" s="73"/>
      <c r="M2" s="74"/>
      <c r="N2" s="74"/>
      <c r="O2" s="150" t="s">
        <v>159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2"/>
      <c r="AF2" s="150" t="s">
        <v>2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2"/>
      <c r="BA2" s="75" t="s">
        <v>130</v>
      </c>
      <c r="BB2" s="74"/>
      <c r="BC2" s="76"/>
      <c r="BD2" s="77" t="s">
        <v>3</v>
      </c>
      <c r="BE2" s="78"/>
      <c r="BF2" s="79"/>
    </row>
    <row r="3" spans="1:58" s="49" customFormat="1" ht="15.75" customHeight="1" x14ac:dyDescent="0.15">
      <c r="A3" s="80"/>
      <c r="B3" s="69"/>
      <c r="C3" s="69"/>
      <c r="D3" s="69"/>
      <c r="E3" s="69"/>
      <c r="F3" s="69"/>
      <c r="G3" s="69"/>
      <c r="H3" s="81"/>
      <c r="I3" s="82"/>
      <c r="J3" s="71"/>
      <c r="K3" s="71"/>
      <c r="L3" s="73"/>
      <c r="M3" s="74"/>
      <c r="N3" s="74"/>
      <c r="O3" s="83"/>
      <c r="P3" s="84"/>
      <c r="Q3" s="84"/>
      <c r="R3" s="85" t="s">
        <v>4</v>
      </c>
      <c r="S3" s="86"/>
      <c r="T3" s="86"/>
      <c r="U3" s="86"/>
      <c r="V3" s="86"/>
      <c r="W3" s="86"/>
      <c r="X3" s="86"/>
      <c r="Y3" s="85" t="s">
        <v>5</v>
      </c>
      <c r="Z3" s="86"/>
      <c r="AA3" s="86"/>
      <c r="AB3" s="86"/>
      <c r="AC3" s="86"/>
      <c r="AD3" s="86"/>
      <c r="AE3" s="87"/>
      <c r="AF3" s="83"/>
      <c r="AG3" s="88"/>
      <c r="AH3" s="84"/>
      <c r="AI3" s="153" t="s">
        <v>6</v>
      </c>
      <c r="AJ3" s="154"/>
      <c r="AK3" s="154"/>
      <c r="AL3" s="154"/>
      <c r="AM3" s="154"/>
      <c r="AN3" s="154"/>
      <c r="AO3" s="154"/>
      <c r="AP3" s="154"/>
      <c r="AQ3" s="155"/>
      <c r="AR3" s="153" t="s">
        <v>7</v>
      </c>
      <c r="AS3" s="151"/>
      <c r="AT3" s="151"/>
      <c r="AU3" s="151"/>
      <c r="AV3" s="151"/>
      <c r="AW3" s="151"/>
      <c r="AX3" s="151"/>
      <c r="AY3" s="151"/>
      <c r="AZ3" s="152"/>
      <c r="BA3" s="83" t="s">
        <v>160</v>
      </c>
      <c r="BB3" s="74"/>
      <c r="BC3" s="89"/>
      <c r="BD3" s="77" t="s">
        <v>8</v>
      </c>
      <c r="BE3" s="90" t="s">
        <v>130</v>
      </c>
      <c r="BF3" s="79"/>
    </row>
    <row r="4" spans="1:58" s="49" customFormat="1" ht="14.25" x14ac:dyDescent="0.15">
      <c r="A4" s="91"/>
      <c r="B4" s="92"/>
      <c r="C4" s="92"/>
      <c r="D4" s="92"/>
      <c r="E4" s="92"/>
      <c r="F4" s="92"/>
      <c r="G4" s="92"/>
      <c r="H4" s="81"/>
      <c r="I4" s="93"/>
      <c r="J4" s="94"/>
      <c r="K4" s="94"/>
      <c r="L4" s="95"/>
      <c r="M4" s="96"/>
      <c r="N4" s="96"/>
      <c r="O4" s="95"/>
      <c r="P4" s="96"/>
      <c r="Q4" s="96"/>
      <c r="R4" s="95"/>
      <c r="S4" s="60"/>
      <c r="T4" s="97"/>
      <c r="U4" s="156" t="s">
        <v>9</v>
      </c>
      <c r="V4" s="157"/>
      <c r="W4" s="158" t="s">
        <v>10</v>
      </c>
      <c r="X4" s="159"/>
      <c r="Y4" s="95"/>
      <c r="Z4" s="60"/>
      <c r="AA4" s="60"/>
      <c r="AB4" s="156" t="s">
        <v>9</v>
      </c>
      <c r="AC4" s="160"/>
      <c r="AD4" s="157" t="s">
        <v>10</v>
      </c>
      <c r="AE4" s="159"/>
      <c r="AF4" s="95"/>
      <c r="AG4" s="96"/>
      <c r="AH4" s="96"/>
      <c r="AI4" s="95"/>
      <c r="AJ4" s="96"/>
      <c r="AK4" s="96"/>
      <c r="AL4" s="100"/>
      <c r="AM4" s="101" t="s">
        <v>11</v>
      </c>
      <c r="AN4" s="102"/>
      <c r="AO4" s="103"/>
      <c r="AP4" s="161" t="s">
        <v>12</v>
      </c>
      <c r="AQ4" s="162"/>
      <c r="AR4" s="95"/>
      <c r="AS4" s="60"/>
      <c r="AT4" s="97"/>
      <c r="AU4" s="98"/>
      <c r="AV4" s="104" t="s">
        <v>13</v>
      </c>
      <c r="AW4" s="59"/>
      <c r="AX4" s="105"/>
      <c r="AY4" s="163" t="s">
        <v>14</v>
      </c>
      <c r="AZ4" s="162"/>
      <c r="BA4" s="95"/>
      <c r="BB4" s="96"/>
      <c r="BC4" s="106"/>
      <c r="BD4" s="77"/>
      <c r="BE4" s="107" t="s">
        <v>131</v>
      </c>
      <c r="BF4" s="79"/>
    </row>
    <row r="5" spans="1:58" s="49" customFormat="1" ht="14.25" x14ac:dyDescent="0.15">
      <c r="A5" s="108"/>
      <c r="B5" s="109"/>
      <c r="C5" s="109"/>
      <c r="D5" s="109"/>
      <c r="E5" s="109"/>
      <c r="F5" s="109"/>
      <c r="G5" s="109"/>
      <c r="H5" s="110"/>
      <c r="I5" s="111" t="s">
        <v>15</v>
      </c>
      <c r="J5" s="111" t="s">
        <v>16</v>
      </c>
      <c r="K5" s="111" t="s">
        <v>17</v>
      </c>
      <c r="L5" s="112" t="s">
        <v>18</v>
      </c>
      <c r="M5" s="113" t="s">
        <v>16</v>
      </c>
      <c r="N5" s="114" t="s">
        <v>17</v>
      </c>
      <c r="O5" s="112" t="s">
        <v>18</v>
      </c>
      <c r="P5" s="113" t="s">
        <v>16</v>
      </c>
      <c r="Q5" s="115" t="s">
        <v>17</v>
      </c>
      <c r="R5" s="116" t="s">
        <v>18</v>
      </c>
      <c r="S5" s="117" t="s">
        <v>16</v>
      </c>
      <c r="T5" s="118" t="s">
        <v>17</v>
      </c>
      <c r="U5" s="119" t="s">
        <v>19</v>
      </c>
      <c r="V5" s="120" t="s">
        <v>20</v>
      </c>
      <c r="W5" s="120" t="s">
        <v>19</v>
      </c>
      <c r="X5" s="121" t="s">
        <v>21</v>
      </c>
      <c r="Y5" s="112" t="s">
        <v>18</v>
      </c>
      <c r="Z5" s="113" t="s">
        <v>16</v>
      </c>
      <c r="AA5" s="115" t="s">
        <v>17</v>
      </c>
      <c r="AB5" s="119" t="s">
        <v>19</v>
      </c>
      <c r="AC5" s="120" t="s">
        <v>20</v>
      </c>
      <c r="AD5" s="122" t="s">
        <v>19</v>
      </c>
      <c r="AE5" s="121" t="s">
        <v>21</v>
      </c>
      <c r="AF5" s="112" t="s">
        <v>22</v>
      </c>
      <c r="AG5" s="113" t="s">
        <v>23</v>
      </c>
      <c r="AH5" s="115" t="s">
        <v>21</v>
      </c>
      <c r="AI5" s="112" t="s">
        <v>18</v>
      </c>
      <c r="AJ5" s="113" t="s">
        <v>16</v>
      </c>
      <c r="AK5" s="114" t="s">
        <v>17</v>
      </c>
      <c r="AL5" s="119" t="s">
        <v>24</v>
      </c>
      <c r="AM5" s="120" t="s">
        <v>25</v>
      </c>
      <c r="AN5" s="120" t="s">
        <v>26</v>
      </c>
      <c r="AO5" s="121" t="s">
        <v>27</v>
      </c>
      <c r="AP5" s="112" t="s">
        <v>16</v>
      </c>
      <c r="AQ5" s="115" t="s">
        <v>17</v>
      </c>
      <c r="AR5" s="100" t="s">
        <v>18</v>
      </c>
      <c r="AS5" s="123" t="s">
        <v>16</v>
      </c>
      <c r="AT5" s="99" t="s">
        <v>17</v>
      </c>
      <c r="AU5" s="124" t="s">
        <v>24</v>
      </c>
      <c r="AV5" s="125" t="s">
        <v>25</v>
      </c>
      <c r="AW5" s="125" t="s">
        <v>26</v>
      </c>
      <c r="AX5" s="126" t="s">
        <v>27</v>
      </c>
      <c r="AY5" s="127" t="s">
        <v>16</v>
      </c>
      <c r="AZ5" s="128" t="s">
        <v>17</v>
      </c>
      <c r="BA5" s="112" t="s">
        <v>18</v>
      </c>
      <c r="BB5" s="113" t="s">
        <v>16</v>
      </c>
      <c r="BC5" s="114" t="s">
        <v>17</v>
      </c>
      <c r="BD5" s="129"/>
      <c r="BE5" s="130"/>
      <c r="BF5" s="79"/>
    </row>
    <row r="6" spans="1:58" s="49" customFormat="1" ht="14.25" x14ac:dyDescent="0.15">
      <c r="A6" s="131"/>
      <c r="B6" s="131"/>
      <c r="D6" s="53"/>
      <c r="E6" s="53"/>
      <c r="G6" s="53"/>
      <c r="H6" s="132" t="s">
        <v>161</v>
      </c>
      <c r="I6" s="133" t="s">
        <v>162</v>
      </c>
      <c r="J6" s="134" t="s">
        <v>162</v>
      </c>
      <c r="K6" s="135" t="s">
        <v>162</v>
      </c>
      <c r="L6" s="136" t="s">
        <v>162</v>
      </c>
      <c r="M6" s="135" t="s">
        <v>162</v>
      </c>
      <c r="N6" s="137" t="s">
        <v>162</v>
      </c>
      <c r="O6" s="134" t="s">
        <v>162</v>
      </c>
      <c r="P6" s="138" t="s">
        <v>162</v>
      </c>
      <c r="Q6" s="137" t="s">
        <v>162</v>
      </c>
      <c r="R6" s="134" t="s">
        <v>162</v>
      </c>
      <c r="S6" s="138" t="s">
        <v>162</v>
      </c>
      <c r="T6" s="137" t="s">
        <v>162</v>
      </c>
      <c r="U6" s="134" t="s">
        <v>162</v>
      </c>
      <c r="V6" s="138" t="s">
        <v>162</v>
      </c>
      <c r="W6" s="138" t="s">
        <v>162</v>
      </c>
      <c r="X6" s="137" t="s">
        <v>162</v>
      </c>
      <c r="Y6" s="134" t="s">
        <v>162</v>
      </c>
      <c r="Z6" s="139" t="s">
        <v>162</v>
      </c>
      <c r="AA6" s="140" t="s">
        <v>162</v>
      </c>
      <c r="AB6" s="135" t="s">
        <v>162</v>
      </c>
      <c r="AC6" s="139" t="s">
        <v>162</v>
      </c>
      <c r="AD6" s="135" t="s">
        <v>162</v>
      </c>
      <c r="AE6" s="137" t="s">
        <v>162</v>
      </c>
      <c r="AF6" s="134" t="s">
        <v>162</v>
      </c>
      <c r="AG6" s="138" t="s">
        <v>162</v>
      </c>
      <c r="AH6" s="137" t="s">
        <v>162</v>
      </c>
      <c r="AI6" s="136" t="s">
        <v>162</v>
      </c>
      <c r="AJ6" s="135" t="s">
        <v>162</v>
      </c>
      <c r="AK6" s="137" t="s">
        <v>162</v>
      </c>
      <c r="AL6" s="136" t="s">
        <v>162</v>
      </c>
      <c r="AM6" s="139" t="s">
        <v>162</v>
      </c>
      <c r="AN6" s="139" t="s">
        <v>162</v>
      </c>
      <c r="AO6" s="140" t="s">
        <v>162</v>
      </c>
      <c r="AP6" s="135" t="s">
        <v>162</v>
      </c>
      <c r="AQ6" s="137" t="s">
        <v>162</v>
      </c>
      <c r="AR6" s="135" t="s">
        <v>162</v>
      </c>
      <c r="AS6" s="138" t="s">
        <v>162</v>
      </c>
      <c r="AT6" s="137" t="s">
        <v>162</v>
      </c>
      <c r="AU6" s="134" t="s">
        <v>162</v>
      </c>
      <c r="AV6" s="138" t="s">
        <v>162</v>
      </c>
      <c r="AW6" s="138" t="s">
        <v>162</v>
      </c>
      <c r="AX6" s="137" t="s">
        <v>162</v>
      </c>
      <c r="AY6" s="135" t="s">
        <v>162</v>
      </c>
      <c r="AZ6" s="137" t="s">
        <v>162</v>
      </c>
      <c r="BA6" s="136"/>
      <c r="BB6" s="139"/>
      <c r="BC6" s="140"/>
      <c r="BD6" s="141" t="s">
        <v>161</v>
      </c>
      <c r="BE6" s="142"/>
      <c r="BF6" s="79"/>
    </row>
    <row r="7" spans="1:58" s="49" customFormat="1" ht="14.25" x14ac:dyDescent="0.15">
      <c r="A7" s="143">
        <v>45200</v>
      </c>
      <c r="B7" s="49">
        <v>2023</v>
      </c>
      <c r="C7" s="49" t="s">
        <v>148</v>
      </c>
      <c r="D7" s="49" t="s">
        <v>166</v>
      </c>
      <c r="E7" s="49">
        <v>10</v>
      </c>
      <c r="F7" s="49">
        <v>28000</v>
      </c>
      <c r="G7" s="49" t="s">
        <v>164</v>
      </c>
      <c r="H7" s="144">
        <v>2443174</v>
      </c>
      <c r="I7" s="144">
        <v>5369834</v>
      </c>
      <c r="J7" s="144">
        <v>2549747</v>
      </c>
      <c r="K7" s="144">
        <v>2820087</v>
      </c>
      <c r="L7" s="144">
        <v>-2586</v>
      </c>
      <c r="M7" s="144">
        <v>-1386</v>
      </c>
      <c r="N7" s="144">
        <v>-1200</v>
      </c>
      <c r="O7" s="144">
        <v>-2382</v>
      </c>
      <c r="P7" s="144">
        <v>-1094</v>
      </c>
      <c r="Q7" s="144">
        <v>-1288</v>
      </c>
      <c r="R7" s="144">
        <v>2811</v>
      </c>
      <c r="S7" s="144">
        <v>1491</v>
      </c>
      <c r="T7" s="144">
        <v>1320</v>
      </c>
      <c r="U7" s="144">
        <v>1447</v>
      </c>
      <c r="V7" s="144">
        <v>1295</v>
      </c>
      <c r="W7" s="144">
        <v>44</v>
      </c>
      <c r="X7" s="144">
        <v>25</v>
      </c>
      <c r="Y7" s="144">
        <v>5193</v>
      </c>
      <c r="Z7" s="144">
        <v>2585</v>
      </c>
      <c r="AA7" s="144">
        <v>2608</v>
      </c>
      <c r="AB7" s="144">
        <v>2548</v>
      </c>
      <c r="AC7" s="144">
        <v>2578</v>
      </c>
      <c r="AD7" s="144">
        <v>37</v>
      </c>
      <c r="AE7" s="144">
        <v>30</v>
      </c>
      <c r="AF7" s="144">
        <v>-204</v>
      </c>
      <c r="AG7" s="144">
        <v>-292</v>
      </c>
      <c r="AH7" s="144">
        <v>88</v>
      </c>
      <c r="AI7" s="144">
        <v>14792</v>
      </c>
      <c r="AJ7" s="144">
        <v>7518</v>
      </c>
      <c r="AK7" s="144">
        <v>7274</v>
      </c>
      <c r="AL7" s="144">
        <v>5871</v>
      </c>
      <c r="AM7" s="144">
        <v>5653</v>
      </c>
      <c r="AN7" s="144">
        <v>1567</v>
      </c>
      <c r="AO7" s="144">
        <v>1561</v>
      </c>
      <c r="AP7" s="144">
        <v>80</v>
      </c>
      <c r="AQ7" s="144">
        <v>60</v>
      </c>
      <c r="AR7" s="144">
        <v>14996</v>
      </c>
      <c r="AS7" s="144">
        <v>7810</v>
      </c>
      <c r="AT7" s="144">
        <v>7186</v>
      </c>
      <c r="AU7" s="144">
        <v>6726</v>
      </c>
      <c r="AV7" s="144">
        <v>6214</v>
      </c>
      <c r="AW7" s="144">
        <v>965</v>
      </c>
      <c r="AX7" s="144">
        <v>885</v>
      </c>
      <c r="AY7" s="144">
        <v>119</v>
      </c>
      <c r="AZ7" s="144">
        <v>87</v>
      </c>
      <c r="BA7" s="51" t="s">
        <v>165</v>
      </c>
      <c r="BB7" s="51" t="s">
        <v>165</v>
      </c>
      <c r="BC7" s="51" t="s">
        <v>165</v>
      </c>
      <c r="BD7" s="51">
        <v>-47</v>
      </c>
      <c r="BE7" s="145" t="s">
        <v>165</v>
      </c>
    </row>
    <row r="8" spans="1:58" s="49" customFormat="1" ht="14.25" x14ac:dyDescent="0.15">
      <c r="A8" s="143">
        <v>45200</v>
      </c>
      <c r="B8" s="49">
        <v>2023</v>
      </c>
      <c r="C8" s="49" t="s">
        <v>148</v>
      </c>
      <c r="D8" s="49" t="s">
        <v>166</v>
      </c>
      <c r="E8" s="49">
        <v>10</v>
      </c>
      <c r="F8" s="49">
        <v>28001</v>
      </c>
      <c r="G8" s="49" t="s">
        <v>28</v>
      </c>
      <c r="H8" s="144">
        <v>745656</v>
      </c>
      <c r="I8" s="144">
        <v>1499887</v>
      </c>
      <c r="J8" s="144">
        <v>703346</v>
      </c>
      <c r="K8" s="144">
        <v>796541</v>
      </c>
      <c r="L8" s="144">
        <v>-806</v>
      </c>
      <c r="M8" s="144">
        <v>-480</v>
      </c>
      <c r="N8" s="144">
        <v>-326</v>
      </c>
      <c r="O8" s="144">
        <v>-722</v>
      </c>
      <c r="P8" s="144">
        <v>-352</v>
      </c>
      <c r="Q8" s="144">
        <v>-370</v>
      </c>
      <c r="R8" s="144">
        <v>725</v>
      </c>
      <c r="S8" s="144">
        <v>383</v>
      </c>
      <c r="T8" s="144">
        <v>342</v>
      </c>
      <c r="U8" s="144">
        <v>360</v>
      </c>
      <c r="V8" s="144">
        <v>332</v>
      </c>
      <c r="W8" s="144">
        <v>23</v>
      </c>
      <c r="X8" s="144">
        <v>10</v>
      </c>
      <c r="Y8" s="144">
        <v>1447</v>
      </c>
      <c r="Z8" s="144">
        <v>735</v>
      </c>
      <c r="AA8" s="144">
        <v>712</v>
      </c>
      <c r="AB8" s="144">
        <v>720</v>
      </c>
      <c r="AC8" s="144">
        <v>697</v>
      </c>
      <c r="AD8" s="144">
        <v>15</v>
      </c>
      <c r="AE8" s="144">
        <v>15</v>
      </c>
      <c r="AF8" s="144">
        <v>-84</v>
      </c>
      <c r="AG8" s="144">
        <v>-128</v>
      </c>
      <c r="AH8" s="144">
        <v>44</v>
      </c>
      <c r="AI8" s="144">
        <v>5222</v>
      </c>
      <c r="AJ8" s="144">
        <v>2578</v>
      </c>
      <c r="AK8" s="144">
        <v>2644</v>
      </c>
      <c r="AL8" s="144">
        <v>1939</v>
      </c>
      <c r="AM8" s="144">
        <v>1956</v>
      </c>
      <c r="AN8" s="144">
        <v>618</v>
      </c>
      <c r="AO8" s="144">
        <v>674</v>
      </c>
      <c r="AP8" s="144">
        <v>21</v>
      </c>
      <c r="AQ8" s="144">
        <v>14</v>
      </c>
      <c r="AR8" s="144">
        <v>5306</v>
      </c>
      <c r="AS8" s="144">
        <v>2706</v>
      </c>
      <c r="AT8" s="144">
        <v>2600</v>
      </c>
      <c r="AU8" s="144">
        <v>2243</v>
      </c>
      <c r="AV8" s="144">
        <v>2131</v>
      </c>
      <c r="AW8" s="144">
        <v>412</v>
      </c>
      <c r="AX8" s="144">
        <v>424</v>
      </c>
      <c r="AY8" s="144">
        <v>51</v>
      </c>
      <c r="AZ8" s="144">
        <v>45</v>
      </c>
      <c r="BA8" s="51" t="s">
        <v>165</v>
      </c>
      <c r="BB8" s="51" t="s">
        <v>165</v>
      </c>
      <c r="BC8" s="51" t="s">
        <v>165</v>
      </c>
      <c r="BD8" s="51">
        <v>33</v>
      </c>
      <c r="BE8" s="145" t="s">
        <v>165</v>
      </c>
    </row>
    <row r="9" spans="1:58" s="49" customFormat="1" ht="14.25" x14ac:dyDescent="0.15">
      <c r="A9" s="143">
        <v>45200</v>
      </c>
      <c r="B9" s="49">
        <v>2023</v>
      </c>
      <c r="C9" s="49" t="s">
        <v>148</v>
      </c>
      <c r="D9" s="49" t="s">
        <v>166</v>
      </c>
      <c r="E9" s="49">
        <v>10</v>
      </c>
      <c r="F9" s="49">
        <v>28002</v>
      </c>
      <c r="G9" s="49" t="s">
        <v>29</v>
      </c>
      <c r="H9" s="144">
        <v>489017</v>
      </c>
      <c r="I9" s="144">
        <v>1031704</v>
      </c>
      <c r="J9" s="144">
        <v>485581</v>
      </c>
      <c r="K9" s="144">
        <v>546123</v>
      </c>
      <c r="L9" s="144">
        <v>-328</v>
      </c>
      <c r="M9" s="144">
        <v>-198</v>
      </c>
      <c r="N9" s="144">
        <v>-130</v>
      </c>
      <c r="O9" s="144">
        <v>-311</v>
      </c>
      <c r="P9" s="144">
        <v>-132</v>
      </c>
      <c r="Q9" s="144">
        <v>-179</v>
      </c>
      <c r="R9" s="144">
        <v>618</v>
      </c>
      <c r="S9" s="144">
        <v>332</v>
      </c>
      <c r="T9" s="144">
        <v>286</v>
      </c>
      <c r="U9" s="144">
        <v>331</v>
      </c>
      <c r="V9" s="144">
        <v>283</v>
      </c>
      <c r="W9" s="144">
        <v>1</v>
      </c>
      <c r="X9" s="144">
        <v>3</v>
      </c>
      <c r="Y9" s="144">
        <v>929</v>
      </c>
      <c r="Z9" s="144">
        <v>464</v>
      </c>
      <c r="AA9" s="144">
        <v>465</v>
      </c>
      <c r="AB9" s="144">
        <v>451</v>
      </c>
      <c r="AC9" s="144">
        <v>459</v>
      </c>
      <c r="AD9" s="144">
        <v>13</v>
      </c>
      <c r="AE9" s="144">
        <v>6</v>
      </c>
      <c r="AF9" s="144">
        <v>-17</v>
      </c>
      <c r="AG9" s="144">
        <v>-66</v>
      </c>
      <c r="AH9" s="144">
        <v>49</v>
      </c>
      <c r="AI9" s="144">
        <v>2941</v>
      </c>
      <c r="AJ9" s="144">
        <v>1503</v>
      </c>
      <c r="AK9" s="144">
        <v>1438</v>
      </c>
      <c r="AL9" s="144">
        <v>1281</v>
      </c>
      <c r="AM9" s="144">
        <v>1186</v>
      </c>
      <c r="AN9" s="144">
        <v>203</v>
      </c>
      <c r="AO9" s="144">
        <v>237</v>
      </c>
      <c r="AP9" s="144">
        <v>19</v>
      </c>
      <c r="AQ9" s="144">
        <v>15</v>
      </c>
      <c r="AR9" s="144">
        <v>2958</v>
      </c>
      <c r="AS9" s="144">
        <v>1569</v>
      </c>
      <c r="AT9" s="144">
        <v>1389</v>
      </c>
      <c r="AU9" s="144">
        <v>1436</v>
      </c>
      <c r="AV9" s="144">
        <v>1262</v>
      </c>
      <c r="AW9" s="144">
        <v>105</v>
      </c>
      <c r="AX9" s="144">
        <v>109</v>
      </c>
      <c r="AY9" s="144">
        <v>28</v>
      </c>
      <c r="AZ9" s="144">
        <v>18</v>
      </c>
      <c r="BA9" s="51" t="s">
        <v>165</v>
      </c>
      <c r="BB9" s="51" t="s">
        <v>165</v>
      </c>
      <c r="BC9" s="51" t="s">
        <v>165</v>
      </c>
      <c r="BD9" s="51">
        <v>-115</v>
      </c>
      <c r="BE9" s="145" t="s">
        <v>165</v>
      </c>
    </row>
    <row r="10" spans="1:58" s="49" customFormat="1" ht="14.25" x14ac:dyDescent="0.15">
      <c r="A10" s="143">
        <v>45200</v>
      </c>
      <c r="B10" s="49">
        <v>2023</v>
      </c>
      <c r="C10" s="49" t="s">
        <v>148</v>
      </c>
      <c r="D10" s="49" t="s">
        <v>166</v>
      </c>
      <c r="E10" s="49">
        <v>10</v>
      </c>
      <c r="F10" s="49">
        <v>28003</v>
      </c>
      <c r="G10" s="49" t="s">
        <v>30</v>
      </c>
      <c r="H10" s="144">
        <v>299025</v>
      </c>
      <c r="I10" s="144">
        <v>702574</v>
      </c>
      <c r="J10" s="144">
        <v>329516</v>
      </c>
      <c r="K10" s="144">
        <v>373058</v>
      </c>
      <c r="L10" s="144">
        <v>-441</v>
      </c>
      <c r="M10" s="144">
        <v>-266</v>
      </c>
      <c r="N10" s="144">
        <v>-175</v>
      </c>
      <c r="O10" s="144">
        <v>-245</v>
      </c>
      <c r="P10" s="144">
        <v>-136</v>
      </c>
      <c r="Q10" s="144">
        <v>-109</v>
      </c>
      <c r="R10" s="144">
        <v>328</v>
      </c>
      <c r="S10" s="144">
        <v>165</v>
      </c>
      <c r="T10" s="144">
        <v>163</v>
      </c>
      <c r="U10" s="144">
        <v>163</v>
      </c>
      <c r="V10" s="144">
        <v>160</v>
      </c>
      <c r="W10" s="144">
        <v>2</v>
      </c>
      <c r="X10" s="144">
        <v>3</v>
      </c>
      <c r="Y10" s="144">
        <v>573</v>
      </c>
      <c r="Z10" s="144">
        <v>301</v>
      </c>
      <c r="AA10" s="144">
        <v>272</v>
      </c>
      <c r="AB10" s="144">
        <v>297</v>
      </c>
      <c r="AC10" s="144">
        <v>269</v>
      </c>
      <c r="AD10" s="144">
        <v>4</v>
      </c>
      <c r="AE10" s="144">
        <v>3</v>
      </c>
      <c r="AF10" s="144">
        <v>-196</v>
      </c>
      <c r="AG10" s="144">
        <v>-130</v>
      </c>
      <c r="AH10" s="144">
        <v>-66</v>
      </c>
      <c r="AI10" s="144">
        <v>1714</v>
      </c>
      <c r="AJ10" s="144">
        <v>860</v>
      </c>
      <c r="AK10" s="144">
        <v>854</v>
      </c>
      <c r="AL10" s="144">
        <v>703</v>
      </c>
      <c r="AM10" s="144">
        <v>701</v>
      </c>
      <c r="AN10" s="144">
        <v>143</v>
      </c>
      <c r="AO10" s="144">
        <v>142</v>
      </c>
      <c r="AP10" s="144">
        <v>14</v>
      </c>
      <c r="AQ10" s="144">
        <v>11</v>
      </c>
      <c r="AR10" s="144">
        <v>1910</v>
      </c>
      <c r="AS10" s="144">
        <v>990</v>
      </c>
      <c r="AT10" s="144">
        <v>920</v>
      </c>
      <c r="AU10" s="144">
        <v>905</v>
      </c>
      <c r="AV10" s="144">
        <v>866</v>
      </c>
      <c r="AW10" s="144">
        <v>80</v>
      </c>
      <c r="AX10" s="144">
        <v>50</v>
      </c>
      <c r="AY10" s="144">
        <v>5</v>
      </c>
      <c r="AZ10" s="144">
        <v>4</v>
      </c>
      <c r="BA10" s="51" t="s">
        <v>165</v>
      </c>
      <c r="BB10" s="51" t="s">
        <v>165</v>
      </c>
      <c r="BC10" s="51" t="s">
        <v>165</v>
      </c>
      <c r="BD10" s="51">
        <v>-61</v>
      </c>
      <c r="BE10" s="145" t="s">
        <v>165</v>
      </c>
    </row>
    <row r="11" spans="1:58" s="49" customFormat="1" ht="14.25" x14ac:dyDescent="0.15">
      <c r="A11" s="143">
        <v>45200</v>
      </c>
      <c r="B11" s="49">
        <v>2023</v>
      </c>
      <c r="C11" s="49" t="s">
        <v>148</v>
      </c>
      <c r="D11" s="49" t="s">
        <v>166</v>
      </c>
      <c r="E11" s="49">
        <v>10</v>
      </c>
      <c r="F11" s="49">
        <v>28004</v>
      </c>
      <c r="G11" s="49" t="s">
        <v>31</v>
      </c>
      <c r="H11" s="144">
        <v>310022</v>
      </c>
      <c r="I11" s="144">
        <v>711496</v>
      </c>
      <c r="J11" s="144">
        <v>344568</v>
      </c>
      <c r="K11" s="144">
        <v>366928</v>
      </c>
      <c r="L11" s="144">
        <v>-164</v>
      </c>
      <c r="M11" s="144">
        <v>-93</v>
      </c>
      <c r="N11" s="144">
        <v>-71</v>
      </c>
      <c r="O11" s="144">
        <v>-228</v>
      </c>
      <c r="P11" s="144">
        <v>-96</v>
      </c>
      <c r="Q11" s="144">
        <v>-132</v>
      </c>
      <c r="R11" s="144">
        <v>430</v>
      </c>
      <c r="S11" s="144">
        <v>226</v>
      </c>
      <c r="T11" s="144">
        <v>204</v>
      </c>
      <c r="U11" s="144">
        <v>225</v>
      </c>
      <c r="V11" s="144">
        <v>201</v>
      </c>
      <c r="W11" s="144">
        <v>1</v>
      </c>
      <c r="X11" s="144">
        <v>3</v>
      </c>
      <c r="Y11" s="144">
        <v>658</v>
      </c>
      <c r="Z11" s="144">
        <v>322</v>
      </c>
      <c r="AA11" s="144">
        <v>336</v>
      </c>
      <c r="AB11" s="144">
        <v>322</v>
      </c>
      <c r="AC11" s="144">
        <v>335</v>
      </c>
      <c r="AD11" s="144">
        <v>0</v>
      </c>
      <c r="AE11" s="144">
        <v>1</v>
      </c>
      <c r="AF11" s="144">
        <v>64</v>
      </c>
      <c r="AG11" s="144">
        <v>3</v>
      </c>
      <c r="AH11" s="144">
        <v>61</v>
      </c>
      <c r="AI11" s="144">
        <v>1673</v>
      </c>
      <c r="AJ11" s="144">
        <v>851</v>
      </c>
      <c r="AK11" s="144">
        <v>822</v>
      </c>
      <c r="AL11" s="144">
        <v>725</v>
      </c>
      <c r="AM11" s="144">
        <v>713</v>
      </c>
      <c r="AN11" s="144">
        <v>120</v>
      </c>
      <c r="AO11" s="144">
        <v>102</v>
      </c>
      <c r="AP11" s="144">
        <v>6</v>
      </c>
      <c r="AQ11" s="144">
        <v>7</v>
      </c>
      <c r="AR11" s="144">
        <v>1609</v>
      </c>
      <c r="AS11" s="144">
        <v>848</v>
      </c>
      <c r="AT11" s="144">
        <v>761</v>
      </c>
      <c r="AU11" s="144">
        <v>775</v>
      </c>
      <c r="AV11" s="144">
        <v>724</v>
      </c>
      <c r="AW11" s="144">
        <v>64</v>
      </c>
      <c r="AX11" s="144">
        <v>35</v>
      </c>
      <c r="AY11" s="144">
        <v>9</v>
      </c>
      <c r="AZ11" s="144">
        <v>2</v>
      </c>
      <c r="BA11" s="51" t="s">
        <v>165</v>
      </c>
      <c r="BB11" s="51" t="s">
        <v>165</v>
      </c>
      <c r="BC11" s="51" t="s">
        <v>165</v>
      </c>
      <c r="BD11" s="51">
        <v>-10</v>
      </c>
      <c r="BE11" s="145" t="s">
        <v>165</v>
      </c>
    </row>
    <row r="12" spans="1:58" s="49" customFormat="1" ht="14.25" x14ac:dyDescent="0.15">
      <c r="A12" s="143">
        <v>45200</v>
      </c>
      <c r="B12" s="49">
        <v>2023</v>
      </c>
      <c r="C12" s="49" t="s">
        <v>148</v>
      </c>
      <c r="D12" s="49" t="s">
        <v>166</v>
      </c>
      <c r="E12" s="49">
        <v>10</v>
      </c>
      <c r="F12" s="49">
        <v>28005</v>
      </c>
      <c r="G12" s="49" t="s">
        <v>32</v>
      </c>
      <c r="H12" s="144">
        <v>104456</v>
      </c>
      <c r="I12" s="144">
        <v>255530</v>
      </c>
      <c r="J12" s="144">
        <v>124004</v>
      </c>
      <c r="K12" s="144">
        <v>131526</v>
      </c>
      <c r="L12" s="144">
        <v>-214</v>
      </c>
      <c r="M12" s="144">
        <v>-136</v>
      </c>
      <c r="N12" s="144">
        <v>-78</v>
      </c>
      <c r="O12" s="144">
        <v>-189</v>
      </c>
      <c r="P12" s="144">
        <v>-96</v>
      </c>
      <c r="Q12" s="144">
        <v>-93</v>
      </c>
      <c r="R12" s="144">
        <v>110</v>
      </c>
      <c r="S12" s="144">
        <v>56</v>
      </c>
      <c r="T12" s="144">
        <v>54</v>
      </c>
      <c r="U12" s="144">
        <v>52</v>
      </c>
      <c r="V12" s="144">
        <v>54</v>
      </c>
      <c r="W12" s="144">
        <v>4</v>
      </c>
      <c r="X12" s="144">
        <v>0</v>
      </c>
      <c r="Y12" s="144">
        <v>299</v>
      </c>
      <c r="Z12" s="144">
        <v>152</v>
      </c>
      <c r="AA12" s="144">
        <v>147</v>
      </c>
      <c r="AB12" s="144">
        <v>152</v>
      </c>
      <c r="AC12" s="144">
        <v>146</v>
      </c>
      <c r="AD12" s="144">
        <v>0</v>
      </c>
      <c r="AE12" s="144">
        <v>1</v>
      </c>
      <c r="AF12" s="144">
        <v>-25</v>
      </c>
      <c r="AG12" s="144">
        <v>-40</v>
      </c>
      <c r="AH12" s="144">
        <v>15</v>
      </c>
      <c r="AI12" s="144">
        <v>696</v>
      </c>
      <c r="AJ12" s="144">
        <v>366</v>
      </c>
      <c r="AK12" s="144">
        <v>330</v>
      </c>
      <c r="AL12" s="144">
        <v>248</v>
      </c>
      <c r="AM12" s="144">
        <v>219</v>
      </c>
      <c r="AN12" s="144">
        <v>114</v>
      </c>
      <c r="AO12" s="144">
        <v>107</v>
      </c>
      <c r="AP12" s="144">
        <v>4</v>
      </c>
      <c r="AQ12" s="144">
        <v>4</v>
      </c>
      <c r="AR12" s="144">
        <v>721</v>
      </c>
      <c r="AS12" s="144">
        <v>406</v>
      </c>
      <c r="AT12" s="144">
        <v>315</v>
      </c>
      <c r="AU12" s="144">
        <v>303</v>
      </c>
      <c r="AV12" s="144">
        <v>250</v>
      </c>
      <c r="AW12" s="144">
        <v>98</v>
      </c>
      <c r="AX12" s="144">
        <v>63</v>
      </c>
      <c r="AY12" s="144">
        <v>5</v>
      </c>
      <c r="AZ12" s="144">
        <v>2</v>
      </c>
      <c r="BA12" s="51" t="s">
        <v>165</v>
      </c>
      <c r="BB12" s="51" t="s">
        <v>165</v>
      </c>
      <c r="BC12" s="51" t="s">
        <v>165</v>
      </c>
      <c r="BD12" s="51">
        <v>-39</v>
      </c>
      <c r="BE12" s="145" t="s">
        <v>165</v>
      </c>
    </row>
    <row r="13" spans="1:58" s="49" customFormat="1" ht="14.25" x14ac:dyDescent="0.15">
      <c r="A13" s="143">
        <v>45200</v>
      </c>
      <c r="B13" s="49">
        <v>2023</v>
      </c>
      <c r="C13" s="49" t="s">
        <v>148</v>
      </c>
      <c r="D13" s="49" t="s">
        <v>166</v>
      </c>
      <c r="E13" s="49">
        <v>10</v>
      </c>
      <c r="F13" s="49">
        <v>28006</v>
      </c>
      <c r="G13" s="49" t="s">
        <v>33</v>
      </c>
      <c r="H13" s="144">
        <v>245507</v>
      </c>
      <c r="I13" s="144">
        <v>561805</v>
      </c>
      <c r="J13" s="144">
        <v>271627</v>
      </c>
      <c r="K13" s="144">
        <v>290178</v>
      </c>
      <c r="L13" s="144">
        <v>-105</v>
      </c>
      <c r="M13" s="144">
        <v>-22</v>
      </c>
      <c r="N13" s="144">
        <v>-83</v>
      </c>
      <c r="O13" s="144">
        <v>-160</v>
      </c>
      <c r="P13" s="144">
        <v>-69</v>
      </c>
      <c r="Q13" s="144">
        <v>-91</v>
      </c>
      <c r="R13" s="144">
        <v>336</v>
      </c>
      <c r="S13" s="144">
        <v>189</v>
      </c>
      <c r="T13" s="144">
        <v>147</v>
      </c>
      <c r="U13" s="144">
        <v>179</v>
      </c>
      <c r="V13" s="144">
        <v>143</v>
      </c>
      <c r="W13" s="144">
        <v>10</v>
      </c>
      <c r="X13" s="144">
        <v>4</v>
      </c>
      <c r="Y13" s="144">
        <v>496</v>
      </c>
      <c r="Z13" s="144">
        <v>258</v>
      </c>
      <c r="AA13" s="144">
        <v>238</v>
      </c>
      <c r="AB13" s="144">
        <v>253</v>
      </c>
      <c r="AC13" s="144">
        <v>236</v>
      </c>
      <c r="AD13" s="144">
        <v>5</v>
      </c>
      <c r="AE13" s="144">
        <v>2</v>
      </c>
      <c r="AF13" s="144">
        <v>55</v>
      </c>
      <c r="AG13" s="144">
        <v>47</v>
      </c>
      <c r="AH13" s="144">
        <v>8</v>
      </c>
      <c r="AI13" s="144">
        <v>1197</v>
      </c>
      <c r="AJ13" s="144">
        <v>688</v>
      </c>
      <c r="AK13" s="144">
        <v>509</v>
      </c>
      <c r="AL13" s="144">
        <v>524</v>
      </c>
      <c r="AM13" s="144">
        <v>424</v>
      </c>
      <c r="AN13" s="144">
        <v>159</v>
      </c>
      <c r="AO13" s="144">
        <v>82</v>
      </c>
      <c r="AP13" s="144">
        <v>5</v>
      </c>
      <c r="AQ13" s="144">
        <v>3</v>
      </c>
      <c r="AR13" s="144">
        <v>1142</v>
      </c>
      <c r="AS13" s="144">
        <v>641</v>
      </c>
      <c r="AT13" s="144">
        <v>501</v>
      </c>
      <c r="AU13" s="144">
        <v>550</v>
      </c>
      <c r="AV13" s="144">
        <v>434</v>
      </c>
      <c r="AW13" s="144">
        <v>84</v>
      </c>
      <c r="AX13" s="144">
        <v>63</v>
      </c>
      <c r="AY13" s="144">
        <v>7</v>
      </c>
      <c r="AZ13" s="144">
        <v>4</v>
      </c>
      <c r="BA13" s="51" t="s">
        <v>165</v>
      </c>
      <c r="BB13" s="51" t="s">
        <v>165</v>
      </c>
      <c r="BC13" s="51" t="s">
        <v>165</v>
      </c>
      <c r="BD13" s="51">
        <v>105</v>
      </c>
      <c r="BE13" s="145" t="s">
        <v>165</v>
      </c>
    </row>
    <row r="14" spans="1:58" s="49" customFormat="1" ht="14.25" x14ac:dyDescent="0.15">
      <c r="A14" s="143">
        <v>45200</v>
      </c>
      <c r="B14" s="49">
        <v>2023</v>
      </c>
      <c r="C14" s="49" t="s">
        <v>148</v>
      </c>
      <c r="D14" s="49" t="s">
        <v>166</v>
      </c>
      <c r="E14" s="49">
        <v>10</v>
      </c>
      <c r="F14" s="49">
        <v>28007</v>
      </c>
      <c r="G14" s="49" t="s">
        <v>34</v>
      </c>
      <c r="H14" s="144">
        <v>96084</v>
      </c>
      <c r="I14" s="144">
        <v>236655</v>
      </c>
      <c r="J14" s="144">
        <v>114109</v>
      </c>
      <c r="K14" s="144">
        <v>122546</v>
      </c>
      <c r="L14" s="144">
        <v>-165</v>
      </c>
      <c r="M14" s="144">
        <v>-43</v>
      </c>
      <c r="N14" s="144">
        <v>-122</v>
      </c>
      <c r="O14" s="144">
        <v>-189</v>
      </c>
      <c r="P14" s="144">
        <v>-79</v>
      </c>
      <c r="Q14" s="144">
        <v>-110</v>
      </c>
      <c r="R14" s="144">
        <v>95</v>
      </c>
      <c r="S14" s="144">
        <v>47</v>
      </c>
      <c r="T14" s="144">
        <v>48</v>
      </c>
      <c r="U14" s="144">
        <v>45</v>
      </c>
      <c r="V14" s="144">
        <v>48</v>
      </c>
      <c r="W14" s="144">
        <v>2</v>
      </c>
      <c r="X14" s="144">
        <v>0</v>
      </c>
      <c r="Y14" s="144">
        <v>284</v>
      </c>
      <c r="Z14" s="144">
        <v>126</v>
      </c>
      <c r="AA14" s="144">
        <v>158</v>
      </c>
      <c r="AB14" s="144">
        <v>126</v>
      </c>
      <c r="AC14" s="144">
        <v>156</v>
      </c>
      <c r="AD14" s="144">
        <v>0</v>
      </c>
      <c r="AE14" s="144">
        <v>2</v>
      </c>
      <c r="AF14" s="144">
        <v>24</v>
      </c>
      <c r="AG14" s="144">
        <v>36</v>
      </c>
      <c r="AH14" s="144">
        <v>-12</v>
      </c>
      <c r="AI14" s="144">
        <v>453</v>
      </c>
      <c r="AJ14" s="144">
        <v>244</v>
      </c>
      <c r="AK14" s="144">
        <v>209</v>
      </c>
      <c r="AL14" s="144">
        <v>173</v>
      </c>
      <c r="AM14" s="144">
        <v>163</v>
      </c>
      <c r="AN14" s="144">
        <v>70</v>
      </c>
      <c r="AO14" s="144">
        <v>45</v>
      </c>
      <c r="AP14" s="144">
        <v>1</v>
      </c>
      <c r="AQ14" s="144">
        <v>1</v>
      </c>
      <c r="AR14" s="144">
        <v>429</v>
      </c>
      <c r="AS14" s="144">
        <v>208</v>
      </c>
      <c r="AT14" s="144">
        <v>221</v>
      </c>
      <c r="AU14" s="144">
        <v>172</v>
      </c>
      <c r="AV14" s="144">
        <v>195</v>
      </c>
      <c r="AW14" s="144">
        <v>29</v>
      </c>
      <c r="AX14" s="144">
        <v>24</v>
      </c>
      <c r="AY14" s="144">
        <v>7</v>
      </c>
      <c r="AZ14" s="144">
        <v>2</v>
      </c>
      <c r="BA14" s="51" t="s">
        <v>165</v>
      </c>
      <c r="BB14" s="51" t="s">
        <v>165</v>
      </c>
      <c r="BC14" s="51" t="s">
        <v>165</v>
      </c>
      <c r="BD14" s="51">
        <v>63</v>
      </c>
      <c r="BE14" s="145" t="s">
        <v>165</v>
      </c>
    </row>
    <row r="15" spans="1:58" s="49" customFormat="1" ht="14.25" x14ac:dyDescent="0.15">
      <c r="A15" s="143">
        <v>45200</v>
      </c>
      <c r="B15" s="49">
        <v>2023</v>
      </c>
      <c r="C15" s="49" t="s">
        <v>148</v>
      </c>
      <c r="D15" s="49" t="s">
        <v>166</v>
      </c>
      <c r="E15" s="49">
        <v>10</v>
      </c>
      <c r="F15" s="49">
        <v>28008</v>
      </c>
      <c r="G15" s="49" t="s">
        <v>35</v>
      </c>
      <c r="H15" s="144">
        <v>60858</v>
      </c>
      <c r="I15" s="144">
        <v>149768</v>
      </c>
      <c r="J15" s="144">
        <v>71782</v>
      </c>
      <c r="K15" s="144">
        <v>77986</v>
      </c>
      <c r="L15" s="144">
        <v>-180</v>
      </c>
      <c r="M15" s="144">
        <v>-57</v>
      </c>
      <c r="N15" s="144">
        <v>-123</v>
      </c>
      <c r="O15" s="144">
        <v>-152</v>
      </c>
      <c r="P15" s="144">
        <v>-50</v>
      </c>
      <c r="Q15" s="144">
        <v>-102</v>
      </c>
      <c r="R15" s="144">
        <v>64</v>
      </c>
      <c r="S15" s="144">
        <v>40</v>
      </c>
      <c r="T15" s="144">
        <v>24</v>
      </c>
      <c r="U15" s="144">
        <v>40</v>
      </c>
      <c r="V15" s="144">
        <v>24</v>
      </c>
      <c r="W15" s="144">
        <v>0</v>
      </c>
      <c r="X15" s="144">
        <v>0</v>
      </c>
      <c r="Y15" s="144">
        <v>216</v>
      </c>
      <c r="Z15" s="144">
        <v>90</v>
      </c>
      <c r="AA15" s="144">
        <v>126</v>
      </c>
      <c r="AB15" s="144">
        <v>90</v>
      </c>
      <c r="AC15" s="144">
        <v>126</v>
      </c>
      <c r="AD15" s="144">
        <v>0</v>
      </c>
      <c r="AE15" s="144">
        <v>0</v>
      </c>
      <c r="AF15" s="144">
        <v>-28</v>
      </c>
      <c r="AG15" s="144">
        <v>-7</v>
      </c>
      <c r="AH15" s="144">
        <v>-21</v>
      </c>
      <c r="AI15" s="144">
        <v>293</v>
      </c>
      <c r="AJ15" s="144">
        <v>145</v>
      </c>
      <c r="AK15" s="144">
        <v>148</v>
      </c>
      <c r="AL15" s="144">
        <v>102</v>
      </c>
      <c r="AM15" s="144">
        <v>96</v>
      </c>
      <c r="AN15" s="144">
        <v>36</v>
      </c>
      <c r="AO15" s="144">
        <v>51</v>
      </c>
      <c r="AP15" s="144">
        <v>7</v>
      </c>
      <c r="AQ15" s="144">
        <v>1</v>
      </c>
      <c r="AR15" s="144">
        <v>321</v>
      </c>
      <c r="AS15" s="144">
        <v>152</v>
      </c>
      <c r="AT15" s="144">
        <v>169</v>
      </c>
      <c r="AU15" s="144">
        <v>132</v>
      </c>
      <c r="AV15" s="144">
        <v>139</v>
      </c>
      <c r="AW15" s="144">
        <v>18</v>
      </c>
      <c r="AX15" s="144">
        <v>27</v>
      </c>
      <c r="AY15" s="144">
        <v>2</v>
      </c>
      <c r="AZ15" s="144">
        <v>3</v>
      </c>
      <c r="BA15" s="51" t="s">
        <v>165</v>
      </c>
      <c r="BB15" s="51" t="s">
        <v>165</v>
      </c>
      <c r="BC15" s="51" t="s">
        <v>165</v>
      </c>
      <c r="BD15" s="51">
        <v>9</v>
      </c>
      <c r="BE15" s="145" t="s">
        <v>165</v>
      </c>
    </row>
    <row r="16" spans="1:58" s="49" customFormat="1" ht="14.25" x14ac:dyDescent="0.15">
      <c r="A16" s="143">
        <v>45200</v>
      </c>
      <c r="B16" s="49">
        <v>2023</v>
      </c>
      <c r="C16" s="49" t="s">
        <v>148</v>
      </c>
      <c r="D16" s="49" t="s">
        <v>166</v>
      </c>
      <c r="E16" s="49">
        <v>10</v>
      </c>
      <c r="F16" s="49">
        <v>28009</v>
      </c>
      <c r="G16" s="49" t="s">
        <v>36</v>
      </c>
      <c r="H16" s="144">
        <v>39347</v>
      </c>
      <c r="I16" s="144">
        <v>97547</v>
      </c>
      <c r="J16" s="144">
        <v>46799</v>
      </c>
      <c r="K16" s="144">
        <v>50748</v>
      </c>
      <c r="L16" s="144">
        <v>-43</v>
      </c>
      <c r="M16" s="144">
        <v>-24</v>
      </c>
      <c r="N16" s="144">
        <v>-19</v>
      </c>
      <c r="O16" s="144">
        <v>-59</v>
      </c>
      <c r="P16" s="144">
        <v>-30</v>
      </c>
      <c r="Q16" s="144">
        <v>-29</v>
      </c>
      <c r="R16" s="144">
        <v>44</v>
      </c>
      <c r="S16" s="144">
        <v>23</v>
      </c>
      <c r="T16" s="144">
        <v>21</v>
      </c>
      <c r="U16" s="144">
        <v>22</v>
      </c>
      <c r="V16" s="144">
        <v>19</v>
      </c>
      <c r="W16" s="144">
        <v>1</v>
      </c>
      <c r="X16" s="144">
        <v>2</v>
      </c>
      <c r="Y16" s="144">
        <v>103</v>
      </c>
      <c r="Z16" s="144">
        <v>53</v>
      </c>
      <c r="AA16" s="144">
        <v>50</v>
      </c>
      <c r="AB16" s="144">
        <v>53</v>
      </c>
      <c r="AC16" s="144">
        <v>50</v>
      </c>
      <c r="AD16" s="144">
        <v>0</v>
      </c>
      <c r="AE16" s="144">
        <v>0</v>
      </c>
      <c r="AF16" s="144">
        <v>16</v>
      </c>
      <c r="AG16" s="144">
        <v>6</v>
      </c>
      <c r="AH16" s="144">
        <v>10</v>
      </c>
      <c r="AI16" s="144">
        <v>237</v>
      </c>
      <c r="AJ16" s="144">
        <v>107</v>
      </c>
      <c r="AK16" s="144">
        <v>130</v>
      </c>
      <c r="AL16" s="144">
        <v>65</v>
      </c>
      <c r="AM16" s="144">
        <v>76</v>
      </c>
      <c r="AN16" s="144">
        <v>41</v>
      </c>
      <c r="AO16" s="144">
        <v>54</v>
      </c>
      <c r="AP16" s="144">
        <v>1</v>
      </c>
      <c r="AQ16" s="144">
        <v>0</v>
      </c>
      <c r="AR16" s="144">
        <v>221</v>
      </c>
      <c r="AS16" s="144">
        <v>101</v>
      </c>
      <c r="AT16" s="144">
        <v>120</v>
      </c>
      <c r="AU16" s="144">
        <v>80</v>
      </c>
      <c r="AV16" s="144">
        <v>69</v>
      </c>
      <c r="AW16" s="144">
        <v>18</v>
      </c>
      <c r="AX16" s="144">
        <v>51</v>
      </c>
      <c r="AY16" s="144">
        <v>3</v>
      </c>
      <c r="AZ16" s="144">
        <v>0</v>
      </c>
      <c r="BA16" s="51" t="s">
        <v>165</v>
      </c>
      <c r="BB16" s="51" t="s">
        <v>165</v>
      </c>
      <c r="BC16" s="51" t="s">
        <v>165</v>
      </c>
      <c r="BD16" s="51">
        <v>19</v>
      </c>
      <c r="BE16" s="145" t="s">
        <v>165</v>
      </c>
    </row>
    <row r="17" spans="1:57" s="49" customFormat="1" ht="14.25" x14ac:dyDescent="0.15">
      <c r="A17" s="143">
        <v>45200</v>
      </c>
      <c r="B17" s="49">
        <v>2023</v>
      </c>
      <c r="C17" s="49" t="s">
        <v>148</v>
      </c>
      <c r="D17" s="49" t="s">
        <v>166</v>
      </c>
      <c r="E17" s="49">
        <v>10</v>
      </c>
      <c r="F17" s="49">
        <v>28010</v>
      </c>
      <c r="G17" s="49" t="s">
        <v>37</v>
      </c>
      <c r="H17" s="144">
        <v>53202</v>
      </c>
      <c r="I17" s="144">
        <v>122868</v>
      </c>
      <c r="J17" s="144">
        <v>58415</v>
      </c>
      <c r="K17" s="144">
        <v>64453</v>
      </c>
      <c r="L17" s="144">
        <v>-140</v>
      </c>
      <c r="M17" s="144">
        <v>-67</v>
      </c>
      <c r="N17" s="144">
        <v>-73</v>
      </c>
      <c r="O17" s="144">
        <v>-127</v>
      </c>
      <c r="P17" s="144">
        <v>-54</v>
      </c>
      <c r="Q17" s="144">
        <v>-73</v>
      </c>
      <c r="R17" s="144">
        <v>61</v>
      </c>
      <c r="S17" s="144">
        <v>30</v>
      </c>
      <c r="T17" s="144">
        <v>31</v>
      </c>
      <c r="U17" s="144">
        <v>30</v>
      </c>
      <c r="V17" s="144">
        <v>31</v>
      </c>
      <c r="W17" s="144">
        <v>0</v>
      </c>
      <c r="X17" s="144">
        <v>0</v>
      </c>
      <c r="Y17" s="144">
        <v>188</v>
      </c>
      <c r="Z17" s="144">
        <v>84</v>
      </c>
      <c r="AA17" s="144">
        <v>104</v>
      </c>
      <c r="AB17" s="144">
        <v>84</v>
      </c>
      <c r="AC17" s="144">
        <v>104</v>
      </c>
      <c r="AD17" s="144">
        <v>0</v>
      </c>
      <c r="AE17" s="144">
        <v>0</v>
      </c>
      <c r="AF17" s="144">
        <v>-13</v>
      </c>
      <c r="AG17" s="144">
        <v>-13</v>
      </c>
      <c r="AH17" s="144">
        <v>0</v>
      </c>
      <c r="AI17" s="144">
        <v>366</v>
      </c>
      <c r="AJ17" s="144">
        <v>176</v>
      </c>
      <c r="AK17" s="144">
        <v>190</v>
      </c>
      <c r="AL17" s="144">
        <v>111</v>
      </c>
      <c r="AM17" s="144">
        <v>119</v>
      </c>
      <c r="AN17" s="144">
        <v>63</v>
      </c>
      <c r="AO17" s="144">
        <v>67</v>
      </c>
      <c r="AP17" s="144">
        <v>2</v>
      </c>
      <c r="AQ17" s="144">
        <v>4</v>
      </c>
      <c r="AR17" s="144">
        <v>379</v>
      </c>
      <c r="AS17" s="144">
        <v>189</v>
      </c>
      <c r="AT17" s="144">
        <v>190</v>
      </c>
      <c r="AU17" s="144">
        <v>130</v>
      </c>
      <c r="AV17" s="144">
        <v>144</v>
      </c>
      <c r="AW17" s="144">
        <v>57</v>
      </c>
      <c r="AX17" s="144">
        <v>39</v>
      </c>
      <c r="AY17" s="144">
        <v>2</v>
      </c>
      <c r="AZ17" s="144">
        <v>7</v>
      </c>
      <c r="BA17" s="51" t="s">
        <v>165</v>
      </c>
      <c r="BB17" s="51" t="s">
        <v>165</v>
      </c>
      <c r="BC17" s="51" t="s">
        <v>165</v>
      </c>
      <c r="BD17" s="51">
        <v>-51</v>
      </c>
      <c r="BE17" s="145" t="s">
        <v>165</v>
      </c>
    </row>
  </sheetData>
  <mergeCells count="10">
    <mergeCell ref="O2:AE2"/>
    <mergeCell ref="AF2:AZ2"/>
    <mergeCell ref="AI3:AQ3"/>
    <mergeCell ref="AR3:AZ3"/>
    <mergeCell ref="U4:V4"/>
    <mergeCell ref="W4:X4"/>
    <mergeCell ref="AB4:AC4"/>
    <mergeCell ref="AD4:AE4"/>
    <mergeCell ref="AP4:AQ4"/>
    <mergeCell ref="AY4:AZ4"/>
  </mergeCells>
  <phoneticPr fontId="2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C455-5CFD-4996-B03B-6D340BE563F5}">
  <dimension ref="A1:BF17"/>
  <sheetViews>
    <sheetView workbookViewId="0">
      <selection activeCell="I11" sqref="I11"/>
    </sheetView>
  </sheetViews>
  <sheetFormatPr defaultColWidth="11.875" defaultRowHeight="13.5" x14ac:dyDescent="0.15"/>
  <cols>
    <col min="1" max="9" width="11.875" style="1"/>
    <col min="10" max="44" width="11.875" style="5"/>
    <col min="45" max="45" width="11.875" style="2"/>
    <col min="46" max="52" width="11.875" style="3"/>
    <col min="53" max="54" width="11.875" style="4"/>
    <col min="55" max="55" width="11.875" style="1"/>
    <col min="56" max="56" width="11.875" style="4"/>
    <col min="57" max="16384" width="11.875" style="1"/>
  </cols>
  <sheetData>
    <row r="1" spans="1:58" s="49" customFormat="1" ht="14.25" customHeight="1" x14ac:dyDescent="0.15">
      <c r="A1" s="52"/>
      <c r="B1" s="53"/>
      <c r="C1" s="53"/>
      <c r="D1" s="53"/>
      <c r="E1" s="53"/>
      <c r="F1" s="53"/>
      <c r="G1" s="53"/>
      <c r="H1" s="54"/>
      <c r="I1" s="55"/>
      <c r="J1" s="56"/>
      <c r="K1" s="57"/>
      <c r="L1" s="58" t="s">
        <v>151</v>
      </c>
      <c r="M1" s="59"/>
      <c r="N1" s="59"/>
      <c r="O1" s="60"/>
      <c r="P1" s="60"/>
      <c r="Q1" s="61"/>
      <c r="R1" s="60"/>
      <c r="S1" s="61"/>
      <c r="T1" s="61"/>
      <c r="U1" s="60"/>
      <c r="V1" s="60"/>
      <c r="W1" s="60"/>
      <c r="X1" s="60"/>
      <c r="Y1" s="60"/>
      <c r="Z1" s="61"/>
      <c r="AA1" s="61"/>
      <c r="AB1" s="61"/>
      <c r="AC1" s="60"/>
      <c r="AD1" s="61"/>
      <c r="AE1" s="61"/>
      <c r="AF1" s="62"/>
      <c r="AG1" s="63"/>
      <c r="AH1" s="64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5"/>
      <c r="BB1" s="61"/>
      <c r="BC1" s="61"/>
      <c r="BD1" s="66"/>
      <c r="BE1" s="67"/>
    </row>
    <row r="2" spans="1:58" s="49" customFormat="1" ht="15.75" customHeight="1" x14ac:dyDescent="0.15">
      <c r="A2" s="68" t="s">
        <v>152</v>
      </c>
      <c r="B2" s="69" t="s">
        <v>153</v>
      </c>
      <c r="C2" s="69" t="s">
        <v>154</v>
      </c>
      <c r="D2" s="69" t="s">
        <v>155</v>
      </c>
      <c r="E2" s="69" t="s">
        <v>156</v>
      </c>
      <c r="F2" s="69" t="s">
        <v>157</v>
      </c>
      <c r="G2" s="69" t="s">
        <v>158</v>
      </c>
      <c r="H2" s="70" t="s">
        <v>0</v>
      </c>
      <c r="I2" s="71"/>
      <c r="J2" s="72" t="s">
        <v>1</v>
      </c>
      <c r="K2" s="71"/>
      <c r="L2" s="73"/>
      <c r="M2" s="74"/>
      <c r="N2" s="74"/>
      <c r="O2" s="150" t="s">
        <v>159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2"/>
      <c r="AF2" s="150" t="s">
        <v>2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2"/>
      <c r="BA2" s="75" t="s">
        <v>130</v>
      </c>
      <c r="BB2" s="74"/>
      <c r="BC2" s="76"/>
      <c r="BD2" s="77" t="s">
        <v>3</v>
      </c>
      <c r="BE2" s="78"/>
      <c r="BF2" s="79"/>
    </row>
    <row r="3" spans="1:58" s="49" customFormat="1" ht="15.75" customHeight="1" x14ac:dyDescent="0.15">
      <c r="A3" s="80"/>
      <c r="B3" s="69"/>
      <c r="C3" s="69"/>
      <c r="D3" s="69"/>
      <c r="E3" s="69"/>
      <c r="F3" s="69"/>
      <c r="G3" s="69"/>
      <c r="H3" s="81"/>
      <c r="I3" s="82"/>
      <c r="J3" s="71"/>
      <c r="K3" s="71"/>
      <c r="L3" s="73"/>
      <c r="M3" s="74"/>
      <c r="N3" s="74"/>
      <c r="O3" s="83"/>
      <c r="P3" s="84"/>
      <c r="Q3" s="84"/>
      <c r="R3" s="85" t="s">
        <v>4</v>
      </c>
      <c r="S3" s="86"/>
      <c r="T3" s="86"/>
      <c r="U3" s="86"/>
      <c r="V3" s="86"/>
      <c r="W3" s="86"/>
      <c r="X3" s="86"/>
      <c r="Y3" s="85" t="s">
        <v>5</v>
      </c>
      <c r="Z3" s="86"/>
      <c r="AA3" s="86"/>
      <c r="AB3" s="86"/>
      <c r="AC3" s="86"/>
      <c r="AD3" s="86"/>
      <c r="AE3" s="87"/>
      <c r="AF3" s="83"/>
      <c r="AG3" s="88"/>
      <c r="AH3" s="84"/>
      <c r="AI3" s="153" t="s">
        <v>6</v>
      </c>
      <c r="AJ3" s="154"/>
      <c r="AK3" s="154"/>
      <c r="AL3" s="154"/>
      <c r="AM3" s="154"/>
      <c r="AN3" s="154"/>
      <c r="AO3" s="154"/>
      <c r="AP3" s="154"/>
      <c r="AQ3" s="155"/>
      <c r="AR3" s="153" t="s">
        <v>7</v>
      </c>
      <c r="AS3" s="151"/>
      <c r="AT3" s="151"/>
      <c r="AU3" s="151"/>
      <c r="AV3" s="151"/>
      <c r="AW3" s="151"/>
      <c r="AX3" s="151"/>
      <c r="AY3" s="151"/>
      <c r="AZ3" s="152"/>
      <c r="BA3" s="83" t="s">
        <v>160</v>
      </c>
      <c r="BB3" s="74"/>
      <c r="BC3" s="89"/>
      <c r="BD3" s="77" t="s">
        <v>8</v>
      </c>
      <c r="BE3" s="90" t="s">
        <v>130</v>
      </c>
      <c r="BF3" s="79"/>
    </row>
    <row r="4" spans="1:58" s="49" customFormat="1" ht="14.25" x14ac:dyDescent="0.15">
      <c r="A4" s="91"/>
      <c r="B4" s="92"/>
      <c r="C4" s="92"/>
      <c r="D4" s="92"/>
      <c r="E4" s="92"/>
      <c r="F4" s="92"/>
      <c r="G4" s="92"/>
      <c r="H4" s="81"/>
      <c r="I4" s="93"/>
      <c r="J4" s="94"/>
      <c r="K4" s="94"/>
      <c r="L4" s="95"/>
      <c r="M4" s="96"/>
      <c r="N4" s="96"/>
      <c r="O4" s="95"/>
      <c r="P4" s="96"/>
      <c r="Q4" s="96"/>
      <c r="R4" s="95"/>
      <c r="S4" s="60"/>
      <c r="T4" s="97"/>
      <c r="U4" s="156" t="s">
        <v>9</v>
      </c>
      <c r="V4" s="157"/>
      <c r="W4" s="158" t="s">
        <v>10</v>
      </c>
      <c r="X4" s="159"/>
      <c r="Y4" s="95"/>
      <c r="Z4" s="60"/>
      <c r="AA4" s="60"/>
      <c r="AB4" s="156" t="s">
        <v>9</v>
      </c>
      <c r="AC4" s="160"/>
      <c r="AD4" s="157" t="s">
        <v>10</v>
      </c>
      <c r="AE4" s="159"/>
      <c r="AF4" s="95"/>
      <c r="AG4" s="96"/>
      <c r="AH4" s="96"/>
      <c r="AI4" s="95"/>
      <c r="AJ4" s="96"/>
      <c r="AK4" s="96"/>
      <c r="AL4" s="100"/>
      <c r="AM4" s="101" t="s">
        <v>11</v>
      </c>
      <c r="AN4" s="102"/>
      <c r="AO4" s="103"/>
      <c r="AP4" s="161" t="s">
        <v>12</v>
      </c>
      <c r="AQ4" s="162"/>
      <c r="AR4" s="95"/>
      <c r="AS4" s="60"/>
      <c r="AT4" s="97"/>
      <c r="AU4" s="98"/>
      <c r="AV4" s="104" t="s">
        <v>13</v>
      </c>
      <c r="AW4" s="59"/>
      <c r="AX4" s="105"/>
      <c r="AY4" s="163" t="s">
        <v>14</v>
      </c>
      <c r="AZ4" s="162"/>
      <c r="BA4" s="95"/>
      <c r="BB4" s="96"/>
      <c r="BC4" s="106"/>
      <c r="BD4" s="77"/>
      <c r="BE4" s="107" t="s">
        <v>131</v>
      </c>
      <c r="BF4" s="79"/>
    </row>
    <row r="5" spans="1:58" s="49" customFormat="1" ht="14.25" x14ac:dyDescent="0.15">
      <c r="A5" s="108"/>
      <c r="B5" s="109"/>
      <c r="C5" s="109"/>
      <c r="D5" s="109"/>
      <c r="E5" s="109"/>
      <c r="F5" s="109"/>
      <c r="G5" s="109"/>
      <c r="H5" s="110"/>
      <c r="I5" s="111" t="s">
        <v>15</v>
      </c>
      <c r="J5" s="111" t="s">
        <v>16</v>
      </c>
      <c r="K5" s="111" t="s">
        <v>17</v>
      </c>
      <c r="L5" s="112" t="s">
        <v>18</v>
      </c>
      <c r="M5" s="113" t="s">
        <v>16</v>
      </c>
      <c r="N5" s="114" t="s">
        <v>17</v>
      </c>
      <c r="O5" s="112" t="s">
        <v>18</v>
      </c>
      <c r="P5" s="113" t="s">
        <v>16</v>
      </c>
      <c r="Q5" s="115" t="s">
        <v>17</v>
      </c>
      <c r="R5" s="116" t="s">
        <v>18</v>
      </c>
      <c r="S5" s="117" t="s">
        <v>16</v>
      </c>
      <c r="T5" s="118" t="s">
        <v>17</v>
      </c>
      <c r="U5" s="119" t="s">
        <v>19</v>
      </c>
      <c r="V5" s="120" t="s">
        <v>20</v>
      </c>
      <c r="W5" s="120" t="s">
        <v>19</v>
      </c>
      <c r="X5" s="121" t="s">
        <v>21</v>
      </c>
      <c r="Y5" s="112" t="s">
        <v>18</v>
      </c>
      <c r="Z5" s="113" t="s">
        <v>16</v>
      </c>
      <c r="AA5" s="115" t="s">
        <v>17</v>
      </c>
      <c r="AB5" s="119" t="s">
        <v>19</v>
      </c>
      <c r="AC5" s="120" t="s">
        <v>20</v>
      </c>
      <c r="AD5" s="122" t="s">
        <v>19</v>
      </c>
      <c r="AE5" s="121" t="s">
        <v>21</v>
      </c>
      <c r="AF5" s="112" t="s">
        <v>22</v>
      </c>
      <c r="AG5" s="113" t="s">
        <v>23</v>
      </c>
      <c r="AH5" s="115" t="s">
        <v>21</v>
      </c>
      <c r="AI5" s="112" t="s">
        <v>18</v>
      </c>
      <c r="AJ5" s="113" t="s">
        <v>16</v>
      </c>
      <c r="AK5" s="114" t="s">
        <v>17</v>
      </c>
      <c r="AL5" s="119" t="s">
        <v>24</v>
      </c>
      <c r="AM5" s="120" t="s">
        <v>25</v>
      </c>
      <c r="AN5" s="120" t="s">
        <v>26</v>
      </c>
      <c r="AO5" s="121" t="s">
        <v>27</v>
      </c>
      <c r="AP5" s="112" t="s">
        <v>16</v>
      </c>
      <c r="AQ5" s="115" t="s">
        <v>17</v>
      </c>
      <c r="AR5" s="100" t="s">
        <v>18</v>
      </c>
      <c r="AS5" s="123" t="s">
        <v>16</v>
      </c>
      <c r="AT5" s="99" t="s">
        <v>17</v>
      </c>
      <c r="AU5" s="124" t="s">
        <v>24</v>
      </c>
      <c r="AV5" s="125" t="s">
        <v>25</v>
      </c>
      <c r="AW5" s="125" t="s">
        <v>26</v>
      </c>
      <c r="AX5" s="126" t="s">
        <v>27</v>
      </c>
      <c r="AY5" s="127" t="s">
        <v>16</v>
      </c>
      <c r="AZ5" s="128" t="s">
        <v>17</v>
      </c>
      <c r="BA5" s="112" t="s">
        <v>18</v>
      </c>
      <c r="BB5" s="113" t="s">
        <v>16</v>
      </c>
      <c r="BC5" s="114" t="s">
        <v>17</v>
      </c>
      <c r="BD5" s="129"/>
      <c r="BE5" s="130"/>
      <c r="BF5" s="79"/>
    </row>
    <row r="6" spans="1:58" s="49" customFormat="1" ht="14.25" x14ac:dyDescent="0.15">
      <c r="A6" s="131"/>
      <c r="B6" s="131"/>
      <c r="D6" s="53"/>
      <c r="E6" s="53"/>
      <c r="G6" s="53"/>
      <c r="H6" s="132" t="s">
        <v>161</v>
      </c>
      <c r="I6" s="133" t="s">
        <v>162</v>
      </c>
      <c r="J6" s="134" t="s">
        <v>162</v>
      </c>
      <c r="K6" s="135" t="s">
        <v>162</v>
      </c>
      <c r="L6" s="136" t="s">
        <v>162</v>
      </c>
      <c r="M6" s="135" t="s">
        <v>162</v>
      </c>
      <c r="N6" s="137" t="s">
        <v>162</v>
      </c>
      <c r="O6" s="134" t="s">
        <v>162</v>
      </c>
      <c r="P6" s="138" t="s">
        <v>162</v>
      </c>
      <c r="Q6" s="137" t="s">
        <v>162</v>
      </c>
      <c r="R6" s="134" t="s">
        <v>162</v>
      </c>
      <c r="S6" s="138" t="s">
        <v>162</v>
      </c>
      <c r="T6" s="137" t="s">
        <v>162</v>
      </c>
      <c r="U6" s="134" t="s">
        <v>162</v>
      </c>
      <c r="V6" s="138" t="s">
        <v>162</v>
      </c>
      <c r="W6" s="138" t="s">
        <v>162</v>
      </c>
      <c r="X6" s="137" t="s">
        <v>162</v>
      </c>
      <c r="Y6" s="134" t="s">
        <v>162</v>
      </c>
      <c r="Z6" s="139" t="s">
        <v>162</v>
      </c>
      <c r="AA6" s="140" t="s">
        <v>162</v>
      </c>
      <c r="AB6" s="135" t="s">
        <v>162</v>
      </c>
      <c r="AC6" s="139" t="s">
        <v>162</v>
      </c>
      <c r="AD6" s="135" t="s">
        <v>162</v>
      </c>
      <c r="AE6" s="137" t="s">
        <v>162</v>
      </c>
      <c r="AF6" s="134" t="s">
        <v>162</v>
      </c>
      <c r="AG6" s="138" t="s">
        <v>162</v>
      </c>
      <c r="AH6" s="137" t="s">
        <v>162</v>
      </c>
      <c r="AI6" s="136" t="s">
        <v>162</v>
      </c>
      <c r="AJ6" s="135" t="s">
        <v>162</v>
      </c>
      <c r="AK6" s="137" t="s">
        <v>162</v>
      </c>
      <c r="AL6" s="136" t="s">
        <v>162</v>
      </c>
      <c r="AM6" s="139" t="s">
        <v>162</v>
      </c>
      <c r="AN6" s="139" t="s">
        <v>162</v>
      </c>
      <c r="AO6" s="140" t="s">
        <v>162</v>
      </c>
      <c r="AP6" s="135" t="s">
        <v>162</v>
      </c>
      <c r="AQ6" s="137" t="s">
        <v>162</v>
      </c>
      <c r="AR6" s="135" t="s">
        <v>162</v>
      </c>
      <c r="AS6" s="138" t="s">
        <v>162</v>
      </c>
      <c r="AT6" s="137" t="s">
        <v>162</v>
      </c>
      <c r="AU6" s="134" t="s">
        <v>162</v>
      </c>
      <c r="AV6" s="138" t="s">
        <v>162</v>
      </c>
      <c r="AW6" s="138" t="s">
        <v>162</v>
      </c>
      <c r="AX6" s="137" t="s">
        <v>162</v>
      </c>
      <c r="AY6" s="135" t="s">
        <v>162</v>
      </c>
      <c r="AZ6" s="137" t="s">
        <v>162</v>
      </c>
      <c r="BA6" s="136"/>
      <c r="BB6" s="139"/>
      <c r="BC6" s="140"/>
      <c r="BD6" s="141" t="s">
        <v>161</v>
      </c>
      <c r="BE6" s="142"/>
      <c r="BF6" s="79"/>
    </row>
    <row r="7" spans="1:58" s="49" customFormat="1" ht="14.25" x14ac:dyDescent="0.15">
      <c r="A7" s="143">
        <v>45566</v>
      </c>
      <c r="B7" s="49">
        <v>2024</v>
      </c>
      <c r="C7" s="49" t="s">
        <v>147</v>
      </c>
      <c r="D7" s="49" t="s">
        <v>167</v>
      </c>
      <c r="E7" s="49">
        <v>10</v>
      </c>
      <c r="F7" s="49">
        <v>28000</v>
      </c>
      <c r="G7" s="49" t="s">
        <v>164</v>
      </c>
      <c r="H7" s="50">
        <v>2459517</v>
      </c>
      <c r="I7" s="50">
        <v>5336665</v>
      </c>
      <c r="J7" s="50">
        <v>2533121</v>
      </c>
      <c r="K7" s="50">
        <v>2803544</v>
      </c>
      <c r="L7" s="50">
        <v>-1910</v>
      </c>
      <c r="M7" s="50">
        <v>-972</v>
      </c>
      <c r="N7" s="50">
        <v>-938</v>
      </c>
      <c r="O7" s="50">
        <v>-2616</v>
      </c>
      <c r="P7" s="50">
        <v>-1309</v>
      </c>
      <c r="Q7" s="50">
        <v>-1307</v>
      </c>
      <c r="R7" s="50">
        <v>2619</v>
      </c>
      <c r="S7" s="50">
        <v>1316</v>
      </c>
      <c r="T7" s="50">
        <v>1303</v>
      </c>
      <c r="U7" s="50">
        <v>1279</v>
      </c>
      <c r="V7" s="50">
        <v>1271</v>
      </c>
      <c r="W7" s="50">
        <v>37</v>
      </c>
      <c r="X7" s="50">
        <v>32</v>
      </c>
      <c r="Y7" s="50">
        <v>5235</v>
      </c>
      <c r="Z7" s="50">
        <v>2625</v>
      </c>
      <c r="AA7" s="50">
        <v>2610</v>
      </c>
      <c r="AB7" s="50">
        <v>2585</v>
      </c>
      <c r="AC7" s="50">
        <v>2588</v>
      </c>
      <c r="AD7" s="50">
        <v>40</v>
      </c>
      <c r="AE7" s="50">
        <v>22</v>
      </c>
      <c r="AF7" s="50">
        <v>706</v>
      </c>
      <c r="AG7" s="50">
        <v>337</v>
      </c>
      <c r="AH7" s="50">
        <v>369</v>
      </c>
      <c r="AI7" s="50">
        <v>15702</v>
      </c>
      <c r="AJ7" s="50">
        <v>8207</v>
      </c>
      <c r="AK7" s="50">
        <v>7495</v>
      </c>
      <c r="AL7" s="50">
        <v>6258</v>
      </c>
      <c r="AM7" s="50">
        <v>5805</v>
      </c>
      <c r="AN7" s="50">
        <v>1861</v>
      </c>
      <c r="AO7" s="50">
        <v>1632</v>
      </c>
      <c r="AP7" s="50">
        <v>88</v>
      </c>
      <c r="AQ7" s="50">
        <v>58</v>
      </c>
      <c r="AR7" s="50">
        <v>14996</v>
      </c>
      <c r="AS7" s="50">
        <v>7870</v>
      </c>
      <c r="AT7" s="50">
        <v>7126</v>
      </c>
      <c r="AU7" s="50">
        <v>6722</v>
      </c>
      <c r="AV7" s="50">
        <v>6160</v>
      </c>
      <c r="AW7" s="50">
        <v>1005</v>
      </c>
      <c r="AX7" s="50">
        <v>867</v>
      </c>
      <c r="AY7" s="50">
        <v>143</v>
      </c>
      <c r="AZ7" s="50">
        <v>99</v>
      </c>
      <c r="BA7" s="51" t="s">
        <v>165</v>
      </c>
      <c r="BB7" s="51" t="s">
        <v>165</v>
      </c>
      <c r="BC7" s="51" t="s">
        <v>165</v>
      </c>
      <c r="BD7" s="51">
        <v>1009</v>
      </c>
      <c r="BE7" s="146" t="s">
        <v>165</v>
      </c>
    </row>
    <row r="8" spans="1:58" s="49" customFormat="1" ht="14.25" x14ac:dyDescent="0.15">
      <c r="A8" s="143">
        <v>45566</v>
      </c>
      <c r="B8" s="49">
        <v>2024</v>
      </c>
      <c r="C8" s="49" t="s">
        <v>147</v>
      </c>
      <c r="D8" s="49" t="s">
        <v>167</v>
      </c>
      <c r="E8" s="49">
        <v>10</v>
      </c>
      <c r="F8" s="49">
        <v>28001</v>
      </c>
      <c r="G8" s="49" t="s">
        <v>28</v>
      </c>
      <c r="H8" s="50">
        <v>750913</v>
      </c>
      <c r="I8" s="50">
        <v>1492282</v>
      </c>
      <c r="J8" s="50">
        <v>699776</v>
      </c>
      <c r="K8" s="50">
        <v>792506</v>
      </c>
      <c r="L8" s="50">
        <v>-580</v>
      </c>
      <c r="M8" s="50">
        <v>-204</v>
      </c>
      <c r="N8" s="50">
        <v>-376</v>
      </c>
      <c r="O8" s="50">
        <v>-843</v>
      </c>
      <c r="P8" s="50">
        <v>-392</v>
      </c>
      <c r="Q8" s="50">
        <v>-451</v>
      </c>
      <c r="R8" s="50">
        <v>684</v>
      </c>
      <c r="S8" s="50">
        <v>351</v>
      </c>
      <c r="T8" s="50">
        <v>333</v>
      </c>
      <c r="U8" s="50">
        <v>330</v>
      </c>
      <c r="V8" s="50">
        <v>325</v>
      </c>
      <c r="W8" s="50">
        <v>21</v>
      </c>
      <c r="X8" s="50">
        <v>8</v>
      </c>
      <c r="Y8" s="50">
        <v>1527</v>
      </c>
      <c r="Z8" s="50">
        <v>743</v>
      </c>
      <c r="AA8" s="50">
        <v>784</v>
      </c>
      <c r="AB8" s="50">
        <v>726</v>
      </c>
      <c r="AC8" s="50">
        <v>776</v>
      </c>
      <c r="AD8" s="50">
        <v>17</v>
      </c>
      <c r="AE8" s="50">
        <v>8</v>
      </c>
      <c r="AF8" s="50">
        <v>263</v>
      </c>
      <c r="AG8" s="50">
        <v>188</v>
      </c>
      <c r="AH8" s="50">
        <v>75</v>
      </c>
      <c r="AI8" s="50">
        <v>5704</v>
      </c>
      <c r="AJ8" s="50">
        <v>2949</v>
      </c>
      <c r="AK8" s="50">
        <v>2755</v>
      </c>
      <c r="AL8" s="50">
        <v>2160</v>
      </c>
      <c r="AM8" s="50">
        <v>2036</v>
      </c>
      <c r="AN8" s="50">
        <v>766</v>
      </c>
      <c r="AO8" s="50">
        <v>699</v>
      </c>
      <c r="AP8" s="50">
        <v>23</v>
      </c>
      <c r="AQ8" s="50">
        <v>20</v>
      </c>
      <c r="AR8" s="50">
        <v>5441</v>
      </c>
      <c r="AS8" s="50">
        <v>2761</v>
      </c>
      <c r="AT8" s="50">
        <v>2680</v>
      </c>
      <c r="AU8" s="50">
        <v>2291</v>
      </c>
      <c r="AV8" s="50">
        <v>2258</v>
      </c>
      <c r="AW8" s="50">
        <v>404</v>
      </c>
      <c r="AX8" s="50">
        <v>375</v>
      </c>
      <c r="AY8" s="50">
        <v>66</v>
      </c>
      <c r="AZ8" s="50">
        <v>47</v>
      </c>
      <c r="BA8" s="51" t="s">
        <v>165</v>
      </c>
      <c r="BB8" s="51" t="s">
        <v>165</v>
      </c>
      <c r="BC8" s="51" t="s">
        <v>165</v>
      </c>
      <c r="BD8" s="51">
        <v>313</v>
      </c>
      <c r="BE8" s="146" t="s">
        <v>165</v>
      </c>
    </row>
    <row r="9" spans="1:58" s="49" customFormat="1" ht="14.25" x14ac:dyDescent="0.15">
      <c r="A9" s="143">
        <v>45566</v>
      </c>
      <c r="B9" s="49">
        <v>2024</v>
      </c>
      <c r="C9" s="49" t="s">
        <v>147</v>
      </c>
      <c r="D9" s="49" t="s">
        <v>167</v>
      </c>
      <c r="E9" s="49">
        <v>10</v>
      </c>
      <c r="F9" s="49">
        <v>28002</v>
      </c>
      <c r="G9" s="49" t="s">
        <v>29</v>
      </c>
      <c r="H9" s="50">
        <v>493037</v>
      </c>
      <c r="I9" s="50">
        <v>1029364</v>
      </c>
      <c r="J9" s="50">
        <v>483919</v>
      </c>
      <c r="K9" s="50">
        <v>545445</v>
      </c>
      <c r="L9" s="50">
        <v>-156</v>
      </c>
      <c r="M9" s="50">
        <v>-253</v>
      </c>
      <c r="N9" s="50">
        <v>97</v>
      </c>
      <c r="O9" s="50">
        <v>-333</v>
      </c>
      <c r="P9" s="50">
        <v>-177</v>
      </c>
      <c r="Q9" s="50">
        <v>-156</v>
      </c>
      <c r="R9" s="50">
        <v>553</v>
      </c>
      <c r="S9" s="50">
        <v>279</v>
      </c>
      <c r="T9" s="50">
        <v>274</v>
      </c>
      <c r="U9" s="50">
        <v>277</v>
      </c>
      <c r="V9" s="50">
        <v>271</v>
      </c>
      <c r="W9" s="50">
        <v>2</v>
      </c>
      <c r="X9" s="50">
        <v>3</v>
      </c>
      <c r="Y9" s="50">
        <v>886</v>
      </c>
      <c r="Z9" s="50">
        <v>456</v>
      </c>
      <c r="AA9" s="50">
        <v>430</v>
      </c>
      <c r="AB9" s="50">
        <v>443</v>
      </c>
      <c r="AC9" s="50">
        <v>424</v>
      </c>
      <c r="AD9" s="50">
        <v>13</v>
      </c>
      <c r="AE9" s="50">
        <v>6</v>
      </c>
      <c r="AF9" s="50">
        <v>177</v>
      </c>
      <c r="AG9" s="50">
        <v>-76</v>
      </c>
      <c r="AH9" s="50">
        <v>253</v>
      </c>
      <c r="AI9" s="50">
        <v>3264</v>
      </c>
      <c r="AJ9" s="50">
        <v>1622</v>
      </c>
      <c r="AK9" s="50">
        <v>1642</v>
      </c>
      <c r="AL9" s="50">
        <v>1327</v>
      </c>
      <c r="AM9" s="50">
        <v>1321</v>
      </c>
      <c r="AN9" s="50">
        <v>270</v>
      </c>
      <c r="AO9" s="50">
        <v>304</v>
      </c>
      <c r="AP9" s="50">
        <v>25</v>
      </c>
      <c r="AQ9" s="50">
        <v>17</v>
      </c>
      <c r="AR9" s="50">
        <v>3087</v>
      </c>
      <c r="AS9" s="50">
        <v>1698</v>
      </c>
      <c r="AT9" s="50">
        <v>1389</v>
      </c>
      <c r="AU9" s="50">
        <v>1533</v>
      </c>
      <c r="AV9" s="50">
        <v>1251</v>
      </c>
      <c r="AW9" s="50">
        <v>136</v>
      </c>
      <c r="AX9" s="50">
        <v>115</v>
      </c>
      <c r="AY9" s="50">
        <v>29</v>
      </c>
      <c r="AZ9" s="50">
        <v>23</v>
      </c>
      <c r="BA9" s="51" t="s">
        <v>165</v>
      </c>
      <c r="BB9" s="51" t="s">
        <v>165</v>
      </c>
      <c r="BC9" s="51" t="s">
        <v>165</v>
      </c>
      <c r="BD9" s="51">
        <v>241</v>
      </c>
      <c r="BE9" s="146" t="s">
        <v>165</v>
      </c>
    </row>
    <row r="10" spans="1:58" s="49" customFormat="1" ht="14.25" x14ac:dyDescent="0.15">
      <c r="A10" s="143">
        <v>45566</v>
      </c>
      <c r="B10" s="49">
        <v>2024</v>
      </c>
      <c r="C10" s="49" t="s">
        <v>147</v>
      </c>
      <c r="D10" s="49" t="s">
        <v>167</v>
      </c>
      <c r="E10" s="49">
        <v>10</v>
      </c>
      <c r="F10" s="49">
        <v>28003</v>
      </c>
      <c r="G10" s="49" t="s">
        <v>30</v>
      </c>
      <c r="H10" s="50">
        <v>300399</v>
      </c>
      <c r="I10" s="50">
        <v>697539</v>
      </c>
      <c r="J10" s="50">
        <v>326820</v>
      </c>
      <c r="K10" s="50">
        <v>370719</v>
      </c>
      <c r="L10" s="50">
        <v>-138</v>
      </c>
      <c r="M10" s="50">
        <v>-68</v>
      </c>
      <c r="N10" s="50">
        <v>-70</v>
      </c>
      <c r="O10" s="50">
        <v>-345</v>
      </c>
      <c r="P10" s="50">
        <v>-197</v>
      </c>
      <c r="Q10" s="50">
        <v>-148</v>
      </c>
      <c r="R10" s="50">
        <v>313</v>
      </c>
      <c r="S10" s="50">
        <v>140</v>
      </c>
      <c r="T10" s="50">
        <v>173</v>
      </c>
      <c r="U10" s="50">
        <v>139</v>
      </c>
      <c r="V10" s="50">
        <v>170</v>
      </c>
      <c r="W10" s="50">
        <v>1</v>
      </c>
      <c r="X10" s="50">
        <v>3</v>
      </c>
      <c r="Y10" s="50">
        <v>658</v>
      </c>
      <c r="Z10" s="50">
        <v>337</v>
      </c>
      <c r="AA10" s="50">
        <v>321</v>
      </c>
      <c r="AB10" s="50">
        <v>333</v>
      </c>
      <c r="AC10" s="50">
        <v>319</v>
      </c>
      <c r="AD10" s="50">
        <v>4</v>
      </c>
      <c r="AE10" s="50">
        <v>2</v>
      </c>
      <c r="AF10" s="50">
        <v>207</v>
      </c>
      <c r="AG10" s="50">
        <v>129</v>
      </c>
      <c r="AH10" s="50">
        <v>78</v>
      </c>
      <c r="AI10" s="50">
        <v>1871</v>
      </c>
      <c r="AJ10" s="50">
        <v>955</v>
      </c>
      <c r="AK10" s="50">
        <v>916</v>
      </c>
      <c r="AL10" s="50">
        <v>788</v>
      </c>
      <c r="AM10" s="50">
        <v>743</v>
      </c>
      <c r="AN10" s="50">
        <v>159</v>
      </c>
      <c r="AO10" s="50">
        <v>169</v>
      </c>
      <c r="AP10" s="50">
        <v>8</v>
      </c>
      <c r="AQ10" s="50">
        <v>4</v>
      </c>
      <c r="AR10" s="50">
        <v>1664</v>
      </c>
      <c r="AS10" s="50">
        <v>826</v>
      </c>
      <c r="AT10" s="50">
        <v>838</v>
      </c>
      <c r="AU10" s="50">
        <v>746</v>
      </c>
      <c r="AV10" s="50">
        <v>761</v>
      </c>
      <c r="AW10" s="50">
        <v>72</v>
      </c>
      <c r="AX10" s="50">
        <v>71</v>
      </c>
      <c r="AY10" s="50">
        <v>8</v>
      </c>
      <c r="AZ10" s="50">
        <v>6</v>
      </c>
      <c r="BA10" s="51" t="s">
        <v>165</v>
      </c>
      <c r="BB10" s="51" t="s">
        <v>165</v>
      </c>
      <c r="BC10" s="51" t="s">
        <v>165</v>
      </c>
      <c r="BD10" s="51">
        <v>174</v>
      </c>
      <c r="BE10" s="146" t="s">
        <v>165</v>
      </c>
    </row>
    <row r="11" spans="1:58" s="49" customFormat="1" ht="14.25" x14ac:dyDescent="0.15">
      <c r="A11" s="143">
        <v>45566</v>
      </c>
      <c r="B11" s="49">
        <v>2024</v>
      </c>
      <c r="C11" s="49" t="s">
        <v>147</v>
      </c>
      <c r="D11" s="49" t="s">
        <v>167</v>
      </c>
      <c r="E11" s="49">
        <v>10</v>
      </c>
      <c r="F11" s="49">
        <v>28004</v>
      </c>
      <c r="G11" s="49" t="s">
        <v>31</v>
      </c>
      <c r="H11" s="50">
        <v>312763</v>
      </c>
      <c r="I11" s="50">
        <v>709400</v>
      </c>
      <c r="J11" s="50">
        <v>343450</v>
      </c>
      <c r="K11" s="50">
        <v>365950</v>
      </c>
      <c r="L11" s="50">
        <v>-105</v>
      </c>
      <c r="M11" s="50">
        <v>-30</v>
      </c>
      <c r="N11" s="50">
        <v>-75</v>
      </c>
      <c r="O11" s="50">
        <v>-213</v>
      </c>
      <c r="P11" s="50">
        <v>-108</v>
      </c>
      <c r="Q11" s="50">
        <v>-105</v>
      </c>
      <c r="R11" s="50">
        <v>452</v>
      </c>
      <c r="S11" s="50">
        <v>236</v>
      </c>
      <c r="T11" s="50">
        <v>216</v>
      </c>
      <c r="U11" s="50">
        <v>234</v>
      </c>
      <c r="V11" s="50">
        <v>213</v>
      </c>
      <c r="W11" s="50">
        <v>2</v>
      </c>
      <c r="X11" s="50">
        <v>3</v>
      </c>
      <c r="Y11" s="50">
        <v>665</v>
      </c>
      <c r="Z11" s="50">
        <v>344</v>
      </c>
      <c r="AA11" s="50">
        <v>321</v>
      </c>
      <c r="AB11" s="50">
        <v>342</v>
      </c>
      <c r="AC11" s="50">
        <v>320</v>
      </c>
      <c r="AD11" s="50">
        <v>2</v>
      </c>
      <c r="AE11" s="50">
        <v>1</v>
      </c>
      <c r="AF11" s="50">
        <v>108</v>
      </c>
      <c r="AG11" s="50">
        <v>78</v>
      </c>
      <c r="AH11" s="50">
        <v>30</v>
      </c>
      <c r="AI11" s="50">
        <v>1745</v>
      </c>
      <c r="AJ11" s="50">
        <v>973</v>
      </c>
      <c r="AK11" s="50">
        <v>772</v>
      </c>
      <c r="AL11" s="50">
        <v>819</v>
      </c>
      <c r="AM11" s="50">
        <v>695</v>
      </c>
      <c r="AN11" s="50">
        <v>147</v>
      </c>
      <c r="AO11" s="50">
        <v>69</v>
      </c>
      <c r="AP11" s="50">
        <v>7</v>
      </c>
      <c r="AQ11" s="50">
        <v>8</v>
      </c>
      <c r="AR11" s="50">
        <v>1637</v>
      </c>
      <c r="AS11" s="50">
        <v>895</v>
      </c>
      <c r="AT11" s="50">
        <v>742</v>
      </c>
      <c r="AU11" s="50">
        <v>793</v>
      </c>
      <c r="AV11" s="50">
        <v>690</v>
      </c>
      <c r="AW11" s="50">
        <v>85</v>
      </c>
      <c r="AX11" s="50">
        <v>45</v>
      </c>
      <c r="AY11" s="50">
        <v>17</v>
      </c>
      <c r="AZ11" s="50">
        <v>7</v>
      </c>
      <c r="BA11" s="51" t="s">
        <v>165</v>
      </c>
      <c r="BB11" s="51" t="s">
        <v>165</v>
      </c>
      <c r="BC11" s="51" t="s">
        <v>165</v>
      </c>
      <c r="BD11" s="51">
        <v>164</v>
      </c>
      <c r="BE11" s="146" t="s">
        <v>165</v>
      </c>
    </row>
    <row r="12" spans="1:58" s="49" customFormat="1" ht="14.25" x14ac:dyDescent="0.15">
      <c r="A12" s="143">
        <v>45566</v>
      </c>
      <c r="B12" s="49">
        <v>2024</v>
      </c>
      <c r="C12" s="49" t="s">
        <v>147</v>
      </c>
      <c r="D12" s="49" t="s">
        <v>167</v>
      </c>
      <c r="E12" s="49">
        <v>10</v>
      </c>
      <c r="F12" s="49">
        <v>28005</v>
      </c>
      <c r="G12" s="49" t="s">
        <v>32</v>
      </c>
      <c r="H12" s="50">
        <v>105248</v>
      </c>
      <c r="I12" s="50">
        <v>252739</v>
      </c>
      <c r="J12" s="50">
        <v>122687</v>
      </c>
      <c r="K12" s="50">
        <v>130052</v>
      </c>
      <c r="L12" s="50">
        <v>-200</v>
      </c>
      <c r="M12" s="50">
        <v>-111</v>
      </c>
      <c r="N12" s="50">
        <v>-89</v>
      </c>
      <c r="O12" s="50">
        <v>-140</v>
      </c>
      <c r="P12" s="50">
        <v>-76</v>
      </c>
      <c r="Q12" s="50">
        <v>-64</v>
      </c>
      <c r="R12" s="50">
        <v>102</v>
      </c>
      <c r="S12" s="50">
        <v>47</v>
      </c>
      <c r="T12" s="50">
        <v>55</v>
      </c>
      <c r="U12" s="50">
        <v>44</v>
      </c>
      <c r="V12" s="50">
        <v>48</v>
      </c>
      <c r="W12" s="50">
        <v>3</v>
      </c>
      <c r="X12" s="50">
        <v>7</v>
      </c>
      <c r="Y12" s="50">
        <v>242</v>
      </c>
      <c r="Z12" s="50">
        <v>123</v>
      </c>
      <c r="AA12" s="50">
        <v>119</v>
      </c>
      <c r="AB12" s="50">
        <v>122</v>
      </c>
      <c r="AC12" s="50">
        <v>118</v>
      </c>
      <c r="AD12" s="50">
        <v>1</v>
      </c>
      <c r="AE12" s="50">
        <v>1</v>
      </c>
      <c r="AF12" s="50">
        <v>-60</v>
      </c>
      <c r="AG12" s="50">
        <v>-35</v>
      </c>
      <c r="AH12" s="50">
        <v>-25</v>
      </c>
      <c r="AI12" s="50">
        <v>667</v>
      </c>
      <c r="AJ12" s="50">
        <v>359</v>
      </c>
      <c r="AK12" s="50">
        <v>308</v>
      </c>
      <c r="AL12" s="50">
        <v>209</v>
      </c>
      <c r="AM12" s="50">
        <v>201</v>
      </c>
      <c r="AN12" s="50">
        <v>144</v>
      </c>
      <c r="AO12" s="50">
        <v>106</v>
      </c>
      <c r="AP12" s="50">
        <v>6</v>
      </c>
      <c r="AQ12" s="50">
        <v>1</v>
      </c>
      <c r="AR12" s="50">
        <v>727</v>
      </c>
      <c r="AS12" s="50">
        <v>394</v>
      </c>
      <c r="AT12" s="50">
        <v>333</v>
      </c>
      <c r="AU12" s="50">
        <v>283</v>
      </c>
      <c r="AV12" s="50">
        <v>256</v>
      </c>
      <c r="AW12" s="50">
        <v>102</v>
      </c>
      <c r="AX12" s="50">
        <v>74</v>
      </c>
      <c r="AY12" s="50">
        <v>9</v>
      </c>
      <c r="AZ12" s="50">
        <v>3</v>
      </c>
      <c r="BA12" s="51" t="s">
        <v>165</v>
      </c>
      <c r="BB12" s="51" t="s">
        <v>165</v>
      </c>
      <c r="BC12" s="51" t="s">
        <v>165</v>
      </c>
      <c r="BD12" s="51">
        <v>0</v>
      </c>
      <c r="BE12" s="146" t="s">
        <v>165</v>
      </c>
    </row>
    <row r="13" spans="1:58" s="49" customFormat="1" ht="14.25" x14ac:dyDescent="0.15">
      <c r="A13" s="143">
        <v>45566</v>
      </c>
      <c r="B13" s="49">
        <v>2024</v>
      </c>
      <c r="C13" s="49" t="s">
        <v>147</v>
      </c>
      <c r="D13" s="49" t="s">
        <v>167</v>
      </c>
      <c r="E13" s="49">
        <v>10</v>
      </c>
      <c r="F13" s="49">
        <v>28006</v>
      </c>
      <c r="G13" s="49" t="s">
        <v>33</v>
      </c>
      <c r="H13" s="50">
        <v>247360</v>
      </c>
      <c r="I13" s="50">
        <v>558221</v>
      </c>
      <c r="J13" s="50">
        <v>269909</v>
      </c>
      <c r="K13" s="50">
        <v>288312</v>
      </c>
      <c r="L13" s="50">
        <v>-104</v>
      </c>
      <c r="M13" s="50">
        <v>-32</v>
      </c>
      <c r="N13" s="50">
        <v>-72</v>
      </c>
      <c r="O13" s="50">
        <v>-220</v>
      </c>
      <c r="P13" s="50">
        <v>-110</v>
      </c>
      <c r="Q13" s="50">
        <v>-110</v>
      </c>
      <c r="R13" s="50">
        <v>273</v>
      </c>
      <c r="S13" s="50">
        <v>141</v>
      </c>
      <c r="T13" s="50">
        <v>132</v>
      </c>
      <c r="U13" s="50">
        <v>137</v>
      </c>
      <c r="V13" s="50">
        <v>126</v>
      </c>
      <c r="W13" s="50">
        <v>4</v>
      </c>
      <c r="X13" s="50">
        <v>6</v>
      </c>
      <c r="Y13" s="50">
        <v>493</v>
      </c>
      <c r="Z13" s="50">
        <v>251</v>
      </c>
      <c r="AA13" s="50">
        <v>242</v>
      </c>
      <c r="AB13" s="50">
        <v>251</v>
      </c>
      <c r="AC13" s="50">
        <v>239</v>
      </c>
      <c r="AD13" s="50">
        <v>0</v>
      </c>
      <c r="AE13" s="50">
        <v>3</v>
      </c>
      <c r="AF13" s="50">
        <v>116</v>
      </c>
      <c r="AG13" s="50">
        <v>78</v>
      </c>
      <c r="AH13" s="50">
        <v>38</v>
      </c>
      <c r="AI13" s="50">
        <v>1256</v>
      </c>
      <c r="AJ13" s="50">
        <v>714</v>
      </c>
      <c r="AK13" s="50">
        <v>542</v>
      </c>
      <c r="AL13" s="50">
        <v>495</v>
      </c>
      <c r="AM13" s="50">
        <v>403</v>
      </c>
      <c r="AN13" s="50">
        <v>206</v>
      </c>
      <c r="AO13" s="50">
        <v>133</v>
      </c>
      <c r="AP13" s="50">
        <v>13</v>
      </c>
      <c r="AQ13" s="50">
        <v>6</v>
      </c>
      <c r="AR13" s="50">
        <v>1140</v>
      </c>
      <c r="AS13" s="50">
        <v>636</v>
      </c>
      <c r="AT13" s="50">
        <v>504</v>
      </c>
      <c r="AU13" s="50">
        <v>549</v>
      </c>
      <c r="AV13" s="50">
        <v>425</v>
      </c>
      <c r="AW13" s="50">
        <v>82</v>
      </c>
      <c r="AX13" s="50">
        <v>74</v>
      </c>
      <c r="AY13" s="50">
        <v>5</v>
      </c>
      <c r="AZ13" s="50">
        <v>5</v>
      </c>
      <c r="BA13" s="51" t="s">
        <v>165</v>
      </c>
      <c r="BB13" s="51" t="s">
        <v>165</v>
      </c>
      <c r="BC13" s="51" t="s">
        <v>165</v>
      </c>
      <c r="BD13" s="51">
        <v>145</v>
      </c>
      <c r="BE13" s="146" t="s">
        <v>165</v>
      </c>
    </row>
    <row r="14" spans="1:58" s="49" customFormat="1" ht="14.25" x14ac:dyDescent="0.15">
      <c r="A14" s="143">
        <v>45566</v>
      </c>
      <c r="B14" s="49">
        <v>2024</v>
      </c>
      <c r="C14" s="49" t="s">
        <v>147</v>
      </c>
      <c r="D14" s="49" t="s">
        <v>167</v>
      </c>
      <c r="E14" s="49">
        <v>10</v>
      </c>
      <c r="F14" s="49">
        <v>28007</v>
      </c>
      <c r="G14" s="49" t="s">
        <v>34</v>
      </c>
      <c r="H14" s="50">
        <v>96098</v>
      </c>
      <c r="I14" s="50">
        <v>232847</v>
      </c>
      <c r="J14" s="50">
        <v>112333</v>
      </c>
      <c r="K14" s="50">
        <v>120514</v>
      </c>
      <c r="L14" s="50">
        <v>-250</v>
      </c>
      <c r="M14" s="50">
        <v>-120</v>
      </c>
      <c r="N14" s="50">
        <v>-130</v>
      </c>
      <c r="O14" s="50">
        <v>-177</v>
      </c>
      <c r="P14" s="50">
        <v>-89</v>
      </c>
      <c r="Q14" s="50">
        <v>-88</v>
      </c>
      <c r="R14" s="50">
        <v>86</v>
      </c>
      <c r="S14" s="50">
        <v>46</v>
      </c>
      <c r="T14" s="50">
        <v>40</v>
      </c>
      <c r="U14" s="50">
        <v>44</v>
      </c>
      <c r="V14" s="50">
        <v>39</v>
      </c>
      <c r="W14" s="50">
        <v>2</v>
      </c>
      <c r="X14" s="50">
        <v>1</v>
      </c>
      <c r="Y14" s="50">
        <v>263</v>
      </c>
      <c r="Z14" s="50">
        <v>135</v>
      </c>
      <c r="AA14" s="50">
        <v>128</v>
      </c>
      <c r="AB14" s="50">
        <v>135</v>
      </c>
      <c r="AC14" s="50">
        <v>128</v>
      </c>
      <c r="AD14" s="50">
        <v>0</v>
      </c>
      <c r="AE14" s="50">
        <v>0</v>
      </c>
      <c r="AF14" s="50">
        <v>-73</v>
      </c>
      <c r="AG14" s="50">
        <v>-31</v>
      </c>
      <c r="AH14" s="50">
        <v>-42</v>
      </c>
      <c r="AI14" s="50">
        <v>433</v>
      </c>
      <c r="AJ14" s="50">
        <v>225</v>
      </c>
      <c r="AK14" s="50">
        <v>208</v>
      </c>
      <c r="AL14" s="50">
        <v>185</v>
      </c>
      <c r="AM14" s="50">
        <v>164</v>
      </c>
      <c r="AN14" s="50">
        <v>38</v>
      </c>
      <c r="AO14" s="50">
        <v>44</v>
      </c>
      <c r="AP14" s="50">
        <v>2</v>
      </c>
      <c r="AQ14" s="50">
        <v>0</v>
      </c>
      <c r="AR14" s="50">
        <v>506</v>
      </c>
      <c r="AS14" s="50">
        <v>256</v>
      </c>
      <c r="AT14" s="50">
        <v>250</v>
      </c>
      <c r="AU14" s="50">
        <v>220</v>
      </c>
      <c r="AV14" s="50">
        <v>225</v>
      </c>
      <c r="AW14" s="50">
        <v>32</v>
      </c>
      <c r="AX14" s="50">
        <v>24</v>
      </c>
      <c r="AY14" s="50">
        <v>4</v>
      </c>
      <c r="AZ14" s="50">
        <v>1</v>
      </c>
      <c r="BA14" s="51" t="s">
        <v>165</v>
      </c>
      <c r="BB14" s="51" t="s">
        <v>165</v>
      </c>
      <c r="BC14" s="51" t="s">
        <v>165</v>
      </c>
      <c r="BD14" s="51">
        <v>-2</v>
      </c>
      <c r="BE14" s="146" t="s">
        <v>165</v>
      </c>
    </row>
    <row r="15" spans="1:58" s="49" customFormat="1" ht="14.25" x14ac:dyDescent="0.15">
      <c r="A15" s="143">
        <v>45566</v>
      </c>
      <c r="B15" s="49">
        <v>2024</v>
      </c>
      <c r="C15" s="49" t="s">
        <v>147</v>
      </c>
      <c r="D15" s="49" t="s">
        <v>167</v>
      </c>
      <c r="E15" s="49">
        <v>10</v>
      </c>
      <c r="F15" s="49">
        <v>28008</v>
      </c>
      <c r="G15" s="49" t="s">
        <v>35</v>
      </c>
      <c r="H15" s="50">
        <v>60796</v>
      </c>
      <c r="I15" s="50">
        <v>146857</v>
      </c>
      <c r="J15" s="50">
        <v>70373</v>
      </c>
      <c r="K15" s="50">
        <v>76484</v>
      </c>
      <c r="L15" s="50">
        <v>-128</v>
      </c>
      <c r="M15" s="50">
        <v>-38</v>
      </c>
      <c r="N15" s="50">
        <v>-90</v>
      </c>
      <c r="O15" s="50">
        <v>-139</v>
      </c>
      <c r="P15" s="50">
        <v>-56</v>
      </c>
      <c r="Q15" s="50">
        <v>-83</v>
      </c>
      <c r="R15" s="50">
        <v>65</v>
      </c>
      <c r="S15" s="50">
        <v>32</v>
      </c>
      <c r="T15" s="50">
        <v>33</v>
      </c>
      <c r="U15" s="50">
        <v>32</v>
      </c>
      <c r="V15" s="50">
        <v>33</v>
      </c>
      <c r="W15" s="50">
        <v>0</v>
      </c>
      <c r="X15" s="50">
        <v>0</v>
      </c>
      <c r="Y15" s="50">
        <v>204</v>
      </c>
      <c r="Z15" s="50">
        <v>88</v>
      </c>
      <c r="AA15" s="50">
        <v>116</v>
      </c>
      <c r="AB15" s="50">
        <v>87</v>
      </c>
      <c r="AC15" s="50">
        <v>116</v>
      </c>
      <c r="AD15" s="50">
        <v>1</v>
      </c>
      <c r="AE15" s="50">
        <v>0</v>
      </c>
      <c r="AF15" s="50">
        <v>11</v>
      </c>
      <c r="AG15" s="50">
        <v>18</v>
      </c>
      <c r="AH15" s="50">
        <v>-7</v>
      </c>
      <c r="AI15" s="50">
        <v>258</v>
      </c>
      <c r="AJ15" s="50">
        <v>138</v>
      </c>
      <c r="AK15" s="50">
        <v>120</v>
      </c>
      <c r="AL15" s="50">
        <v>97</v>
      </c>
      <c r="AM15" s="50">
        <v>77</v>
      </c>
      <c r="AN15" s="50">
        <v>39</v>
      </c>
      <c r="AO15" s="50">
        <v>42</v>
      </c>
      <c r="AP15" s="50">
        <v>2</v>
      </c>
      <c r="AQ15" s="50">
        <v>1</v>
      </c>
      <c r="AR15" s="50">
        <v>247</v>
      </c>
      <c r="AS15" s="50">
        <v>120</v>
      </c>
      <c r="AT15" s="50">
        <v>127</v>
      </c>
      <c r="AU15" s="50">
        <v>101</v>
      </c>
      <c r="AV15" s="50">
        <v>99</v>
      </c>
      <c r="AW15" s="50">
        <v>18</v>
      </c>
      <c r="AX15" s="50">
        <v>28</v>
      </c>
      <c r="AY15" s="50">
        <v>1</v>
      </c>
      <c r="AZ15" s="50">
        <v>0</v>
      </c>
      <c r="BA15" s="51" t="s">
        <v>165</v>
      </c>
      <c r="BB15" s="51" t="s">
        <v>165</v>
      </c>
      <c r="BC15" s="51" t="s">
        <v>165</v>
      </c>
      <c r="BD15" s="51">
        <v>22</v>
      </c>
      <c r="BE15" s="146" t="s">
        <v>165</v>
      </c>
    </row>
    <row r="16" spans="1:58" s="49" customFormat="1" ht="14.25" x14ac:dyDescent="0.15">
      <c r="A16" s="143">
        <v>45566</v>
      </c>
      <c r="B16" s="49">
        <v>2024</v>
      </c>
      <c r="C16" s="49" t="s">
        <v>147</v>
      </c>
      <c r="D16" s="49" t="s">
        <v>167</v>
      </c>
      <c r="E16" s="49">
        <v>10</v>
      </c>
      <c r="F16" s="49">
        <v>28009</v>
      </c>
      <c r="G16" s="49" t="s">
        <v>36</v>
      </c>
      <c r="H16" s="50">
        <v>39516</v>
      </c>
      <c r="I16" s="50">
        <v>96300</v>
      </c>
      <c r="J16" s="50">
        <v>46242</v>
      </c>
      <c r="K16" s="50">
        <v>50058</v>
      </c>
      <c r="L16" s="50">
        <v>-103</v>
      </c>
      <c r="M16" s="50">
        <v>-34</v>
      </c>
      <c r="N16" s="50">
        <v>-69</v>
      </c>
      <c r="O16" s="50">
        <v>-102</v>
      </c>
      <c r="P16" s="50">
        <v>-48</v>
      </c>
      <c r="Q16" s="50">
        <v>-54</v>
      </c>
      <c r="R16" s="50">
        <v>38</v>
      </c>
      <c r="S16" s="50">
        <v>19</v>
      </c>
      <c r="T16" s="50">
        <v>19</v>
      </c>
      <c r="U16" s="50">
        <v>18</v>
      </c>
      <c r="V16" s="50">
        <v>18</v>
      </c>
      <c r="W16" s="50">
        <v>1</v>
      </c>
      <c r="X16" s="50">
        <v>1</v>
      </c>
      <c r="Y16" s="50">
        <v>140</v>
      </c>
      <c r="Z16" s="50">
        <v>67</v>
      </c>
      <c r="AA16" s="50">
        <v>73</v>
      </c>
      <c r="AB16" s="50">
        <v>66</v>
      </c>
      <c r="AC16" s="50">
        <v>72</v>
      </c>
      <c r="AD16" s="50">
        <v>1</v>
      </c>
      <c r="AE16" s="50">
        <v>1</v>
      </c>
      <c r="AF16" s="50">
        <v>-1</v>
      </c>
      <c r="AG16" s="50">
        <v>14</v>
      </c>
      <c r="AH16" s="50">
        <v>-15</v>
      </c>
      <c r="AI16" s="50">
        <v>196</v>
      </c>
      <c r="AJ16" s="50">
        <v>112</v>
      </c>
      <c r="AK16" s="50">
        <v>84</v>
      </c>
      <c r="AL16" s="50">
        <v>73</v>
      </c>
      <c r="AM16" s="50">
        <v>63</v>
      </c>
      <c r="AN16" s="50">
        <v>38</v>
      </c>
      <c r="AO16" s="50">
        <v>20</v>
      </c>
      <c r="AP16" s="50">
        <v>1</v>
      </c>
      <c r="AQ16" s="50">
        <v>1</v>
      </c>
      <c r="AR16" s="50">
        <v>197</v>
      </c>
      <c r="AS16" s="50">
        <v>98</v>
      </c>
      <c r="AT16" s="50">
        <v>99</v>
      </c>
      <c r="AU16" s="50">
        <v>76</v>
      </c>
      <c r="AV16" s="50">
        <v>87</v>
      </c>
      <c r="AW16" s="50">
        <v>20</v>
      </c>
      <c r="AX16" s="50">
        <v>10</v>
      </c>
      <c r="AY16" s="50">
        <v>2</v>
      </c>
      <c r="AZ16" s="50">
        <v>2</v>
      </c>
      <c r="BA16" s="51" t="s">
        <v>165</v>
      </c>
      <c r="BB16" s="51" t="s">
        <v>165</v>
      </c>
      <c r="BC16" s="51" t="s">
        <v>165</v>
      </c>
      <c r="BD16" s="51">
        <v>-8</v>
      </c>
      <c r="BE16" s="146" t="s">
        <v>165</v>
      </c>
    </row>
    <row r="17" spans="1:57" s="49" customFormat="1" ht="14.25" x14ac:dyDescent="0.15">
      <c r="A17" s="143">
        <v>45566</v>
      </c>
      <c r="B17" s="49">
        <v>2024</v>
      </c>
      <c r="C17" s="49" t="s">
        <v>147</v>
      </c>
      <c r="D17" s="49" t="s">
        <v>167</v>
      </c>
      <c r="E17" s="49">
        <v>10</v>
      </c>
      <c r="F17" s="49">
        <v>28010</v>
      </c>
      <c r="G17" s="49" t="s">
        <v>37</v>
      </c>
      <c r="H17" s="50">
        <v>53387</v>
      </c>
      <c r="I17" s="50">
        <v>121116</v>
      </c>
      <c r="J17" s="50">
        <v>57612</v>
      </c>
      <c r="K17" s="50">
        <v>63504</v>
      </c>
      <c r="L17" s="50">
        <v>-146</v>
      </c>
      <c r="M17" s="50">
        <v>-82</v>
      </c>
      <c r="N17" s="50">
        <v>-64</v>
      </c>
      <c r="O17" s="50">
        <v>-104</v>
      </c>
      <c r="P17" s="50">
        <v>-56</v>
      </c>
      <c r="Q17" s="50">
        <v>-48</v>
      </c>
      <c r="R17" s="50">
        <v>53</v>
      </c>
      <c r="S17" s="50">
        <v>25</v>
      </c>
      <c r="T17" s="50">
        <v>28</v>
      </c>
      <c r="U17" s="50">
        <v>24</v>
      </c>
      <c r="V17" s="50">
        <v>28</v>
      </c>
      <c r="W17" s="50">
        <v>1</v>
      </c>
      <c r="X17" s="50">
        <v>0</v>
      </c>
      <c r="Y17" s="50">
        <v>157</v>
      </c>
      <c r="Z17" s="50">
        <v>81</v>
      </c>
      <c r="AA17" s="50">
        <v>76</v>
      </c>
      <c r="AB17" s="50">
        <v>80</v>
      </c>
      <c r="AC17" s="50">
        <v>76</v>
      </c>
      <c r="AD17" s="50">
        <v>1</v>
      </c>
      <c r="AE17" s="50">
        <v>0</v>
      </c>
      <c r="AF17" s="50">
        <v>-42</v>
      </c>
      <c r="AG17" s="50">
        <v>-26</v>
      </c>
      <c r="AH17" s="50">
        <v>-16</v>
      </c>
      <c r="AI17" s="50">
        <v>308</v>
      </c>
      <c r="AJ17" s="50">
        <v>160</v>
      </c>
      <c r="AK17" s="50">
        <v>148</v>
      </c>
      <c r="AL17" s="50">
        <v>105</v>
      </c>
      <c r="AM17" s="50">
        <v>102</v>
      </c>
      <c r="AN17" s="50">
        <v>54</v>
      </c>
      <c r="AO17" s="50">
        <v>46</v>
      </c>
      <c r="AP17" s="50">
        <v>1</v>
      </c>
      <c r="AQ17" s="50">
        <v>0</v>
      </c>
      <c r="AR17" s="50">
        <v>350</v>
      </c>
      <c r="AS17" s="50">
        <v>186</v>
      </c>
      <c r="AT17" s="50">
        <v>164</v>
      </c>
      <c r="AU17" s="50">
        <v>130</v>
      </c>
      <c r="AV17" s="50">
        <v>108</v>
      </c>
      <c r="AW17" s="50">
        <v>54</v>
      </c>
      <c r="AX17" s="50">
        <v>51</v>
      </c>
      <c r="AY17" s="50">
        <v>2</v>
      </c>
      <c r="AZ17" s="50">
        <v>5</v>
      </c>
      <c r="BA17" s="51" t="s">
        <v>165</v>
      </c>
      <c r="BB17" s="51" t="s">
        <v>165</v>
      </c>
      <c r="BC17" s="51" t="s">
        <v>165</v>
      </c>
      <c r="BD17" s="51">
        <v>-40</v>
      </c>
      <c r="BE17" s="146" t="s">
        <v>165</v>
      </c>
    </row>
  </sheetData>
  <mergeCells count="10">
    <mergeCell ref="O2:AE2"/>
    <mergeCell ref="AF2:AZ2"/>
    <mergeCell ref="AI3:AQ3"/>
    <mergeCell ref="AR3:AZ3"/>
    <mergeCell ref="U4:V4"/>
    <mergeCell ref="W4:X4"/>
    <mergeCell ref="AB4:AC4"/>
    <mergeCell ref="AD4:AE4"/>
    <mergeCell ref="AP4:AQ4"/>
    <mergeCell ref="AY4:AZ4"/>
  </mergeCells>
  <phoneticPr fontId="2"/>
  <pageMargins left="0.39370078740157483" right="0.27559055118110237" top="0.59055118110236227" bottom="0.59055118110236227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8558-B121-41F7-8F73-65763636C7BE}">
  <dimension ref="A2:B2"/>
  <sheetViews>
    <sheetView workbookViewId="0">
      <selection activeCell="F20" sqref="F20"/>
    </sheetView>
  </sheetViews>
  <sheetFormatPr defaultRowHeight="14.25" x14ac:dyDescent="0.15"/>
  <cols>
    <col min="1" max="1" width="11.5" customWidth="1"/>
    <col min="2" max="2" width="10.125" customWidth="1"/>
  </cols>
  <sheetData>
    <row r="2" spans="1:2" x14ac:dyDescent="0.15">
      <c r="A2" t="s">
        <v>128</v>
      </c>
      <c r="B2" t="s">
        <v>129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記入例</vt:lpstr>
      <vt:lpstr>診療実績</vt:lpstr>
      <vt:lpstr>２次医療圏域</vt:lpstr>
      <vt:lpstr>R4.10月</vt:lpstr>
      <vt:lpstr>R5.10月</vt:lpstr>
      <vt:lpstr>R6.10月</vt:lpstr>
      <vt:lpstr>パス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智美</cp:lastModifiedBy>
  <cp:lastPrinted>2022-11-21T02:32:18Z</cp:lastPrinted>
  <dcterms:created xsi:type="dcterms:W3CDTF">2022-11-13T12:01:46Z</dcterms:created>
  <dcterms:modified xsi:type="dcterms:W3CDTF">2025-11-26T05:30:18Z</dcterms:modified>
</cp:coreProperties>
</file>