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defaultThemeVersion="124226"/>
  <mc:AlternateContent xmlns:mc="http://schemas.openxmlformats.org/markup-compatibility/2006">
    <mc:Choice Requires="x15">
      <x15ac:absPath xmlns:x15ac="http://schemas.microsoft.com/office/spreadsheetml/2010/11/ac" url="\\Lb17z0170\疾病対策課\★新型コロナ対策班\03_補助金関連\★交付決定・支払・執行管理\令和５年度\04外来医療体制の整備\防護具補助金（1.10～）\"/>
    </mc:Choice>
  </mc:AlternateContent>
  <xr:revisionPtr revIDLastSave="0" documentId="13_ncr:1_{C32143B2-DFFB-40D1-AE8D-884CAA524E61}" xr6:coauthVersionLast="36" xr6:coauthVersionMax="36" xr10:uidLastSave="{00000000-0000-0000-0000-000000000000}"/>
  <bookViews>
    <workbookView xWindow="-105" yWindow="-105" windowWidth="20610" windowHeight="11640" xr2:uid="{00000000-000D-0000-FFFF-FFFF00000000}"/>
  </bookViews>
  <sheets>
    <sheet name="別紙(1)" sheetId="4" r:id="rId1"/>
    <sheet name="別紙(2)" sheetId="5" r:id="rId2"/>
    <sheet name="別記（収支予算書）" sheetId="10" r:id="rId3"/>
    <sheet name="別紙(3)" sheetId="1" r:id="rId4"/>
    <sheet name="別紙(4)" sheetId="9" r:id="rId5"/>
    <sheet name="別紙(5)" sheetId="12" r:id="rId6"/>
    <sheet name="別記（収支決算書）" sheetId="11" r:id="rId7"/>
  </sheets>
  <definedNames>
    <definedName name="_xlnm.Print_Area" localSheetId="6">'別記（収支決算書）'!$A$1:$E$34</definedName>
    <definedName name="_xlnm.Print_Area" localSheetId="0">'別紙(1)'!$A$1:$I$15</definedName>
    <definedName name="_xlnm.Print_Area" localSheetId="1">'別紙(2)'!$A$1:$I$27</definedName>
    <definedName name="_xlnm.Print_Area" localSheetId="3">'別紙(3)'!$A$1:$L$15</definedName>
    <definedName name="_xlnm.Print_Area" localSheetId="4">'別紙(4)'!$A$1:$I$25</definedName>
    <definedName name="_xlnm.Print_Area" localSheetId="5">'別紙(5)'!$A$1:$E$34</definedName>
  </definedNames>
  <calcPr calcId="191029"/>
</workbook>
</file>

<file path=xl/calcChain.xml><?xml version="1.0" encoding="utf-8"?>
<calcChain xmlns="http://schemas.openxmlformats.org/spreadsheetml/2006/main">
  <c r="L4" i="9" l="1"/>
  <c r="L4" i="5"/>
  <c r="G11" i="9" l="1"/>
  <c r="F11" i="9"/>
  <c r="F13" i="5"/>
  <c r="G13" i="5" s="1"/>
  <c r="D26" i="12" l="1"/>
  <c r="G30" i="9" l="1"/>
  <c r="G29" i="9"/>
  <c r="I24" i="9"/>
  <c r="F9" i="9" s="1"/>
  <c r="G32" i="5"/>
  <c r="G31" i="5"/>
  <c r="I26" i="5"/>
  <c r="F11" i="5" s="1"/>
  <c r="C11" i="11" l="1"/>
  <c r="C10" i="11"/>
  <c r="C10" i="10"/>
  <c r="E12" i="5" l="1"/>
  <c r="F12" i="5"/>
  <c r="G12" i="5" l="1"/>
  <c r="G4" i="9"/>
  <c r="I5" i="1"/>
  <c r="G6" i="5"/>
  <c r="E8" i="9" l="1"/>
  <c r="E9" i="9"/>
  <c r="E10" i="9"/>
  <c r="E7" i="9"/>
  <c r="E10" i="5"/>
  <c r="E11" i="5"/>
  <c r="L5" i="5" s="1"/>
  <c r="E9" i="5"/>
  <c r="L5" i="9" l="1"/>
  <c r="G9" i="9" s="1"/>
  <c r="E12" i="9"/>
  <c r="E14" i="5"/>
  <c r="F10" i="9"/>
  <c r="F8" i="9"/>
  <c r="F7" i="9"/>
  <c r="F12" i="9" l="1"/>
  <c r="F9" i="5"/>
  <c r="F9" i="1" l="1"/>
  <c r="G10" i="9"/>
  <c r="G8" i="9"/>
  <c r="G7" i="9"/>
  <c r="F10" i="5"/>
  <c r="G12" i="9" l="1"/>
  <c r="G9" i="1" s="1"/>
  <c r="F14" i="5"/>
  <c r="F9" i="4" s="1"/>
  <c r="B9" i="1"/>
  <c r="E9" i="1"/>
  <c r="G10" i="5"/>
  <c r="G9" i="5"/>
  <c r="D9" i="1" l="1"/>
  <c r="H9" i="1" s="1"/>
  <c r="H12" i="9" s="1"/>
  <c r="C24" i="11"/>
  <c r="C32" i="11" s="1"/>
  <c r="B9" i="4"/>
  <c r="E9" i="4"/>
  <c r="D9" i="4" l="1"/>
  <c r="C23" i="11"/>
  <c r="C31" i="11" s="1"/>
  <c r="C23" i="10"/>
  <c r="C31" i="10" s="1"/>
  <c r="I9" i="1"/>
  <c r="L9" i="1" l="1"/>
  <c r="C9" i="11"/>
  <c r="C13" i="11"/>
  <c r="I12" i="9"/>
  <c r="C17" i="11" l="1"/>
  <c r="G11" i="5" l="1"/>
  <c r="G14" i="5" s="1"/>
  <c r="G9" i="4" s="1"/>
  <c r="H9" i="4" s="1"/>
  <c r="I9" i="4" l="1"/>
  <c r="H14" i="5"/>
  <c r="C12" i="11" l="1"/>
  <c r="C8" i="10"/>
  <c r="C12" i="10"/>
  <c r="J9" i="1"/>
  <c r="I14" i="5"/>
  <c r="C8" i="11"/>
  <c r="C16" i="11" l="1"/>
  <c r="C16" i="10"/>
</calcChain>
</file>

<file path=xl/sharedStrings.xml><?xml version="1.0" encoding="utf-8"?>
<sst xmlns="http://schemas.openxmlformats.org/spreadsheetml/2006/main" count="240" uniqueCount="132">
  <si>
    <t xml:space="preserve"> 総事業費</t>
  </si>
  <si>
    <t xml:space="preserve">        円</t>
  </si>
  <si>
    <t xml:space="preserve">         円</t>
  </si>
  <si>
    <t>（注）</t>
    <phoneticPr fontId="2"/>
  </si>
  <si>
    <t>(A)</t>
  </si>
  <si>
    <t>区分</t>
  </si>
  <si>
    <t>総事業費</t>
  </si>
  <si>
    <t>基準額</t>
  </si>
  <si>
    <t>選定額</t>
  </si>
  <si>
    <t>県費補助基本額</t>
  </si>
  <si>
    <t>(D)</t>
  </si>
  <si>
    <t>(E)</t>
  </si>
  <si>
    <t>(F)</t>
  </si>
  <si>
    <t>(G)</t>
  </si>
  <si>
    <t>対象経費の
支出予定額</t>
    <phoneticPr fontId="2"/>
  </si>
  <si>
    <t>県費補助所要額
(G)×10/10</t>
    <phoneticPr fontId="2"/>
  </si>
  <si>
    <t>差引事業費
(A)－(B)</t>
    <phoneticPr fontId="2"/>
  </si>
  <si>
    <t>別紙　(2)</t>
    <phoneticPr fontId="2"/>
  </si>
  <si>
    <t>別紙(1)</t>
    <phoneticPr fontId="2"/>
  </si>
  <si>
    <t xml:space="preserve">       円</t>
  </si>
  <si>
    <t>別紙　(4)</t>
    <phoneticPr fontId="2"/>
  </si>
  <si>
    <t>(B)</t>
  </si>
  <si>
    <t>(I)</t>
  </si>
  <si>
    <t>(J)</t>
  </si>
  <si>
    <t>区　分</t>
    <phoneticPr fontId="2"/>
  </si>
  <si>
    <t>差引事業費
 (A)－(B)</t>
    <phoneticPr fontId="2"/>
  </si>
  <si>
    <t>対象経費の
支出済額</t>
    <phoneticPr fontId="2"/>
  </si>
  <si>
    <t>基準額</t>
    <phoneticPr fontId="2"/>
  </si>
  <si>
    <t>選定額</t>
    <phoneticPr fontId="2"/>
  </si>
  <si>
    <t xml:space="preserve">県費補助
基本額        </t>
    <phoneticPr fontId="2"/>
  </si>
  <si>
    <t>県費補助
所要額
(G)×10/10</t>
    <phoneticPr fontId="2"/>
  </si>
  <si>
    <t>県費交付
決定額</t>
    <phoneticPr fontId="2"/>
  </si>
  <si>
    <t>県費補助
受入額</t>
    <phoneticPr fontId="2"/>
  </si>
  <si>
    <t>＝(C)</t>
    <phoneticPr fontId="2"/>
  </si>
  <si>
    <t>＝(H)</t>
    <phoneticPr fontId="2"/>
  </si>
  <si>
    <t>＝(K)</t>
    <phoneticPr fontId="2"/>
  </si>
  <si>
    <t>設備名称</t>
    <rPh sb="0" eb="2">
      <t>セツビ</t>
    </rPh>
    <rPh sb="2" eb="4">
      <t>メイショウ</t>
    </rPh>
    <phoneticPr fontId="6"/>
  </si>
  <si>
    <t>形式及び規格</t>
    <rPh sb="0" eb="2">
      <t>ケイシキ</t>
    </rPh>
    <rPh sb="2" eb="3">
      <t>オヨ</t>
    </rPh>
    <rPh sb="4" eb="6">
      <t>キカク</t>
    </rPh>
    <phoneticPr fontId="6"/>
  </si>
  <si>
    <t>数量</t>
    <rPh sb="0" eb="2">
      <t>スウリョウ</t>
    </rPh>
    <phoneticPr fontId="6"/>
  </si>
  <si>
    <t>合計額</t>
    <rPh sb="0" eb="2">
      <t>ゴウケイ</t>
    </rPh>
    <rPh sb="2" eb="3">
      <t>ガク</t>
    </rPh>
    <phoneticPr fontId="6"/>
  </si>
  <si>
    <t>HEPAフィルター付空気清浄機</t>
  </si>
  <si>
    <t>対象経費支出予定額　（A)</t>
    <rPh sb="0" eb="2">
      <t>タイショウ</t>
    </rPh>
    <rPh sb="2" eb="4">
      <t>ケイヒ</t>
    </rPh>
    <rPh sb="4" eb="6">
      <t>シシュツ</t>
    </rPh>
    <rPh sb="6" eb="8">
      <t>ヨテイ</t>
    </rPh>
    <rPh sb="8" eb="9">
      <t>ガク</t>
    </rPh>
    <phoneticPr fontId="6"/>
  </si>
  <si>
    <t>県費補助所要額</t>
    <phoneticPr fontId="2"/>
  </si>
  <si>
    <t>別紙　(3)</t>
    <phoneticPr fontId="2"/>
  </si>
  <si>
    <t>選定額
（A,Bの低い額）</t>
    <rPh sb="0" eb="2">
      <t>センテイ</t>
    </rPh>
    <rPh sb="2" eb="3">
      <t>ガク</t>
    </rPh>
    <rPh sb="9" eb="10">
      <t>ヒク</t>
    </rPh>
    <rPh sb="11" eb="12">
      <t>ガク</t>
    </rPh>
    <phoneticPr fontId="6"/>
  </si>
  <si>
    <t>対象経費支出済額　（A)</t>
    <rPh sb="0" eb="2">
      <t>タイショウ</t>
    </rPh>
    <rPh sb="2" eb="4">
      <t>ケイヒ</t>
    </rPh>
    <rPh sb="4" eb="6">
      <t>シシュツ</t>
    </rPh>
    <rPh sb="6" eb="7">
      <t>ス</t>
    </rPh>
    <rPh sb="7" eb="8">
      <t>ガク</t>
    </rPh>
    <phoneticPr fontId="6"/>
  </si>
  <si>
    <t>寄附金
その他の
収入額</t>
    <rPh sb="1" eb="2">
      <t>フ</t>
    </rPh>
    <phoneticPr fontId="2"/>
  </si>
  <si>
    <t>寄附金その他の
収入額(B)</t>
    <rPh sb="1" eb="2">
      <t>フ</t>
    </rPh>
    <phoneticPr fontId="2"/>
  </si>
  <si>
    <t>５　Ｈ欄は、Ｇ欄に補助率を乗じて得た額（１，０００円未満は切り捨てる。）を記入すること。</t>
    <rPh sb="3" eb="4">
      <t>ラン</t>
    </rPh>
    <rPh sb="7" eb="8">
      <t>ラン</t>
    </rPh>
    <rPh sb="9" eb="12">
      <t>ホジョリツ</t>
    </rPh>
    <rPh sb="13" eb="14">
      <t>ジョウ</t>
    </rPh>
    <rPh sb="16" eb="17">
      <t>エ</t>
    </rPh>
    <rPh sb="18" eb="19">
      <t>ガク</t>
    </rPh>
    <rPh sb="25" eb="26">
      <t>エン</t>
    </rPh>
    <rPh sb="26" eb="28">
      <t>ミマン</t>
    </rPh>
    <rPh sb="29" eb="30">
      <t>キ</t>
    </rPh>
    <rPh sb="31" eb="32">
      <t>ス</t>
    </rPh>
    <rPh sb="37" eb="39">
      <t>キニュウ</t>
    </rPh>
    <phoneticPr fontId="2"/>
  </si>
  <si>
    <t>基準額（数量分）
（B）</t>
    <rPh sb="0" eb="3">
      <t>キジュンガク</t>
    </rPh>
    <rPh sb="4" eb="6">
      <t>スウリョウ</t>
    </rPh>
    <rPh sb="6" eb="7">
      <t>ブン</t>
    </rPh>
    <phoneticPr fontId="6"/>
  </si>
  <si>
    <t>HEPAフィルター付空気清浄機の基準額は、１施設当たり905,000円の定額とする。</t>
    <rPh sb="9" eb="10">
      <t>ツキ</t>
    </rPh>
    <rPh sb="10" eb="12">
      <t>クウキ</t>
    </rPh>
    <rPh sb="12" eb="15">
      <t>セイジョウキ</t>
    </rPh>
    <rPh sb="16" eb="19">
      <t>キジュンガク</t>
    </rPh>
    <rPh sb="22" eb="24">
      <t>シセツ</t>
    </rPh>
    <rPh sb="24" eb="25">
      <t>アタ</t>
    </rPh>
    <rPh sb="34" eb="35">
      <t>エン</t>
    </rPh>
    <rPh sb="36" eb="38">
      <t>テイガク</t>
    </rPh>
    <phoneticPr fontId="2"/>
  </si>
  <si>
    <t>４　Ｇ欄は、Ｃ欄とＦ欄を比較して少ない方の額を記入すること。</t>
    <rPh sb="3" eb="4">
      <t>ラン</t>
    </rPh>
    <rPh sb="7" eb="8">
      <t>ラン</t>
    </rPh>
    <rPh sb="10" eb="11">
      <t>ラン</t>
    </rPh>
    <rPh sb="12" eb="14">
      <t>ヒカク</t>
    </rPh>
    <rPh sb="16" eb="17">
      <t>スク</t>
    </rPh>
    <rPh sb="19" eb="20">
      <t>ホウ</t>
    </rPh>
    <rPh sb="21" eb="22">
      <t>ガク</t>
    </rPh>
    <rPh sb="23" eb="25">
      <t>キニュウ</t>
    </rPh>
    <phoneticPr fontId="2"/>
  </si>
  <si>
    <t>基準額（数量分）
（B）</t>
    <rPh sb="0" eb="3">
      <t>キジュンガク</t>
    </rPh>
    <phoneticPr fontId="6"/>
  </si>
  <si>
    <t>３　Ｆ欄は、別紙(2)の選定額の合計額を記入すること。</t>
    <rPh sb="6" eb="8">
      <t>ベッシ</t>
    </rPh>
    <rPh sb="12" eb="15">
      <t>センテイガク</t>
    </rPh>
    <rPh sb="16" eb="18">
      <t>ゴウケイ</t>
    </rPh>
    <rPh sb="18" eb="19">
      <t>ガク</t>
    </rPh>
    <rPh sb="20" eb="22">
      <t>キニュウ</t>
    </rPh>
    <phoneticPr fontId="2"/>
  </si>
  <si>
    <t>３　Ｆ欄は、別紙(4)の選定額の合計額を記入すること。</t>
    <rPh sb="6" eb="8">
      <t>ベッシ</t>
    </rPh>
    <rPh sb="12" eb="15">
      <t>センテイガク</t>
    </rPh>
    <rPh sb="16" eb="18">
      <t>ゴウケイ</t>
    </rPh>
    <rPh sb="18" eb="19">
      <t>ガク</t>
    </rPh>
    <rPh sb="20" eb="22">
      <t>キニュウ</t>
    </rPh>
    <phoneticPr fontId="2"/>
  </si>
  <si>
    <t>２　Ｅ欄は、別紙(4)の基準額の合計額を記入すること。</t>
    <rPh sb="3" eb="4">
      <t>ラン</t>
    </rPh>
    <rPh sb="6" eb="8">
      <t>ベッシ</t>
    </rPh>
    <rPh sb="12" eb="15">
      <t>キジュンガク</t>
    </rPh>
    <rPh sb="16" eb="18">
      <t>ゴウケイ</t>
    </rPh>
    <rPh sb="18" eb="19">
      <t>ガク</t>
    </rPh>
    <rPh sb="20" eb="22">
      <t>キニュウ</t>
    </rPh>
    <phoneticPr fontId="2"/>
  </si>
  <si>
    <t>２　Ｅ欄は、別紙(2)の基準額の合計額を記入すること。</t>
    <rPh sb="3" eb="4">
      <t>ラン</t>
    </rPh>
    <rPh sb="6" eb="8">
      <t>ベッシ</t>
    </rPh>
    <rPh sb="12" eb="15">
      <t>キジュンガク</t>
    </rPh>
    <rPh sb="16" eb="18">
      <t>ゴウケイ</t>
    </rPh>
    <rPh sb="18" eb="19">
      <t>ガク</t>
    </rPh>
    <rPh sb="20" eb="22">
      <t>キニュウ</t>
    </rPh>
    <phoneticPr fontId="2"/>
  </si>
  <si>
    <t>HEPAフィルター付パーティション</t>
    <phoneticPr fontId="2"/>
  </si>
  <si>
    <t>簡易ベッド</t>
    <phoneticPr fontId="2"/>
  </si>
  <si>
    <t>簡易診療室とは、テントやプレハブなど簡易な構造をもち、緊急的かつ一時的に設置するものであって、新型コロナウイルス感染症患者等に外来診療を行う診療室をいう。</t>
    <rPh sb="0" eb="2">
      <t>カンイ</t>
    </rPh>
    <rPh sb="2" eb="5">
      <t>シンリョウシツ</t>
    </rPh>
    <rPh sb="18" eb="20">
      <t>カンイ</t>
    </rPh>
    <rPh sb="21" eb="23">
      <t>コウゾウ</t>
    </rPh>
    <rPh sb="27" eb="30">
      <t>キンキュウテキ</t>
    </rPh>
    <rPh sb="32" eb="35">
      <t>イチジテキ</t>
    </rPh>
    <rPh sb="36" eb="38">
      <t>セッチ</t>
    </rPh>
    <rPh sb="47" eb="49">
      <t>シンガタ</t>
    </rPh>
    <rPh sb="56" eb="59">
      <t>カンセンショウ</t>
    </rPh>
    <rPh sb="59" eb="61">
      <t>カンジャ</t>
    </rPh>
    <rPh sb="61" eb="62">
      <t>トウ</t>
    </rPh>
    <rPh sb="63" eb="65">
      <t>ガイライ</t>
    </rPh>
    <rPh sb="65" eb="67">
      <t>シンリョウ</t>
    </rPh>
    <rPh sb="68" eb="69">
      <t>オコナ</t>
    </rPh>
    <rPh sb="70" eb="73">
      <t>シンリョウシツ</t>
    </rPh>
    <phoneticPr fontId="2"/>
  </si>
  <si>
    <t>見積書の写し等を添付願います。</t>
    <rPh sb="0" eb="3">
      <t>ミツモリショ</t>
    </rPh>
    <rPh sb="4" eb="5">
      <t>ウツ</t>
    </rPh>
    <rPh sb="6" eb="7">
      <t>トウ</t>
    </rPh>
    <rPh sb="8" eb="10">
      <t>テンプ</t>
    </rPh>
    <rPh sb="10" eb="11">
      <t>ネガ</t>
    </rPh>
    <phoneticPr fontId="2"/>
  </si>
  <si>
    <t>１　Ａ、Ｄ欄は、別紙(2)の対象経費支出予定額の合計額を記入すること。</t>
    <rPh sb="14" eb="16">
      <t>タイショウ</t>
    </rPh>
    <rPh sb="16" eb="18">
      <t>ケイヒ</t>
    </rPh>
    <rPh sb="18" eb="20">
      <t>シシュツ</t>
    </rPh>
    <rPh sb="20" eb="23">
      <t>ヨテイガク</t>
    </rPh>
    <rPh sb="26" eb="27">
      <t>ガク</t>
    </rPh>
    <phoneticPr fontId="2"/>
  </si>
  <si>
    <t>簡易診療室及び付帯する備品の基準額（Ｂ）欄には、対象経費支出予定額（Ａ）欄と同額を記載すること。</t>
    <rPh sb="2" eb="4">
      <t>シンリョウ</t>
    </rPh>
    <rPh sb="4" eb="5">
      <t>シツ</t>
    </rPh>
    <rPh sb="24" eb="26">
      <t>タイショウ</t>
    </rPh>
    <rPh sb="26" eb="28">
      <t>ケイヒ</t>
    </rPh>
    <rPh sb="28" eb="30">
      <t>シシュツ</t>
    </rPh>
    <rPh sb="30" eb="33">
      <t>ヨテイガク</t>
    </rPh>
    <phoneticPr fontId="2"/>
  </si>
  <si>
    <t>１　Ａ、Ｄ欄は、別紙(4)の対象経費支出済額の合計額を記入すること。</t>
    <rPh sb="14" eb="16">
      <t>タイショウ</t>
    </rPh>
    <rPh sb="16" eb="18">
      <t>ケイヒ</t>
    </rPh>
    <rPh sb="18" eb="20">
      <t>シシュツ</t>
    </rPh>
    <rPh sb="20" eb="21">
      <t>スミ</t>
    </rPh>
    <rPh sb="21" eb="22">
      <t>ガク</t>
    </rPh>
    <rPh sb="22" eb="23">
      <t>キンガク</t>
    </rPh>
    <rPh sb="25" eb="26">
      <t>ガク</t>
    </rPh>
    <phoneticPr fontId="2"/>
  </si>
  <si>
    <t>差引
(H)－(J)</t>
    <phoneticPr fontId="2"/>
  </si>
  <si>
    <t>簡易診療室及び付帯する備品の基準額（Ｂ）欄には、対象経費支出済額（Ａ）欄と同額を記載すること。</t>
    <rPh sb="2" eb="4">
      <t>シンリョウ</t>
    </rPh>
    <rPh sb="4" eb="5">
      <t>シツ</t>
    </rPh>
    <rPh sb="24" eb="26">
      <t>タイショウ</t>
    </rPh>
    <rPh sb="26" eb="28">
      <t>ケイヒ</t>
    </rPh>
    <rPh sb="28" eb="30">
      <t>シシュツ</t>
    </rPh>
    <rPh sb="30" eb="31">
      <t>スミ</t>
    </rPh>
    <rPh sb="31" eb="32">
      <t>ガク</t>
    </rPh>
    <phoneticPr fontId="2"/>
  </si>
  <si>
    <t>医療機関名</t>
    <phoneticPr fontId="2"/>
  </si>
  <si>
    <t>医療機関名</t>
    <phoneticPr fontId="2"/>
  </si>
  <si>
    <t>簡易診療室及び付帯する備品</t>
    <phoneticPr fontId="2"/>
  </si>
  <si>
    <t>医療機関名　</t>
    <phoneticPr fontId="2"/>
  </si>
  <si>
    <r>
      <rPr>
        <sz val="11"/>
        <rFont val="ＭＳ Ｐゴシック"/>
        <family val="3"/>
        <charset val="128"/>
      </rPr>
      <t>医療機関名　</t>
    </r>
    <phoneticPr fontId="2"/>
  </si>
  <si>
    <t>単価</t>
    <rPh sb="0" eb="2">
      <t>タンカ</t>
    </rPh>
    <phoneticPr fontId="2"/>
  </si>
  <si>
    <t>(円）</t>
    <rPh sb="1" eb="2">
      <t>エン</t>
    </rPh>
    <phoneticPr fontId="2"/>
  </si>
  <si>
    <t>(円)</t>
    <rPh sb="1" eb="2">
      <t>エン</t>
    </rPh>
    <phoneticPr fontId="2"/>
  </si>
  <si>
    <t>別　記</t>
    <rPh sb="0" eb="1">
      <t>ベツ</t>
    </rPh>
    <rPh sb="2" eb="3">
      <t>キ</t>
    </rPh>
    <phoneticPr fontId="2"/>
  </si>
  <si>
    <t>収　支　予　算　書</t>
    <rPh sb="0" eb="1">
      <t>オサム</t>
    </rPh>
    <rPh sb="2" eb="3">
      <t>ササ</t>
    </rPh>
    <rPh sb="4" eb="5">
      <t>ヨ</t>
    </rPh>
    <rPh sb="6" eb="7">
      <t>ザン</t>
    </rPh>
    <rPh sb="8" eb="9">
      <t>ショ</t>
    </rPh>
    <phoneticPr fontId="2"/>
  </si>
  <si>
    <t>１　収入の部</t>
    <rPh sb="2" eb="4">
      <t>シュウニュウ</t>
    </rPh>
    <rPh sb="5" eb="6">
      <t>ブ</t>
    </rPh>
    <phoneticPr fontId="2"/>
  </si>
  <si>
    <t>科　　目</t>
    <rPh sb="0" eb="1">
      <t>カ</t>
    </rPh>
    <rPh sb="3" eb="4">
      <t>メ</t>
    </rPh>
    <phoneticPr fontId="2"/>
  </si>
  <si>
    <t>予　算　額</t>
    <rPh sb="0" eb="1">
      <t>ヨ</t>
    </rPh>
    <rPh sb="2" eb="3">
      <t>ザン</t>
    </rPh>
    <rPh sb="4" eb="5">
      <t>ガク</t>
    </rPh>
    <phoneticPr fontId="2"/>
  </si>
  <si>
    <t>摘　　要</t>
    <rPh sb="0" eb="1">
      <t>テキ</t>
    </rPh>
    <rPh sb="3" eb="4">
      <t>ヨウ</t>
    </rPh>
    <phoneticPr fontId="2"/>
  </si>
  <si>
    <t>県補助金収入</t>
    <rPh sb="0" eb="1">
      <t>ケン</t>
    </rPh>
    <rPh sb="1" eb="4">
      <t>ホジョキン</t>
    </rPh>
    <rPh sb="4" eb="6">
      <t>シュウニュウ</t>
    </rPh>
    <phoneticPr fontId="2"/>
  </si>
  <si>
    <t>円</t>
    <rPh sb="0" eb="1">
      <t>エン</t>
    </rPh>
    <phoneticPr fontId="2"/>
  </si>
  <si>
    <t>寄付金その他収入</t>
    <rPh sb="0" eb="3">
      <t>キフキン</t>
    </rPh>
    <rPh sb="5" eb="6">
      <t>タ</t>
    </rPh>
    <rPh sb="6" eb="8">
      <t>シュウニュウ</t>
    </rPh>
    <phoneticPr fontId="2"/>
  </si>
  <si>
    <t>自己資金</t>
    <rPh sb="0" eb="2">
      <t>ジコ</t>
    </rPh>
    <rPh sb="2" eb="4">
      <t>シキン</t>
    </rPh>
    <phoneticPr fontId="2"/>
  </si>
  <si>
    <t>計</t>
    <rPh sb="0" eb="1">
      <t>ケイ</t>
    </rPh>
    <phoneticPr fontId="2"/>
  </si>
  <si>
    <t>２　支出の部</t>
    <rPh sb="2" eb="4">
      <t>シシュツ</t>
    </rPh>
    <rPh sb="5" eb="6">
      <t>ブ</t>
    </rPh>
    <phoneticPr fontId="2"/>
  </si>
  <si>
    <t>設備購入費等</t>
    <rPh sb="0" eb="2">
      <t>セツビ</t>
    </rPh>
    <rPh sb="2" eb="5">
      <t>コウニュウヒ</t>
    </rPh>
    <rPh sb="5" eb="6">
      <t>トウ</t>
    </rPh>
    <phoneticPr fontId="2"/>
  </si>
  <si>
    <t>　　（注）収支の計は、それぞれ一致する。</t>
    <phoneticPr fontId="2"/>
  </si>
  <si>
    <t>収　支　決　算　書</t>
    <rPh sb="0" eb="1">
      <t>オサム</t>
    </rPh>
    <rPh sb="2" eb="3">
      <t>ササ</t>
    </rPh>
    <rPh sb="4" eb="5">
      <t>ケッ</t>
    </rPh>
    <rPh sb="6" eb="7">
      <t>サン</t>
    </rPh>
    <rPh sb="8" eb="9">
      <t>ショ</t>
    </rPh>
    <phoneticPr fontId="2"/>
  </si>
  <si>
    <t>　　（注）収支の計は、それぞれ一致する。</t>
    <phoneticPr fontId="2"/>
  </si>
  <si>
    <t/>
  </si>
  <si>
    <t>個人防護具を申請される際には下記太枠内にもご記入をお願いします。</t>
    <rPh sb="0" eb="2">
      <t>コジン</t>
    </rPh>
    <rPh sb="2" eb="4">
      <t>ボウゴ</t>
    </rPh>
    <rPh sb="4" eb="5">
      <t>グ</t>
    </rPh>
    <rPh sb="6" eb="8">
      <t>シンセイ</t>
    </rPh>
    <rPh sb="11" eb="12">
      <t>サイ</t>
    </rPh>
    <rPh sb="14" eb="16">
      <t>カキ</t>
    </rPh>
    <rPh sb="16" eb="18">
      <t>フトワク</t>
    </rPh>
    <rPh sb="18" eb="19">
      <t>ナイ</t>
    </rPh>
    <rPh sb="22" eb="24">
      <t>キニュウ</t>
    </rPh>
    <rPh sb="26" eb="27">
      <t>ネガ</t>
    </rPh>
    <phoneticPr fontId="2"/>
  </si>
  <si>
    <t>延べ患者数</t>
    <rPh sb="0" eb="1">
      <t>ノ</t>
    </rPh>
    <rPh sb="2" eb="5">
      <t>カンジャスウ</t>
    </rPh>
    <phoneticPr fontId="2"/>
  </si>
  <si>
    <t>延べ医療従事者数</t>
    <rPh sb="0" eb="1">
      <t>ノ</t>
    </rPh>
    <rPh sb="2" eb="4">
      <t>イリョウ</t>
    </rPh>
    <rPh sb="4" eb="7">
      <t>ジュウジシャ</t>
    </rPh>
    <rPh sb="7" eb="8">
      <t>スウ</t>
    </rPh>
    <phoneticPr fontId="2"/>
  </si>
  <si>
    <t>1人あたり/日 の基準額（上限）</t>
    <rPh sb="1" eb="2">
      <t>ニン</t>
    </rPh>
    <rPh sb="6" eb="7">
      <t>ニチ</t>
    </rPh>
    <rPh sb="9" eb="12">
      <t>キジュンガク</t>
    </rPh>
    <rPh sb="13" eb="15">
      <t>ジョウゲン</t>
    </rPh>
    <phoneticPr fontId="2"/>
  </si>
  <si>
    <t>基準額</t>
    <rPh sb="0" eb="3">
      <t>キジュンガク</t>
    </rPh>
    <phoneticPr fontId="2"/>
  </si>
  <si>
    <t>＝</t>
    <phoneticPr fontId="2"/>
  </si>
  <si>
    <t>月</t>
    <rPh sb="0" eb="1">
      <t>ゲツ</t>
    </rPh>
    <phoneticPr fontId="2"/>
  </si>
  <si>
    <t>火</t>
    <rPh sb="0" eb="1">
      <t>ヒ</t>
    </rPh>
    <phoneticPr fontId="2"/>
  </si>
  <si>
    <t>水</t>
    <rPh sb="0" eb="1">
      <t>スイ</t>
    </rPh>
    <phoneticPr fontId="2"/>
  </si>
  <si>
    <t>木</t>
    <rPh sb="0" eb="1">
      <t>モク</t>
    </rPh>
    <phoneticPr fontId="2"/>
  </si>
  <si>
    <t>金</t>
    <rPh sb="0" eb="1">
      <t>キン</t>
    </rPh>
    <phoneticPr fontId="2"/>
  </si>
  <si>
    <t>延べ</t>
    <rPh sb="0" eb="1">
      <t>ノ</t>
    </rPh>
    <phoneticPr fontId="2"/>
  </si>
  <si>
    <t>患者数</t>
    <rPh sb="0" eb="3">
      <t>カンジャスウ</t>
    </rPh>
    <phoneticPr fontId="2"/>
  </si>
  <si>
    <t>医療従事者数</t>
    <rPh sb="0" eb="2">
      <t>イリョウ</t>
    </rPh>
    <rPh sb="2" eb="5">
      <t>ジュウジシャ</t>
    </rPh>
    <rPh sb="5" eb="6">
      <t>スウ</t>
    </rPh>
    <phoneticPr fontId="2"/>
  </si>
  <si>
    <t>×</t>
    <phoneticPr fontId="2"/>
  </si>
  <si>
    <t>支出明細書（別紙(5)）又は領収書の写し、機器設置後の写真等を添付願います。</t>
    <rPh sb="0" eb="2">
      <t>シシュツ</t>
    </rPh>
    <rPh sb="2" eb="5">
      <t>メイサイショ</t>
    </rPh>
    <rPh sb="6" eb="8">
      <t>ベッシ</t>
    </rPh>
    <rPh sb="12" eb="13">
      <t>マタ</t>
    </rPh>
    <rPh sb="14" eb="17">
      <t>リョウシュウショ</t>
    </rPh>
    <rPh sb="18" eb="19">
      <t>ウツ</t>
    </rPh>
    <phoneticPr fontId="6"/>
  </si>
  <si>
    <t>（別紙(5)）</t>
    <phoneticPr fontId="2"/>
  </si>
  <si>
    <t>補助事業名</t>
    <rPh sb="0" eb="2">
      <t>ホジョ</t>
    </rPh>
    <rPh sb="2" eb="4">
      <t>ジギョウ</t>
    </rPh>
    <rPh sb="4" eb="5">
      <t>メイ</t>
    </rPh>
    <phoneticPr fontId="2"/>
  </si>
  <si>
    <t>　　　　　　　　　　新型コロナウイルス感染症対策に係る医療機関向け補助金
　　　　　　　　　　（感染症対策課所管分設備関連）支出明細書</t>
    <rPh sb="61" eb="63">
      <t>セツビ</t>
    </rPh>
    <rPh sb="63" eb="65">
      <t>カンレンシシュツメイサイショ</t>
    </rPh>
    <phoneticPr fontId="2"/>
  </si>
  <si>
    <t>（円）</t>
    <rPh sb="1" eb="2">
      <t>エン</t>
    </rPh>
    <phoneticPr fontId="2"/>
  </si>
  <si>
    <t>設備等名称</t>
    <rPh sb="0" eb="2">
      <t>セツビ</t>
    </rPh>
    <rPh sb="2" eb="3">
      <t>トウ</t>
    </rPh>
    <rPh sb="3" eb="5">
      <t>メイショウ</t>
    </rPh>
    <phoneticPr fontId="6"/>
  </si>
  <si>
    <t>支出済額</t>
    <rPh sb="0" eb="2">
      <t>シシュツ</t>
    </rPh>
    <rPh sb="2" eb="3">
      <t>ズ</t>
    </rPh>
    <rPh sb="3" eb="4">
      <t>ガク</t>
    </rPh>
    <phoneticPr fontId="6"/>
  </si>
  <si>
    <t>支出日</t>
    <rPh sb="0" eb="2">
      <t>シシュツ</t>
    </rPh>
    <rPh sb="2" eb="3">
      <t>ヒ</t>
    </rPh>
    <phoneticPr fontId="2"/>
  </si>
  <si>
    <t>合計額</t>
    <rPh sb="0" eb="3">
      <t>ゴウケイガク</t>
    </rPh>
    <phoneticPr fontId="2"/>
  </si>
  <si>
    <t>　補助対象設備等について、上記のとおり支出しました。
　また、振込明細書（ネットバンキング）など支出の内容が分かる書類を５年間保存するとともに、兵庫県から依頼があった場合は、同書類を提示又はコピーの提出について協力します。</t>
    <rPh sb="1" eb="3">
      <t>ホジョ</t>
    </rPh>
    <rPh sb="3" eb="5">
      <t>タイショウ</t>
    </rPh>
    <rPh sb="5" eb="7">
      <t>セツビ</t>
    </rPh>
    <rPh sb="7" eb="8">
      <t>トウ</t>
    </rPh>
    <rPh sb="13" eb="15">
      <t>ジョウキ</t>
    </rPh>
    <rPh sb="19" eb="21">
      <t>シシュツ</t>
    </rPh>
    <phoneticPr fontId="2"/>
  </si>
  <si>
    <t>団体名</t>
    <rPh sb="0" eb="3">
      <t>ダンタイメイ</t>
    </rPh>
    <phoneticPr fontId="2"/>
  </si>
  <si>
    <t>担当部署</t>
    <rPh sb="0" eb="2">
      <t>タントウ</t>
    </rPh>
    <rPh sb="2" eb="4">
      <t>ブショ</t>
    </rPh>
    <phoneticPr fontId="2"/>
  </si>
  <si>
    <t>担当者名</t>
    <rPh sb="0" eb="3">
      <t>タントウシャ</t>
    </rPh>
    <rPh sb="3" eb="4">
      <t>メイ</t>
    </rPh>
    <phoneticPr fontId="2"/>
  </si>
  <si>
    <t>連絡先（TEL）</t>
    <rPh sb="0" eb="2">
      <t>レンラク</t>
    </rPh>
    <rPh sb="2" eb="3">
      <t>サキ</t>
    </rPh>
    <phoneticPr fontId="2"/>
  </si>
  <si>
    <t>決　算　額</t>
    <rPh sb="0" eb="1">
      <t>ケツ</t>
    </rPh>
    <rPh sb="2" eb="3">
      <t>ザン</t>
    </rPh>
    <rPh sb="4" eb="5">
      <t>ガク</t>
    </rPh>
    <phoneticPr fontId="2"/>
  </si>
  <si>
    <t>○</t>
    <phoneticPr fontId="2"/>
  </si>
  <si>
    <t>※</t>
    <phoneticPr fontId="2"/>
  </si>
  <si>
    <t>外来対応医療機関設備整備事業補助金所要額調書</t>
    <rPh sb="0" eb="2">
      <t>ガイライ</t>
    </rPh>
    <rPh sb="2" eb="4">
      <t>タイオウ</t>
    </rPh>
    <rPh sb="4" eb="6">
      <t>イリョウ</t>
    </rPh>
    <rPh sb="6" eb="8">
      <t>キカン</t>
    </rPh>
    <rPh sb="8" eb="10">
      <t>セツビ</t>
    </rPh>
    <rPh sb="10" eb="12">
      <t>セイビ</t>
    </rPh>
    <rPh sb="12" eb="14">
      <t>ジギョウ</t>
    </rPh>
    <rPh sb="14" eb="17">
      <t>ホジョキン</t>
    </rPh>
    <phoneticPr fontId="2"/>
  </si>
  <si>
    <t>外来対応医療機関設備整備事業補助金所要額明細書</t>
    <rPh sb="0" eb="2">
      <t>ガイライ</t>
    </rPh>
    <rPh sb="2" eb="4">
      <t>タイオウ</t>
    </rPh>
    <rPh sb="4" eb="6">
      <t>イリョウ</t>
    </rPh>
    <rPh sb="6" eb="8">
      <t>キカン</t>
    </rPh>
    <rPh sb="8" eb="10">
      <t>セツビ</t>
    </rPh>
    <rPh sb="10" eb="12">
      <t>セイビ</t>
    </rPh>
    <rPh sb="12" eb="14">
      <t>ジギョウ</t>
    </rPh>
    <rPh sb="14" eb="17">
      <t>ホジョキン</t>
    </rPh>
    <rPh sb="19" eb="20">
      <t>ガク</t>
    </rPh>
    <rPh sb="20" eb="23">
      <t>メイサイショ</t>
    </rPh>
    <phoneticPr fontId="2"/>
  </si>
  <si>
    <t>外来対応医療機関設備整備事業補助金実績額明細書</t>
    <rPh sb="0" eb="2">
      <t>ガイライ</t>
    </rPh>
    <rPh sb="2" eb="4">
      <t>タイオウ</t>
    </rPh>
    <rPh sb="4" eb="6">
      <t>イリョウ</t>
    </rPh>
    <rPh sb="6" eb="8">
      <t>キカン</t>
    </rPh>
    <rPh sb="8" eb="10">
      <t>セツビ</t>
    </rPh>
    <rPh sb="10" eb="12">
      <t>セイビ</t>
    </rPh>
    <rPh sb="12" eb="14">
      <t>ジギョウ</t>
    </rPh>
    <rPh sb="14" eb="17">
      <t>ホジョキン</t>
    </rPh>
    <rPh sb="17" eb="19">
      <t>ジッセキ</t>
    </rPh>
    <rPh sb="19" eb="20">
      <t>ガク</t>
    </rPh>
    <rPh sb="20" eb="23">
      <t>メイサイショ</t>
    </rPh>
    <phoneticPr fontId="2"/>
  </si>
  <si>
    <t>外来対応医療機関設備整備事業補助金精算書</t>
    <rPh sb="0" eb="2">
      <t>ガイライ</t>
    </rPh>
    <rPh sb="2" eb="4">
      <t>タイオウ</t>
    </rPh>
    <rPh sb="4" eb="6">
      <t>イリョウ</t>
    </rPh>
    <rPh sb="6" eb="8">
      <t>キカン</t>
    </rPh>
    <rPh sb="8" eb="10">
      <t>セツビ</t>
    </rPh>
    <rPh sb="10" eb="12">
      <t>セイビ</t>
    </rPh>
    <rPh sb="12" eb="14">
      <t>ジギョウ</t>
    </rPh>
    <rPh sb="14" eb="17">
      <t>ホジョキン</t>
    </rPh>
    <rPh sb="17" eb="19">
      <t>セイサン</t>
    </rPh>
    <phoneticPr fontId="2"/>
  </si>
  <si>
    <t>外来対応医療機関設備整備</t>
    <rPh sb="0" eb="2">
      <t>ガイライ</t>
    </rPh>
    <rPh sb="2" eb="4">
      <t>タイオウ</t>
    </rPh>
    <rPh sb="4" eb="6">
      <t>イリョウ</t>
    </rPh>
    <rPh sb="6" eb="8">
      <t>キカン</t>
    </rPh>
    <rPh sb="8" eb="10">
      <t>セツビ</t>
    </rPh>
    <rPh sb="10" eb="12">
      <t>セイビ</t>
    </rPh>
    <phoneticPr fontId="2"/>
  </si>
  <si>
    <t>個人防護具※</t>
    <phoneticPr fontId="2"/>
  </si>
  <si>
    <t>10月以降、「新型コロナウイルス感染症の令和５年10月以降の医療提供体制の移行及び公費支援の具体的内容について」で規定する</t>
    <phoneticPr fontId="2"/>
  </si>
  <si>
    <t>「対象期間」中に使用された個人防護具にかかる経費のみが補助対象となります</t>
    <phoneticPr fontId="2"/>
  </si>
  <si>
    <t>外来対応医療機関
設備整備事業</t>
    <rPh sb="0" eb="2">
      <t>ガイライ</t>
    </rPh>
    <rPh sb="2" eb="4">
      <t>タイオウ</t>
    </rPh>
    <rPh sb="4" eb="6">
      <t>イリョウ</t>
    </rPh>
    <rPh sb="6" eb="8">
      <t>キカン</t>
    </rPh>
    <rPh sb="9" eb="11">
      <t>セツビ</t>
    </rPh>
    <rPh sb="11" eb="13">
      <t>セイビ</t>
    </rPh>
    <rPh sb="13" eb="15">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</si>
</sst>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
    <numFmt numFmtId="178" formatCode="[$-F800]dddd\,\ mmmm\ dd\,\ yyyy"/>
  </numFmts>
  <fonts count="32">
    <font>
      <sz val="11"/>
      <name val="ＭＳ Ｐゴシック"/>
      <family val="3"/>
      <charset val="128"/>
    </font>
    <font>
      <sz val="11"/>
      <color theme="1"/>
      <name val="ＭＳ Ｐゴシック"/>
      <family val="2"/>
      <charset val="128"/>
      <scheme val="minor"/>
    </font>
    <font>
      <sz val="6"/>
      <name val="ＭＳ Ｐゴシック"/>
      <family val="3"/>
      <charset val="128"/>
    </font>
    <font>
      <sz val="10.5"/>
      <color indexed="8"/>
      <name val="ＭＳ 明朝"/>
      <family val="1"/>
      <charset val="128"/>
    </font>
    <font>
      <sz val="11"/>
      <name val="ＭＳ 明朝"/>
      <family val="1"/>
      <charset val="128"/>
    </font>
    <font>
      <sz val="11"/>
      <name val="ＭＳ Ｐゴシック"/>
      <family val="3"/>
      <charset val="128"/>
    </font>
    <font>
      <sz val="6"/>
      <name val="ＭＳ Ｐゴシック"/>
      <family val="2"/>
      <charset val="128"/>
      <scheme val="minor"/>
    </font>
    <font>
      <sz val="14"/>
      <color theme="1"/>
      <name val="ＭＳ 明朝"/>
      <family val="1"/>
      <charset val="128"/>
    </font>
    <font>
      <sz val="11"/>
      <color theme="1"/>
      <name val="ＭＳ 明朝"/>
      <family val="1"/>
      <charset val="128"/>
    </font>
    <font>
      <sz val="11"/>
      <color indexed="8"/>
      <name val="ＭＳ 明朝"/>
      <family val="1"/>
      <charset val="128"/>
    </font>
    <font>
      <sz val="10.5"/>
      <color theme="1"/>
      <name val="ＭＳ 明朝"/>
      <family val="1"/>
      <charset val="128"/>
    </font>
    <font>
      <sz val="11"/>
      <name val="ＭＳ Ｐ明朝"/>
      <family val="1"/>
      <charset val="128"/>
    </font>
    <font>
      <sz val="11"/>
      <color theme="1"/>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sz val="11"/>
      <color rgb="FFFF0000"/>
      <name val="ＭＳ 明朝"/>
      <family val="1"/>
      <charset val="128"/>
    </font>
    <font>
      <sz val="11"/>
      <name val="ＭＳ ゴシック"/>
      <family val="3"/>
      <charset val="128"/>
    </font>
    <font>
      <sz val="18"/>
      <name val="ＭＳ 明朝"/>
      <family val="1"/>
      <charset val="128"/>
    </font>
    <font>
      <sz val="12"/>
      <name val="ＭＳ 明朝"/>
      <family val="1"/>
      <charset val="128"/>
    </font>
    <font>
      <sz val="11"/>
      <name val="明朝"/>
      <family val="1"/>
      <charset val="128"/>
    </font>
    <font>
      <b/>
      <sz val="18"/>
      <color rgb="FFFF0000"/>
      <name val="ＭＳ Ｐゴシック"/>
      <family val="3"/>
      <charset val="128"/>
    </font>
    <font>
      <sz val="14"/>
      <name val="ＭＳ Ｐゴシック"/>
      <family val="3"/>
      <charset val="128"/>
    </font>
    <font>
      <sz val="16"/>
      <name val="ＭＳ Ｐゴシック"/>
      <family val="3"/>
      <charset val="128"/>
    </font>
    <font>
      <sz val="10.5"/>
      <color theme="1"/>
      <name val="ＭＳ Ｐゴシック"/>
      <family val="3"/>
      <charset val="128"/>
      <scheme val="major"/>
    </font>
    <font>
      <sz val="11"/>
      <color theme="1"/>
      <name val="ＭＳ Ｐゴシック"/>
      <family val="3"/>
      <charset val="128"/>
      <scheme val="major"/>
    </font>
    <font>
      <sz val="12"/>
      <color theme="1"/>
      <name val="ＭＳ Ｐゴシック"/>
      <family val="3"/>
      <charset val="128"/>
      <scheme val="major"/>
    </font>
    <font>
      <sz val="12"/>
      <color theme="1"/>
      <name val="ＭＳ Ｐゴシック"/>
      <family val="3"/>
      <charset val="128"/>
    </font>
    <font>
      <sz val="14"/>
      <color theme="1"/>
      <name val="ＭＳ Ｐゴシック"/>
      <family val="3"/>
      <charset val="128"/>
      <scheme val="major"/>
    </font>
    <font>
      <sz val="12"/>
      <color indexed="8"/>
      <name val="ＭＳ Ｐゴシック"/>
      <family val="3"/>
      <charset val="128"/>
      <scheme val="minor"/>
    </font>
    <font>
      <sz val="12"/>
      <color indexed="8"/>
      <name val="ＭＳ 明朝"/>
      <family val="1"/>
      <charset val="128"/>
    </font>
    <font>
      <sz val="10.5"/>
      <color rgb="FFFF0000"/>
      <name val="ＭＳ 明朝"/>
      <family val="1"/>
      <charset val="128"/>
    </font>
    <font>
      <sz val="9"/>
      <color theme="1"/>
      <name val="ＭＳ 明朝"/>
      <family val="1"/>
      <charset val="128"/>
    </font>
  </fonts>
  <fills count="5">
    <fill>
      <patternFill patternType="none"/>
    </fill>
    <fill>
      <patternFill patternType="gray125"/>
    </fill>
    <fill>
      <patternFill patternType="solid">
        <fgColor indexed="9"/>
        <bgColor indexed="64"/>
      </patternFill>
    </fill>
    <fill>
      <patternFill patternType="solid">
        <fgColor theme="9" tint="0.59999389629810485"/>
        <bgColor indexed="64"/>
      </patternFill>
    </fill>
    <fill>
      <patternFill patternType="solid">
        <fgColor theme="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diagonalUp="1">
      <left style="thin">
        <color indexed="64"/>
      </left>
      <right style="thin">
        <color indexed="64"/>
      </right>
      <top/>
      <bottom style="thin">
        <color indexed="64"/>
      </bottom>
      <diagonal style="thin">
        <color indexed="64"/>
      </diagonal>
    </border>
    <border>
      <left/>
      <right/>
      <top style="thin">
        <color theme="0"/>
      </top>
      <bottom/>
      <diagonal/>
    </border>
  </borders>
  <cellStyleXfs count="11">
    <xf numFmtId="0" fontId="0" fillId="0" borderId="0">
      <alignment vertical="center"/>
    </xf>
    <xf numFmtId="38" fontId="5" fillId="0" borderId="0" applyFont="0" applyFill="0" applyBorder="0" applyAlignment="0" applyProtection="0">
      <alignment vertical="center"/>
    </xf>
    <xf numFmtId="0" fontId="1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alignment vertical="center"/>
    </xf>
  </cellStyleXfs>
  <cellXfs count="200">
    <xf numFmtId="0" fontId="0" fillId="0" borderId="0" xfId="0">
      <alignment vertical="center"/>
    </xf>
    <xf numFmtId="0" fontId="3" fillId="0" borderId="0" xfId="0" applyFont="1" applyFill="1" applyBorder="1" applyAlignment="1">
      <alignment horizontal="right" vertical="center" wrapText="1"/>
    </xf>
    <xf numFmtId="0" fontId="4" fillId="0" borderId="0" xfId="0" applyFont="1" applyAlignment="1">
      <alignment horizontal="right" vertical="center"/>
    </xf>
    <xf numFmtId="0" fontId="4" fillId="0" borderId="0" xfId="0" applyFont="1" applyAlignme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center" vertical="center"/>
    </xf>
    <xf numFmtId="38" fontId="4" fillId="0" borderId="1" xfId="1" applyFont="1" applyFill="1" applyBorder="1" applyAlignment="1">
      <alignment vertical="center" wrapText="1"/>
    </xf>
    <xf numFmtId="38" fontId="4" fillId="0" borderId="5" xfId="1" applyFont="1" applyFill="1" applyBorder="1">
      <alignment vertical="center"/>
    </xf>
    <xf numFmtId="38" fontId="4" fillId="0" borderId="2" xfId="1" applyFont="1" applyFill="1" applyBorder="1" applyAlignment="1">
      <alignment vertical="center" wrapText="1"/>
    </xf>
    <xf numFmtId="38" fontId="3" fillId="0" borderId="0" xfId="1" applyFont="1" applyFill="1" applyAlignment="1">
      <alignment horizontal="justify" vertical="center"/>
    </xf>
    <xf numFmtId="38" fontId="4" fillId="0" borderId="0" xfId="1" applyFont="1" applyFill="1">
      <alignment vertical="center"/>
    </xf>
    <xf numFmtId="38" fontId="5" fillId="0" borderId="0" xfId="1" applyFont="1" applyFill="1" applyAlignment="1">
      <alignment horizontal="right" vertical="center" shrinkToFit="1"/>
    </xf>
    <xf numFmtId="38" fontId="3" fillId="0" borderId="2" xfId="1" applyFont="1" applyFill="1" applyBorder="1" applyAlignment="1">
      <alignment horizontal="center" vertical="top" wrapText="1"/>
    </xf>
    <xf numFmtId="38" fontId="3" fillId="0" borderId="3" xfId="1" applyFont="1" applyFill="1" applyBorder="1" applyAlignment="1">
      <alignment horizontal="left" vertical="top" wrapText="1"/>
    </xf>
    <xf numFmtId="38" fontId="3" fillId="0" borderId="3" xfId="1" applyFont="1" applyFill="1" applyBorder="1" applyAlignment="1">
      <alignment horizontal="center" vertical="top" wrapText="1"/>
    </xf>
    <xf numFmtId="38" fontId="4" fillId="0" borderId="3" xfId="1" applyFont="1" applyFill="1" applyBorder="1" applyAlignment="1">
      <alignment horizontal="center" vertical="top" wrapText="1"/>
    </xf>
    <xf numFmtId="38" fontId="3" fillId="0" borderId="2" xfId="1" applyFont="1" applyFill="1" applyBorder="1" applyAlignment="1">
      <alignment horizontal="right" vertical="top" wrapText="1"/>
    </xf>
    <xf numFmtId="38" fontId="4" fillId="0" borderId="0" xfId="1" applyFont="1" applyFill="1" applyAlignment="1">
      <alignment horizontal="right" vertical="center"/>
    </xf>
    <xf numFmtId="0" fontId="3" fillId="0" borderId="0" xfId="0" applyFont="1" applyFill="1" applyAlignment="1">
      <alignment horizontal="justify" vertical="center"/>
    </xf>
    <xf numFmtId="0" fontId="4" fillId="0" borderId="0" xfId="0" applyFont="1" applyFill="1">
      <alignment vertical="center"/>
    </xf>
    <xf numFmtId="0" fontId="0" fillId="0" borderId="0" xfId="0" applyFont="1" applyFill="1" applyAlignment="1">
      <alignment horizontal="center" vertical="center" shrinkToFit="1"/>
    </xf>
    <xf numFmtId="0" fontId="4" fillId="0" borderId="0" xfId="0" applyFont="1" applyFill="1" applyAlignment="1">
      <alignment horizontal="right" vertical="center"/>
    </xf>
    <xf numFmtId="0" fontId="3" fillId="0" borderId="2" xfId="0" applyFont="1" applyFill="1" applyBorder="1" applyAlignment="1">
      <alignment horizontal="center" vertical="top" wrapText="1"/>
    </xf>
    <xf numFmtId="0" fontId="3" fillId="0" borderId="3" xfId="0" applyFont="1" applyFill="1" applyBorder="1" applyAlignment="1">
      <alignment horizontal="left" vertical="top" wrapText="1"/>
    </xf>
    <xf numFmtId="0" fontId="3" fillId="0" borderId="3" xfId="0" applyFont="1" applyFill="1" applyBorder="1" applyAlignment="1">
      <alignment horizontal="center" vertical="top" wrapText="1"/>
    </xf>
    <xf numFmtId="0" fontId="4" fillId="0" borderId="3" xfId="0" applyFont="1" applyFill="1" applyBorder="1" applyAlignment="1">
      <alignment horizontal="center" vertical="top" wrapText="1"/>
    </xf>
    <xf numFmtId="49" fontId="3" fillId="0" borderId="3" xfId="0" applyNumberFormat="1" applyFont="1" applyFill="1" applyBorder="1" applyAlignment="1">
      <alignment horizontal="center" vertical="top" wrapText="1"/>
    </xf>
    <xf numFmtId="0" fontId="3" fillId="0" borderId="2" xfId="0" applyFont="1" applyFill="1" applyBorder="1" applyAlignment="1">
      <alignment horizontal="right" vertical="top" wrapText="1"/>
    </xf>
    <xf numFmtId="38" fontId="3" fillId="0" borderId="3" xfId="0" applyNumberFormat="1" applyFont="1" applyFill="1" applyBorder="1" applyAlignment="1">
      <alignment vertical="center" wrapText="1"/>
    </xf>
    <xf numFmtId="0" fontId="3" fillId="0" borderId="3" xfId="0" applyFont="1" applyFill="1" applyBorder="1" applyAlignment="1">
      <alignment vertical="center" wrapText="1"/>
    </xf>
    <xf numFmtId="176" fontId="3" fillId="0" borderId="3" xfId="0" applyNumberFormat="1" applyFont="1" applyFill="1" applyBorder="1" applyAlignment="1">
      <alignment vertical="center" wrapText="1"/>
    </xf>
    <xf numFmtId="0" fontId="4" fillId="0" borderId="0" xfId="0" applyFont="1" applyFill="1" applyAlignment="1">
      <alignment vertical="center"/>
    </xf>
    <xf numFmtId="38" fontId="15" fillId="0" borderId="8" xfId="1" applyFont="1" applyFill="1" applyBorder="1" applyAlignment="1">
      <alignment horizontal="center" vertical="center"/>
    </xf>
    <xf numFmtId="0" fontId="7" fillId="0" borderId="0" xfId="0" applyFont="1" applyFill="1" applyAlignment="1">
      <alignment horizontal="center" vertical="center"/>
    </xf>
    <xf numFmtId="0" fontId="0" fillId="0" borderId="0" xfId="0" applyFont="1" applyFill="1" applyAlignment="1">
      <alignment horizontal="right" vertical="center" shrinkToFit="1"/>
    </xf>
    <xf numFmtId="38" fontId="4" fillId="0" borderId="0" xfId="1" applyFont="1" applyFill="1" applyAlignment="1">
      <alignment horizontal="right"/>
    </xf>
    <xf numFmtId="38" fontId="8" fillId="0" borderId="1" xfId="1" applyFont="1" applyFill="1" applyBorder="1" applyAlignment="1">
      <alignment horizontal="center" vertical="center"/>
    </xf>
    <xf numFmtId="38" fontId="8" fillId="0" borderId="1" xfId="1" applyFont="1" applyFill="1" applyBorder="1" applyAlignment="1">
      <alignment horizontal="center" vertical="center" wrapText="1"/>
    </xf>
    <xf numFmtId="38" fontId="8" fillId="0" borderId="4" xfId="1" applyFont="1" applyFill="1" applyBorder="1" applyAlignment="1">
      <alignment horizontal="center" vertical="center" wrapText="1"/>
    </xf>
    <xf numFmtId="38" fontId="4" fillId="0" borderId="1" xfId="1" applyFont="1" applyFill="1" applyBorder="1">
      <alignment vertical="center"/>
    </xf>
    <xf numFmtId="38" fontId="4" fillId="0" borderId="7" xfId="1" applyFont="1" applyFill="1" applyBorder="1">
      <alignment vertical="center"/>
    </xf>
    <xf numFmtId="38" fontId="15" fillId="0" borderId="10" xfId="1" applyFont="1" applyFill="1" applyBorder="1" applyAlignment="1">
      <alignment horizontal="center" vertical="center"/>
    </xf>
    <xf numFmtId="38" fontId="15" fillId="0" borderId="10" xfId="1" applyFont="1" applyFill="1" applyBorder="1">
      <alignment vertical="center"/>
    </xf>
    <xf numFmtId="38" fontId="15" fillId="0" borderId="0" xfId="1" applyFont="1" applyFill="1">
      <alignment vertical="center"/>
    </xf>
    <xf numFmtId="0" fontId="9" fillId="0" borderId="0" xfId="0" applyFont="1" applyFill="1" applyBorder="1" applyAlignment="1">
      <alignment horizontal="right" vertical="top" wrapText="1"/>
    </xf>
    <xf numFmtId="0" fontId="3" fillId="0" borderId="0" xfId="0" applyFont="1" applyFill="1" applyBorder="1" applyAlignment="1">
      <alignment vertical="top" wrapText="1"/>
    </xf>
    <xf numFmtId="0" fontId="3" fillId="0" borderId="0" xfId="0" applyFont="1" applyFill="1" applyBorder="1" applyAlignment="1">
      <alignment horizontal="left" vertical="top" wrapText="1"/>
    </xf>
    <xf numFmtId="0" fontId="4" fillId="0" borderId="0" xfId="0" applyFont="1" applyFill="1" applyBorder="1">
      <alignment vertical="center"/>
    </xf>
    <xf numFmtId="0" fontId="7" fillId="0" borderId="0" xfId="0" applyFont="1" applyFill="1">
      <alignment vertical="center"/>
    </xf>
    <xf numFmtId="0" fontId="8" fillId="0" borderId="0" xfId="0" applyFont="1" applyFill="1">
      <alignment vertical="center"/>
    </xf>
    <xf numFmtId="38" fontId="4" fillId="0" borderId="0" xfId="1" applyFont="1" applyFill="1" applyBorder="1">
      <alignment vertical="center"/>
    </xf>
    <xf numFmtId="38" fontId="4" fillId="0" borderId="10" xfId="1" applyFont="1" applyFill="1" applyBorder="1">
      <alignment vertical="center"/>
    </xf>
    <xf numFmtId="0" fontId="16" fillId="0" borderId="0" xfId="0" applyFont="1" applyFill="1" applyProtection="1">
      <alignment vertical="center"/>
    </xf>
    <xf numFmtId="0" fontId="4" fillId="0" borderId="0" xfId="0" applyFont="1" applyFill="1" applyProtection="1">
      <alignment vertical="center"/>
    </xf>
    <xf numFmtId="0" fontId="4" fillId="0" borderId="0" xfId="0" applyFont="1" applyFill="1" applyAlignment="1" applyProtection="1">
      <alignment horizontal="right" vertical="center" shrinkToFit="1"/>
    </xf>
    <xf numFmtId="0" fontId="4" fillId="2" borderId="0" xfId="0" applyFont="1" applyFill="1" applyProtection="1">
      <alignment vertical="center"/>
    </xf>
    <xf numFmtId="0" fontId="18" fillId="0" borderId="0" xfId="0" applyFont="1" applyFill="1" applyProtection="1">
      <alignment vertical="center"/>
    </xf>
    <xf numFmtId="0" fontId="18" fillId="2" borderId="0" xfId="0" applyFont="1" applyFill="1" applyProtection="1">
      <alignment vertical="center"/>
    </xf>
    <xf numFmtId="0" fontId="18" fillId="0" borderId="12" xfId="0" applyFont="1" applyFill="1" applyBorder="1" applyAlignment="1" applyProtection="1">
      <alignment horizontal="center" vertical="center"/>
    </xf>
    <xf numFmtId="0" fontId="18" fillId="0" borderId="15" xfId="0" applyFont="1" applyFill="1" applyBorder="1" applyAlignment="1" applyProtection="1">
      <alignment horizontal="center" vertical="center"/>
    </xf>
    <xf numFmtId="177" fontId="18" fillId="0" borderId="28" xfId="1" applyNumberFormat="1" applyFont="1" applyFill="1" applyBorder="1" applyAlignment="1" applyProtection="1">
      <alignment vertical="center"/>
    </xf>
    <xf numFmtId="38" fontId="18" fillId="0" borderId="21" xfId="1" applyFont="1" applyFill="1" applyBorder="1" applyAlignment="1" applyProtection="1">
      <alignment vertical="center"/>
    </xf>
    <xf numFmtId="177" fontId="18" fillId="0" borderId="4" xfId="1" applyNumberFormat="1" applyFont="1" applyFill="1" applyBorder="1" applyAlignment="1" applyProtection="1">
      <alignment vertical="center"/>
    </xf>
    <xf numFmtId="38" fontId="18" fillId="0" borderId="32" xfId="1" applyFont="1" applyFill="1" applyBorder="1" applyAlignment="1" applyProtection="1">
      <alignment vertical="center"/>
    </xf>
    <xf numFmtId="38" fontId="18" fillId="0" borderId="4" xfId="1" applyFont="1" applyFill="1" applyBorder="1" applyAlignment="1" applyProtection="1">
      <alignment vertical="center"/>
    </xf>
    <xf numFmtId="38" fontId="10" fillId="0" borderId="3" xfId="1" applyFont="1" applyFill="1" applyBorder="1" applyAlignment="1">
      <alignment vertical="center" wrapText="1"/>
    </xf>
    <xf numFmtId="38" fontId="10" fillId="3" borderId="3" xfId="1" applyFont="1" applyFill="1" applyBorder="1" applyAlignment="1">
      <alignment vertical="center" wrapText="1"/>
    </xf>
    <xf numFmtId="38" fontId="8" fillId="3" borderId="1" xfId="1" applyFont="1" applyFill="1" applyBorder="1" applyAlignment="1">
      <alignment horizontal="center" vertical="center"/>
    </xf>
    <xf numFmtId="38" fontId="8" fillId="3" borderId="1" xfId="1" applyFont="1" applyFill="1" applyBorder="1">
      <alignment vertical="center"/>
    </xf>
    <xf numFmtId="0" fontId="10" fillId="3" borderId="3" xfId="0" applyFont="1" applyFill="1" applyBorder="1" applyAlignment="1">
      <alignment vertical="center" wrapText="1"/>
    </xf>
    <xf numFmtId="38" fontId="20" fillId="0" borderId="0" xfId="1" applyFont="1" applyFill="1">
      <alignment vertical="center"/>
    </xf>
    <xf numFmtId="38" fontId="12" fillId="0" borderId="0" xfId="1" applyFont="1" applyFill="1">
      <alignment vertical="center"/>
    </xf>
    <xf numFmtId="38" fontId="0" fillId="0" borderId="0" xfId="1" applyFont="1" applyAlignment="1">
      <alignment horizontal="center" vertical="center"/>
    </xf>
    <xf numFmtId="38" fontId="0" fillId="0" borderId="0" xfId="1" applyFont="1">
      <alignment vertical="center"/>
    </xf>
    <xf numFmtId="38" fontId="0" fillId="0" borderId="0" xfId="1" applyFont="1" applyAlignment="1">
      <alignment vertical="center" wrapText="1"/>
    </xf>
    <xf numFmtId="38" fontId="0" fillId="0" borderId="0" xfId="1" applyFont="1" applyAlignment="1">
      <alignment horizontal="center" vertical="center" wrapText="1"/>
    </xf>
    <xf numFmtId="0" fontId="0" fillId="0" borderId="0" xfId="0" quotePrefix="1" applyAlignment="1">
      <alignment horizontal="center" vertical="center"/>
    </xf>
    <xf numFmtId="38" fontId="0" fillId="0" borderId="0" xfId="1" applyFont="1" applyBorder="1">
      <alignment vertical="center"/>
    </xf>
    <xf numFmtId="38" fontId="0" fillId="0" borderId="1" xfId="1" applyFont="1" applyBorder="1" applyAlignment="1">
      <alignment horizontal="center" vertical="center"/>
    </xf>
    <xf numFmtId="38" fontId="0" fillId="0" borderId="5" xfId="1" applyFont="1" applyBorder="1" applyAlignment="1">
      <alignment horizontal="center" vertical="center"/>
    </xf>
    <xf numFmtId="38" fontId="0" fillId="0" borderId="38" xfId="1" applyFont="1" applyBorder="1" applyAlignment="1">
      <alignment horizontal="center" vertical="center"/>
    </xf>
    <xf numFmtId="38" fontId="0" fillId="0" borderId="0" xfId="1" applyFont="1" applyBorder="1" applyAlignment="1">
      <alignment horizontal="center" vertical="center"/>
    </xf>
    <xf numFmtId="0" fontId="0" fillId="0" borderId="0" xfId="0" applyBorder="1">
      <alignment vertical="center"/>
    </xf>
    <xf numFmtId="38" fontId="0" fillId="0" borderId="0" xfId="1" applyFont="1" applyBorder="1" applyAlignment="1">
      <alignment horizontal="right" shrinkToFit="1"/>
    </xf>
    <xf numFmtId="38" fontId="0" fillId="0" borderId="39" xfId="1" applyFont="1" applyBorder="1" applyAlignment="1">
      <alignment horizontal="center" vertical="center"/>
    </xf>
    <xf numFmtId="38" fontId="0" fillId="0" borderId="0" xfId="0" applyNumberFormat="1" applyBorder="1" applyAlignment="1">
      <alignment horizontal="center" vertical="center"/>
    </xf>
    <xf numFmtId="38" fontId="5" fillId="0" borderId="0" xfId="1" applyFont="1" applyBorder="1" applyAlignment="1">
      <alignment horizontal="right" vertical="center" shrinkToFit="1"/>
    </xf>
    <xf numFmtId="38" fontId="5" fillId="0" borderId="1" xfId="1" applyFont="1" applyBorder="1" applyAlignment="1">
      <alignment horizontal="center" vertical="center"/>
    </xf>
    <xf numFmtId="38" fontId="5" fillId="0" borderId="5" xfId="1" applyFont="1" applyBorder="1" applyAlignment="1">
      <alignment horizontal="center" vertical="center"/>
    </xf>
    <xf numFmtId="38" fontId="5" fillId="0" borderId="40" xfId="1" applyFont="1" applyBorder="1" applyAlignment="1">
      <alignment horizontal="center" vertical="center"/>
    </xf>
    <xf numFmtId="38" fontId="5" fillId="0" borderId="0" xfId="1" applyFont="1" applyBorder="1" applyAlignment="1">
      <alignment horizontal="center" vertical="center"/>
    </xf>
    <xf numFmtId="38" fontId="0" fillId="0" borderId="0" xfId="0" applyNumberFormat="1" applyFont="1" applyBorder="1" applyAlignment="1">
      <alignment horizontal="center" vertical="center"/>
    </xf>
    <xf numFmtId="38" fontId="5" fillId="0" borderId="0" xfId="1" applyFont="1">
      <alignment vertical="center"/>
    </xf>
    <xf numFmtId="38" fontId="0" fillId="0" borderId="0" xfId="1" applyFont="1" applyAlignment="1">
      <alignment vertical="center"/>
    </xf>
    <xf numFmtId="38" fontId="21" fillId="0" borderId="0" xfId="1" applyFont="1" applyBorder="1" applyAlignment="1">
      <alignment horizontal="center" vertical="center"/>
    </xf>
    <xf numFmtId="38" fontId="21" fillId="0" borderId="0" xfId="1" applyFont="1">
      <alignment vertical="center"/>
    </xf>
    <xf numFmtId="38" fontId="22" fillId="0" borderId="0" xfId="1" applyFont="1" applyAlignment="1">
      <alignment horizontal="center" vertical="center"/>
    </xf>
    <xf numFmtId="0" fontId="22" fillId="0" borderId="35" xfId="0" applyFont="1" applyBorder="1" applyAlignment="1">
      <alignment horizontal="center" vertical="center"/>
    </xf>
    <xf numFmtId="38" fontId="4" fillId="0" borderId="0" xfId="0" applyNumberFormat="1" applyFont="1" applyAlignment="1">
      <alignment horizontal="center" vertical="center"/>
    </xf>
    <xf numFmtId="38" fontId="4" fillId="0" borderId="0" xfId="1" applyFont="1">
      <alignment vertical="center"/>
    </xf>
    <xf numFmtId="38" fontId="23" fillId="4" borderId="0" xfId="1" applyFont="1" applyFill="1" applyAlignment="1">
      <alignment horizontal="justify" vertical="center"/>
    </xf>
    <xf numFmtId="38" fontId="24" fillId="4" borderId="0" xfId="1" applyFont="1" applyFill="1">
      <alignment vertical="center"/>
    </xf>
    <xf numFmtId="38" fontId="25" fillId="4" borderId="0" xfId="1" applyFont="1" applyFill="1" applyAlignment="1">
      <alignment horizontal="center" vertical="center"/>
    </xf>
    <xf numFmtId="38" fontId="24" fillId="4" borderId="0" xfId="1" applyFont="1" applyFill="1" applyAlignment="1">
      <alignment horizontal="center" vertical="center" shrinkToFit="1"/>
    </xf>
    <xf numFmtId="38" fontId="27" fillId="4" borderId="0" xfId="1" applyFont="1" applyFill="1" applyAlignment="1">
      <alignment vertical="center"/>
    </xf>
    <xf numFmtId="38" fontId="24" fillId="4" borderId="11" xfId="1" applyFont="1" applyFill="1" applyBorder="1">
      <alignment vertical="center"/>
    </xf>
    <xf numFmtId="38" fontId="24" fillId="4" borderId="0" xfId="1" applyFont="1" applyFill="1" applyAlignment="1">
      <alignment horizontal="right" vertical="center"/>
    </xf>
    <xf numFmtId="38" fontId="24" fillId="4" borderId="0" xfId="1" applyFont="1" applyFill="1" applyAlignment="1">
      <alignment horizontal="right"/>
    </xf>
    <xf numFmtId="38" fontId="24" fillId="0" borderId="1" xfId="1" applyFont="1" applyFill="1" applyBorder="1" applyAlignment="1">
      <alignment horizontal="center" vertical="center"/>
    </xf>
    <xf numFmtId="38" fontId="24" fillId="0" borderId="1" xfId="1" applyFont="1" applyFill="1" applyBorder="1" applyAlignment="1">
      <alignment horizontal="center" vertical="center" wrapText="1"/>
    </xf>
    <xf numFmtId="0" fontId="24" fillId="0" borderId="1" xfId="1" applyNumberFormat="1" applyFont="1" applyFill="1" applyBorder="1" applyAlignment="1">
      <alignment horizontal="left" vertical="center" wrapText="1"/>
    </xf>
    <xf numFmtId="0" fontId="24" fillId="0" borderId="1" xfId="1" applyNumberFormat="1" applyFont="1" applyFill="1" applyBorder="1" applyAlignment="1">
      <alignment horizontal="center" vertical="center"/>
    </xf>
    <xf numFmtId="38" fontId="24" fillId="0" borderId="1" xfId="1" applyFont="1" applyFill="1" applyBorder="1" applyAlignment="1">
      <alignment horizontal="right" vertical="center" wrapText="1"/>
    </xf>
    <xf numFmtId="178" fontId="24" fillId="0" borderId="1" xfId="1" applyNumberFormat="1" applyFont="1" applyFill="1" applyBorder="1" applyAlignment="1">
      <alignment vertical="center" wrapText="1"/>
    </xf>
    <xf numFmtId="0" fontId="4" fillId="0" borderId="0" xfId="0" applyFont="1" applyBorder="1" applyAlignment="1">
      <alignment horizontal="center" vertical="center"/>
    </xf>
    <xf numFmtId="0" fontId="24" fillId="0" borderId="42" xfId="1" applyNumberFormat="1" applyFont="1" applyFill="1" applyBorder="1" applyAlignment="1">
      <alignment horizontal="center" vertical="center"/>
    </xf>
    <xf numFmtId="0" fontId="12" fillId="0" borderId="1" xfId="1" applyNumberFormat="1" applyFont="1" applyFill="1" applyBorder="1">
      <alignment vertical="center"/>
    </xf>
    <xf numFmtId="0" fontId="4" fillId="0" borderId="0" xfId="0" applyFont="1" applyBorder="1">
      <alignment vertical="center"/>
    </xf>
    <xf numFmtId="0" fontId="24" fillId="0" borderId="1" xfId="1" applyNumberFormat="1" applyFont="1" applyFill="1" applyBorder="1" applyAlignment="1">
      <alignment vertical="center" wrapText="1"/>
    </xf>
    <xf numFmtId="0" fontId="24" fillId="0" borderId="1" xfId="1" applyNumberFormat="1" applyFont="1" applyFill="1" applyBorder="1">
      <alignment vertical="center"/>
    </xf>
    <xf numFmtId="0" fontId="24" fillId="0" borderId="3" xfId="1" applyNumberFormat="1" applyFont="1" applyFill="1" applyBorder="1" applyAlignment="1">
      <alignment horizontal="center" vertical="center"/>
    </xf>
    <xf numFmtId="38" fontId="24" fillId="0" borderId="3" xfId="1" applyFont="1" applyFill="1" applyBorder="1" applyAlignment="1">
      <alignment horizontal="center" vertical="center"/>
    </xf>
    <xf numFmtId="38" fontId="24" fillId="0" borderId="3" xfId="1" applyFont="1" applyFill="1" applyBorder="1" applyAlignment="1">
      <alignment horizontal="right" vertical="center" wrapText="1"/>
    </xf>
    <xf numFmtId="0" fontId="24" fillId="0" borderId="6" xfId="1" applyNumberFormat="1" applyFont="1" applyFill="1" applyBorder="1">
      <alignment vertical="center"/>
    </xf>
    <xf numFmtId="0" fontId="24" fillId="0" borderId="6" xfId="1" applyNumberFormat="1" applyFont="1" applyFill="1" applyBorder="1" applyAlignment="1">
      <alignment horizontal="center" vertical="center"/>
    </xf>
    <xf numFmtId="38" fontId="24" fillId="0" borderId="6" xfId="1" applyFont="1" applyFill="1" applyBorder="1" applyAlignment="1">
      <alignment horizontal="center" vertical="center"/>
    </xf>
    <xf numFmtId="38" fontId="24" fillId="0" borderId="6" xfId="1" applyFont="1" applyFill="1" applyBorder="1" applyAlignment="1">
      <alignment horizontal="right" vertical="center" wrapText="1"/>
    </xf>
    <xf numFmtId="178" fontId="24" fillId="0" borderId="6" xfId="1" applyNumberFormat="1" applyFont="1" applyFill="1" applyBorder="1" applyAlignment="1">
      <alignment vertical="center" wrapText="1"/>
    </xf>
    <xf numFmtId="38" fontId="24" fillId="0" borderId="7" xfId="1" applyFont="1" applyFill="1" applyBorder="1" applyAlignment="1">
      <alignment horizontal="center" vertical="center"/>
    </xf>
    <xf numFmtId="38" fontId="24" fillId="0" borderId="43" xfId="1" applyFont="1" applyFill="1" applyBorder="1">
      <alignment vertical="center"/>
    </xf>
    <xf numFmtId="38" fontId="24" fillId="0" borderId="3" xfId="1" applyFont="1" applyFill="1" applyBorder="1" applyAlignment="1">
      <alignment horizontal="right" vertical="center"/>
    </xf>
    <xf numFmtId="38" fontId="24" fillId="0" borderId="43" xfId="1" applyFont="1" applyFill="1" applyBorder="1" applyAlignment="1">
      <alignment horizontal="right" vertical="center"/>
    </xf>
    <xf numFmtId="0" fontId="3" fillId="4" borderId="0" xfId="0" applyFont="1" applyFill="1" applyBorder="1" applyAlignment="1">
      <alignment horizontal="left" vertical="top" wrapText="1"/>
    </xf>
    <xf numFmtId="0" fontId="3" fillId="4" borderId="0" xfId="0" applyFont="1" applyFill="1" applyBorder="1" applyAlignment="1">
      <alignment vertical="top" wrapText="1"/>
    </xf>
    <xf numFmtId="0" fontId="28" fillId="4" borderId="0" xfId="0" applyFont="1" applyFill="1" applyBorder="1" applyAlignment="1">
      <alignment vertical="center" wrapText="1"/>
    </xf>
    <xf numFmtId="0" fontId="28" fillId="4" borderId="0" xfId="0" applyFont="1" applyFill="1" applyBorder="1" applyAlignment="1">
      <alignment vertical="center" shrinkToFit="1"/>
    </xf>
    <xf numFmtId="38" fontId="4" fillId="0" borderId="8" xfId="1" applyFont="1" applyFill="1" applyBorder="1" applyAlignment="1">
      <alignment horizontal="center" vertical="center"/>
    </xf>
    <xf numFmtId="38" fontId="8" fillId="3" borderId="2" xfId="1" applyFont="1" applyFill="1" applyBorder="1">
      <alignment vertical="center"/>
    </xf>
    <xf numFmtId="38" fontId="4" fillId="0" borderId="4" xfId="1" applyFont="1" applyFill="1" applyBorder="1">
      <alignment vertical="center"/>
    </xf>
    <xf numFmtId="38" fontId="15" fillId="0" borderId="1" xfId="1" applyFont="1" applyFill="1" applyBorder="1" applyAlignment="1">
      <alignment vertical="center" wrapText="1"/>
    </xf>
    <xf numFmtId="38" fontId="31" fillId="0" borderId="3" xfId="1" applyFont="1" applyFill="1" applyBorder="1" applyAlignment="1">
      <alignment horizontal="center" vertical="center" wrapText="1"/>
    </xf>
    <xf numFmtId="38" fontId="8" fillId="0" borderId="0" xfId="1" applyFont="1" applyFill="1" applyAlignment="1">
      <alignment horizontal="center" vertical="center"/>
    </xf>
    <xf numFmtId="38" fontId="14" fillId="3" borderId="11" xfId="1" applyFont="1" applyFill="1" applyBorder="1" applyAlignment="1">
      <alignment horizontal="center" vertical="center" shrinkToFit="1"/>
    </xf>
    <xf numFmtId="38" fontId="13" fillId="3" borderId="11" xfId="1" applyFont="1" applyFill="1" applyBorder="1" applyAlignment="1">
      <alignment horizontal="center" vertical="center" shrinkToFit="1"/>
    </xf>
    <xf numFmtId="38" fontId="0" fillId="0" borderId="41" xfId="1" applyFont="1" applyBorder="1" applyAlignment="1">
      <alignment horizontal="center" vertical="center"/>
    </xf>
    <xf numFmtId="38" fontId="22" fillId="0" borderId="36" xfId="1" applyFont="1" applyBorder="1" applyAlignment="1">
      <alignment horizontal="center" vertical="center"/>
    </xf>
    <xf numFmtId="38" fontId="22" fillId="0" borderId="37" xfId="1" applyFont="1" applyBorder="1" applyAlignment="1">
      <alignment horizontal="center" vertical="center"/>
    </xf>
    <xf numFmtId="38" fontId="0" fillId="0" borderId="0" xfId="1" applyFont="1" applyAlignment="1">
      <alignment horizontal="center" vertical="center" wrapText="1"/>
    </xf>
    <xf numFmtId="3" fontId="21" fillId="0" borderId="0" xfId="0" applyNumberFormat="1" applyFont="1" applyAlignment="1">
      <alignment horizontal="center" vertical="center"/>
    </xf>
    <xf numFmtId="0" fontId="7" fillId="0" borderId="0" xfId="0" applyFont="1" applyFill="1" applyAlignment="1">
      <alignment horizontal="center" vertical="center"/>
    </xf>
    <xf numFmtId="38" fontId="4" fillId="0" borderId="8" xfId="1" applyFont="1" applyFill="1" applyBorder="1" applyAlignment="1">
      <alignment horizontal="center" vertical="center"/>
    </xf>
    <xf numFmtId="38" fontId="4" fillId="0" borderId="9" xfId="1" applyFont="1" applyFill="1" applyBorder="1" applyAlignment="1">
      <alignment horizontal="center" vertical="center"/>
    </xf>
    <xf numFmtId="0" fontId="4" fillId="0" borderId="0" xfId="0" applyFont="1" applyFill="1" applyBorder="1" applyAlignment="1">
      <alignment horizontal="left" vertical="center" wrapText="1"/>
    </xf>
    <xf numFmtId="0" fontId="4" fillId="0" borderId="0" xfId="0" applyFont="1" applyFill="1" applyAlignment="1">
      <alignment horizontal="right" vertical="center"/>
    </xf>
    <xf numFmtId="0" fontId="3" fillId="0" borderId="0" xfId="0" applyFont="1" applyFill="1" applyBorder="1" applyAlignment="1">
      <alignment horizontal="left" vertical="top" wrapText="1"/>
    </xf>
    <xf numFmtId="0" fontId="12" fillId="0" borderId="0" xfId="0" applyFont="1" applyFill="1" applyAlignment="1">
      <alignment horizontal="center" vertical="center" shrinkToFit="1"/>
    </xf>
    <xf numFmtId="0" fontId="30" fillId="0" borderId="0" xfId="0" applyFont="1" applyFill="1" applyBorder="1" applyAlignment="1">
      <alignment horizontal="left" vertical="top" wrapText="1"/>
    </xf>
    <xf numFmtId="0" fontId="17" fillId="0" borderId="0" xfId="0" applyFont="1" applyFill="1" applyAlignment="1" applyProtection="1">
      <alignment horizontal="center" vertical="center"/>
    </xf>
    <xf numFmtId="0" fontId="18" fillId="0" borderId="13" xfId="0" applyFont="1" applyFill="1" applyBorder="1" applyAlignment="1" applyProtection="1">
      <alignment horizontal="center" vertical="center"/>
    </xf>
    <xf numFmtId="0" fontId="18" fillId="0" borderId="14" xfId="0" applyFont="1" applyFill="1" applyBorder="1" applyAlignment="1" applyProtection="1">
      <alignment horizontal="center" vertical="center"/>
    </xf>
    <xf numFmtId="38" fontId="18" fillId="0" borderId="16" xfId="1" applyFont="1" applyFill="1" applyBorder="1" applyAlignment="1" applyProtection="1">
      <alignment horizontal="center" vertical="center"/>
    </xf>
    <xf numFmtId="38" fontId="18" fillId="0" borderId="20" xfId="1" applyFont="1" applyFill="1" applyBorder="1" applyAlignment="1" applyProtection="1">
      <alignment horizontal="center" vertical="center"/>
    </xf>
    <xf numFmtId="38" fontId="18" fillId="0" borderId="17" xfId="1" applyFont="1" applyFill="1" applyBorder="1" applyAlignment="1" applyProtection="1">
      <alignment horizontal="right" vertical="center"/>
    </xf>
    <xf numFmtId="38" fontId="18" fillId="0" borderId="21" xfId="1" applyFont="1" applyFill="1" applyBorder="1" applyAlignment="1" applyProtection="1">
      <alignment horizontal="right" vertical="center"/>
    </xf>
    <xf numFmtId="38" fontId="18" fillId="0" borderId="18" xfId="1" applyFont="1" applyFill="1" applyBorder="1" applyAlignment="1" applyProtection="1">
      <alignment horizontal="center" vertical="center"/>
    </xf>
    <xf numFmtId="38" fontId="18" fillId="0" borderId="22" xfId="1" applyFont="1" applyFill="1" applyBorder="1" applyAlignment="1" applyProtection="1">
      <alignment horizontal="center" vertical="center"/>
    </xf>
    <xf numFmtId="38" fontId="18" fillId="0" borderId="19" xfId="1" applyFont="1" applyFill="1" applyBorder="1" applyAlignment="1" applyProtection="1">
      <alignment horizontal="left" vertical="center"/>
      <protection locked="0"/>
    </xf>
    <xf numFmtId="38" fontId="18" fillId="0" borderId="23" xfId="1" applyFont="1" applyFill="1" applyBorder="1" applyAlignment="1" applyProtection="1">
      <alignment horizontal="left" vertical="center"/>
      <protection locked="0"/>
    </xf>
    <xf numFmtId="38" fontId="18" fillId="0" borderId="4" xfId="1" applyFont="1" applyFill="1" applyBorder="1" applyAlignment="1" applyProtection="1">
      <alignment horizontal="right" vertical="center"/>
    </xf>
    <xf numFmtId="38" fontId="18" fillId="0" borderId="24" xfId="1" applyFont="1" applyFill="1" applyBorder="1" applyAlignment="1" applyProtection="1">
      <alignment horizontal="center" vertical="center"/>
    </xf>
    <xf numFmtId="38" fontId="18" fillId="0" borderId="20" xfId="1" applyFont="1" applyFill="1" applyBorder="1" applyAlignment="1" applyProtection="1">
      <alignment horizontal="center" vertical="center"/>
      <protection locked="0"/>
    </xf>
    <xf numFmtId="38" fontId="18" fillId="0" borderId="25" xfId="1" applyFont="1" applyFill="1" applyBorder="1" applyAlignment="1" applyProtection="1">
      <alignment horizontal="center" vertical="center"/>
      <protection locked="0"/>
    </xf>
    <xf numFmtId="38" fontId="18" fillId="0" borderId="4" xfId="1" applyFont="1" applyFill="1" applyBorder="1" applyAlignment="1" applyProtection="1">
      <alignment horizontal="right" vertical="center"/>
      <protection locked="0"/>
    </xf>
    <xf numFmtId="38" fontId="18" fillId="0" borderId="17" xfId="1" applyFont="1" applyFill="1" applyBorder="1" applyAlignment="1" applyProtection="1">
      <alignment horizontal="right" vertical="center"/>
      <protection locked="0"/>
    </xf>
    <xf numFmtId="38" fontId="18" fillId="0" borderId="26" xfId="1" applyFont="1" applyFill="1" applyBorder="1" applyAlignment="1" applyProtection="1">
      <alignment horizontal="left" vertical="center"/>
      <protection locked="0"/>
    </xf>
    <xf numFmtId="38" fontId="18" fillId="0" borderId="27" xfId="1" applyFont="1" applyFill="1" applyBorder="1" applyAlignment="1" applyProtection="1">
      <alignment horizontal="center" vertical="center"/>
    </xf>
    <xf numFmtId="38" fontId="18" fillId="0" borderId="31" xfId="1" applyFont="1" applyFill="1" applyBorder="1" applyAlignment="1" applyProtection="1">
      <alignment horizontal="center" vertical="center"/>
    </xf>
    <xf numFmtId="38" fontId="18" fillId="0" borderId="28" xfId="1" applyFont="1" applyFill="1" applyBorder="1" applyAlignment="1" applyProtection="1">
      <alignment horizontal="right" vertical="center"/>
    </xf>
    <xf numFmtId="38" fontId="18" fillId="0" borderId="32" xfId="1" applyFont="1" applyFill="1" applyBorder="1" applyAlignment="1" applyProtection="1">
      <alignment horizontal="right" vertical="center"/>
    </xf>
    <xf numFmtId="38" fontId="18" fillId="0" borderId="29" xfId="1" applyFont="1" applyFill="1" applyBorder="1" applyAlignment="1" applyProtection="1">
      <alignment horizontal="center" vertical="center"/>
    </xf>
    <xf numFmtId="38" fontId="18" fillId="0" borderId="33" xfId="1" applyFont="1" applyFill="1" applyBorder="1" applyAlignment="1" applyProtection="1">
      <alignment horizontal="center" vertical="center"/>
    </xf>
    <xf numFmtId="38" fontId="18" fillId="0" borderId="30" xfId="1" applyFont="1" applyFill="1" applyBorder="1" applyAlignment="1" applyProtection="1">
      <alignment horizontal="left" vertical="center"/>
    </xf>
    <xf numFmtId="38" fontId="18" fillId="0" borderId="34" xfId="1" applyFont="1" applyFill="1" applyBorder="1" applyAlignment="1" applyProtection="1">
      <alignment horizontal="left" vertical="center"/>
    </xf>
    <xf numFmtId="38" fontId="18" fillId="0" borderId="23" xfId="1" applyFont="1" applyFill="1" applyBorder="1" applyAlignment="1" applyProtection="1">
      <alignment horizontal="left" vertical="center"/>
    </xf>
    <xf numFmtId="38" fontId="18" fillId="0" borderId="25" xfId="1" applyFont="1" applyFill="1" applyBorder="1" applyAlignment="1" applyProtection="1">
      <alignment horizontal="center" vertical="center"/>
    </xf>
    <xf numFmtId="38" fontId="18" fillId="0" borderId="26" xfId="1" applyFont="1" applyFill="1" applyBorder="1" applyAlignment="1" applyProtection="1">
      <alignment horizontal="left" vertical="center"/>
    </xf>
    <xf numFmtId="0" fontId="8" fillId="0" borderId="0" xfId="0" applyFont="1" applyFill="1" applyAlignment="1">
      <alignment horizontal="center" vertical="center"/>
    </xf>
    <xf numFmtId="0" fontId="13" fillId="0" borderId="11" xfId="0" applyFont="1" applyFill="1" applyBorder="1" applyAlignment="1">
      <alignment horizontal="center" vertical="center" shrinkToFit="1"/>
    </xf>
    <xf numFmtId="0" fontId="13" fillId="0" borderId="0" xfId="0" applyFont="1" applyFill="1" applyAlignment="1">
      <alignment horizontal="center" vertical="center" shrinkToFit="1"/>
    </xf>
    <xf numFmtId="0" fontId="29" fillId="4" borderId="0" xfId="0" applyFont="1" applyFill="1" applyBorder="1" applyAlignment="1">
      <alignment horizontal="center" vertical="center" wrapText="1"/>
    </xf>
    <xf numFmtId="0" fontId="18" fillId="4" borderId="0" xfId="0" applyFont="1" applyFill="1" applyAlignment="1">
      <alignment horizontal="center" vertical="center"/>
    </xf>
    <xf numFmtId="0" fontId="26" fillId="0" borderId="0" xfId="1" applyNumberFormat="1" applyFont="1" applyFill="1" applyAlignment="1">
      <alignment vertical="center"/>
    </xf>
    <xf numFmtId="38" fontId="27" fillId="4" borderId="0" xfId="1" applyFont="1" applyFill="1" applyAlignment="1">
      <alignment horizontal="left" vertical="center" wrapText="1"/>
    </xf>
    <xf numFmtId="38" fontId="27" fillId="4" borderId="0" xfId="1" applyFont="1" applyFill="1" applyAlignment="1">
      <alignment horizontal="left" vertical="center"/>
    </xf>
    <xf numFmtId="38" fontId="27" fillId="4" borderId="0" xfId="1" applyFont="1" applyFill="1" applyAlignment="1">
      <alignment horizontal="left" vertical="center" wrapText="1" shrinkToFit="1"/>
    </xf>
    <xf numFmtId="38" fontId="27" fillId="4" borderId="0" xfId="1" applyFont="1" applyFill="1" applyAlignment="1">
      <alignment horizontal="left" vertical="center" shrinkToFit="1"/>
    </xf>
    <xf numFmtId="0" fontId="18" fillId="4" borderId="44" xfId="0" applyFont="1" applyFill="1" applyBorder="1" applyAlignment="1">
      <alignment horizontal="left" vertical="center" wrapText="1"/>
    </xf>
    <xf numFmtId="0" fontId="18" fillId="4" borderId="0" xfId="0" applyFont="1" applyFill="1" applyBorder="1" applyAlignment="1">
      <alignment horizontal="left" vertical="center" wrapText="1"/>
    </xf>
    <xf numFmtId="0" fontId="3" fillId="4" borderId="0" xfId="0" applyFont="1" applyFill="1" applyBorder="1" applyAlignment="1">
      <alignment horizontal="left" vertical="center" wrapText="1"/>
    </xf>
  </cellXfs>
  <cellStyles count="11">
    <cellStyle name="桁区切り" xfId="1" builtinId="6"/>
    <cellStyle name="標準" xfId="0" builtinId="0"/>
    <cellStyle name="標準 2" xfId="2" xr:uid="{00000000-0005-0000-0000-000002000000}"/>
    <cellStyle name="標準 3" xfId="3" xr:uid="{00000000-0005-0000-0000-000003000000}"/>
    <cellStyle name="標準 3 2" xfId="4" xr:uid="{00000000-0005-0000-0000-000004000000}"/>
    <cellStyle name="標準 3 2 2" xfId="5" xr:uid="{00000000-0005-0000-0000-000005000000}"/>
    <cellStyle name="標準 3 3" xfId="6" xr:uid="{00000000-0005-0000-0000-000006000000}"/>
    <cellStyle name="標準 3 3 2" xfId="7" xr:uid="{00000000-0005-0000-0000-000007000000}"/>
    <cellStyle name="標準 3 3 3" xfId="8" xr:uid="{00000000-0005-0000-0000-000008000000}"/>
    <cellStyle name="標準 4" xfId="9" xr:uid="{00000000-0005-0000-0000-000009000000}"/>
    <cellStyle name="標準 5" xfId="10" xr:uid="{00000000-0005-0000-0000-00000A00000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51287</xdr:colOff>
      <xdr:row>32</xdr:row>
      <xdr:rowOff>71804</xdr:rowOff>
    </xdr:from>
    <xdr:to>
      <xdr:col>7</xdr:col>
      <xdr:colOff>996461</xdr:colOff>
      <xdr:row>42</xdr:row>
      <xdr:rowOff>71437</xdr:rowOff>
    </xdr:to>
    <xdr:sp macro="" textlink="">
      <xdr:nvSpPr>
        <xdr:cNvPr id="2" name="テキスト ボックス 1">
          <a:extLst>
            <a:ext uri="{FF2B5EF4-FFF2-40B4-BE49-F238E27FC236}">
              <a16:creationId xmlns:a16="http://schemas.microsoft.com/office/drawing/2014/main" id="{1F97C2CB-C83E-4DB9-9E67-C747936B1997}"/>
            </a:ext>
          </a:extLst>
        </xdr:cNvPr>
        <xdr:cNvSpPr txBox="1"/>
      </xdr:nvSpPr>
      <xdr:spPr>
        <a:xfrm>
          <a:off x="51287" y="7663229"/>
          <a:ext cx="8965224" cy="1714133"/>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月曜日　１人の患者に対し</a:t>
          </a:r>
          <a:r>
            <a:rPr kumimoji="1" lang="ja-JP" altLang="en-US" sz="1100">
              <a:solidFill>
                <a:srgbClr val="FF0000"/>
              </a:solidFill>
            </a:rPr>
            <a:t>同一の</a:t>
          </a:r>
          <a:r>
            <a:rPr kumimoji="1" lang="ja-JP" altLang="en-US" sz="1100"/>
            <a:t>医療従事者</a:t>
          </a:r>
          <a:r>
            <a:rPr kumimoji="1" lang="ja-JP" altLang="en-US" sz="1100">
              <a:solidFill>
                <a:srgbClr val="FF0000"/>
              </a:solidFill>
            </a:rPr>
            <a:t>３人</a:t>
          </a:r>
          <a:r>
            <a:rPr kumimoji="1" lang="ja-JP" altLang="en-US" sz="1100"/>
            <a:t>が朝・昼・晩の</a:t>
          </a:r>
          <a:r>
            <a:rPr kumimoji="1" lang="ja-JP" altLang="en-US" sz="1100">
              <a:solidFill>
                <a:srgbClr val="FF0000"/>
              </a:solidFill>
            </a:rPr>
            <a:t>３回</a:t>
          </a:r>
          <a:r>
            <a:rPr kumimoji="1" lang="ja-JP" altLang="en-US" sz="1100"/>
            <a:t>対応　　</a:t>
          </a:r>
          <a:r>
            <a:rPr kumimoji="1" lang="ja-JP" altLang="en-US" sz="1100">
              <a:solidFill>
                <a:srgbClr val="FF0000"/>
              </a:solidFill>
            </a:rPr>
            <a:t>３人</a:t>
          </a:r>
          <a:endParaRPr kumimoji="1" lang="en-US" altLang="ja-JP" sz="1100">
            <a:solidFill>
              <a:srgbClr val="FF0000"/>
            </a:solidFill>
          </a:endParaRPr>
        </a:p>
        <a:p>
          <a:r>
            <a:rPr kumimoji="1" lang="ja-JP" altLang="en-US" sz="1100"/>
            <a:t>火曜日　１人の患者に対し</a:t>
          </a:r>
          <a:r>
            <a:rPr kumimoji="1" lang="ja-JP" altLang="en-US" sz="1100">
              <a:solidFill>
                <a:srgbClr val="FF0000"/>
              </a:solidFill>
            </a:rPr>
            <a:t>別々の</a:t>
          </a:r>
          <a:r>
            <a:rPr kumimoji="1" lang="ja-JP" altLang="en-US" sz="1100"/>
            <a:t>医療従事者</a:t>
          </a:r>
          <a:r>
            <a:rPr kumimoji="1" lang="ja-JP" altLang="en-US" sz="1100">
              <a:solidFill>
                <a:srgbClr val="FF0000"/>
              </a:solidFill>
            </a:rPr>
            <a:t>３人</a:t>
          </a:r>
          <a:r>
            <a:rPr kumimoji="1" lang="ja-JP" altLang="en-US" sz="1100"/>
            <a:t>が朝・昼・晩の</a:t>
          </a:r>
          <a:r>
            <a:rPr kumimoji="1" lang="ja-JP" altLang="en-US" sz="1100">
              <a:solidFill>
                <a:srgbClr val="FF0000"/>
              </a:solidFill>
            </a:rPr>
            <a:t>３回</a:t>
          </a:r>
          <a:r>
            <a:rPr kumimoji="1" lang="ja-JP" altLang="en-US" sz="1100"/>
            <a:t>対応　　</a:t>
          </a:r>
          <a:r>
            <a:rPr kumimoji="1" lang="ja-JP" altLang="en-US" sz="1100">
              <a:solidFill>
                <a:srgbClr val="FF0000"/>
              </a:solidFill>
            </a:rPr>
            <a:t>３</a:t>
          </a:r>
          <a:r>
            <a:rPr kumimoji="1" lang="en-US" altLang="ja-JP" sz="1100">
              <a:solidFill>
                <a:srgbClr val="FF0000"/>
              </a:solidFill>
            </a:rPr>
            <a:t>(</a:t>
          </a:r>
          <a:r>
            <a:rPr kumimoji="1" lang="ja-JP" altLang="en-US" sz="1100">
              <a:solidFill>
                <a:srgbClr val="FF0000"/>
              </a:solidFill>
            </a:rPr>
            <a:t>人</a:t>
          </a:r>
          <a:r>
            <a:rPr kumimoji="1" lang="en-US" altLang="ja-JP" sz="1100">
              <a:solidFill>
                <a:srgbClr val="FF0000"/>
              </a:solidFill>
            </a:rPr>
            <a:t>)×</a:t>
          </a:r>
          <a:r>
            <a:rPr kumimoji="1" lang="ja-JP" altLang="en-US" sz="1100">
              <a:solidFill>
                <a:srgbClr val="FF0000"/>
              </a:solidFill>
            </a:rPr>
            <a:t>３</a:t>
          </a:r>
          <a:r>
            <a:rPr kumimoji="1" lang="en-US" altLang="ja-JP" sz="1100">
              <a:solidFill>
                <a:srgbClr val="FF0000"/>
              </a:solidFill>
            </a:rPr>
            <a:t>(</a:t>
          </a:r>
          <a:r>
            <a:rPr kumimoji="1" lang="ja-JP" altLang="en-US" sz="1100">
              <a:solidFill>
                <a:srgbClr val="FF0000"/>
              </a:solidFill>
            </a:rPr>
            <a:t>回</a:t>
          </a:r>
          <a:r>
            <a:rPr kumimoji="1" lang="en-US" altLang="ja-JP" sz="1100">
              <a:solidFill>
                <a:srgbClr val="FF0000"/>
              </a:solidFill>
            </a:rPr>
            <a:t>)=</a:t>
          </a:r>
          <a:r>
            <a:rPr kumimoji="1" lang="ja-JP" altLang="en-US" sz="1100">
              <a:solidFill>
                <a:srgbClr val="FF0000"/>
              </a:solidFill>
            </a:rPr>
            <a:t>９人</a:t>
          </a:r>
          <a:endParaRPr kumimoji="1" lang="en-US" altLang="ja-JP" sz="1100">
            <a:solidFill>
              <a:srgbClr val="FF0000"/>
            </a:solidFill>
          </a:endParaRPr>
        </a:p>
        <a:p>
          <a:r>
            <a:rPr kumimoji="1" lang="ja-JP" altLang="en-US" sz="1100"/>
            <a:t>水曜日　２人の患者（</a:t>
          </a:r>
          <a:r>
            <a:rPr kumimoji="1" lang="en-US" altLang="ja-JP" sz="1100"/>
            <a:t>A</a:t>
          </a:r>
          <a:r>
            <a:rPr kumimoji="1" lang="ja-JP" altLang="en-US" sz="1100"/>
            <a:t>、</a:t>
          </a:r>
          <a:r>
            <a:rPr kumimoji="1" lang="en-US" altLang="ja-JP" sz="1100"/>
            <a:t>B)</a:t>
          </a:r>
          <a:r>
            <a:rPr kumimoji="1" lang="ja-JP" altLang="en-US" sz="1100"/>
            <a:t>について、</a:t>
          </a:r>
          <a:r>
            <a:rPr kumimoji="1" lang="en-US" altLang="ja-JP" sz="1100"/>
            <a:t>A</a:t>
          </a:r>
          <a:r>
            <a:rPr kumimoji="1" lang="ja-JP" altLang="en-US" sz="1100"/>
            <a:t>、</a:t>
          </a:r>
          <a:r>
            <a:rPr kumimoji="1" lang="en-US" altLang="ja-JP" sz="1100"/>
            <a:t>B</a:t>
          </a:r>
          <a:r>
            <a:rPr kumimoji="1" lang="ja-JP" altLang="en-US" sz="1100"/>
            <a:t>に対して</a:t>
          </a:r>
          <a:r>
            <a:rPr kumimoji="1" lang="ja-JP" altLang="en-US" sz="1100">
              <a:solidFill>
                <a:srgbClr val="FF0000"/>
              </a:solidFill>
            </a:rPr>
            <a:t>同一の</a:t>
          </a:r>
          <a:r>
            <a:rPr kumimoji="1" lang="ja-JP" altLang="en-US" sz="1100"/>
            <a:t>医療従事者</a:t>
          </a:r>
          <a:r>
            <a:rPr kumimoji="1" lang="ja-JP" altLang="en-US" sz="1100">
              <a:solidFill>
                <a:srgbClr val="FF0000"/>
              </a:solidFill>
            </a:rPr>
            <a:t>３人</a:t>
          </a:r>
          <a:r>
            <a:rPr kumimoji="1" lang="ja-JP" altLang="en-US" sz="1100"/>
            <a:t>が朝・昼・晩の３回対応　</a:t>
          </a:r>
          <a:r>
            <a:rPr kumimoji="1" lang="ja-JP" altLang="en-US" sz="1100">
              <a:solidFill>
                <a:srgbClr val="FF0000"/>
              </a:solidFill>
            </a:rPr>
            <a:t>　３人</a:t>
          </a:r>
          <a:r>
            <a:rPr kumimoji="1" lang="ja-JP" altLang="en-US" sz="1100"/>
            <a:t>　　　　　　　　　　　　　　　　　　　　　  　 </a:t>
          </a:r>
        </a:p>
        <a:p>
          <a:r>
            <a:rPr kumimoji="1" lang="ja-JP" altLang="en-US" sz="1100"/>
            <a:t>木曜日　２人の患者（</a:t>
          </a:r>
          <a:r>
            <a:rPr kumimoji="1" lang="en-US" altLang="ja-JP" sz="1100"/>
            <a:t>A</a:t>
          </a:r>
          <a:r>
            <a:rPr kumimoji="1" lang="ja-JP" altLang="en-US" sz="1100"/>
            <a:t>、</a:t>
          </a:r>
          <a:r>
            <a:rPr kumimoji="1" lang="en-US" altLang="ja-JP" sz="1100"/>
            <a:t>B)</a:t>
          </a:r>
          <a:r>
            <a:rPr kumimoji="1" lang="ja-JP" altLang="en-US" sz="1100"/>
            <a:t>について、</a:t>
          </a:r>
          <a:r>
            <a:rPr kumimoji="1" lang="en-US" altLang="ja-JP" sz="1100">
              <a:solidFill>
                <a:srgbClr val="FF0000"/>
              </a:solidFill>
            </a:rPr>
            <a:t>A</a:t>
          </a:r>
          <a:r>
            <a:rPr kumimoji="1" lang="ja-JP" altLang="en-US" sz="1100">
              <a:solidFill>
                <a:srgbClr val="FF0000"/>
              </a:solidFill>
            </a:rPr>
            <a:t>に対し同一の</a:t>
          </a:r>
          <a:r>
            <a:rPr kumimoji="1" lang="ja-JP" altLang="en-US" sz="1100"/>
            <a:t>医療従事者</a:t>
          </a:r>
          <a:r>
            <a:rPr kumimoji="1" lang="ja-JP" altLang="en-US" sz="1100">
              <a:solidFill>
                <a:srgbClr val="FF0000"/>
              </a:solidFill>
            </a:rPr>
            <a:t>３人</a:t>
          </a:r>
          <a:r>
            <a:rPr kumimoji="1" lang="ja-JP" altLang="en-US" sz="1100"/>
            <a:t>が、</a:t>
          </a:r>
          <a:endParaRPr kumimoji="1" lang="en-US" altLang="ja-JP" sz="1100"/>
        </a:p>
        <a:p>
          <a:r>
            <a:rPr kumimoji="1" lang="ja-JP" altLang="en-US" sz="1100"/>
            <a:t>　　　　　　　　　　　　　　　　　　　　　　　</a:t>
          </a:r>
          <a:r>
            <a:rPr kumimoji="1" lang="en-US" altLang="ja-JP" sz="1100">
              <a:solidFill>
                <a:srgbClr val="FF0000"/>
              </a:solidFill>
            </a:rPr>
            <a:t>B</a:t>
          </a:r>
          <a:r>
            <a:rPr kumimoji="1" lang="ja-JP" altLang="en-US" sz="1100">
              <a:solidFill>
                <a:srgbClr val="FF0000"/>
              </a:solidFill>
            </a:rPr>
            <a:t>に対し同一の</a:t>
          </a:r>
          <a:r>
            <a:rPr kumimoji="1" lang="ja-JP" altLang="en-US" sz="1100"/>
            <a:t>医療従事者</a:t>
          </a:r>
          <a:r>
            <a:rPr kumimoji="1" lang="ja-JP" altLang="en-US" sz="1100">
              <a:solidFill>
                <a:srgbClr val="FF0000"/>
              </a:solidFill>
            </a:rPr>
            <a:t>３人</a:t>
          </a:r>
          <a:r>
            <a:rPr kumimoji="1" lang="ja-JP" altLang="en-US" sz="1100"/>
            <a:t>が朝・昼・晩の３回対応　　　　　</a:t>
          </a:r>
          <a:r>
            <a:rPr kumimoji="1" lang="ja-JP" altLang="en-US" sz="1100">
              <a:solidFill>
                <a:srgbClr val="FF0000"/>
              </a:solidFill>
            </a:rPr>
            <a:t>３</a:t>
          </a:r>
          <a:r>
            <a:rPr kumimoji="1" lang="en-US" altLang="ja-JP" sz="1100">
              <a:solidFill>
                <a:srgbClr val="FF0000"/>
              </a:solidFill>
            </a:rPr>
            <a:t>(</a:t>
          </a:r>
          <a:r>
            <a:rPr kumimoji="1" lang="ja-JP" altLang="en-US" sz="1100">
              <a:solidFill>
                <a:srgbClr val="FF0000"/>
              </a:solidFill>
            </a:rPr>
            <a:t>人</a:t>
          </a:r>
          <a:r>
            <a:rPr kumimoji="1" lang="en-US" altLang="ja-JP" sz="1100">
              <a:solidFill>
                <a:srgbClr val="FF0000"/>
              </a:solidFill>
            </a:rPr>
            <a:t>)</a:t>
          </a:r>
          <a:r>
            <a:rPr kumimoji="1" lang="ja-JP" altLang="en-US" sz="1100">
              <a:solidFill>
                <a:srgbClr val="FF0000"/>
              </a:solidFill>
            </a:rPr>
            <a:t>＋３</a:t>
          </a:r>
          <a:r>
            <a:rPr kumimoji="1" lang="en-US" altLang="ja-JP" sz="1100">
              <a:solidFill>
                <a:srgbClr val="FF0000"/>
              </a:solidFill>
            </a:rPr>
            <a:t>(</a:t>
          </a:r>
          <a:r>
            <a:rPr kumimoji="1" lang="ja-JP" altLang="en-US" sz="1100">
              <a:solidFill>
                <a:srgbClr val="FF0000"/>
              </a:solidFill>
            </a:rPr>
            <a:t>人</a:t>
          </a:r>
          <a:r>
            <a:rPr kumimoji="1" lang="en-US" altLang="ja-JP" sz="1100">
              <a:solidFill>
                <a:srgbClr val="FF0000"/>
              </a:solidFill>
            </a:rPr>
            <a:t>)=</a:t>
          </a:r>
          <a:r>
            <a:rPr kumimoji="1" lang="ja-JP" altLang="en-US" sz="1100">
              <a:solidFill>
                <a:srgbClr val="FF0000"/>
              </a:solidFill>
            </a:rPr>
            <a:t>６</a:t>
          </a:r>
          <a:endParaRPr kumimoji="1" lang="en-US" altLang="ja-JP" sz="1100">
            <a:solidFill>
              <a:srgbClr val="FF0000"/>
            </a:solidFill>
          </a:endParaRPr>
        </a:p>
        <a:p>
          <a:r>
            <a:rPr kumimoji="1" lang="ja-JP" altLang="en-US" sz="1100"/>
            <a:t>金曜日　</a:t>
          </a:r>
          <a:r>
            <a:rPr kumimoji="1" lang="ja-JP" altLang="ja-JP" sz="1100">
              <a:solidFill>
                <a:schemeClr val="dk1"/>
              </a:solidFill>
              <a:effectLst/>
              <a:latin typeface="+mn-lt"/>
              <a:ea typeface="+mn-ea"/>
              <a:cs typeface="+mn-cs"/>
            </a:rPr>
            <a:t>２人の患者（</a:t>
          </a:r>
          <a:r>
            <a:rPr kumimoji="1" lang="en-US" altLang="ja-JP" sz="1100">
              <a:solidFill>
                <a:schemeClr val="dk1"/>
              </a:solidFill>
              <a:effectLst/>
              <a:latin typeface="+mn-lt"/>
              <a:ea typeface="+mn-ea"/>
              <a:cs typeface="+mn-cs"/>
            </a:rPr>
            <a:t>A</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B)</a:t>
          </a:r>
          <a:r>
            <a:rPr kumimoji="1" lang="ja-JP" altLang="ja-JP" sz="1100">
              <a:solidFill>
                <a:schemeClr val="dk1"/>
              </a:solidFill>
              <a:effectLst/>
              <a:latin typeface="+mn-lt"/>
              <a:ea typeface="+mn-ea"/>
              <a:cs typeface="+mn-cs"/>
            </a:rPr>
            <a:t>について、</a:t>
          </a:r>
          <a:r>
            <a:rPr kumimoji="1" lang="en-US" altLang="ja-JP" sz="1100">
              <a:solidFill>
                <a:srgbClr val="FF0000"/>
              </a:solidFill>
              <a:effectLst/>
              <a:latin typeface="+mn-lt"/>
              <a:ea typeface="+mn-ea"/>
              <a:cs typeface="+mn-cs"/>
            </a:rPr>
            <a:t>A</a:t>
          </a:r>
          <a:r>
            <a:rPr kumimoji="1" lang="ja-JP" altLang="ja-JP" sz="1100">
              <a:solidFill>
                <a:srgbClr val="FF0000"/>
              </a:solidFill>
              <a:effectLst/>
              <a:latin typeface="+mn-lt"/>
              <a:ea typeface="+mn-ea"/>
              <a:cs typeface="+mn-cs"/>
            </a:rPr>
            <a:t>に対し</a:t>
          </a:r>
          <a:r>
            <a:rPr kumimoji="1" lang="ja-JP" altLang="en-US" sz="1100">
              <a:solidFill>
                <a:srgbClr val="FF0000"/>
              </a:solidFill>
              <a:effectLst/>
              <a:latin typeface="+mn-lt"/>
              <a:ea typeface="+mn-ea"/>
              <a:cs typeface="+mn-cs"/>
            </a:rPr>
            <a:t>別々</a:t>
          </a:r>
          <a:r>
            <a:rPr kumimoji="1" lang="ja-JP" altLang="ja-JP" sz="1100">
              <a:solidFill>
                <a:srgbClr val="FF0000"/>
              </a:solidFill>
              <a:effectLst/>
              <a:latin typeface="+mn-lt"/>
              <a:ea typeface="+mn-ea"/>
              <a:cs typeface="+mn-cs"/>
            </a:rPr>
            <a:t>の</a:t>
          </a:r>
          <a:r>
            <a:rPr kumimoji="1" lang="ja-JP" altLang="ja-JP" sz="1100">
              <a:solidFill>
                <a:schemeClr val="dk1"/>
              </a:solidFill>
              <a:effectLst/>
              <a:latin typeface="+mn-lt"/>
              <a:ea typeface="+mn-ea"/>
              <a:cs typeface="+mn-cs"/>
            </a:rPr>
            <a:t>医療従事者</a:t>
          </a:r>
          <a:r>
            <a:rPr kumimoji="1" lang="ja-JP" altLang="ja-JP" sz="1100">
              <a:solidFill>
                <a:srgbClr val="FF0000"/>
              </a:solidFill>
              <a:effectLst/>
              <a:latin typeface="+mn-lt"/>
              <a:ea typeface="+mn-ea"/>
              <a:cs typeface="+mn-cs"/>
            </a:rPr>
            <a:t>３人</a:t>
          </a:r>
          <a:r>
            <a:rPr kumimoji="1" lang="ja-JP" altLang="ja-JP" sz="1100">
              <a:solidFill>
                <a:schemeClr val="dk1"/>
              </a:solidFill>
              <a:effectLst/>
              <a:latin typeface="+mn-lt"/>
              <a:ea typeface="+mn-ea"/>
              <a:cs typeface="+mn-cs"/>
            </a:rPr>
            <a:t>が、</a:t>
          </a:r>
          <a:endParaRPr lang="ja-JP" altLang="ja-JP">
            <a:effectLst/>
          </a:endParaRPr>
        </a:p>
        <a:p>
          <a:r>
            <a:rPr kumimoji="1" lang="ja-JP" altLang="ja-JP" sz="1100">
              <a:solidFill>
                <a:schemeClr val="dk1"/>
              </a:solidFill>
              <a:effectLst/>
              <a:latin typeface="+mn-lt"/>
              <a:ea typeface="+mn-ea"/>
              <a:cs typeface="+mn-cs"/>
            </a:rPr>
            <a:t>　　　　　　　　　　　　　　　　　　　　　　　</a:t>
          </a:r>
          <a:r>
            <a:rPr kumimoji="1" lang="en-US" altLang="ja-JP" sz="1100">
              <a:solidFill>
                <a:srgbClr val="FF0000"/>
              </a:solidFill>
              <a:effectLst/>
              <a:latin typeface="+mn-lt"/>
              <a:ea typeface="+mn-ea"/>
              <a:cs typeface="+mn-cs"/>
            </a:rPr>
            <a:t>B</a:t>
          </a:r>
          <a:r>
            <a:rPr kumimoji="1" lang="ja-JP" altLang="ja-JP" sz="1100">
              <a:solidFill>
                <a:srgbClr val="FF0000"/>
              </a:solidFill>
              <a:effectLst/>
              <a:latin typeface="+mn-lt"/>
              <a:ea typeface="+mn-ea"/>
              <a:cs typeface="+mn-cs"/>
            </a:rPr>
            <a:t>に対し</a:t>
          </a:r>
          <a:r>
            <a:rPr kumimoji="1" lang="ja-JP" altLang="en-US" sz="1100">
              <a:solidFill>
                <a:srgbClr val="FF0000"/>
              </a:solidFill>
              <a:effectLst/>
              <a:latin typeface="+mn-lt"/>
              <a:ea typeface="+mn-ea"/>
              <a:cs typeface="+mn-cs"/>
            </a:rPr>
            <a:t>別々</a:t>
          </a:r>
          <a:r>
            <a:rPr kumimoji="1" lang="ja-JP" altLang="ja-JP" sz="1100">
              <a:solidFill>
                <a:srgbClr val="FF0000"/>
              </a:solidFill>
              <a:effectLst/>
              <a:latin typeface="+mn-lt"/>
              <a:ea typeface="+mn-ea"/>
              <a:cs typeface="+mn-cs"/>
            </a:rPr>
            <a:t>の</a:t>
          </a:r>
          <a:r>
            <a:rPr kumimoji="1" lang="ja-JP" altLang="ja-JP" sz="1100">
              <a:solidFill>
                <a:schemeClr val="dk1"/>
              </a:solidFill>
              <a:effectLst/>
              <a:latin typeface="+mn-lt"/>
              <a:ea typeface="+mn-ea"/>
              <a:cs typeface="+mn-cs"/>
            </a:rPr>
            <a:t>医療従事者</a:t>
          </a:r>
          <a:r>
            <a:rPr kumimoji="1" lang="ja-JP" altLang="ja-JP" sz="1100">
              <a:solidFill>
                <a:srgbClr val="FF0000"/>
              </a:solidFill>
              <a:effectLst/>
              <a:latin typeface="+mn-lt"/>
              <a:ea typeface="+mn-ea"/>
              <a:cs typeface="+mn-cs"/>
            </a:rPr>
            <a:t>３人</a:t>
          </a:r>
          <a:r>
            <a:rPr kumimoji="1" lang="ja-JP" altLang="ja-JP" sz="1100">
              <a:solidFill>
                <a:schemeClr val="dk1"/>
              </a:solidFill>
              <a:effectLst/>
              <a:latin typeface="+mn-lt"/>
              <a:ea typeface="+mn-ea"/>
              <a:cs typeface="+mn-cs"/>
            </a:rPr>
            <a:t>が朝・昼・晩の３回対応　　　　　</a:t>
          </a:r>
          <a:r>
            <a:rPr kumimoji="1" lang="ja-JP" altLang="ja-JP" sz="1100">
              <a:solidFill>
                <a:srgbClr val="FF0000"/>
              </a:solidFill>
              <a:effectLst/>
              <a:latin typeface="+mn-lt"/>
              <a:ea typeface="+mn-ea"/>
              <a:cs typeface="+mn-cs"/>
            </a:rPr>
            <a:t>３</a:t>
          </a:r>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人</a:t>
          </a:r>
          <a:r>
            <a:rPr kumimoji="1" lang="en-US"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３（回）</a:t>
          </a:r>
          <a:r>
            <a:rPr kumimoji="1" lang="ja-JP" altLang="ja-JP" sz="1100">
              <a:solidFill>
                <a:srgbClr val="FF0000"/>
              </a:solidFill>
              <a:effectLst/>
              <a:latin typeface="+mn-lt"/>
              <a:ea typeface="+mn-ea"/>
              <a:cs typeface="+mn-cs"/>
            </a:rPr>
            <a:t>＋３</a:t>
          </a:r>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人</a:t>
          </a:r>
          <a:r>
            <a:rPr kumimoji="1" lang="en-US"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３（回）</a:t>
          </a:r>
          <a:r>
            <a:rPr kumimoji="1" lang="en-US"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１８</a:t>
          </a:r>
          <a:endParaRPr lang="ja-JP" altLang="ja-JP">
            <a:solidFill>
              <a:srgbClr val="FF0000"/>
            </a:solidFill>
            <a:effectLst/>
          </a:endParaRPr>
        </a:p>
        <a:p>
          <a:r>
            <a:rPr kumimoji="1" lang="en-US" altLang="ja-JP" sz="1100">
              <a:solidFill>
                <a:srgbClr val="FF0000"/>
              </a:solidFill>
            </a:rPr>
            <a:t>※</a:t>
          </a:r>
          <a:r>
            <a:rPr kumimoji="1" lang="ja-JP" altLang="en-US" sz="1100">
              <a:solidFill>
                <a:srgbClr val="FF0000"/>
              </a:solidFill>
            </a:rPr>
            <a:t>同一の医療従事者であれば、１日に複数回患者対応をされても、１人としての扱いとなります。</a:t>
          </a:r>
        </a:p>
      </xdr:txBody>
    </xdr:sp>
    <xdr:clientData/>
  </xdr:twoCellAnchor>
  <xdr:twoCellAnchor>
    <xdr:from>
      <xdr:col>0</xdr:col>
      <xdr:colOff>71436</xdr:colOff>
      <xdr:row>27</xdr:row>
      <xdr:rowOff>47625</xdr:rowOff>
    </xdr:from>
    <xdr:to>
      <xdr:col>1</xdr:col>
      <xdr:colOff>821530</xdr:colOff>
      <xdr:row>29</xdr:row>
      <xdr:rowOff>0</xdr:rowOff>
    </xdr:to>
    <xdr:sp macro="" textlink="">
      <xdr:nvSpPr>
        <xdr:cNvPr id="3" name="テキスト ボックス 2">
          <a:extLst>
            <a:ext uri="{FF2B5EF4-FFF2-40B4-BE49-F238E27FC236}">
              <a16:creationId xmlns:a16="http://schemas.microsoft.com/office/drawing/2014/main" id="{2DA93759-3B08-45C6-B711-15C775114E81}"/>
            </a:ext>
          </a:extLst>
        </xdr:cNvPr>
        <xdr:cNvSpPr txBox="1"/>
      </xdr:nvSpPr>
      <xdr:spPr>
        <a:xfrm>
          <a:off x="71436" y="7667625"/>
          <a:ext cx="2321719" cy="297656"/>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延べ医療従事者数の考え方</a:t>
          </a:r>
          <a:endParaRPr kumimoji="1" lang="en-US" altLang="ja-JP" sz="1100"/>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51287</xdr:colOff>
      <xdr:row>30</xdr:row>
      <xdr:rowOff>71804</xdr:rowOff>
    </xdr:from>
    <xdr:to>
      <xdr:col>7</xdr:col>
      <xdr:colOff>996461</xdr:colOff>
      <xdr:row>40</xdr:row>
      <xdr:rowOff>71437</xdr:rowOff>
    </xdr:to>
    <xdr:sp macro="" textlink="">
      <xdr:nvSpPr>
        <xdr:cNvPr id="2" name="テキスト ボックス 1">
          <a:extLst>
            <a:ext uri="{FF2B5EF4-FFF2-40B4-BE49-F238E27FC236}">
              <a16:creationId xmlns:a16="http://schemas.microsoft.com/office/drawing/2014/main" id="{47900A3D-EA76-4E63-B6FA-7F5A2EEED81E}"/>
            </a:ext>
          </a:extLst>
        </xdr:cNvPr>
        <xdr:cNvSpPr txBox="1"/>
      </xdr:nvSpPr>
      <xdr:spPr>
        <a:xfrm>
          <a:off x="51287" y="8596679"/>
          <a:ext cx="9993924" cy="1714133"/>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月曜日　１人の患者に対し</a:t>
          </a:r>
          <a:r>
            <a:rPr kumimoji="1" lang="ja-JP" altLang="en-US" sz="1100">
              <a:solidFill>
                <a:srgbClr val="FF0000"/>
              </a:solidFill>
            </a:rPr>
            <a:t>同一の</a:t>
          </a:r>
          <a:r>
            <a:rPr kumimoji="1" lang="ja-JP" altLang="en-US" sz="1100"/>
            <a:t>医療従事者</a:t>
          </a:r>
          <a:r>
            <a:rPr kumimoji="1" lang="ja-JP" altLang="en-US" sz="1100">
              <a:solidFill>
                <a:srgbClr val="FF0000"/>
              </a:solidFill>
            </a:rPr>
            <a:t>３人</a:t>
          </a:r>
          <a:r>
            <a:rPr kumimoji="1" lang="ja-JP" altLang="en-US" sz="1100"/>
            <a:t>が朝・昼・晩の</a:t>
          </a:r>
          <a:r>
            <a:rPr kumimoji="1" lang="ja-JP" altLang="en-US" sz="1100">
              <a:solidFill>
                <a:srgbClr val="FF0000"/>
              </a:solidFill>
            </a:rPr>
            <a:t>３回</a:t>
          </a:r>
          <a:r>
            <a:rPr kumimoji="1" lang="ja-JP" altLang="en-US" sz="1100"/>
            <a:t>対応　　</a:t>
          </a:r>
          <a:r>
            <a:rPr kumimoji="1" lang="ja-JP" altLang="en-US" sz="1100">
              <a:solidFill>
                <a:srgbClr val="FF0000"/>
              </a:solidFill>
            </a:rPr>
            <a:t>３人</a:t>
          </a:r>
          <a:endParaRPr kumimoji="1" lang="en-US" altLang="ja-JP" sz="1100">
            <a:solidFill>
              <a:srgbClr val="FF0000"/>
            </a:solidFill>
          </a:endParaRPr>
        </a:p>
        <a:p>
          <a:r>
            <a:rPr kumimoji="1" lang="ja-JP" altLang="en-US" sz="1100"/>
            <a:t>火曜日　１人の患者に対し</a:t>
          </a:r>
          <a:r>
            <a:rPr kumimoji="1" lang="ja-JP" altLang="en-US" sz="1100">
              <a:solidFill>
                <a:srgbClr val="FF0000"/>
              </a:solidFill>
            </a:rPr>
            <a:t>別々の</a:t>
          </a:r>
          <a:r>
            <a:rPr kumimoji="1" lang="ja-JP" altLang="en-US" sz="1100"/>
            <a:t>医療従事者</a:t>
          </a:r>
          <a:r>
            <a:rPr kumimoji="1" lang="ja-JP" altLang="en-US" sz="1100">
              <a:solidFill>
                <a:srgbClr val="FF0000"/>
              </a:solidFill>
            </a:rPr>
            <a:t>３人</a:t>
          </a:r>
          <a:r>
            <a:rPr kumimoji="1" lang="ja-JP" altLang="en-US" sz="1100"/>
            <a:t>が朝・昼・晩の</a:t>
          </a:r>
          <a:r>
            <a:rPr kumimoji="1" lang="ja-JP" altLang="en-US" sz="1100">
              <a:solidFill>
                <a:srgbClr val="FF0000"/>
              </a:solidFill>
            </a:rPr>
            <a:t>３回</a:t>
          </a:r>
          <a:r>
            <a:rPr kumimoji="1" lang="ja-JP" altLang="en-US" sz="1100"/>
            <a:t>対応　　</a:t>
          </a:r>
          <a:r>
            <a:rPr kumimoji="1" lang="ja-JP" altLang="en-US" sz="1100">
              <a:solidFill>
                <a:srgbClr val="FF0000"/>
              </a:solidFill>
            </a:rPr>
            <a:t>３</a:t>
          </a:r>
          <a:r>
            <a:rPr kumimoji="1" lang="en-US" altLang="ja-JP" sz="1100">
              <a:solidFill>
                <a:srgbClr val="FF0000"/>
              </a:solidFill>
            </a:rPr>
            <a:t>(</a:t>
          </a:r>
          <a:r>
            <a:rPr kumimoji="1" lang="ja-JP" altLang="en-US" sz="1100">
              <a:solidFill>
                <a:srgbClr val="FF0000"/>
              </a:solidFill>
            </a:rPr>
            <a:t>人</a:t>
          </a:r>
          <a:r>
            <a:rPr kumimoji="1" lang="en-US" altLang="ja-JP" sz="1100">
              <a:solidFill>
                <a:srgbClr val="FF0000"/>
              </a:solidFill>
            </a:rPr>
            <a:t>)×</a:t>
          </a:r>
          <a:r>
            <a:rPr kumimoji="1" lang="ja-JP" altLang="en-US" sz="1100">
              <a:solidFill>
                <a:srgbClr val="FF0000"/>
              </a:solidFill>
            </a:rPr>
            <a:t>３</a:t>
          </a:r>
          <a:r>
            <a:rPr kumimoji="1" lang="en-US" altLang="ja-JP" sz="1100">
              <a:solidFill>
                <a:srgbClr val="FF0000"/>
              </a:solidFill>
            </a:rPr>
            <a:t>(</a:t>
          </a:r>
          <a:r>
            <a:rPr kumimoji="1" lang="ja-JP" altLang="en-US" sz="1100">
              <a:solidFill>
                <a:srgbClr val="FF0000"/>
              </a:solidFill>
            </a:rPr>
            <a:t>回</a:t>
          </a:r>
          <a:r>
            <a:rPr kumimoji="1" lang="en-US" altLang="ja-JP" sz="1100">
              <a:solidFill>
                <a:srgbClr val="FF0000"/>
              </a:solidFill>
            </a:rPr>
            <a:t>)=</a:t>
          </a:r>
          <a:r>
            <a:rPr kumimoji="1" lang="ja-JP" altLang="en-US" sz="1100">
              <a:solidFill>
                <a:srgbClr val="FF0000"/>
              </a:solidFill>
            </a:rPr>
            <a:t>９人</a:t>
          </a:r>
          <a:endParaRPr kumimoji="1" lang="en-US" altLang="ja-JP" sz="1100">
            <a:solidFill>
              <a:srgbClr val="FF0000"/>
            </a:solidFill>
          </a:endParaRPr>
        </a:p>
        <a:p>
          <a:r>
            <a:rPr kumimoji="1" lang="ja-JP" altLang="en-US" sz="1100"/>
            <a:t>水曜日　２人の患者（</a:t>
          </a:r>
          <a:r>
            <a:rPr kumimoji="1" lang="en-US" altLang="ja-JP" sz="1100"/>
            <a:t>A</a:t>
          </a:r>
          <a:r>
            <a:rPr kumimoji="1" lang="ja-JP" altLang="en-US" sz="1100"/>
            <a:t>、</a:t>
          </a:r>
          <a:r>
            <a:rPr kumimoji="1" lang="en-US" altLang="ja-JP" sz="1100"/>
            <a:t>B)</a:t>
          </a:r>
          <a:r>
            <a:rPr kumimoji="1" lang="ja-JP" altLang="en-US" sz="1100"/>
            <a:t>について、</a:t>
          </a:r>
          <a:r>
            <a:rPr kumimoji="1" lang="en-US" altLang="ja-JP" sz="1100"/>
            <a:t>A</a:t>
          </a:r>
          <a:r>
            <a:rPr kumimoji="1" lang="ja-JP" altLang="en-US" sz="1100"/>
            <a:t>、</a:t>
          </a:r>
          <a:r>
            <a:rPr kumimoji="1" lang="en-US" altLang="ja-JP" sz="1100"/>
            <a:t>B</a:t>
          </a:r>
          <a:r>
            <a:rPr kumimoji="1" lang="ja-JP" altLang="en-US" sz="1100"/>
            <a:t>に対して</a:t>
          </a:r>
          <a:r>
            <a:rPr kumimoji="1" lang="ja-JP" altLang="en-US" sz="1100">
              <a:solidFill>
                <a:srgbClr val="FF0000"/>
              </a:solidFill>
            </a:rPr>
            <a:t>同一の</a:t>
          </a:r>
          <a:r>
            <a:rPr kumimoji="1" lang="ja-JP" altLang="en-US" sz="1100"/>
            <a:t>医療従事者</a:t>
          </a:r>
          <a:r>
            <a:rPr kumimoji="1" lang="ja-JP" altLang="en-US" sz="1100">
              <a:solidFill>
                <a:srgbClr val="FF0000"/>
              </a:solidFill>
            </a:rPr>
            <a:t>３人</a:t>
          </a:r>
          <a:r>
            <a:rPr kumimoji="1" lang="ja-JP" altLang="en-US" sz="1100"/>
            <a:t>が朝・昼・晩の３回対応　</a:t>
          </a:r>
          <a:r>
            <a:rPr kumimoji="1" lang="ja-JP" altLang="en-US" sz="1100">
              <a:solidFill>
                <a:srgbClr val="FF0000"/>
              </a:solidFill>
            </a:rPr>
            <a:t>　３人</a:t>
          </a:r>
          <a:r>
            <a:rPr kumimoji="1" lang="ja-JP" altLang="en-US" sz="1100"/>
            <a:t>　　　　　　　　　　　　　　　　　　　　　  　 </a:t>
          </a:r>
        </a:p>
        <a:p>
          <a:r>
            <a:rPr kumimoji="1" lang="ja-JP" altLang="en-US" sz="1100"/>
            <a:t>木曜日　２人の患者（</a:t>
          </a:r>
          <a:r>
            <a:rPr kumimoji="1" lang="en-US" altLang="ja-JP" sz="1100"/>
            <a:t>A</a:t>
          </a:r>
          <a:r>
            <a:rPr kumimoji="1" lang="ja-JP" altLang="en-US" sz="1100"/>
            <a:t>、</a:t>
          </a:r>
          <a:r>
            <a:rPr kumimoji="1" lang="en-US" altLang="ja-JP" sz="1100"/>
            <a:t>B)</a:t>
          </a:r>
          <a:r>
            <a:rPr kumimoji="1" lang="ja-JP" altLang="en-US" sz="1100"/>
            <a:t>について、</a:t>
          </a:r>
          <a:r>
            <a:rPr kumimoji="1" lang="en-US" altLang="ja-JP" sz="1100">
              <a:solidFill>
                <a:srgbClr val="FF0000"/>
              </a:solidFill>
            </a:rPr>
            <a:t>A</a:t>
          </a:r>
          <a:r>
            <a:rPr kumimoji="1" lang="ja-JP" altLang="en-US" sz="1100">
              <a:solidFill>
                <a:srgbClr val="FF0000"/>
              </a:solidFill>
            </a:rPr>
            <a:t>に対し同一の</a:t>
          </a:r>
          <a:r>
            <a:rPr kumimoji="1" lang="ja-JP" altLang="en-US" sz="1100"/>
            <a:t>医療従事者</a:t>
          </a:r>
          <a:r>
            <a:rPr kumimoji="1" lang="ja-JP" altLang="en-US" sz="1100">
              <a:solidFill>
                <a:srgbClr val="FF0000"/>
              </a:solidFill>
            </a:rPr>
            <a:t>３人</a:t>
          </a:r>
          <a:r>
            <a:rPr kumimoji="1" lang="ja-JP" altLang="en-US" sz="1100"/>
            <a:t>が、</a:t>
          </a:r>
          <a:endParaRPr kumimoji="1" lang="en-US" altLang="ja-JP" sz="1100"/>
        </a:p>
        <a:p>
          <a:r>
            <a:rPr kumimoji="1" lang="ja-JP" altLang="en-US" sz="1100"/>
            <a:t>　　　　　　　　　　　　　　　　　　　　　　　</a:t>
          </a:r>
          <a:r>
            <a:rPr kumimoji="1" lang="en-US" altLang="ja-JP" sz="1100">
              <a:solidFill>
                <a:srgbClr val="FF0000"/>
              </a:solidFill>
            </a:rPr>
            <a:t>B</a:t>
          </a:r>
          <a:r>
            <a:rPr kumimoji="1" lang="ja-JP" altLang="en-US" sz="1100">
              <a:solidFill>
                <a:srgbClr val="FF0000"/>
              </a:solidFill>
            </a:rPr>
            <a:t>に対し同一の</a:t>
          </a:r>
          <a:r>
            <a:rPr kumimoji="1" lang="ja-JP" altLang="en-US" sz="1100"/>
            <a:t>医療従事者</a:t>
          </a:r>
          <a:r>
            <a:rPr kumimoji="1" lang="ja-JP" altLang="en-US" sz="1100">
              <a:solidFill>
                <a:srgbClr val="FF0000"/>
              </a:solidFill>
            </a:rPr>
            <a:t>３人</a:t>
          </a:r>
          <a:r>
            <a:rPr kumimoji="1" lang="ja-JP" altLang="en-US" sz="1100"/>
            <a:t>が朝・昼・晩の３回対応　　　　　</a:t>
          </a:r>
          <a:r>
            <a:rPr kumimoji="1" lang="ja-JP" altLang="en-US" sz="1100">
              <a:solidFill>
                <a:srgbClr val="FF0000"/>
              </a:solidFill>
            </a:rPr>
            <a:t>３</a:t>
          </a:r>
          <a:r>
            <a:rPr kumimoji="1" lang="en-US" altLang="ja-JP" sz="1100">
              <a:solidFill>
                <a:srgbClr val="FF0000"/>
              </a:solidFill>
            </a:rPr>
            <a:t>(</a:t>
          </a:r>
          <a:r>
            <a:rPr kumimoji="1" lang="ja-JP" altLang="en-US" sz="1100">
              <a:solidFill>
                <a:srgbClr val="FF0000"/>
              </a:solidFill>
            </a:rPr>
            <a:t>人</a:t>
          </a:r>
          <a:r>
            <a:rPr kumimoji="1" lang="en-US" altLang="ja-JP" sz="1100">
              <a:solidFill>
                <a:srgbClr val="FF0000"/>
              </a:solidFill>
            </a:rPr>
            <a:t>)</a:t>
          </a:r>
          <a:r>
            <a:rPr kumimoji="1" lang="ja-JP" altLang="en-US" sz="1100">
              <a:solidFill>
                <a:srgbClr val="FF0000"/>
              </a:solidFill>
            </a:rPr>
            <a:t>＋３</a:t>
          </a:r>
          <a:r>
            <a:rPr kumimoji="1" lang="en-US" altLang="ja-JP" sz="1100">
              <a:solidFill>
                <a:srgbClr val="FF0000"/>
              </a:solidFill>
            </a:rPr>
            <a:t>(</a:t>
          </a:r>
          <a:r>
            <a:rPr kumimoji="1" lang="ja-JP" altLang="en-US" sz="1100">
              <a:solidFill>
                <a:srgbClr val="FF0000"/>
              </a:solidFill>
            </a:rPr>
            <a:t>人</a:t>
          </a:r>
          <a:r>
            <a:rPr kumimoji="1" lang="en-US" altLang="ja-JP" sz="1100">
              <a:solidFill>
                <a:srgbClr val="FF0000"/>
              </a:solidFill>
            </a:rPr>
            <a:t>)=</a:t>
          </a:r>
          <a:r>
            <a:rPr kumimoji="1" lang="ja-JP" altLang="en-US" sz="1100">
              <a:solidFill>
                <a:srgbClr val="FF0000"/>
              </a:solidFill>
            </a:rPr>
            <a:t>６</a:t>
          </a:r>
          <a:endParaRPr kumimoji="1" lang="en-US" altLang="ja-JP" sz="1100">
            <a:solidFill>
              <a:srgbClr val="FF0000"/>
            </a:solidFill>
          </a:endParaRPr>
        </a:p>
        <a:p>
          <a:r>
            <a:rPr kumimoji="1" lang="ja-JP" altLang="en-US" sz="1100"/>
            <a:t>金曜日　</a:t>
          </a:r>
          <a:r>
            <a:rPr kumimoji="1" lang="ja-JP" altLang="ja-JP" sz="1100">
              <a:solidFill>
                <a:schemeClr val="dk1"/>
              </a:solidFill>
              <a:effectLst/>
              <a:latin typeface="+mn-lt"/>
              <a:ea typeface="+mn-ea"/>
              <a:cs typeface="+mn-cs"/>
            </a:rPr>
            <a:t>２人の患者（</a:t>
          </a:r>
          <a:r>
            <a:rPr kumimoji="1" lang="en-US" altLang="ja-JP" sz="1100">
              <a:solidFill>
                <a:schemeClr val="dk1"/>
              </a:solidFill>
              <a:effectLst/>
              <a:latin typeface="+mn-lt"/>
              <a:ea typeface="+mn-ea"/>
              <a:cs typeface="+mn-cs"/>
            </a:rPr>
            <a:t>A</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B)</a:t>
          </a:r>
          <a:r>
            <a:rPr kumimoji="1" lang="ja-JP" altLang="ja-JP" sz="1100">
              <a:solidFill>
                <a:schemeClr val="dk1"/>
              </a:solidFill>
              <a:effectLst/>
              <a:latin typeface="+mn-lt"/>
              <a:ea typeface="+mn-ea"/>
              <a:cs typeface="+mn-cs"/>
            </a:rPr>
            <a:t>について、</a:t>
          </a:r>
          <a:r>
            <a:rPr kumimoji="1" lang="en-US" altLang="ja-JP" sz="1100">
              <a:solidFill>
                <a:srgbClr val="FF0000"/>
              </a:solidFill>
              <a:effectLst/>
              <a:latin typeface="+mn-lt"/>
              <a:ea typeface="+mn-ea"/>
              <a:cs typeface="+mn-cs"/>
            </a:rPr>
            <a:t>A</a:t>
          </a:r>
          <a:r>
            <a:rPr kumimoji="1" lang="ja-JP" altLang="ja-JP" sz="1100">
              <a:solidFill>
                <a:srgbClr val="FF0000"/>
              </a:solidFill>
              <a:effectLst/>
              <a:latin typeface="+mn-lt"/>
              <a:ea typeface="+mn-ea"/>
              <a:cs typeface="+mn-cs"/>
            </a:rPr>
            <a:t>に対し</a:t>
          </a:r>
          <a:r>
            <a:rPr kumimoji="1" lang="ja-JP" altLang="en-US" sz="1100">
              <a:solidFill>
                <a:srgbClr val="FF0000"/>
              </a:solidFill>
              <a:effectLst/>
              <a:latin typeface="+mn-lt"/>
              <a:ea typeface="+mn-ea"/>
              <a:cs typeface="+mn-cs"/>
            </a:rPr>
            <a:t>別々</a:t>
          </a:r>
          <a:r>
            <a:rPr kumimoji="1" lang="ja-JP" altLang="ja-JP" sz="1100">
              <a:solidFill>
                <a:srgbClr val="FF0000"/>
              </a:solidFill>
              <a:effectLst/>
              <a:latin typeface="+mn-lt"/>
              <a:ea typeface="+mn-ea"/>
              <a:cs typeface="+mn-cs"/>
            </a:rPr>
            <a:t>の</a:t>
          </a:r>
          <a:r>
            <a:rPr kumimoji="1" lang="ja-JP" altLang="ja-JP" sz="1100">
              <a:solidFill>
                <a:schemeClr val="dk1"/>
              </a:solidFill>
              <a:effectLst/>
              <a:latin typeface="+mn-lt"/>
              <a:ea typeface="+mn-ea"/>
              <a:cs typeface="+mn-cs"/>
            </a:rPr>
            <a:t>医療従事者</a:t>
          </a:r>
          <a:r>
            <a:rPr kumimoji="1" lang="ja-JP" altLang="ja-JP" sz="1100">
              <a:solidFill>
                <a:srgbClr val="FF0000"/>
              </a:solidFill>
              <a:effectLst/>
              <a:latin typeface="+mn-lt"/>
              <a:ea typeface="+mn-ea"/>
              <a:cs typeface="+mn-cs"/>
            </a:rPr>
            <a:t>３人</a:t>
          </a:r>
          <a:r>
            <a:rPr kumimoji="1" lang="ja-JP" altLang="ja-JP" sz="1100">
              <a:solidFill>
                <a:schemeClr val="dk1"/>
              </a:solidFill>
              <a:effectLst/>
              <a:latin typeface="+mn-lt"/>
              <a:ea typeface="+mn-ea"/>
              <a:cs typeface="+mn-cs"/>
            </a:rPr>
            <a:t>が、</a:t>
          </a:r>
          <a:endParaRPr lang="ja-JP" altLang="ja-JP">
            <a:effectLst/>
          </a:endParaRPr>
        </a:p>
        <a:p>
          <a:r>
            <a:rPr kumimoji="1" lang="ja-JP" altLang="ja-JP" sz="1100">
              <a:solidFill>
                <a:schemeClr val="dk1"/>
              </a:solidFill>
              <a:effectLst/>
              <a:latin typeface="+mn-lt"/>
              <a:ea typeface="+mn-ea"/>
              <a:cs typeface="+mn-cs"/>
            </a:rPr>
            <a:t>　　　　　　　　　　　　　　　　　　　　　　　</a:t>
          </a:r>
          <a:r>
            <a:rPr kumimoji="1" lang="en-US" altLang="ja-JP" sz="1100">
              <a:solidFill>
                <a:srgbClr val="FF0000"/>
              </a:solidFill>
              <a:effectLst/>
              <a:latin typeface="+mn-lt"/>
              <a:ea typeface="+mn-ea"/>
              <a:cs typeface="+mn-cs"/>
            </a:rPr>
            <a:t>B</a:t>
          </a:r>
          <a:r>
            <a:rPr kumimoji="1" lang="ja-JP" altLang="ja-JP" sz="1100">
              <a:solidFill>
                <a:srgbClr val="FF0000"/>
              </a:solidFill>
              <a:effectLst/>
              <a:latin typeface="+mn-lt"/>
              <a:ea typeface="+mn-ea"/>
              <a:cs typeface="+mn-cs"/>
            </a:rPr>
            <a:t>に対し</a:t>
          </a:r>
          <a:r>
            <a:rPr kumimoji="1" lang="ja-JP" altLang="en-US" sz="1100">
              <a:solidFill>
                <a:srgbClr val="FF0000"/>
              </a:solidFill>
              <a:effectLst/>
              <a:latin typeface="+mn-lt"/>
              <a:ea typeface="+mn-ea"/>
              <a:cs typeface="+mn-cs"/>
            </a:rPr>
            <a:t>別々</a:t>
          </a:r>
          <a:r>
            <a:rPr kumimoji="1" lang="ja-JP" altLang="ja-JP" sz="1100">
              <a:solidFill>
                <a:srgbClr val="FF0000"/>
              </a:solidFill>
              <a:effectLst/>
              <a:latin typeface="+mn-lt"/>
              <a:ea typeface="+mn-ea"/>
              <a:cs typeface="+mn-cs"/>
            </a:rPr>
            <a:t>の</a:t>
          </a:r>
          <a:r>
            <a:rPr kumimoji="1" lang="ja-JP" altLang="ja-JP" sz="1100">
              <a:solidFill>
                <a:schemeClr val="dk1"/>
              </a:solidFill>
              <a:effectLst/>
              <a:latin typeface="+mn-lt"/>
              <a:ea typeface="+mn-ea"/>
              <a:cs typeface="+mn-cs"/>
            </a:rPr>
            <a:t>医療従事者</a:t>
          </a:r>
          <a:r>
            <a:rPr kumimoji="1" lang="ja-JP" altLang="ja-JP" sz="1100">
              <a:solidFill>
                <a:srgbClr val="FF0000"/>
              </a:solidFill>
              <a:effectLst/>
              <a:latin typeface="+mn-lt"/>
              <a:ea typeface="+mn-ea"/>
              <a:cs typeface="+mn-cs"/>
            </a:rPr>
            <a:t>３人</a:t>
          </a:r>
          <a:r>
            <a:rPr kumimoji="1" lang="ja-JP" altLang="ja-JP" sz="1100">
              <a:solidFill>
                <a:schemeClr val="dk1"/>
              </a:solidFill>
              <a:effectLst/>
              <a:latin typeface="+mn-lt"/>
              <a:ea typeface="+mn-ea"/>
              <a:cs typeface="+mn-cs"/>
            </a:rPr>
            <a:t>が朝・昼・晩の３回対応　　　　　</a:t>
          </a:r>
          <a:r>
            <a:rPr kumimoji="1" lang="ja-JP" altLang="ja-JP" sz="1100">
              <a:solidFill>
                <a:srgbClr val="FF0000"/>
              </a:solidFill>
              <a:effectLst/>
              <a:latin typeface="+mn-lt"/>
              <a:ea typeface="+mn-ea"/>
              <a:cs typeface="+mn-cs"/>
            </a:rPr>
            <a:t>３</a:t>
          </a:r>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人</a:t>
          </a:r>
          <a:r>
            <a:rPr kumimoji="1" lang="en-US"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３（回）</a:t>
          </a:r>
          <a:r>
            <a:rPr kumimoji="1" lang="ja-JP" altLang="ja-JP" sz="1100">
              <a:solidFill>
                <a:srgbClr val="FF0000"/>
              </a:solidFill>
              <a:effectLst/>
              <a:latin typeface="+mn-lt"/>
              <a:ea typeface="+mn-ea"/>
              <a:cs typeface="+mn-cs"/>
            </a:rPr>
            <a:t>＋３</a:t>
          </a:r>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人</a:t>
          </a:r>
          <a:r>
            <a:rPr kumimoji="1" lang="en-US"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３（回）</a:t>
          </a:r>
          <a:r>
            <a:rPr kumimoji="1" lang="en-US"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１８</a:t>
          </a:r>
          <a:endParaRPr lang="ja-JP" altLang="ja-JP">
            <a:solidFill>
              <a:srgbClr val="FF0000"/>
            </a:solidFill>
            <a:effectLst/>
          </a:endParaRPr>
        </a:p>
        <a:p>
          <a:r>
            <a:rPr kumimoji="1" lang="en-US" altLang="ja-JP" sz="1100">
              <a:solidFill>
                <a:srgbClr val="FF0000"/>
              </a:solidFill>
            </a:rPr>
            <a:t>※</a:t>
          </a:r>
          <a:r>
            <a:rPr kumimoji="1" lang="ja-JP" altLang="en-US" sz="1100">
              <a:solidFill>
                <a:srgbClr val="FF0000"/>
              </a:solidFill>
            </a:rPr>
            <a:t>同一の医療従事者であれば、１日に複数回患者対応をされても、１人としての扱いとなります。</a:t>
          </a:r>
        </a:p>
      </xdr:txBody>
    </xdr:sp>
    <xdr:clientData/>
  </xdr:twoCellAnchor>
  <xdr:twoCellAnchor>
    <xdr:from>
      <xdr:col>0</xdr:col>
      <xdr:colOff>71437</xdr:colOff>
      <xdr:row>25</xdr:row>
      <xdr:rowOff>47624</xdr:rowOff>
    </xdr:from>
    <xdr:to>
      <xdr:col>1</xdr:col>
      <xdr:colOff>603250</xdr:colOff>
      <xdr:row>26</xdr:row>
      <xdr:rowOff>154781</xdr:rowOff>
    </xdr:to>
    <xdr:sp macro="" textlink="">
      <xdr:nvSpPr>
        <xdr:cNvPr id="3" name="テキスト ボックス 2">
          <a:extLst>
            <a:ext uri="{FF2B5EF4-FFF2-40B4-BE49-F238E27FC236}">
              <a16:creationId xmlns:a16="http://schemas.microsoft.com/office/drawing/2014/main" id="{BDBF232B-9BC4-4D3D-9240-A9B16ED1CC7E}"/>
            </a:ext>
          </a:extLst>
        </xdr:cNvPr>
        <xdr:cNvSpPr txBox="1"/>
      </xdr:nvSpPr>
      <xdr:spPr>
        <a:xfrm>
          <a:off x="71437" y="6164791"/>
          <a:ext cx="2108730" cy="276490"/>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延べ医療従事者数の考え方</a:t>
          </a:r>
          <a:endParaRPr kumimoji="1" lang="en-US" altLang="ja-JP" sz="1100"/>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5"/>
  <sheetViews>
    <sheetView tabSelected="1" view="pageBreakPreview" zoomScale="80" zoomScaleNormal="90" zoomScaleSheetLayoutView="80" workbookViewId="0">
      <selection activeCell="A9" sqref="A9"/>
    </sheetView>
  </sheetViews>
  <sheetFormatPr defaultColWidth="9" defaultRowHeight="13.5"/>
  <cols>
    <col min="1" max="9" width="15.625" style="4" customWidth="1"/>
    <col min="10" max="16384" width="9" style="4"/>
  </cols>
  <sheetData>
    <row r="1" spans="1:9">
      <c r="A1" s="10" t="s">
        <v>18</v>
      </c>
      <c r="B1" s="11"/>
      <c r="C1" s="11"/>
      <c r="D1" s="11"/>
      <c r="E1" s="11"/>
      <c r="F1" s="11"/>
      <c r="G1" s="11"/>
      <c r="H1" s="11"/>
      <c r="I1" s="11"/>
    </row>
    <row r="2" spans="1:9">
      <c r="A2" s="10"/>
      <c r="B2" s="11"/>
      <c r="C2" s="11"/>
      <c r="D2" s="11"/>
      <c r="E2" s="11"/>
      <c r="F2" s="11"/>
      <c r="G2" s="11"/>
      <c r="H2" s="11"/>
      <c r="I2" s="11"/>
    </row>
    <row r="3" spans="1:9" ht="22.5" customHeight="1">
      <c r="A3" s="142" t="s">
        <v>123</v>
      </c>
      <c r="B3" s="142"/>
      <c r="C3" s="142"/>
      <c r="D3" s="142"/>
      <c r="E3" s="142"/>
      <c r="F3" s="142"/>
      <c r="G3" s="142"/>
      <c r="H3" s="142"/>
      <c r="I3" s="142"/>
    </row>
    <row r="4" spans="1:9" ht="22.5" customHeight="1">
      <c r="A4" s="11"/>
      <c r="B4" s="11"/>
      <c r="C4" s="11"/>
      <c r="D4" s="11"/>
      <c r="E4" s="11"/>
      <c r="F4" s="11"/>
      <c r="G4" s="11"/>
      <c r="H4" s="11"/>
      <c r="I4" s="11"/>
    </row>
    <row r="5" spans="1:9" ht="22.5" customHeight="1">
      <c r="A5" s="11"/>
      <c r="B5" s="11"/>
      <c r="C5" s="11"/>
      <c r="D5" s="11"/>
      <c r="E5" s="11"/>
      <c r="F5" s="12" t="s">
        <v>69</v>
      </c>
      <c r="G5" s="143"/>
      <c r="H5" s="144"/>
      <c r="I5" s="144"/>
    </row>
    <row r="6" spans="1:9" ht="25.5">
      <c r="A6" s="13" t="s">
        <v>5</v>
      </c>
      <c r="B6" s="13" t="s">
        <v>6</v>
      </c>
      <c r="C6" s="13" t="s">
        <v>47</v>
      </c>
      <c r="D6" s="13" t="s">
        <v>16</v>
      </c>
      <c r="E6" s="13" t="s">
        <v>14</v>
      </c>
      <c r="F6" s="13" t="s">
        <v>7</v>
      </c>
      <c r="G6" s="13" t="s">
        <v>8</v>
      </c>
      <c r="H6" s="13" t="s">
        <v>9</v>
      </c>
      <c r="I6" s="13" t="s">
        <v>15</v>
      </c>
    </row>
    <row r="7" spans="1:9">
      <c r="A7" s="14"/>
      <c r="B7" s="15" t="s">
        <v>4</v>
      </c>
      <c r="C7" s="16"/>
      <c r="D7" s="15" t="s">
        <v>33</v>
      </c>
      <c r="E7" s="15" t="s">
        <v>10</v>
      </c>
      <c r="F7" s="15" t="s">
        <v>11</v>
      </c>
      <c r="G7" s="15" t="s">
        <v>12</v>
      </c>
      <c r="H7" s="15" t="s">
        <v>13</v>
      </c>
      <c r="I7" s="15" t="s">
        <v>34</v>
      </c>
    </row>
    <row r="8" spans="1:9" s="2" customFormat="1">
      <c r="A8" s="17"/>
      <c r="B8" s="17" t="s">
        <v>1</v>
      </c>
      <c r="C8" s="17" t="s">
        <v>2</v>
      </c>
      <c r="D8" s="17" t="s">
        <v>1</v>
      </c>
      <c r="E8" s="17" t="s">
        <v>1</v>
      </c>
      <c r="F8" s="17" t="s">
        <v>1</v>
      </c>
      <c r="G8" s="17" t="s">
        <v>1</v>
      </c>
      <c r="H8" s="17" t="s">
        <v>2</v>
      </c>
      <c r="I8" s="17" t="s">
        <v>2</v>
      </c>
    </row>
    <row r="9" spans="1:9" s="3" customFormat="1" ht="42" customHeight="1">
      <c r="A9" s="141" t="s">
        <v>131</v>
      </c>
      <c r="B9" s="66">
        <f>'別紙(2)'!E14</f>
        <v>0</v>
      </c>
      <c r="C9" s="67">
        <v>0</v>
      </c>
      <c r="D9" s="66">
        <f>B9-C9</f>
        <v>0</v>
      </c>
      <c r="E9" s="66">
        <f>'別紙(2)'!E14</f>
        <v>0</v>
      </c>
      <c r="F9" s="66">
        <f>'別紙(2)'!F14</f>
        <v>0</v>
      </c>
      <c r="G9" s="66">
        <f>'別紙(2)'!G14</f>
        <v>0</v>
      </c>
      <c r="H9" s="66">
        <f>MIN(G9,D9)</f>
        <v>0</v>
      </c>
      <c r="I9" s="66">
        <f>ROUNDDOWN(H9/1,-3)</f>
        <v>0</v>
      </c>
    </row>
    <row r="10" spans="1:9" ht="26.25" customHeight="1">
      <c r="A10" s="10"/>
      <c r="B10" s="11"/>
      <c r="C10" s="11"/>
      <c r="D10" s="11"/>
      <c r="E10" s="11"/>
      <c r="F10" s="11"/>
      <c r="G10" s="11"/>
      <c r="H10" s="11"/>
      <c r="I10" s="11"/>
    </row>
    <row r="11" spans="1:9" ht="15" customHeight="1">
      <c r="A11" s="18" t="s">
        <v>3</v>
      </c>
      <c r="B11" s="11" t="s">
        <v>61</v>
      </c>
      <c r="C11" s="11"/>
      <c r="D11" s="11"/>
      <c r="E11" s="11"/>
      <c r="F11" s="11"/>
      <c r="G11" s="11"/>
      <c r="H11" s="11"/>
      <c r="I11" s="11"/>
    </row>
    <row r="12" spans="1:9" ht="15" customHeight="1">
      <c r="A12" s="11"/>
      <c r="B12" s="11" t="s">
        <v>56</v>
      </c>
      <c r="C12" s="11"/>
      <c r="D12" s="11"/>
      <c r="E12" s="11"/>
      <c r="F12" s="11"/>
      <c r="G12" s="11"/>
      <c r="H12" s="11"/>
      <c r="I12" s="11"/>
    </row>
    <row r="13" spans="1:9" ht="15" customHeight="1">
      <c r="A13" s="11"/>
      <c r="B13" s="11" t="s">
        <v>53</v>
      </c>
      <c r="C13" s="11"/>
      <c r="D13" s="11"/>
      <c r="E13" s="11"/>
      <c r="F13" s="11"/>
      <c r="G13" s="11"/>
      <c r="H13" s="11"/>
      <c r="I13" s="11"/>
    </row>
    <row r="14" spans="1:9" ht="15" customHeight="1">
      <c r="A14" s="11"/>
      <c r="B14" s="11" t="s">
        <v>51</v>
      </c>
      <c r="C14" s="11"/>
      <c r="D14" s="11"/>
      <c r="E14" s="11"/>
      <c r="F14" s="11"/>
      <c r="G14" s="11"/>
      <c r="H14" s="11"/>
      <c r="I14" s="11"/>
    </row>
    <row r="15" spans="1:9" ht="15" customHeight="1">
      <c r="A15" s="11"/>
      <c r="B15" s="11" t="s">
        <v>48</v>
      </c>
      <c r="C15" s="11"/>
      <c r="D15" s="11"/>
      <c r="E15" s="11"/>
      <c r="F15" s="11"/>
      <c r="G15" s="11"/>
      <c r="H15" s="11"/>
      <c r="I15" s="11"/>
    </row>
  </sheetData>
  <mergeCells count="2">
    <mergeCell ref="A3:I3"/>
    <mergeCell ref="G5:I5"/>
  </mergeCells>
  <phoneticPr fontId="2"/>
  <pageMargins left="0.39370078740157483" right="0" top="0.98425196850393704" bottom="0.98425196850393704" header="0.51181102362204722" footer="0.51181102362204722"/>
  <pageSetup paperSize="9"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43"/>
  <sheetViews>
    <sheetView view="pageBreakPreview" topLeftCell="A4" zoomScale="80" zoomScaleNormal="90" zoomScaleSheetLayoutView="80" workbookViewId="0">
      <selection activeCell="L7" sqref="L7"/>
    </sheetView>
  </sheetViews>
  <sheetFormatPr defaultColWidth="9" defaultRowHeight="13.5"/>
  <cols>
    <col min="1" max="1" width="20.625" style="4" customWidth="1"/>
    <col min="2" max="2" width="15.625" style="4" customWidth="1"/>
    <col min="3" max="3" width="7.625" style="4" customWidth="1"/>
    <col min="4" max="4" width="14" style="4" customWidth="1"/>
    <col min="5" max="5" width="18.625" style="4" customWidth="1"/>
    <col min="6" max="6" width="21.625" style="4" customWidth="1"/>
    <col min="7" max="7" width="20.625" style="4" customWidth="1"/>
    <col min="8" max="9" width="13.25" style="4" customWidth="1"/>
    <col min="10" max="10" width="9" style="4"/>
    <col min="11" max="11" width="8.625" style="4" customWidth="1"/>
    <col min="12" max="12" width="2.75" style="4" bestFit="1" customWidth="1"/>
    <col min="13" max="16384" width="9" style="4"/>
  </cols>
  <sheetData>
    <row r="1" spans="1:12">
      <c r="A1" s="19" t="s">
        <v>17</v>
      </c>
      <c r="B1" s="20"/>
      <c r="C1" s="20"/>
      <c r="D1" s="20"/>
      <c r="E1" s="20"/>
      <c r="F1" s="20"/>
      <c r="G1" s="20"/>
      <c r="H1" s="20"/>
      <c r="I1" s="20"/>
    </row>
    <row r="2" spans="1:12" ht="17.25">
      <c r="A2" s="49"/>
      <c r="B2" s="20"/>
      <c r="C2" s="20"/>
      <c r="D2" s="20"/>
      <c r="E2" s="11"/>
      <c r="F2" s="11"/>
      <c r="G2" s="11"/>
      <c r="H2" s="11"/>
      <c r="I2" s="11"/>
    </row>
    <row r="3" spans="1:12" s="5" customFormat="1" ht="17.25">
      <c r="A3" s="150" t="s">
        <v>124</v>
      </c>
      <c r="B3" s="150"/>
      <c r="C3" s="150"/>
      <c r="D3" s="150"/>
      <c r="E3" s="150"/>
      <c r="F3" s="150"/>
      <c r="G3" s="150"/>
      <c r="H3" s="150"/>
      <c r="I3" s="150"/>
    </row>
    <row r="4" spans="1:12" s="6" customFormat="1" ht="17.25">
      <c r="A4" s="34"/>
      <c r="B4" s="34"/>
      <c r="C4" s="34"/>
      <c r="D4" s="34"/>
      <c r="E4" s="34"/>
      <c r="F4" s="34"/>
      <c r="G4" s="34"/>
      <c r="H4" s="34"/>
      <c r="I4" s="34"/>
      <c r="L4" s="6">
        <f>SUMIFS(E9:E65,A9:A65,"個人防護具※")</f>
        <v>0</v>
      </c>
    </row>
    <row r="5" spans="1:12" s="5" customFormat="1" ht="26.25" customHeight="1">
      <c r="A5" s="50"/>
      <c r="B5" s="20"/>
      <c r="C5" s="20"/>
      <c r="D5" s="48"/>
      <c r="E5" s="51"/>
      <c r="F5" s="11"/>
      <c r="G5" s="51"/>
      <c r="H5" s="51"/>
      <c r="I5" s="51"/>
      <c r="L5" s="99">
        <f>MIN(F11,L4)</f>
        <v>0</v>
      </c>
    </row>
    <row r="6" spans="1:12" ht="26.25" customHeight="1">
      <c r="A6" s="20"/>
      <c r="B6" s="20"/>
      <c r="C6" s="20"/>
      <c r="D6" s="20"/>
      <c r="E6" s="11"/>
      <c r="F6" s="35" t="s">
        <v>70</v>
      </c>
      <c r="G6" s="156">
        <f>'別紙(1)'!G5</f>
        <v>0</v>
      </c>
      <c r="H6" s="156"/>
      <c r="I6" s="156"/>
    </row>
    <row r="7" spans="1:12" ht="26.25" customHeight="1">
      <c r="A7" s="20"/>
      <c r="B7" s="20"/>
      <c r="C7" s="20"/>
      <c r="D7" s="20"/>
      <c r="E7" s="11"/>
      <c r="F7" s="11"/>
      <c r="G7" s="11"/>
      <c r="H7" s="11"/>
      <c r="I7" s="36" t="s">
        <v>72</v>
      </c>
    </row>
    <row r="8" spans="1:12" s="5" customFormat="1" ht="45" customHeight="1">
      <c r="A8" s="37" t="s">
        <v>36</v>
      </c>
      <c r="B8" s="37" t="s">
        <v>37</v>
      </c>
      <c r="C8" s="37" t="s">
        <v>38</v>
      </c>
      <c r="D8" s="37" t="s">
        <v>71</v>
      </c>
      <c r="E8" s="38" t="s">
        <v>41</v>
      </c>
      <c r="F8" s="38" t="s">
        <v>49</v>
      </c>
      <c r="G8" s="39" t="s">
        <v>44</v>
      </c>
      <c r="H8" s="38" t="s">
        <v>9</v>
      </c>
      <c r="I8" s="38" t="s">
        <v>42</v>
      </c>
    </row>
    <row r="9" spans="1:12" ht="39.6" customHeight="1">
      <c r="A9" s="7" t="s">
        <v>40</v>
      </c>
      <c r="B9" s="68"/>
      <c r="C9" s="68"/>
      <c r="D9" s="69"/>
      <c r="E9" s="40">
        <f>C9*D9</f>
        <v>0</v>
      </c>
      <c r="F9" s="8">
        <f>IF(C9&gt;=1,905000,0)</f>
        <v>0</v>
      </c>
      <c r="G9" s="8">
        <f>MIN(E9,F9)</f>
        <v>0</v>
      </c>
      <c r="H9" s="151"/>
      <c r="I9" s="151"/>
    </row>
    <row r="10" spans="1:12" ht="39.6" customHeight="1">
      <c r="A10" s="7" t="s">
        <v>57</v>
      </c>
      <c r="B10" s="68"/>
      <c r="C10" s="68"/>
      <c r="D10" s="69"/>
      <c r="E10" s="40">
        <f t="shared" ref="E10:E12" si="0">C10*D10</f>
        <v>0</v>
      </c>
      <c r="F10" s="8">
        <f>205000*C10</f>
        <v>0</v>
      </c>
      <c r="G10" s="8">
        <f t="shared" ref="G10" si="1">MIN(E10,F10)</f>
        <v>0</v>
      </c>
      <c r="H10" s="152"/>
      <c r="I10" s="152"/>
    </row>
    <row r="11" spans="1:12" ht="39.6" customHeight="1">
      <c r="A11" s="140" t="s">
        <v>128</v>
      </c>
      <c r="B11" s="68"/>
      <c r="C11" s="68"/>
      <c r="D11" s="69"/>
      <c r="E11" s="40">
        <f t="shared" si="0"/>
        <v>0</v>
      </c>
      <c r="F11" s="8">
        <f>I26</f>
        <v>0</v>
      </c>
      <c r="G11" s="8">
        <f>L5</f>
        <v>0</v>
      </c>
      <c r="H11" s="152"/>
      <c r="I11" s="152"/>
    </row>
    <row r="12" spans="1:12" ht="39.6" customHeight="1">
      <c r="A12" s="7" t="s">
        <v>58</v>
      </c>
      <c r="B12" s="68"/>
      <c r="C12" s="68"/>
      <c r="D12" s="69"/>
      <c r="E12" s="40">
        <f t="shared" si="0"/>
        <v>0</v>
      </c>
      <c r="F12" s="8">
        <f>51400*C12</f>
        <v>0</v>
      </c>
      <c r="G12" s="8">
        <f>MIN(E12,F12)</f>
        <v>0</v>
      </c>
      <c r="H12" s="152"/>
      <c r="I12" s="152"/>
    </row>
    <row r="13" spans="1:12" ht="39.6" customHeight="1" thickBot="1">
      <c r="A13" s="9" t="s">
        <v>68</v>
      </c>
      <c r="B13" s="137"/>
      <c r="C13" s="137"/>
      <c r="D13" s="137"/>
      <c r="E13" s="138"/>
      <c r="F13" s="139">
        <f>E13</f>
        <v>0</v>
      </c>
      <c r="G13" s="139">
        <f>MIN(E13,F13)</f>
        <v>0</v>
      </c>
      <c r="H13" s="152"/>
      <c r="I13" s="152"/>
    </row>
    <row r="14" spans="1:12" ht="39.6" customHeight="1" thickTop="1">
      <c r="A14" s="41" t="s">
        <v>39</v>
      </c>
      <c r="B14" s="52"/>
      <c r="C14" s="52"/>
      <c r="D14" s="52"/>
      <c r="E14" s="41">
        <f>SUM(E9:E13)</f>
        <v>0</v>
      </c>
      <c r="F14" s="41">
        <f>SUM(F9:F13)</f>
        <v>0</v>
      </c>
      <c r="G14" s="41">
        <f>SUM(G9:G13)</f>
        <v>0</v>
      </c>
      <c r="H14" s="41">
        <f>'別紙(1)'!H9</f>
        <v>0</v>
      </c>
      <c r="I14" s="41">
        <f>'別紙(1)'!I9</f>
        <v>0</v>
      </c>
    </row>
    <row r="15" spans="1:12" ht="19.5" customHeight="1">
      <c r="A15" s="20"/>
      <c r="B15" s="20"/>
      <c r="C15" s="20"/>
      <c r="D15" s="20"/>
      <c r="E15" s="11"/>
      <c r="F15" s="11"/>
      <c r="G15" s="11"/>
      <c r="H15" s="11"/>
      <c r="I15" s="11"/>
    </row>
    <row r="16" spans="1:12" ht="13.5" customHeight="1">
      <c r="A16" s="22" t="s">
        <v>121</v>
      </c>
      <c r="B16" s="20" t="s">
        <v>62</v>
      </c>
      <c r="C16" s="20"/>
      <c r="D16" s="20"/>
      <c r="E16" s="11"/>
      <c r="F16" s="11"/>
      <c r="G16" s="11"/>
      <c r="H16" s="11"/>
      <c r="I16" s="11"/>
    </row>
    <row r="17" spans="1:10">
      <c r="A17" s="22" t="s">
        <v>121</v>
      </c>
      <c r="B17" s="20" t="s">
        <v>50</v>
      </c>
      <c r="C17" s="20"/>
      <c r="D17" s="20"/>
      <c r="E17" s="11"/>
      <c r="F17" s="11"/>
      <c r="G17" s="11"/>
      <c r="H17" s="11"/>
      <c r="I17" s="11"/>
    </row>
    <row r="18" spans="1:10">
      <c r="A18" s="154" t="s">
        <v>121</v>
      </c>
      <c r="B18" s="153" t="s">
        <v>59</v>
      </c>
      <c r="C18" s="153"/>
      <c r="D18" s="153"/>
      <c r="E18" s="153"/>
      <c r="F18" s="153"/>
      <c r="G18" s="153"/>
      <c r="H18" s="153"/>
      <c r="I18" s="153"/>
    </row>
    <row r="19" spans="1:10">
      <c r="A19" s="154"/>
      <c r="B19" s="153"/>
      <c r="C19" s="153"/>
      <c r="D19" s="153"/>
      <c r="E19" s="153"/>
      <c r="F19" s="153"/>
      <c r="G19" s="153"/>
      <c r="H19" s="153"/>
      <c r="I19" s="153"/>
    </row>
    <row r="20" spans="1:10" ht="13.5" customHeight="1">
      <c r="A20" s="45" t="s">
        <v>121</v>
      </c>
      <c r="B20" s="155" t="s">
        <v>60</v>
      </c>
      <c r="C20" s="155"/>
      <c r="D20" s="155"/>
      <c r="E20" s="155"/>
      <c r="F20" s="155"/>
      <c r="G20" s="155"/>
      <c r="H20" s="155"/>
      <c r="I20" s="155"/>
    </row>
    <row r="21" spans="1:10" ht="13.5" customHeight="1">
      <c r="A21" s="45" t="s">
        <v>122</v>
      </c>
      <c r="B21" s="157" t="s">
        <v>129</v>
      </c>
      <c r="C21" s="157"/>
      <c r="D21" s="157"/>
      <c r="E21" s="157"/>
      <c r="F21" s="157"/>
      <c r="G21" s="157"/>
      <c r="H21" s="157"/>
      <c r="I21" s="157"/>
    </row>
    <row r="22" spans="1:10" ht="13.5" customHeight="1">
      <c r="A22" s="45"/>
      <c r="B22" s="157" t="s">
        <v>130</v>
      </c>
      <c r="C22" s="157"/>
      <c r="D22" s="157"/>
      <c r="E22" s="157"/>
      <c r="F22" s="157"/>
      <c r="G22" s="157"/>
      <c r="H22" s="157"/>
      <c r="I22" s="157"/>
    </row>
    <row r="23" spans="1:10" ht="21">
      <c r="A23" s="71" t="s">
        <v>91</v>
      </c>
      <c r="B23" s="72"/>
      <c r="C23" s="72"/>
      <c r="D23" s="72"/>
      <c r="E23" s="72"/>
      <c r="F23" s="72"/>
      <c r="G23" s="72"/>
      <c r="H23" s="72"/>
      <c r="I23" s="72"/>
      <c r="J23" s="72"/>
    </row>
    <row r="24" spans="1:10">
      <c r="A24" s="72"/>
      <c r="B24" s="72"/>
      <c r="C24" s="72"/>
      <c r="D24" s="72"/>
      <c r="E24" s="72"/>
      <c r="F24" s="72"/>
      <c r="G24" s="72"/>
      <c r="H24" s="72"/>
      <c r="I24" s="72"/>
      <c r="J24" s="72"/>
    </row>
    <row r="25" spans="1:10" ht="14.25" customHeight="1" thickBot="1">
      <c r="A25" s="73" t="s">
        <v>92</v>
      </c>
      <c r="B25" s="74"/>
      <c r="C25" s="145" t="s">
        <v>93</v>
      </c>
      <c r="D25" s="145"/>
      <c r="E25" s="94"/>
      <c r="F25" s="148" t="s">
        <v>94</v>
      </c>
      <c r="G25" s="148"/>
      <c r="H25" s="75"/>
      <c r="I25" s="76" t="s">
        <v>95</v>
      </c>
    </row>
    <row r="26" spans="1:10" ht="30" customHeight="1" thickBot="1">
      <c r="A26" s="98"/>
      <c r="B26" s="96"/>
      <c r="C26" s="146"/>
      <c r="D26" s="147"/>
      <c r="E26" s="95" t="s">
        <v>105</v>
      </c>
      <c r="F26" s="149">
        <v>3600</v>
      </c>
      <c r="G26" s="149"/>
      <c r="H26" s="77" t="s">
        <v>96</v>
      </c>
      <c r="I26" s="97">
        <f>C26*F26</f>
        <v>0</v>
      </c>
    </row>
    <row r="27" spans="1:10">
      <c r="A27"/>
      <c r="B27" s="74"/>
      <c r="C27" s="73"/>
      <c r="D27"/>
      <c r="E27" s="74"/>
      <c r="F27"/>
      <c r="G27"/>
      <c r="H27"/>
      <c r="I27"/>
      <c r="J27" s="74"/>
    </row>
    <row r="28" spans="1:10">
      <c r="A28"/>
      <c r="B28" s="74"/>
      <c r="C28" s="73"/>
      <c r="D28"/>
      <c r="E28" s="74"/>
      <c r="F28"/>
      <c r="G28"/>
      <c r="H28"/>
      <c r="I28"/>
      <c r="J28" s="74"/>
    </row>
    <row r="29" spans="1:10" ht="14.25" thickBot="1">
      <c r="A29" s="73"/>
      <c r="B29" s="74"/>
      <c r="C29" s="74"/>
      <c r="D29" s="74"/>
      <c r="E29" s="74"/>
      <c r="F29"/>
      <c r="G29"/>
      <c r="H29"/>
      <c r="I29"/>
      <c r="J29" s="74"/>
    </row>
    <row r="30" spans="1:10">
      <c r="A30" s="78"/>
      <c r="B30" s="79" t="s">
        <v>97</v>
      </c>
      <c r="C30" s="79" t="s">
        <v>98</v>
      </c>
      <c r="D30" s="79" t="s">
        <v>99</v>
      </c>
      <c r="E30" s="79" t="s">
        <v>100</v>
      </c>
      <c r="F30" s="80" t="s">
        <v>101</v>
      </c>
      <c r="G30" s="81" t="s">
        <v>102</v>
      </c>
      <c r="H30" s="82"/>
      <c r="I30" s="83"/>
      <c r="J30" s="74"/>
    </row>
    <row r="31" spans="1:10">
      <c r="A31" s="84" t="s">
        <v>103</v>
      </c>
      <c r="B31" s="79">
        <v>1</v>
      </c>
      <c r="C31" s="79">
        <v>1</v>
      </c>
      <c r="D31" s="79">
        <v>2</v>
      </c>
      <c r="E31" s="79">
        <v>2</v>
      </c>
      <c r="F31" s="80">
        <v>2</v>
      </c>
      <c r="G31" s="85">
        <f>SUM(B31:F31)</f>
        <v>8</v>
      </c>
      <c r="H31" s="82"/>
      <c r="I31" s="86"/>
      <c r="J31" s="74"/>
    </row>
    <row r="32" spans="1:10" ht="14.25" thickBot="1">
      <c r="A32" s="87" t="s">
        <v>104</v>
      </c>
      <c r="B32" s="88">
        <v>3</v>
      </c>
      <c r="C32" s="88">
        <v>9</v>
      </c>
      <c r="D32" s="88">
        <v>3</v>
      </c>
      <c r="E32" s="88">
        <v>6</v>
      </c>
      <c r="F32" s="89">
        <v>18</v>
      </c>
      <c r="G32" s="90">
        <f>SUM(B32:F32)</f>
        <v>39</v>
      </c>
      <c r="H32" s="91"/>
      <c r="I32" s="92"/>
      <c r="J32" s="93"/>
    </row>
    <row r="33" spans="1:10">
      <c r="A33" s="74"/>
      <c r="B33" s="74"/>
      <c r="C33" s="74"/>
      <c r="D33" s="74"/>
      <c r="E33" s="74"/>
      <c r="F33"/>
      <c r="G33"/>
      <c r="H33"/>
      <c r="I33"/>
      <c r="J33" s="74"/>
    </row>
    <row r="34" spans="1:10">
      <c r="A34" s="74"/>
      <c r="B34" s="74"/>
      <c r="C34" s="74"/>
      <c r="D34" s="74"/>
      <c r="E34" s="74"/>
      <c r="F34" s="74"/>
      <c r="G34" s="74"/>
      <c r="H34" s="74"/>
      <c r="I34" s="74"/>
      <c r="J34" s="74"/>
    </row>
    <row r="35" spans="1:10">
      <c r="A35" s="74"/>
      <c r="B35" s="74"/>
      <c r="C35" s="74"/>
      <c r="D35" s="74"/>
      <c r="E35" s="74"/>
      <c r="F35" s="74"/>
      <c r="G35" s="74"/>
      <c r="H35" s="74"/>
      <c r="I35" s="74"/>
      <c r="J35" s="74"/>
    </row>
    <row r="36" spans="1:10">
      <c r="A36" s="74"/>
      <c r="B36" s="74"/>
      <c r="C36" s="74"/>
      <c r="D36" s="74"/>
      <c r="E36" s="74"/>
      <c r="F36" s="74"/>
      <c r="G36" s="74"/>
      <c r="H36" s="74"/>
      <c r="I36" s="74"/>
      <c r="J36" s="74"/>
    </row>
    <row r="37" spans="1:10">
      <c r="A37" s="74"/>
      <c r="B37" s="74"/>
      <c r="C37" s="74"/>
      <c r="D37" s="74"/>
      <c r="E37" s="74"/>
      <c r="F37" s="74"/>
      <c r="G37" s="74"/>
      <c r="H37" s="74"/>
      <c r="I37" s="74"/>
      <c r="J37" s="74"/>
    </row>
    <row r="38" spans="1:10">
      <c r="A38" s="74"/>
      <c r="B38" s="74"/>
      <c r="C38" s="74"/>
      <c r="D38" s="74"/>
      <c r="E38" s="74"/>
      <c r="F38" s="74"/>
      <c r="G38" s="74"/>
      <c r="H38" s="74"/>
      <c r="I38" s="74"/>
      <c r="J38" s="74"/>
    </row>
    <row r="39" spans="1:10">
      <c r="A39" s="74"/>
      <c r="B39" s="74"/>
      <c r="C39" s="74"/>
      <c r="D39" s="74"/>
      <c r="E39" s="74"/>
      <c r="F39" s="74"/>
      <c r="G39" s="74"/>
      <c r="H39" s="74"/>
      <c r="I39" s="74"/>
      <c r="J39" s="74"/>
    </row>
    <row r="40" spans="1:10">
      <c r="A40" s="74"/>
      <c r="B40" s="74"/>
      <c r="C40" s="74"/>
      <c r="D40" s="74"/>
      <c r="E40" s="74"/>
      <c r="F40" s="74"/>
      <c r="G40" s="74"/>
      <c r="H40" s="74"/>
      <c r="I40" s="74"/>
      <c r="J40" s="74"/>
    </row>
    <row r="41" spans="1:10">
      <c r="A41" s="74"/>
      <c r="B41" s="74"/>
      <c r="C41" s="74"/>
      <c r="D41" s="74"/>
      <c r="E41" s="74"/>
      <c r="F41" s="74"/>
      <c r="G41" s="74"/>
      <c r="H41" s="74"/>
      <c r="I41" s="74"/>
      <c r="J41" s="74"/>
    </row>
    <row r="42" spans="1:10">
      <c r="A42" s="74"/>
      <c r="B42" s="74"/>
      <c r="C42" s="74"/>
      <c r="D42" s="74"/>
      <c r="E42" s="74"/>
      <c r="F42" s="74"/>
      <c r="G42" s="74"/>
      <c r="H42" s="74"/>
      <c r="I42" s="74"/>
      <c r="J42" s="74"/>
    </row>
    <row r="43" spans="1:10">
      <c r="A43" s="74"/>
      <c r="B43" s="74"/>
      <c r="C43" s="74"/>
      <c r="D43" s="74"/>
      <c r="E43" s="74"/>
      <c r="F43" s="74"/>
      <c r="G43" s="74"/>
      <c r="H43" s="74"/>
      <c r="I43" s="74"/>
      <c r="J43" s="74"/>
    </row>
  </sheetData>
  <mergeCells count="13">
    <mergeCell ref="C25:D25"/>
    <mergeCell ref="C26:D26"/>
    <mergeCell ref="F25:G25"/>
    <mergeCell ref="F26:G26"/>
    <mergeCell ref="A3:I3"/>
    <mergeCell ref="H9:H13"/>
    <mergeCell ref="I9:I13"/>
    <mergeCell ref="B18:I19"/>
    <mergeCell ref="A18:A19"/>
    <mergeCell ref="B20:I20"/>
    <mergeCell ref="G6:I6"/>
    <mergeCell ref="B21:I21"/>
    <mergeCell ref="B22:I22"/>
  </mergeCells>
  <phoneticPr fontId="2"/>
  <dataValidations count="1">
    <dataValidation type="list" allowBlank="1" showDropDown="1" showInputMessage="1" showErrorMessage="1" sqref="A9" xr:uid="{00000000-0002-0000-0100-000000000000}">
      <formula1>"HEPAフィルター付空気清浄機,HEPAフィルター付パーティション,個人防護具,簡易ベッド"</formula1>
    </dataValidation>
  </dataValidations>
  <pageMargins left="0.23622047244094491" right="0.23622047244094491" top="0.74803149606299213" bottom="0.55118110236220474" header="0.31496062992125984" footer="0.31496062992125984"/>
  <pageSetup paperSize="9" scale="87"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4"/>
  <sheetViews>
    <sheetView view="pageBreakPreview" zoomScale="80" zoomScaleNormal="100" zoomScaleSheetLayoutView="80" workbookViewId="0">
      <selection activeCell="C16" sqref="C16:C17"/>
    </sheetView>
  </sheetViews>
  <sheetFormatPr defaultColWidth="9" defaultRowHeight="13.5"/>
  <cols>
    <col min="1" max="1" width="4.25" style="56" customWidth="1"/>
    <col min="2" max="2" width="25.375" style="56" customWidth="1"/>
    <col min="3" max="3" width="28.375" style="56" customWidth="1"/>
    <col min="4" max="4" width="4" style="56" customWidth="1"/>
    <col min="5" max="5" width="21.375" style="56" customWidth="1"/>
    <col min="6" max="16384" width="9" style="56"/>
  </cols>
  <sheetData>
    <row r="1" spans="1:5" ht="17.25" customHeight="1">
      <c r="A1" s="53" t="s">
        <v>74</v>
      </c>
      <c r="B1" s="54"/>
      <c r="C1" s="54"/>
      <c r="D1" s="54"/>
      <c r="E1" s="55" t="s">
        <v>90</v>
      </c>
    </row>
    <row r="2" spans="1:5">
      <c r="A2" s="54"/>
      <c r="B2" s="54"/>
      <c r="C2" s="54"/>
      <c r="D2" s="54"/>
      <c r="E2" s="54"/>
    </row>
    <row r="3" spans="1:5" ht="21">
      <c r="A3" s="158" t="s">
        <v>75</v>
      </c>
      <c r="B3" s="158"/>
      <c r="C3" s="158"/>
      <c r="D3" s="158"/>
      <c r="E3" s="158"/>
    </row>
    <row r="4" spans="1:5">
      <c r="A4" s="54"/>
      <c r="B4" s="54"/>
      <c r="C4" s="54"/>
      <c r="D4" s="54"/>
      <c r="E4" s="54"/>
    </row>
    <row r="5" spans="1:5" s="58" customFormat="1" ht="14.25">
      <c r="A5" s="57" t="s">
        <v>76</v>
      </c>
      <c r="B5" s="57"/>
      <c r="C5" s="57"/>
      <c r="D5" s="57"/>
      <c r="E5" s="57"/>
    </row>
    <row r="6" spans="1:5" s="58" customFormat="1" ht="15" thickBot="1">
      <c r="A6" s="57"/>
      <c r="B6" s="57"/>
      <c r="C6" s="57"/>
      <c r="D6" s="57"/>
      <c r="E6" s="57"/>
    </row>
    <row r="7" spans="1:5" s="58" customFormat="1" ht="39.950000000000003" customHeight="1" thickBot="1">
      <c r="A7" s="57"/>
      <c r="B7" s="59" t="s">
        <v>77</v>
      </c>
      <c r="C7" s="159" t="s">
        <v>78</v>
      </c>
      <c r="D7" s="160"/>
      <c r="E7" s="60" t="s">
        <v>79</v>
      </c>
    </row>
    <row r="8" spans="1:5" s="58" customFormat="1" ht="20.100000000000001" customHeight="1">
      <c r="A8" s="57"/>
      <c r="B8" s="161" t="s">
        <v>80</v>
      </c>
      <c r="C8" s="163">
        <f>'別紙(1)'!I9</f>
        <v>0</v>
      </c>
      <c r="D8" s="165" t="s">
        <v>81</v>
      </c>
      <c r="E8" s="167"/>
    </row>
    <row r="9" spans="1:5" s="58" customFormat="1" ht="20.100000000000001" customHeight="1">
      <c r="A9" s="57"/>
      <c r="B9" s="162"/>
      <c r="C9" s="164"/>
      <c r="D9" s="166"/>
      <c r="E9" s="168"/>
    </row>
    <row r="10" spans="1:5" s="58" customFormat="1" ht="20.100000000000001" customHeight="1">
      <c r="A10" s="57"/>
      <c r="B10" s="162" t="s">
        <v>82</v>
      </c>
      <c r="C10" s="169">
        <f>'別紙(1)'!C9</f>
        <v>0</v>
      </c>
      <c r="D10" s="170" t="s">
        <v>81</v>
      </c>
      <c r="E10" s="168"/>
    </row>
    <row r="11" spans="1:5" s="58" customFormat="1" ht="20.100000000000001" customHeight="1">
      <c r="A11" s="57"/>
      <c r="B11" s="162"/>
      <c r="C11" s="164"/>
      <c r="D11" s="166"/>
      <c r="E11" s="168"/>
    </row>
    <row r="12" spans="1:5" s="58" customFormat="1" ht="20.100000000000001" customHeight="1">
      <c r="A12" s="57"/>
      <c r="B12" s="162" t="s">
        <v>83</v>
      </c>
      <c r="C12" s="169">
        <f>'別紙(1)'!B9-'別紙(1)'!C9-'別紙(1)'!I9</f>
        <v>0</v>
      </c>
      <c r="D12" s="170" t="s">
        <v>81</v>
      </c>
      <c r="E12" s="168"/>
    </row>
    <row r="13" spans="1:5" s="58" customFormat="1" ht="20.100000000000001" customHeight="1">
      <c r="A13" s="57"/>
      <c r="B13" s="162"/>
      <c r="C13" s="164"/>
      <c r="D13" s="166"/>
      <c r="E13" s="168"/>
    </row>
    <row r="14" spans="1:5" s="58" customFormat="1" ht="20.100000000000001" customHeight="1">
      <c r="A14" s="57"/>
      <c r="B14" s="171"/>
      <c r="C14" s="173"/>
      <c r="D14" s="170" t="s">
        <v>81</v>
      </c>
      <c r="E14" s="168"/>
    </row>
    <row r="15" spans="1:5" s="58" customFormat="1" ht="20.100000000000001" customHeight="1" thickBot="1">
      <c r="A15" s="57"/>
      <c r="B15" s="172"/>
      <c r="C15" s="174"/>
      <c r="D15" s="165"/>
      <c r="E15" s="175"/>
    </row>
    <row r="16" spans="1:5" s="58" customFormat="1" ht="20.100000000000001" customHeight="1">
      <c r="A16" s="57"/>
      <c r="B16" s="176" t="s">
        <v>84</v>
      </c>
      <c r="C16" s="178">
        <f>C8+C10+C12</f>
        <v>0</v>
      </c>
      <c r="D16" s="180" t="s">
        <v>81</v>
      </c>
      <c r="E16" s="182"/>
    </row>
    <row r="17" spans="1:5" s="58" customFormat="1" ht="20.100000000000001" customHeight="1" thickBot="1">
      <c r="A17" s="57"/>
      <c r="B17" s="177"/>
      <c r="C17" s="179"/>
      <c r="D17" s="181"/>
      <c r="E17" s="183"/>
    </row>
    <row r="18" spans="1:5" s="58" customFormat="1" ht="14.25">
      <c r="A18" s="57"/>
      <c r="B18" s="57"/>
      <c r="C18" s="57"/>
      <c r="D18" s="57"/>
      <c r="E18" s="57"/>
    </row>
    <row r="19" spans="1:5" s="58" customFormat="1" ht="14.25">
      <c r="A19" s="57"/>
      <c r="B19" s="57"/>
      <c r="C19" s="57"/>
      <c r="D19" s="57"/>
      <c r="E19" s="57"/>
    </row>
    <row r="20" spans="1:5" s="58" customFormat="1" ht="14.25">
      <c r="A20" s="57" t="s">
        <v>85</v>
      </c>
      <c r="B20" s="57"/>
      <c r="C20" s="57"/>
      <c r="D20" s="57"/>
      <c r="E20" s="57"/>
    </row>
    <row r="21" spans="1:5" s="58" customFormat="1" ht="15" thickBot="1">
      <c r="A21" s="57"/>
      <c r="B21" s="57"/>
      <c r="C21" s="57"/>
      <c r="D21" s="57"/>
      <c r="E21" s="57"/>
    </row>
    <row r="22" spans="1:5" s="58" customFormat="1" ht="39.950000000000003" customHeight="1" thickBot="1">
      <c r="A22" s="57"/>
      <c r="B22" s="59" t="s">
        <v>77</v>
      </c>
      <c r="C22" s="159" t="s">
        <v>78</v>
      </c>
      <c r="D22" s="160"/>
      <c r="E22" s="60" t="s">
        <v>79</v>
      </c>
    </row>
    <row r="23" spans="1:5" s="58" customFormat="1" ht="20.100000000000001" customHeight="1">
      <c r="A23" s="57"/>
      <c r="B23" s="161" t="s">
        <v>86</v>
      </c>
      <c r="C23" s="163">
        <f>'別紙(1)'!B9</f>
        <v>0</v>
      </c>
      <c r="D23" s="165" t="s">
        <v>81</v>
      </c>
      <c r="E23" s="167"/>
    </row>
    <row r="24" spans="1:5" s="58" customFormat="1" ht="20.100000000000001" customHeight="1">
      <c r="A24" s="57"/>
      <c r="B24" s="162"/>
      <c r="C24" s="164"/>
      <c r="D24" s="166"/>
      <c r="E24" s="168"/>
    </row>
    <row r="25" spans="1:5" s="58" customFormat="1" ht="20.100000000000001" customHeight="1">
      <c r="A25" s="57"/>
      <c r="B25" s="162"/>
      <c r="C25" s="169"/>
      <c r="D25" s="170" t="s">
        <v>81</v>
      </c>
      <c r="E25" s="168"/>
    </row>
    <row r="26" spans="1:5" s="58" customFormat="1" ht="20.100000000000001" customHeight="1">
      <c r="A26" s="57"/>
      <c r="B26" s="162"/>
      <c r="C26" s="164"/>
      <c r="D26" s="166"/>
      <c r="E26" s="168"/>
    </row>
    <row r="27" spans="1:5" s="58" customFormat="1" ht="20.100000000000001" customHeight="1">
      <c r="A27" s="57"/>
      <c r="B27" s="162"/>
      <c r="C27" s="169"/>
      <c r="D27" s="170" t="s">
        <v>81</v>
      </c>
      <c r="E27" s="184"/>
    </row>
    <row r="28" spans="1:5" s="58" customFormat="1" ht="20.100000000000001" customHeight="1">
      <c r="A28" s="57"/>
      <c r="B28" s="162"/>
      <c r="C28" s="164"/>
      <c r="D28" s="166"/>
      <c r="E28" s="184"/>
    </row>
    <row r="29" spans="1:5" s="58" customFormat="1" ht="20.100000000000001" customHeight="1">
      <c r="A29" s="57"/>
      <c r="B29" s="162"/>
      <c r="C29" s="169"/>
      <c r="D29" s="170" t="s">
        <v>81</v>
      </c>
      <c r="E29" s="184"/>
    </row>
    <row r="30" spans="1:5" s="58" customFormat="1" ht="20.100000000000001" customHeight="1" thickBot="1">
      <c r="A30" s="57"/>
      <c r="B30" s="185"/>
      <c r="C30" s="163"/>
      <c r="D30" s="165"/>
      <c r="E30" s="186"/>
    </row>
    <row r="31" spans="1:5" s="58" customFormat="1" ht="20.100000000000001" customHeight="1">
      <c r="A31" s="57"/>
      <c r="B31" s="176" t="s">
        <v>84</v>
      </c>
      <c r="C31" s="178">
        <f>C23+C25+C27+C29</f>
        <v>0</v>
      </c>
      <c r="D31" s="180" t="s">
        <v>81</v>
      </c>
      <c r="E31" s="182"/>
    </row>
    <row r="32" spans="1:5" s="58" customFormat="1" ht="20.100000000000001" customHeight="1" thickBot="1">
      <c r="A32" s="57"/>
      <c r="B32" s="177"/>
      <c r="C32" s="179"/>
      <c r="D32" s="181"/>
      <c r="E32" s="183"/>
    </row>
    <row r="33" spans="1:5" s="58" customFormat="1" ht="14.25">
      <c r="A33" s="57"/>
      <c r="B33" s="57"/>
      <c r="C33" s="57"/>
      <c r="D33" s="57"/>
      <c r="E33" s="57"/>
    </row>
    <row r="34" spans="1:5" s="58" customFormat="1" ht="14.25">
      <c r="A34" s="58" t="s">
        <v>87</v>
      </c>
    </row>
  </sheetData>
  <sheetProtection selectLockedCells="1"/>
  <mergeCells count="43">
    <mergeCell ref="D25:D26"/>
    <mergeCell ref="B31:B32"/>
    <mergeCell ref="C31:C32"/>
    <mergeCell ref="D31:D32"/>
    <mergeCell ref="E31:E32"/>
    <mergeCell ref="B27:B28"/>
    <mergeCell ref="C27:C28"/>
    <mergeCell ref="D27:D28"/>
    <mergeCell ref="E27:E28"/>
    <mergeCell ref="B29:B30"/>
    <mergeCell ref="C29:C30"/>
    <mergeCell ref="D29:D30"/>
    <mergeCell ref="E29:E30"/>
    <mergeCell ref="E25:E26"/>
    <mergeCell ref="B25:B26"/>
    <mergeCell ref="C25:C26"/>
    <mergeCell ref="B14:B15"/>
    <mergeCell ref="C14:C15"/>
    <mergeCell ref="D14:D15"/>
    <mergeCell ref="E14:E15"/>
    <mergeCell ref="B16:B17"/>
    <mergeCell ref="C16:C17"/>
    <mergeCell ref="D16:D17"/>
    <mergeCell ref="E16:E17"/>
    <mergeCell ref="C22:D22"/>
    <mergeCell ref="B23:B24"/>
    <mergeCell ref="C23:C24"/>
    <mergeCell ref="D23:D24"/>
    <mergeCell ref="E23:E24"/>
    <mergeCell ref="B10:B11"/>
    <mergeCell ref="C10:C11"/>
    <mergeCell ref="D10:D11"/>
    <mergeCell ref="E10:E11"/>
    <mergeCell ref="B12:B13"/>
    <mergeCell ref="C12:C13"/>
    <mergeCell ref="D12:D13"/>
    <mergeCell ref="E12:E13"/>
    <mergeCell ref="A3:E3"/>
    <mergeCell ref="C7:D7"/>
    <mergeCell ref="B8:B9"/>
    <mergeCell ref="C8:C9"/>
    <mergeCell ref="D8:D9"/>
    <mergeCell ref="E8:E9"/>
  </mergeCells>
  <phoneticPr fontId="2"/>
  <pageMargins left="0.75" right="0.75" top="1" bottom="1" header="0.51200000000000001" footer="0.51200000000000001"/>
  <pageSetup paperSize="9"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L15"/>
  <sheetViews>
    <sheetView view="pageBreakPreview" zoomScale="80" zoomScaleNormal="100" zoomScaleSheetLayoutView="80" workbookViewId="0">
      <selection activeCell="A9" sqref="A9"/>
    </sheetView>
  </sheetViews>
  <sheetFormatPr defaultColWidth="9" defaultRowHeight="13.5"/>
  <cols>
    <col min="1" max="1" width="14.5" style="4" customWidth="1"/>
    <col min="2" max="12" width="11.625" style="4" customWidth="1"/>
    <col min="13" max="16384" width="9" style="4"/>
  </cols>
  <sheetData>
    <row r="1" spans="1:12">
      <c r="A1" s="19" t="s">
        <v>43</v>
      </c>
      <c r="B1" s="20"/>
      <c r="C1" s="20"/>
      <c r="D1" s="20"/>
      <c r="E1" s="20"/>
      <c r="F1" s="20"/>
      <c r="G1" s="20"/>
      <c r="H1" s="20"/>
      <c r="I1" s="20"/>
      <c r="J1" s="20"/>
      <c r="K1" s="20"/>
      <c r="L1" s="20"/>
    </row>
    <row r="2" spans="1:12">
      <c r="A2" s="19"/>
      <c r="B2" s="20"/>
      <c r="C2" s="20"/>
      <c r="D2" s="20"/>
      <c r="E2" s="20"/>
      <c r="F2" s="20"/>
      <c r="G2" s="20"/>
      <c r="H2" s="20"/>
      <c r="I2" s="20"/>
      <c r="J2" s="20"/>
      <c r="K2" s="20"/>
      <c r="L2" s="20"/>
    </row>
    <row r="3" spans="1:12">
      <c r="A3" s="187" t="s">
        <v>126</v>
      </c>
      <c r="B3" s="187"/>
      <c r="C3" s="187"/>
      <c r="D3" s="187"/>
      <c r="E3" s="187"/>
      <c r="F3" s="187"/>
      <c r="G3" s="187"/>
      <c r="H3" s="187"/>
      <c r="I3" s="187"/>
      <c r="J3" s="187"/>
      <c r="K3" s="187"/>
      <c r="L3" s="187"/>
    </row>
    <row r="4" spans="1:12">
      <c r="A4" s="20"/>
      <c r="B4" s="20"/>
      <c r="C4" s="20"/>
      <c r="D4" s="20"/>
      <c r="E4" s="20"/>
      <c r="F4" s="20"/>
      <c r="G4" s="20"/>
      <c r="H4" s="20"/>
      <c r="I4" s="20"/>
      <c r="J4" s="20"/>
      <c r="K4" s="20"/>
      <c r="L4" s="20"/>
    </row>
    <row r="5" spans="1:12">
      <c r="A5" s="20"/>
      <c r="B5" s="20"/>
      <c r="C5" s="20"/>
      <c r="D5" s="20"/>
      <c r="E5" s="20"/>
      <c r="F5" s="20"/>
      <c r="G5" s="20"/>
      <c r="H5" s="21" t="s">
        <v>66</v>
      </c>
      <c r="I5" s="188">
        <f>'別紙(1)'!G5</f>
        <v>0</v>
      </c>
      <c r="J5" s="188"/>
      <c r="K5" s="188"/>
      <c r="L5" s="22"/>
    </row>
    <row r="6" spans="1:12" ht="38.25">
      <c r="A6" s="23" t="s">
        <v>24</v>
      </c>
      <c r="B6" s="23" t="s">
        <v>0</v>
      </c>
      <c r="C6" s="23" t="s">
        <v>46</v>
      </c>
      <c r="D6" s="23" t="s">
        <v>25</v>
      </c>
      <c r="E6" s="23" t="s">
        <v>26</v>
      </c>
      <c r="F6" s="23" t="s">
        <v>27</v>
      </c>
      <c r="G6" s="23" t="s">
        <v>28</v>
      </c>
      <c r="H6" s="23" t="s">
        <v>29</v>
      </c>
      <c r="I6" s="23" t="s">
        <v>30</v>
      </c>
      <c r="J6" s="23" t="s">
        <v>31</v>
      </c>
      <c r="K6" s="23" t="s">
        <v>32</v>
      </c>
      <c r="L6" s="23" t="s">
        <v>64</v>
      </c>
    </row>
    <row r="7" spans="1:12">
      <c r="A7" s="24"/>
      <c r="B7" s="25" t="s">
        <v>4</v>
      </c>
      <c r="C7" s="26" t="s">
        <v>21</v>
      </c>
      <c r="D7" s="27" t="s">
        <v>33</v>
      </c>
      <c r="E7" s="25" t="s">
        <v>10</v>
      </c>
      <c r="F7" s="25" t="s">
        <v>11</v>
      </c>
      <c r="G7" s="25" t="s">
        <v>12</v>
      </c>
      <c r="H7" s="25" t="s">
        <v>13</v>
      </c>
      <c r="I7" s="27" t="s">
        <v>34</v>
      </c>
      <c r="J7" s="27" t="s">
        <v>22</v>
      </c>
      <c r="K7" s="27" t="s">
        <v>23</v>
      </c>
      <c r="L7" s="27" t="s">
        <v>35</v>
      </c>
    </row>
    <row r="8" spans="1:12" s="2" customFormat="1">
      <c r="A8" s="28"/>
      <c r="B8" s="28" t="s">
        <v>1</v>
      </c>
      <c r="C8" s="28" t="s">
        <v>2</v>
      </c>
      <c r="D8" s="28" t="s">
        <v>1</v>
      </c>
      <c r="E8" s="28" t="s">
        <v>1</v>
      </c>
      <c r="F8" s="28" t="s">
        <v>1</v>
      </c>
      <c r="G8" s="28" t="s">
        <v>1</v>
      </c>
      <c r="H8" s="28" t="s">
        <v>2</v>
      </c>
      <c r="I8" s="28" t="s">
        <v>2</v>
      </c>
      <c r="J8" s="28" t="s">
        <v>19</v>
      </c>
      <c r="K8" s="28" t="s">
        <v>1</v>
      </c>
      <c r="L8" s="28" t="s">
        <v>2</v>
      </c>
    </row>
    <row r="9" spans="1:12" s="3" customFormat="1" ht="42" customHeight="1">
      <c r="A9" s="141" t="s">
        <v>131</v>
      </c>
      <c r="B9" s="29">
        <f>'別紙(4)'!E12</f>
        <v>0</v>
      </c>
      <c r="C9" s="70">
        <v>0</v>
      </c>
      <c r="D9" s="29">
        <f>B9-C9</f>
        <v>0</v>
      </c>
      <c r="E9" s="29">
        <f>'別紙(4)'!E12</f>
        <v>0</v>
      </c>
      <c r="F9" s="29">
        <f>'別紙(4)'!F12</f>
        <v>0</v>
      </c>
      <c r="G9" s="29">
        <f>'別紙(4)'!G12</f>
        <v>0</v>
      </c>
      <c r="H9" s="29">
        <f>MIN(D9,G9)</f>
        <v>0</v>
      </c>
      <c r="I9" s="31">
        <f>ROUNDDOWN(H9/1,-3)</f>
        <v>0</v>
      </c>
      <c r="J9" s="29">
        <f>'別紙(1)'!I9</f>
        <v>0</v>
      </c>
      <c r="K9" s="30">
        <v>0</v>
      </c>
      <c r="L9" s="31">
        <f>I9-K9</f>
        <v>0</v>
      </c>
    </row>
    <row r="10" spans="1:12" ht="31.5" customHeight="1">
      <c r="A10" s="19"/>
      <c r="B10" s="20"/>
      <c r="C10" s="20"/>
      <c r="D10" s="20"/>
      <c r="E10" s="20"/>
      <c r="F10" s="20"/>
      <c r="G10" s="20"/>
      <c r="H10" s="20"/>
      <c r="I10" s="20"/>
      <c r="J10" s="20"/>
      <c r="K10" s="20"/>
      <c r="L10" s="20"/>
    </row>
    <row r="11" spans="1:12" ht="15" customHeight="1">
      <c r="A11" s="1" t="s">
        <v>3</v>
      </c>
      <c r="B11" s="32" t="s">
        <v>63</v>
      </c>
      <c r="C11" s="20"/>
      <c r="D11" s="20"/>
      <c r="E11" s="20"/>
      <c r="F11" s="20"/>
      <c r="G11" s="20"/>
      <c r="H11" s="20"/>
      <c r="I11" s="20"/>
      <c r="J11" s="20"/>
      <c r="K11" s="20"/>
      <c r="L11" s="20"/>
    </row>
    <row r="12" spans="1:12" ht="15" customHeight="1">
      <c r="A12" s="20"/>
      <c r="B12" s="20" t="s">
        <v>55</v>
      </c>
      <c r="C12" s="20"/>
      <c r="D12" s="20"/>
      <c r="E12" s="20"/>
      <c r="F12" s="20"/>
      <c r="G12" s="20"/>
      <c r="H12" s="20"/>
      <c r="I12" s="20"/>
      <c r="J12" s="20"/>
      <c r="K12" s="20"/>
      <c r="L12" s="20"/>
    </row>
    <row r="13" spans="1:12" ht="15" customHeight="1">
      <c r="A13" s="20"/>
      <c r="B13" s="20" t="s">
        <v>54</v>
      </c>
      <c r="C13" s="20"/>
      <c r="D13" s="20"/>
      <c r="E13" s="20"/>
      <c r="F13" s="20"/>
      <c r="G13" s="20"/>
      <c r="H13" s="20"/>
      <c r="I13" s="20"/>
      <c r="J13" s="20"/>
      <c r="K13" s="20"/>
      <c r="L13" s="20"/>
    </row>
    <row r="14" spans="1:12" ht="15" customHeight="1">
      <c r="A14" s="20"/>
      <c r="B14" s="20" t="s">
        <v>51</v>
      </c>
      <c r="C14" s="20"/>
      <c r="D14" s="20"/>
      <c r="E14" s="20"/>
      <c r="F14" s="20"/>
      <c r="G14" s="20"/>
      <c r="H14" s="20"/>
      <c r="I14" s="20"/>
      <c r="J14" s="20"/>
      <c r="K14" s="20"/>
      <c r="L14" s="20"/>
    </row>
    <row r="15" spans="1:12" ht="15" customHeight="1">
      <c r="A15" s="20"/>
      <c r="B15" s="20" t="s">
        <v>48</v>
      </c>
      <c r="C15" s="20"/>
      <c r="D15" s="20"/>
      <c r="E15" s="20"/>
      <c r="F15" s="20"/>
      <c r="G15" s="20"/>
      <c r="H15" s="20"/>
      <c r="I15" s="20"/>
      <c r="J15" s="20"/>
      <c r="K15" s="20"/>
      <c r="L15" s="20"/>
    </row>
  </sheetData>
  <mergeCells count="2">
    <mergeCell ref="A3:L3"/>
    <mergeCell ref="I5:K5"/>
  </mergeCells>
  <phoneticPr fontId="2"/>
  <pageMargins left="0.39370078740157483" right="0" top="0.98425196850393704"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L41"/>
  <sheetViews>
    <sheetView view="pageBreakPreview" zoomScale="80" zoomScaleNormal="90" zoomScaleSheetLayoutView="80" workbookViewId="0">
      <selection activeCell="L4" sqref="L4"/>
    </sheetView>
  </sheetViews>
  <sheetFormatPr defaultColWidth="9" defaultRowHeight="13.5"/>
  <cols>
    <col min="1" max="1" width="20.625" style="4" customWidth="1"/>
    <col min="2" max="2" width="15.625" style="4" customWidth="1"/>
    <col min="3" max="3" width="7.625" style="4" customWidth="1"/>
    <col min="4" max="4" width="14" style="4" customWidth="1"/>
    <col min="5" max="9" width="16.75" style="4" customWidth="1"/>
    <col min="10" max="10" width="9" style="4"/>
    <col min="11" max="11" width="8.5" style="4" customWidth="1"/>
    <col min="12" max="12" width="2.75" style="4" hidden="1" customWidth="1"/>
    <col min="13" max="16384" width="9" style="4"/>
  </cols>
  <sheetData>
    <row r="1" spans="1:12">
      <c r="A1" s="19" t="s">
        <v>20</v>
      </c>
      <c r="B1" s="20"/>
      <c r="C1" s="20"/>
      <c r="D1" s="20"/>
      <c r="E1" s="20"/>
      <c r="F1" s="20"/>
      <c r="G1" s="20"/>
      <c r="H1" s="20"/>
      <c r="I1" s="20"/>
    </row>
    <row r="2" spans="1:12" s="6" customFormat="1" ht="17.25">
      <c r="A2" s="150" t="s">
        <v>125</v>
      </c>
      <c r="B2" s="150"/>
      <c r="C2" s="150"/>
      <c r="D2" s="150"/>
      <c r="E2" s="150"/>
      <c r="F2" s="150"/>
      <c r="G2" s="150"/>
      <c r="H2" s="150"/>
      <c r="I2" s="150"/>
    </row>
    <row r="3" spans="1:12" s="6" customFormat="1" ht="17.25">
      <c r="A3" s="34"/>
      <c r="B3" s="34"/>
      <c r="C3" s="34"/>
      <c r="D3" s="34"/>
      <c r="E3" s="34"/>
      <c r="F3" s="34"/>
      <c r="G3" s="34"/>
      <c r="H3" s="34"/>
      <c r="I3" s="34"/>
    </row>
    <row r="4" spans="1:12" ht="26.25" customHeight="1">
      <c r="A4" s="20"/>
      <c r="B4" s="20"/>
      <c r="C4" s="20"/>
      <c r="D4" s="20"/>
      <c r="E4" s="11"/>
      <c r="F4" s="35" t="s">
        <v>67</v>
      </c>
      <c r="G4" s="189">
        <f>'別紙(1)'!G5</f>
        <v>0</v>
      </c>
      <c r="H4" s="189"/>
      <c r="I4" s="189"/>
      <c r="L4" s="100">
        <f>SUMIFS(E7:E65,A7:A65,"個人防護具※")</f>
        <v>0</v>
      </c>
    </row>
    <row r="5" spans="1:12" ht="17.25" customHeight="1">
      <c r="A5" s="20"/>
      <c r="B5" s="20"/>
      <c r="C5" s="20"/>
      <c r="D5" s="20"/>
      <c r="E5" s="11"/>
      <c r="F5" s="11"/>
      <c r="G5" s="11"/>
      <c r="H5" s="11"/>
      <c r="I5" s="36" t="s">
        <v>73</v>
      </c>
      <c r="L5" s="100">
        <f>MIN(F9,L4)</f>
        <v>0</v>
      </c>
    </row>
    <row r="6" spans="1:12" s="6" customFormat="1" ht="27">
      <c r="A6" s="37" t="s">
        <v>36</v>
      </c>
      <c r="B6" s="37" t="s">
        <v>37</v>
      </c>
      <c r="C6" s="37" t="s">
        <v>38</v>
      </c>
      <c r="D6" s="37" t="s">
        <v>71</v>
      </c>
      <c r="E6" s="38" t="s">
        <v>45</v>
      </c>
      <c r="F6" s="38" t="s">
        <v>52</v>
      </c>
      <c r="G6" s="39" t="s">
        <v>44</v>
      </c>
      <c r="H6" s="38" t="s">
        <v>9</v>
      </c>
      <c r="I6" s="38" t="s">
        <v>42</v>
      </c>
    </row>
    <row r="7" spans="1:12" ht="33" customHeight="1">
      <c r="A7" s="7" t="s">
        <v>40</v>
      </c>
      <c r="B7" s="68"/>
      <c r="C7" s="68"/>
      <c r="D7" s="69"/>
      <c r="E7" s="40">
        <f>C7*D7</f>
        <v>0</v>
      </c>
      <c r="F7" s="8">
        <f>IF(C7&gt;=1,905000,0)</f>
        <v>0</v>
      </c>
      <c r="G7" s="8">
        <f>MIN(E7,F7)</f>
        <v>0</v>
      </c>
      <c r="H7" s="151"/>
      <c r="I7" s="151"/>
    </row>
    <row r="8" spans="1:12" ht="33" customHeight="1">
      <c r="A8" s="7" t="s">
        <v>57</v>
      </c>
      <c r="B8" s="68"/>
      <c r="C8" s="68"/>
      <c r="D8" s="69"/>
      <c r="E8" s="40">
        <f t="shared" ref="E8:E10" si="0">C8*D8</f>
        <v>0</v>
      </c>
      <c r="F8" s="8">
        <f>205000*C8</f>
        <v>0</v>
      </c>
      <c r="G8" s="8">
        <f t="shared" ref="G8:G10" si="1">MIN(E8,F8)</f>
        <v>0</v>
      </c>
      <c r="H8" s="152"/>
      <c r="I8" s="152"/>
    </row>
    <row r="9" spans="1:12" ht="33" customHeight="1">
      <c r="A9" s="140" t="s">
        <v>128</v>
      </c>
      <c r="B9" s="68"/>
      <c r="C9" s="68"/>
      <c r="D9" s="69"/>
      <c r="E9" s="40">
        <f t="shared" si="0"/>
        <v>0</v>
      </c>
      <c r="F9" s="8">
        <f>I24</f>
        <v>0</v>
      </c>
      <c r="G9" s="8">
        <f>L5</f>
        <v>0</v>
      </c>
      <c r="H9" s="152"/>
      <c r="I9" s="152"/>
    </row>
    <row r="10" spans="1:12" ht="33" customHeight="1">
      <c r="A10" s="7" t="s">
        <v>58</v>
      </c>
      <c r="B10" s="68"/>
      <c r="C10" s="68"/>
      <c r="D10" s="69"/>
      <c r="E10" s="40">
        <f t="shared" si="0"/>
        <v>0</v>
      </c>
      <c r="F10" s="8">
        <f>51400*C10</f>
        <v>0</v>
      </c>
      <c r="G10" s="8">
        <f t="shared" si="1"/>
        <v>0</v>
      </c>
      <c r="H10" s="152"/>
      <c r="I10" s="152"/>
    </row>
    <row r="11" spans="1:12" ht="33" customHeight="1" thickBot="1">
      <c r="A11" s="9" t="s">
        <v>68</v>
      </c>
      <c r="B11" s="33"/>
      <c r="C11" s="33"/>
      <c r="D11" s="33"/>
      <c r="E11" s="138"/>
      <c r="F11" s="139">
        <f>E11</f>
        <v>0</v>
      </c>
      <c r="G11" s="139">
        <f>MIN(E11,F11)</f>
        <v>0</v>
      </c>
      <c r="H11" s="152"/>
      <c r="I11" s="152"/>
    </row>
    <row r="12" spans="1:12" ht="33" customHeight="1" thickTop="1">
      <c r="A12" s="41" t="s">
        <v>39</v>
      </c>
      <c r="B12" s="42"/>
      <c r="C12" s="42"/>
      <c r="D12" s="43"/>
      <c r="E12" s="41">
        <f>SUM(E7:E11)</f>
        <v>0</v>
      </c>
      <c r="F12" s="41">
        <f>SUM(F7:F11)</f>
        <v>0</v>
      </c>
      <c r="G12" s="41">
        <f>SUM(G7:G11)</f>
        <v>0</v>
      </c>
      <c r="H12" s="41">
        <f>'別紙(3)'!H9</f>
        <v>0</v>
      </c>
      <c r="I12" s="41">
        <f>'別紙(3)'!I9</f>
        <v>0</v>
      </c>
    </row>
    <row r="13" spans="1:12" ht="8.25" customHeight="1">
      <c r="A13" s="20"/>
      <c r="B13" s="20"/>
      <c r="C13" s="20"/>
      <c r="D13" s="20"/>
      <c r="E13" s="44"/>
      <c r="F13" s="11"/>
      <c r="G13" s="11"/>
      <c r="H13" s="11"/>
      <c r="I13" s="11"/>
    </row>
    <row r="14" spans="1:12" ht="15" customHeight="1">
      <c r="A14" s="22" t="s">
        <v>121</v>
      </c>
      <c r="B14" s="20" t="s">
        <v>65</v>
      </c>
      <c r="C14" s="20"/>
      <c r="D14" s="20"/>
      <c r="E14" s="11"/>
      <c r="F14" s="11"/>
      <c r="G14" s="11"/>
      <c r="H14" s="11"/>
      <c r="I14" s="11"/>
    </row>
    <row r="15" spans="1:12" ht="15" customHeight="1">
      <c r="A15" s="22" t="s">
        <v>121</v>
      </c>
      <c r="B15" s="20" t="s">
        <v>50</v>
      </c>
      <c r="C15" s="20"/>
      <c r="D15" s="20"/>
      <c r="E15" s="11"/>
      <c r="F15" s="11"/>
      <c r="G15" s="11"/>
      <c r="H15" s="11"/>
      <c r="I15" s="11"/>
    </row>
    <row r="16" spans="1:12" ht="15" customHeight="1">
      <c r="A16" s="154" t="s">
        <v>121</v>
      </c>
      <c r="B16" s="153" t="s">
        <v>59</v>
      </c>
      <c r="C16" s="153"/>
      <c r="D16" s="153"/>
      <c r="E16" s="153"/>
      <c r="F16" s="153"/>
      <c r="G16" s="153"/>
      <c r="H16" s="153"/>
      <c r="I16" s="153"/>
    </row>
    <row r="17" spans="1:9" ht="15" customHeight="1">
      <c r="A17" s="154"/>
      <c r="B17" s="153"/>
      <c r="C17" s="153"/>
      <c r="D17" s="153"/>
      <c r="E17" s="153"/>
      <c r="F17" s="153"/>
      <c r="G17" s="153"/>
      <c r="H17" s="153"/>
      <c r="I17" s="153"/>
    </row>
    <row r="18" spans="1:9">
      <c r="A18" s="45" t="s">
        <v>121</v>
      </c>
      <c r="B18" s="20" t="s">
        <v>106</v>
      </c>
      <c r="C18" s="46"/>
      <c r="D18" s="46"/>
      <c r="E18" s="46"/>
      <c r="F18" s="46"/>
      <c r="G18" s="47"/>
      <c r="H18" s="47"/>
      <c r="I18" s="47"/>
    </row>
    <row r="19" spans="1:9" ht="13.5" customHeight="1">
      <c r="A19" s="45" t="s">
        <v>122</v>
      </c>
      <c r="B19" s="157" t="s">
        <v>129</v>
      </c>
      <c r="C19" s="157"/>
      <c r="D19" s="157"/>
      <c r="E19" s="157"/>
      <c r="F19" s="157"/>
      <c r="G19" s="157"/>
      <c r="H19" s="157"/>
      <c r="I19" s="157"/>
    </row>
    <row r="20" spans="1:9" ht="13.5" customHeight="1">
      <c r="A20" s="45"/>
      <c r="B20" s="157" t="s">
        <v>130</v>
      </c>
      <c r="C20" s="157"/>
      <c r="D20" s="157"/>
      <c r="E20" s="157"/>
      <c r="F20" s="157"/>
      <c r="G20" s="157"/>
      <c r="H20" s="157"/>
      <c r="I20" s="157"/>
    </row>
    <row r="21" spans="1:9" ht="21">
      <c r="A21" s="71" t="s">
        <v>91</v>
      </c>
      <c r="B21" s="72"/>
      <c r="C21" s="72"/>
      <c r="D21" s="72"/>
      <c r="E21" s="72"/>
      <c r="F21" s="72"/>
      <c r="G21" s="72"/>
      <c r="H21" s="72"/>
      <c r="I21" s="72"/>
    </row>
    <row r="22" spans="1:9">
      <c r="A22" s="72"/>
      <c r="B22" s="72"/>
      <c r="C22" s="72"/>
      <c r="D22" s="72"/>
      <c r="E22" s="72"/>
      <c r="F22" s="72"/>
      <c r="G22" s="72"/>
      <c r="H22" s="72"/>
      <c r="I22" s="72"/>
    </row>
    <row r="23" spans="1:9" ht="14.25" thickBot="1">
      <c r="A23" s="73" t="s">
        <v>92</v>
      </c>
      <c r="B23" s="74"/>
      <c r="C23" s="145" t="s">
        <v>93</v>
      </c>
      <c r="D23" s="145"/>
      <c r="E23" s="94"/>
      <c r="F23" s="148" t="s">
        <v>94</v>
      </c>
      <c r="G23" s="148"/>
      <c r="H23" s="75"/>
      <c r="I23" s="76" t="s">
        <v>95</v>
      </c>
    </row>
    <row r="24" spans="1:9" ht="19.5" thickBot="1">
      <c r="A24" s="98"/>
      <c r="B24" s="96"/>
      <c r="C24" s="146"/>
      <c r="D24" s="147"/>
      <c r="E24" s="95" t="s">
        <v>105</v>
      </c>
      <c r="F24" s="149">
        <v>3600</v>
      </c>
      <c r="G24" s="149"/>
      <c r="H24" s="77" t="s">
        <v>96</v>
      </c>
      <c r="I24" s="97">
        <f>C24*F24</f>
        <v>0</v>
      </c>
    </row>
    <row r="25" spans="1:9">
      <c r="A25"/>
      <c r="B25" s="74"/>
      <c r="C25" s="73"/>
      <c r="D25"/>
      <c r="E25" s="74"/>
      <c r="F25"/>
      <c r="G25"/>
      <c r="H25"/>
      <c r="I25"/>
    </row>
    <row r="26" spans="1:9">
      <c r="A26"/>
      <c r="B26" s="74"/>
      <c r="C26" s="73"/>
      <c r="D26"/>
      <c r="E26" s="74"/>
      <c r="F26"/>
      <c r="G26"/>
      <c r="H26"/>
      <c r="I26"/>
    </row>
    <row r="27" spans="1:9" ht="14.25" thickBot="1">
      <c r="A27" s="73"/>
      <c r="B27" s="74"/>
      <c r="C27" s="74"/>
      <c r="D27" s="74"/>
      <c r="E27" s="74"/>
      <c r="F27"/>
      <c r="G27"/>
      <c r="H27"/>
      <c r="I27"/>
    </row>
    <row r="28" spans="1:9">
      <c r="A28" s="78"/>
      <c r="B28" s="79" t="s">
        <v>97</v>
      </c>
      <c r="C28" s="79" t="s">
        <v>98</v>
      </c>
      <c r="D28" s="79" t="s">
        <v>99</v>
      </c>
      <c r="E28" s="79" t="s">
        <v>100</v>
      </c>
      <c r="F28" s="80" t="s">
        <v>101</v>
      </c>
      <c r="G28" s="81" t="s">
        <v>102</v>
      </c>
      <c r="H28" s="82"/>
      <c r="I28" s="83"/>
    </row>
    <row r="29" spans="1:9">
      <c r="A29" s="84" t="s">
        <v>103</v>
      </c>
      <c r="B29" s="79">
        <v>1</v>
      </c>
      <c r="C29" s="79">
        <v>1</v>
      </c>
      <c r="D29" s="79">
        <v>2</v>
      </c>
      <c r="E29" s="79">
        <v>2</v>
      </c>
      <c r="F29" s="80">
        <v>2</v>
      </c>
      <c r="G29" s="85">
        <f>SUM(B29:F29)</f>
        <v>8</v>
      </c>
      <c r="H29" s="82"/>
      <c r="I29" s="86"/>
    </row>
    <row r="30" spans="1:9" ht="14.25" thickBot="1">
      <c r="A30" s="87" t="s">
        <v>104</v>
      </c>
      <c r="B30" s="88">
        <v>3</v>
      </c>
      <c r="C30" s="88">
        <v>9</v>
      </c>
      <c r="D30" s="88">
        <v>3</v>
      </c>
      <c r="E30" s="88">
        <v>6</v>
      </c>
      <c r="F30" s="89">
        <v>18</v>
      </c>
      <c r="G30" s="90">
        <f>SUM(B30:F30)</f>
        <v>39</v>
      </c>
      <c r="H30" s="91"/>
      <c r="I30" s="92"/>
    </row>
    <row r="31" spans="1:9">
      <c r="A31" s="74"/>
      <c r="B31" s="74"/>
      <c r="C31" s="74"/>
      <c r="D31" s="74"/>
      <c r="E31" s="74"/>
      <c r="F31"/>
      <c r="G31"/>
      <c r="H31"/>
      <c r="I31"/>
    </row>
    <row r="32" spans="1:9">
      <c r="A32" s="74"/>
      <c r="B32" s="74"/>
      <c r="C32" s="74"/>
      <c r="D32" s="74"/>
      <c r="E32" s="74"/>
      <c r="F32" s="74"/>
      <c r="G32" s="74"/>
      <c r="H32" s="74"/>
      <c r="I32" s="74"/>
    </row>
    <row r="33" spans="1:9">
      <c r="A33" s="74"/>
      <c r="B33" s="74"/>
      <c r="C33" s="74"/>
      <c r="D33" s="74"/>
      <c r="E33" s="74"/>
      <c r="F33" s="74"/>
      <c r="G33" s="74"/>
      <c r="H33" s="74"/>
      <c r="I33" s="74"/>
    </row>
    <row r="34" spans="1:9">
      <c r="A34" s="74"/>
      <c r="B34" s="74"/>
      <c r="C34" s="74"/>
      <c r="D34" s="74"/>
      <c r="E34" s="74"/>
      <c r="F34" s="74"/>
      <c r="G34" s="74"/>
      <c r="H34" s="74"/>
      <c r="I34" s="74"/>
    </row>
    <row r="35" spans="1:9">
      <c r="A35" s="74"/>
      <c r="B35" s="74"/>
      <c r="C35" s="74"/>
      <c r="D35" s="74"/>
      <c r="E35" s="74"/>
      <c r="F35" s="74"/>
      <c r="G35" s="74"/>
      <c r="H35" s="74"/>
      <c r="I35" s="74"/>
    </row>
    <row r="36" spans="1:9">
      <c r="A36" s="74"/>
      <c r="B36" s="74"/>
      <c r="C36" s="74"/>
      <c r="D36" s="74"/>
      <c r="E36" s="74"/>
      <c r="F36" s="74"/>
      <c r="G36" s="74"/>
      <c r="H36" s="74"/>
      <c r="I36" s="74"/>
    </row>
    <row r="37" spans="1:9">
      <c r="A37" s="74"/>
      <c r="B37" s="74"/>
      <c r="C37" s="74"/>
      <c r="D37" s="74"/>
      <c r="E37" s="74"/>
      <c r="F37" s="74"/>
      <c r="G37" s="74"/>
      <c r="H37" s="74"/>
      <c r="I37" s="74"/>
    </row>
    <row r="38" spans="1:9">
      <c r="A38" s="74"/>
      <c r="B38" s="74"/>
      <c r="C38" s="74"/>
      <c r="D38" s="74"/>
      <c r="E38" s="74"/>
      <c r="F38" s="74"/>
      <c r="G38" s="74"/>
      <c r="H38" s="74"/>
      <c r="I38" s="74"/>
    </row>
    <row r="39" spans="1:9">
      <c r="A39" s="74"/>
      <c r="B39" s="74"/>
      <c r="C39" s="74"/>
      <c r="D39" s="74"/>
      <c r="E39" s="74"/>
      <c r="F39" s="74"/>
      <c r="G39" s="74"/>
      <c r="H39" s="74"/>
      <c r="I39" s="74"/>
    </row>
    <row r="40" spans="1:9">
      <c r="A40" s="74"/>
      <c r="B40" s="74"/>
      <c r="C40" s="74"/>
      <c r="D40" s="74"/>
      <c r="E40" s="74"/>
      <c r="F40" s="74"/>
      <c r="G40" s="74"/>
      <c r="H40" s="74"/>
      <c r="I40" s="74"/>
    </row>
    <row r="41" spans="1:9">
      <c r="A41" s="74"/>
      <c r="B41" s="74"/>
      <c r="C41" s="74"/>
      <c r="D41" s="74"/>
      <c r="E41" s="74"/>
      <c r="F41" s="74"/>
      <c r="G41" s="74"/>
      <c r="H41" s="74"/>
      <c r="I41" s="74"/>
    </row>
  </sheetData>
  <mergeCells count="12">
    <mergeCell ref="C23:D23"/>
    <mergeCell ref="F23:G23"/>
    <mergeCell ref="C24:D24"/>
    <mergeCell ref="F24:G24"/>
    <mergeCell ref="A2:I2"/>
    <mergeCell ref="H7:H11"/>
    <mergeCell ref="I7:I11"/>
    <mergeCell ref="A16:A17"/>
    <mergeCell ref="B16:I17"/>
    <mergeCell ref="G4:I4"/>
    <mergeCell ref="B19:I19"/>
    <mergeCell ref="B20:I20"/>
  </mergeCells>
  <phoneticPr fontId="2"/>
  <dataValidations count="1">
    <dataValidation type="list" allowBlank="1" showDropDown="1" showInputMessage="1" showErrorMessage="1" sqref="A7" xr:uid="{00000000-0002-0000-0400-000000000000}">
      <formula1>"HEPAフィルター付空気清浄機,HEPAフィルター付パーティション,個人防護具,簡易ベッド"</formula1>
    </dataValidation>
  </dataValidations>
  <pageMargins left="0.78740157480314965" right="0" top="0.78740157480314965" bottom="0.78740157480314965" header="0.51181102362204722" footer="0.51181102362204722"/>
  <pageSetup paperSize="9" scale="98"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5A8B3-7E5A-4BD3-AB60-AFE7516108F8}">
  <sheetPr>
    <tabColor rgb="FFFF0000"/>
    <pageSetUpPr fitToPage="1"/>
  </sheetPr>
  <dimension ref="A1:O34"/>
  <sheetViews>
    <sheetView view="pageBreakPreview" topLeftCell="A10" zoomScale="80" zoomScaleNormal="90" zoomScaleSheetLayoutView="80" workbookViewId="0">
      <selection activeCell="D4" sqref="D4"/>
    </sheetView>
  </sheetViews>
  <sheetFormatPr defaultColWidth="9" defaultRowHeight="13.5"/>
  <cols>
    <col min="1" max="1" width="25.625" style="4" customWidth="1"/>
    <col min="2" max="2" width="15.625" style="4" customWidth="1"/>
    <col min="3" max="3" width="13" style="4" customWidth="1"/>
    <col min="4" max="5" width="18.625" style="4" customWidth="1"/>
    <col min="6" max="16384" width="9" style="4"/>
  </cols>
  <sheetData>
    <row r="1" spans="1:15" ht="24" customHeight="1">
      <c r="E1" s="2" t="s">
        <v>107</v>
      </c>
    </row>
    <row r="2" spans="1:15">
      <c r="A2" s="101"/>
      <c r="B2" s="102"/>
      <c r="C2" s="102"/>
      <c r="D2" s="102"/>
      <c r="E2" s="102"/>
    </row>
    <row r="3" spans="1:15" ht="20.100000000000001" customHeight="1">
      <c r="A3" s="101"/>
      <c r="B3" s="102"/>
      <c r="C3" s="103" t="s">
        <v>108</v>
      </c>
      <c r="D3" s="192" t="s">
        <v>127</v>
      </c>
      <c r="E3" s="192"/>
    </row>
    <row r="4" spans="1:15">
      <c r="A4" s="101"/>
      <c r="B4" s="102"/>
      <c r="C4" s="102"/>
      <c r="D4" s="102"/>
      <c r="E4" s="102"/>
    </row>
    <row r="5" spans="1:15" s="6" customFormat="1" ht="39.950000000000003" customHeight="1">
      <c r="A5" s="193" t="s">
        <v>109</v>
      </c>
      <c r="B5" s="194"/>
      <c r="C5" s="194"/>
      <c r="D5" s="194"/>
      <c r="E5" s="194"/>
    </row>
    <row r="6" spans="1:15" ht="24" customHeight="1">
      <c r="A6" s="102"/>
      <c r="B6" s="102"/>
      <c r="C6" s="102"/>
      <c r="D6" s="102"/>
      <c r="E6" s="104"/>
      <c r="G6" s="105"/>
      <c r="I6" s="195"/>
      <c r="J6" s="196"/>
      <c r="K6" s="196"/>
      <c r="L6" s="196"/>
      <c r="M6" s="196"/>
      <c r="N6" s="196"/>
      <c r="O6" s="196"/>
    </row>
    <row r="7" spans="1:15" ht="20.100000000000001" customHeight="1">
      <c r="A7" s="106"/>
      <c r="B7" s="102"/>
      <c r="C7" s="102"/>
      <c r="D7" s="107" t="s">
        <v>110</v>
      </c>
      <c r="E7" s="108"/>
    </row>
    <row r="8" spans="1:15" s="6" customFormat="1" ht="27" customHeight="1">
      <c r="A8" s="109" t="s">
        <v>111</v>
      </c>
      <c r="B8" s="109" t="s">
        <v>37</v>
      </c>
      <c r="C8" s="109" t="s">
        <v>38</v>
      </c>
      <c r="D8" s="110" t="s">
        <v>112</v>
      </c>
      <c r="E8" s="110" t="s">
        <v>113</v>
      </c>
    </row>
    <row r="9" spans="1:15" s="6" customFormat="1" ht="30" customHeight="1">
      <c r="A9" s="111"/>
      <c r="B9" s="112"/>
      <c r="C9" s="109"/>
      <c r="D9" s="113"/>
      <c r="E9" s="114"/>
      <c r="F9" s="115"/>
      <c r="G9" s="115"/>
      <c r="H9" s="115"/>
    </row>
    <row r="10" spans="1:15" s="6" customFormat="1" ht="30" customHeight="1">
      <c r="A10" s="111"/>
      <c r="B10" s="116"/>
      <c r="C10" s="109"/>
      <c r="D10" s="113"/>
      <c r="E10" s="114"/>
      <c r="F10" s="115"/>
      <c r="G10" s="115"/>
      <c r="H10" s="115"/>
    </row>
    <row r="11" spans="1:15" s="6" customFormat="1" ht="30" customHeight="1">
      <c r="A11" s="111"/>
      <c r="B11" s="116"/>
      <c r="C11" s="109"/>
      <c r="D11" s="113"/>
      <c r="E11" s="114"/>
      <c r="F11" s="115"/>
      <c r="G11" s="115"/>
      <c r="H11" s="115"/>
    </row>
    <row r="12" spans="1:15" s="6" customFormat="1" ht="30" customHeight="1">
      <c r="A12" s="111"/>
      <c r="B12" s="116"/>
      <c r="C12" s="109"/>
      <c r="D12" s="113"/>
      <c r="E12" s="114"/>
      <c r="F12" s="115"/>
      <c r="G12" s="115"/>
      <c r="H12" s="115"/>
    </row>
    <row r="13" spans="1:15" s="6" customFormat="1" ht="30" customHeight="1">
      <c r="A13" s="111"/>
      <c r="B13" s="116"/>
      <c r="C13" s="109"/>
      <c r="D13" s="113"/>
      <c r="E13" s="114"/>
      <c r="F13" s="115"/>
      <c r="G13" s="115"/>
      <c r="H13" s="115"/>
    </row>
    <row r="14" spans="1:15" s="6" customFormat="1" ht="30" customHeight="1">
      <c r="A14" s="111"/>
      <c r="B14" s="116"/>
      <c r="C14" s="109"/>
      <c r="D14" s="113"/>
      <c r="E14" s="114"/>
      <c r="F14" s="115"/>
      <c r="G14" s="115"/>
      <c r="H14" s="115"/>
    </row>
    <row r="15" spans="1:15" s="6" customFormat="1" ht="30" customHeight="1">
      <c r="A15" s="111"/>
      <c r="B15" s="116"/>
      <c r="C15" s="109"/>
      <c r="D15" s="113"/>
      <c r="E15" s="114"/>
      <c r="F15" s="115"/>
      <c r="G15" s="115"/>
      <c r="H15" s="115"/>
    </row>
    <row r="16" spans="1:15" s="6" customFormat="1" ht="30" customHeight="1">
      <c r="A16" s="111"/>
      <c r="B16" s="116"/>
      <c r="C16" s="109"/>
      <c r="D16" s="113"/>
      <c r="E16" s="114"/>
      <c r="F16" s="115"/>
      <c r="G16" s="115"/>
      <c r="H16" s="115"/>
    </row>
    <row r="17" spans="1:12" s="6" customFormat="1" ht="30" customHeight="1">
      <c r="A17" s="111"/>
      <c r="B17" s="116"/>
      <c r="C17" s="109"/>
      <c r="D17" s="113"/>
      <c r="E17" s="114"/>
      <c r="F17" s="115"/>
      <c r="G17" s="115"/>
      <c r="H17" s="115"/>
    </row>
    <row r="18" spans="1:12" s="6" customFormat="1" ht="30" customHeight="1">
      <c r="A18" s="111"/>
      <c r="B18" s="116"/>
      <c r="C18" s="109"/>
      <c r="D18" s="113"/>
      <c r="E18" s="114"/>
      <c r="F18" s="115"/>
      <c r="G18" s="115"/>
      <c r="H18" s="115"/>
    </row>
    <row r="19" spans="1:12" s="6" customFormat="1" ht="30" customHeight="1">
      <c r="A19" s="111"/>
      <c r="B19" s="116"/>
      <c r="C19" s="109"/>
      <c r="D19" s="113"/>
      <c r="E19" s="114"/>
      <c r="F19" s="115"/>
      <c r="G19" s="115"/>
      <c r="H19" s="115"/>
    </row>
    <row r="20" spans="1:12" ht="30" customHeight="1">
      <c r="A20" s="117"/>
      <c r="B20" s="116"/>
      <c r="C20" s="109"/>
      <c r="D20" s="113"/>
      <c r="E20" s="114"/>
      <c r="F20" s="118"/>
      <c r="G20" s="118"/>
      <c r="H20" s="118"/>
      <c r="I20" s="118"/>
    </row>
    <row r="21" spans="1:12" ht="30" customHeight="1">
      <c r="A21" s="119"/>
      <c r="B21" s="112"/>
      <c r="C21" s="109"/>
      <c r="D21" s="113"/>
      <c r="E21" s="114"/>
      <c r="F21" s="118"/>
      <c r="G21" s="118"/>
      <c r="H21" s="118"/>
    </row>
    <row r="22" spans="1:12" ht="30" customHeight="1">
      <c r="A22" s="119"/>
      <c r="B22" s="112"/>
      <c r="C22" s="109"/>
      <c r="D22" s="113"/>
      <c r="E22" s="114"/>
      <c r="F22" s="118"/>
      <c r="G22" s="118"/>
    </row>
    <row r="23" spans="1:12" ht="30" customHeight="1">
      <c r="A23" s="120"/>
      <c r="B23" s="112"/>
      <c r="C23" s="109"/>
      <c r="D23" s="113"/>
      <c r="E23" s="114"/>
    </row>
    <row r="24" spans="1:12" ht="30" customHeight="1">
      <c r="A24" s="120"/>
      <c r="B24" s="121"/>
      <c r="C24" s="122"/>
      <c r="D24" s="123"/>
      <c r="E24" s="114"/>
    </row>
    <row r="25" spans="1:12" ht="30" customHeight="1" thickBot="1">
      <c r="A25" s="124"/>
      <c r="B25" s="125"/>
      <c r="C25" s="126"/>
      <c r="D25" s="127"/>
      <c r="E25" s="128"/>
    </row>
    <row r="26" spans="1:12" ht="33" customHeight="1" thickTop="1">
      <c r="A26" s="129" t="s">
        <v>114</v>
      </c>
      <c r="B26" s="130"/>
      <c r="C26" s="130"/>
      <c r="D26" s="131">
        <f>SUM(D9:D25)</f>
        <v>0</v>
      </c>
      <c r="E26" s="132"/>
    </row>
    <row r="27" spans="1:12" ht="13.5" customHeight="1">
      <c r="A27" s="107"/>
      <c r="B27" s="102"/>
      <c r="C27" s="102"/>
      <c r="D27" s="102"/>
      <c r="E27" s="102"/>
    </row>
    <row r="28" spans="1:12" ht="30" customHeight="1">
      <c r="A28" s="197" t="s">
        <v>115</v>
      </c>
      <c r="B28" s="197"/>
      <c r="C28" s="197"/>
      <c r="D28" s="197"/>
      <c r="E28" s="197"/>
      <c r="H28" s="199"/>
      <c r="I28" s="199"/>
      <c r="J28" s="199"/>
      <c r="K28" s="199"/>
      <c r="L28" s="199"/>
    </row>
    <row r="29" spans="1:12" ht="30" customHeight="1">
      <c r="A29" s="198"/>
      <c r="B29" s="198"/>
      <c r="C29" s="198"/>
      <c r="D29" s="198"/>
      <c r="E29" s="198"/>
    </row>
    <row r="30" spans="1:12" ht="20.25" customHeight="1">
      <c r="A30" s="133"/>
      <c r="B30" s="134"/>
      <c r="C30" s="134"/>
      <c r="D30" s="134"/>
      <c r="E30" s="133"/>
    </row>
    <row r="31" spans="1:12" ht="24.95" customHeight="1">
      <c r="A31" s="133"/>
      <c r="B31" s="134"/>
      <c r="C31" s="135" t="s">
        <v>116</v>
      </c>
      <c r="D31" s="190"/>
      <c r="E31" s="190"/>
    </row>
    <row r="32" spans="1:12" ht="24.95" customHeight="1">
      <c r="A32" s="133"/>
      <c r="B32" s="134"/>
      <c r="C32" s="135" t="s">
        <v>117</v>
      </c>
      <c r="D32" s="190"/>
      <c r="E32" s="190"/>
    </row>
    <row r="33" spans="1:5" ht="24.95" customHeight="1">
      <c r="A33" s="133"/>
      <c r="B33" s="134"/>
      <c r="C33" s="135" t="s">
        <v>118</v>
      </c>
      <c r="D33" s="190"/>
      <c r="E33" s="190"/>
    </row>
    <row r="34" spans="1:5" ht="24.95" customHeight="1">
      <c r="A34" s="133"/>
      <c r="B34" s="134"/>
      <c r="C34" s="136" t="s">
        <v>119</v>
      </c>
      <c r="D34" s="191"/>
      <c r="E34" s="191"/>
    </row>
  </sheetData>
  <mergeCells count="9">
    <mergeCell ref="D33:E33"/>
    <mergeCell ref="D34:E34"/>
    <mergeCell ref="D3:E3"/>
    <mergeCell ref="A5:E5"/>
    <mergeCell ref="I6:O6"/>
    <mergeCell ref="A28:E29"/>
    <mergeCell ref="H28:L28"/>
    <mergeCell ref="D31:E31"/>
    <mergeCell ref="D32:E32"/>
  </mergeCells>
  <phoneticPr fontId="2"/>
  <conditionalFormatting sqref="D3:E3">
    <cfRule type="containsBlanks" dxfId="1" priority="2">
      <formula>LEN(TRIM(D3))=0</formula>
    </cfRule>
  </conditionalFormatting>
  <conditionalFormatting sqref="D31:E32 D34:E34 D33">
    <cfRule type="containsBlanks" dxfId="0" priority="1">
      <formula>LEN(TRIM(D31))=0</formula>
    </cfRule>
  </conditionalFormatting>
  <printOptions horizontalCentered="1"/>
  <pageMargins left="0.23622047244094491" right="0.23622047244094491" top="0.74803149606299213" bottom="0.74803149606299213" header="0.31496062992125984" footer="0.31496062992125984"/>
  <pageSetup paperSize="9" scale="8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E34"/>
  <sheetViews>
    <sheetView view="pageBreakPreview" zoomScale="80" zoomScaleNormal="100" zoomScaleSheetLayoutView="80" workbookViewId="0">
      <selection activeCell="J20" sqref="J20"/>
    </sheetView>
  </sheetViews>
  <sheetFormatPr defaultColWidth="9" defaultRowHeight="13.5"/>
  <cols>
    <col min="1" max="1" width="4.25" style="56" customWidth="1"/>
    <col min="2" max="2" width="25.375" style="56" customWidth="1"/>
    <col min="3" max="3" width="28.375" style="56" customWidth="1"/>
    <col min="4" max="4" width="4" style="56" customWidth="1"/>
    <col min="5" max="5" width="21.375" style="56" customWidth="1"/>
    <col min="6" max="16384" width="9" style="56"/>
  </cols>
  <sheetData>
    <row r="1" spans="1:5" ht="17.25" customHeight="1">
      <c r="A1" s="53" t="s">
        <v>74</v>
      </c>
      <c r="B1" s="54"/>
      <c r="C1" s="54"/>
      <c r="D1" s="54"/>
      <c r="E1" s="55" t="s">
        <v>90</v>
      </c>
    </row>
    <row r="2" spans="1:5">
      <c r="A2" s="54"/>
      <c r="B2" s="54"/>
      <c r="C2" s="54"/>
      <c r="D2" s="54"/>
      <c r="E2" s="54"/>
    </row>
    <row r="3" spans="1:5" ht="21">
      <c r="A3" s="158" t="s">
        <v>88</v>
      </c>
      <c r="B3" s="158"/>
      <c r="C3" s="158"/>
      <c r="D3" s="158"/>
      <c r="E3" s="158"/>
    </row>
    <row r="4" spans="1:5">
      <c r="A4" s="54"/>
      <c r="B4" s="54"/>
      <c r="C4" s="54"/>
      <c r="D4" s="54"/>
      <c r="E4" s="54"/>
    </row>
    <row r="5" spans="1:5" s="58" customFormat="1" ht="14.25">
      <c r="A5" s="57" t="s">
        <v>76</v>
      </c>
      <c r="B5" s="57"/>
      <c r="C5" s="57"/>
      <c r="D5" s="57"/>
      <c r="E5" s="57"/>
    </row>
    <row r="6" spans="1:5" s="58" customFormat="1" ht="15" thickBot="1">
      <c r="A6" s="57"/>
      <c r="B6" s="57"/>
      <c r="C6" s="57"/>
      <c r="D6" s="57"/>
      <c r="E6" s="57"/>
    </row>
    <row r="7" spans="1:5" s="58" customFormat="1" ht="39.950000000000003" customHeight="1" thickBot="1">
      <c r="A7" s="57"/>
      <c r="B7" s="59" t="s">
        <v>77</v>
      </c>
      <c r="C7" s="159" t="s">
        <v>120</v>
      </c>
      <c r="D7" s="160"/>
      <c r="E7" s="60" t="s">
        <v>79</v>
      </c>
    </row>
    <row r="8" spans="1:5" s="58" customFormat="1" ht="20.100000000000001" customHeight="1">
      <c r="A8" s="57"/>
      <c r="B8" s="161" t="s">
        <v>80</v>
      </c>
      <c r="C8" s="61">
        <f>'別紙(1)'!I9</f>
        <v>0</v>
      </c>
      <c r="D8" s="165" t="s">
        <v>81</v>
      </c>
      <c r="E8" s="167"/>
    </row>
    <row r="9" spans="1:5" s="58" customFormat="1" ht="20.100000000000001" customHeight="1">
      <c r="A9" s="57"/>
      <c r="B9" s="162"/>
      <c r="C9" s="62">
        <f>'別紙(3)'!I9</f>
        <v>0</v>
      </c>
      <c r="D9" s="166"/>
      <c r="E9" s="168"/>
    </row>
    <row r="10" spans="1:5" s="58" customFormat="1" ht="20.100000000000001" customHeight="1">
      <c r="A10" s="57"/>
      <c r="B10" s="162" t="s">
        <v>82</v>
      </c>
      <c r="C10" s="63">
        <f>'別紙(1)'!C9</f>
        <v>0</v>
      </c>
      <c r="D10" s="170" t="s">
        <v>81</v>
      </c>
      <c r="E10" s="168"/>
    </row>
    <row r="11" spans="1:5" s="58" customFormat="1" ht="20.100000000000001" customHeight="1">
      <c r="A11" s="57"/>
      <c r="B11" s="162"/>
      <c r="C11" s="62">
        <f>'別紙(3)'!C9</f>
        <v>0</v>
      </c>
      <c r="D11" s="166"/>
      <c r="E11" s="168"/>
    </row>
    <row r="12" spans="1:5" s="58" customFormat="1" ht="20.100000000000001" customHeight="1">
      <c r="A12" s="57"/>
      <c r="B12" s="162" t="s">
        <v>83</v>
      </c>
      <c r="C12" s="63">
        <f>'別紙(1)'!B9-'別紙(1)'!C9-'別紙(1)'!I9</f>
        <v>0</v>
      </c>
      <c r="D12" s="170" t="s">
        <v>81</v>
      </c>
      <c r="E12" s="168"/>
    </row>
    <row r="13" spans="1:5" s="58" customFormat="1" ht="20.100000000000001" customHeight="1">
      <c r="A13" s="57"/>
      <c r="B13" s="162"/>
      <c r="C13" s="62">
        <f>'別紙(3)'!B9-'別紙(3)'!C9-'別紙(3)'!I9</f>
        <v>0</v>
      </c>
      <c r="D13" s="166"/>
      <c r="E13" s="168"/>
    </row>
    <row r="14" spans="1:5" s="58" customFormat="1" ht="20.100000000000001" customHeight="1">
      <c r="A14" s="57"/>
      <c r="B14" s="171"/>
      <c r="C14" s="173"/>
      <c r="D14" s="170" t="s">
        <v>81</v>
      </c>
      <c r="E14" s="168"/>
    </row>
    <row r="15" spans="1:5" s="58" customFormat="1" ht="20.100000000000001" customHeight="1" thickBot="1">
      <c r="A15" s="57"/>
      <c r="B15" s="172"/>
      <c r="C15" s="174"/>
      <c r="D15" s="165"/>
      <c r="E15" s="175"/>
    </row>
    <row r="16" spans="1:5" s="58" customFormat="1" ht="20.100000000000001" customHeight="1">
      <c r="A16" s="57"/>
      <c r="B16" s="176" t="s">
        <v>84</v>
      </c>
      <c r="C16" s="61">
        <f>C8+C10+C12</f>
        <v>0</v>
      </c>
      <c r="D16" s="180" t="s">
        <v>81</v>
      </c>
      <c r="E16" s="182"/>
    </row>
    <row r="17" spans="1:5" s="58" customFormat="1" ht="20.100000000000001" customHeight="1" thickBot="1">
      <c r="A17" s="57"/>
      <c r="B17" s="177"/>
      <c r="C17" s="64">
        <f>C9+C11+C13</f>
        <v>0</v>
      </c>
      <c r="D17" s="181"/>
      <c r="E17" s="183"/>
    </row>
    <row r="18" spans="1:5" s="58" customFormat="1" ht="14.25">
      <c r="A18" s="57"/>
      <c r="B18" s="57"/>
      <c r="C18" s="57"/>
      <c r="D18" s="57"/>
      <c r="E18" s="57"/>
    </row>
    <row r="19" spans="1:5" s="58" customFormat="1" ht="14.25">
      <c r="A19" s="57"/>
      <c r="B19" s="57"/>
      <c r="C19" s="57"/>
      <c r="D19" s="57"/>
      <c r="E19" s="57"/>
    </row>
    <row r="20" spans="1:5" s="58" customFormat="1" ht="14.25">
      <c r="A20" s="57" t="s">
        <v>85</v>
      </c>
      <c r="B20" s="57"/>
      <c r="C20" s="57"/>
      <c r="D20" s="57"/>
      <c r="E20" s="57"/>
    </row>
    <row r="21" spans="1:5" s="58" customFormat="1" ht="15" thickBot="1">
      <c r="A21" s="57"/>
      <c r="B21" s="57"/>
      <c r="C21" s="57"/>
      <c r="D21" s="57"/>
      <c r="E21" s="57"/>
    </row>
    <row r="22" spans="1:5" s="58" customFormat="1" ht="39.950000000000003" customHeight="1" thickBot="1">
      <c r="A22" s="57"/>
      <c r="B22" s="59" t="s">
        <v>77</v>
      </c>
      <c r="C22" s="159" t="s">
        <v>120</v>
      </c>
      <c r="D22" s="160"/>
      <c r="E22" s="60" t="s">
        <v>79</v>
      </c>
    </row>
    <row r="23" spans="1:5" s="58" customFormat="1" ht="20.100000000000001" customHeight="1">
      <c r="A23" s="57"/>
      <c r="B23" s="161" t="s">
        <v>86</v>
      </c>
      <c r="C23" s="61">
        <f>'別紙(1)'!B9</f>
        <v>0</v>
      </c>
      <c r="D23" s="165" t="s">
        <v>81</v>
      </c>
      <c r="E23" s="167"/>
    </row>
    <row r="24" spans="1:5" s="58" customFormat="1" ht="20.100000000000001" customHeight="1">
      <c r="A24" s="57"/>
      <c r="B24" s="162"/>
      <c r="C24" s="62">
        <f>'別紙(3)'!B9</f>
        <v>0</v>
      </c>
      <c r="D24" s="166"/>
      <c r="E24" s="168"/>
    </row>
    <row r="25" spans="1:5" s="58" customFormat="1" ht="20.100000000000001" customHeight="1">
      <c r="A25" s="57"/>
      <c r="B25" s="162"/>
      <c r="C25" s="65"/>
      <c r="D25" s="170" t="s">
        <v>81</v>
      </c>
      <c r="E25" s="168"/>
    </row>
    <row r="26" spans="1:5" s="58" customFormat="1" ht="20.100000000000001" customHeight="1">
      <c r="A26" s="57"/>
      <c r="B26" s="162"/>
      <c r="C26" s="62"/>
      <c r="D26" s="166"/>
      <c r="E26" s="168"/>
    </row>
    <row r="27" spans="1:5" s="58" customFormat="1" ht="20.100000000000001" customHeight="1">
      <c r="A27" s="57"/>
      <c r="B27" s="162"/>
      <c r="C27" s="65"/>
      <c r="D27" s="170" t="s">
        <v>81</v>
      </c>
      <c r="E27" s="184"/>
    </row>
    <row r="28" spans="1:5" s="58" customFormat="1" ht="20.100000000000001" customHeight="1">
      <c r="A28" s="57"/>
      <c r="B28" s="162"/>
      <c r="C28" s="62"/>
      <c r="D28" s="166"/>
      <c r="E28" s="184"/>
    </row>
    <row r="29" spans="1:5" s="58" customFormat="1" ht="20.100000000000001" customHeight="1">
      <c r="A29" s="57"/>
      <c r="B29" s="162"/>
      <c r="C29" s="65"/>
      <c r="D29" s="170" t="s">
        <v>81</v>
      </c>
      <c r="E29" s="184"/>
    </row>
    <row r="30" spans="1:5" s="58" customFormat="1" ht="20.100000000000001" customHeight="1" thickBot="1">
      <c r="A30" s="57"/>
      <c r="B30" s="185"/>
      <c r="C30" s="64"/>
      <c r="D30" s="165"/>
      <c r="E30" s="186"/>
    </row>
    <row r="31" spans="1:5" s="58" customFormat="1" ht="20.100000000000001" customHeight="1">
      <c r="A31" s="57"/>
      <c r="B31" s="176" t="s">
        <v>84</v>
      </c>
      <c r="C31" s="61">
        <f>C23+C25+C27+C29</f>
        <v>0</v>
      </c>
      <c r="D31" s="180" t="s">
        <v>81</v>
      </c>
      <c r="E31" s="182"/>
    </row>
    <row r="32" spans="1:5" s="58" customFormat="1" ht="20.100000000000001" customHeight="1" thickBot="1">
      <c r="A32" s="57"/>
      <c r="B32" s="177"/>
      <c r="C32" s="64">
        <f>C24+C26+C28+C30</f>
        <v>0</v>
      </c>
      <c r="D32" s="181"/>
      <c r="E32" s="183"/>
    </row>
    <row r="33" spans="1:5" s="58" customFormat="1" ht="14.25">
      <c r="A33" s="57"/>
      <c r="B33" s="57"/>
      <c r="C33" s="57"/>
      <c r="D33" s="57"/>
      <c r="E33" s="57"/>
    </row>
    <row r="34" spans="1:5" s="58" customFormat="1" ht="14.25">
      <c r="A34" s="58" t="s">
        <v>89</v>
      </c>
    </row>
  </sheetData>
  <sheetProtection selectLockedCells="1"/>
  <mergeCells count="34">
    <mergeCell ref="B29:B30"/>
    <mergeCell ref="D29:D30"/>
    <mergeCell ref="E29:E30"/>
    <mergeCell ref="B31:B32"/>
    <mergeCell ref="D31:D32"/>
    <mergeCell ref="E31:E32"/>
    <mergeCell ref="B25:B26"/>
    <mergeCell ref="D25:D26"/>
    <mergeCell ref="E25:E26"/>
    <mergeCell ref="B27:B28"/>
    <mergeCell ref="D27:D28"/>
    <mergeCell ref="E27:E28"/>
    <mergeCell ref="B16:B17"/>
    <mergeCell ref="D16:D17"/>
    <mergeCell ref="E16:E17"/>
    <mergeCell ref="C22:D22"/>
    <mergeCell ref="B23:B24"/>
    <mergeCell ref="D23:D24"/>
    <mergeCell ref="E23:E24"/>
    <mergeCell ref="B12:B13"/>
    <mergeCell ref="D12:D13"/>
    <mergeCell ref="E12:E13"/>
    <mergeCell ref="B14:B15"/>
    <mergeCell ref="C14:C15"/>
    <mergeCell ref="D14:D15"/>
    <mergeCell ref="E14:E15"/>
    <mergeCell ref="B10:B11"/>
    <mergeCell ref="D10:D11"/>
    <mergeCell ref="E10:E11"/>
    <mergeCell ref="A3:E3"/>
    <mergeCell ref="C7:D7"/>
    <mergeCell ref="B8:B9"/>
    <mergeCell ref="D8:D9"/>
    <mergeCell ref="E8:E9"/>
  </mergeCells>
  <phoneticPr fontId="2"/>
  <pageMargins left="0.75" right="0.75" top="1" bottom="1" header="0.51200000000000001" footer="0.51200000000000001"/>
  <pageSetup paperSize="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別紙(1)</vt:lpstr>
      <vt:lpstr>別紙(2)</vt:lpstr>
      <vt:lpstr>別記（収支予算書）</vt:lpstr>
      <vt:lpstr>別紙(3)</vt:lpstr>
      <vt:lpstr>別紙(4)</vt:lpstr>
      <vt:lpstr>別紙(5)</vt:lpstr>
      <vt:lpstr>別記（収支決算書）</vt:lpstr>
      <vt:lpstr>'別記（収支決算書）'!Print_Area</vt:lpstr>
      <vt:lpstr>'別紙(1)'!Print_Area</vt:lpstr>
      <vt:lpstr>'別紙(2)'!Print_Area</vt:lpstr>
      <vt:lpstr>'別紙(3)'!Print_Area</vt:lpstr>
      <vt:lpstr>'別紙(4)'!Print_Area</vt:lpstr>
      <vt:lpstr>'別紙(5)'!Print_Area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長尾悠介</cp:lastModifiedBy>
  <cp:lastPrinted>2021-05-21T07:32:54Z</cp:lastPrinted>
  <dcterms:created xsi:type="dcterms:W3CDTF">2014-02-19T01:44:25Z</dcterms:created>
  <dcterms:modified xsi:type="dcterms:W3CDTF">2024-02-26T05:01:41Z</dcterms:modified>
</cp:coreProperties>
</file>