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Lb17z0170\疾病対策課\★新型コロナ対策班\03_補助金関連\県HP\R5\03_記載例\"/>
    </mc:Choice>
  </mc:AlternateContent>
  <xr:revisionPtr revIDLastSave="0" documentId="13_ncr:1_{C50312BB-4EA1-40CD-A144-48BA892B0272}" xr6:coauthVersionLast="36" xr6:coauthVersionMax="36" xr10:uidLastSave="{00000000-0000-0000-0000-000000000000}"/>
  <bookViews>
    <workbookView xWindow="480" yWindow="72" windowWidth="18180" windowHeight="9672" tabRatio="889" xr2:uid="{00000000-000D-0000-FFFF-FFFF00000000}"/>
  </bookViews>
  <sheets>
    <sheet name="別紙（1）記載例" sheetId="19" r:id="rId1"/>
    <sheet name="別紙(2)　記載例" sheetId="10" r:id="rId2"/>
    <sheet name="別紙(2)別添資料　記載例" sheetId="21" r:id="rId3"/>
    <sheet name="別紙(3)　記載例" sheetId="11" r:id="rId4"/>
    <sheet name="別紙（4）記載例" sheetId="28" r:id="rId5"/>
    <sheet name="別紙(5)　記載例" sheetId="29" r:id="rId6"/>
    <sheet name="別紙(5)別添資料　記載例" sheetId="30" r:id="rId7"/>
    <sheet name="別紙(6)　記載例" sheetId="31" r:id="rId8"/>
  </sheets>
  <definedNames>
    <definedName name="_xlnm.Print_Area" localSheetId="0">'別紙（1）記載例'!$A$1:$K$21</definedName>
    <definedName name="_xlnm.Print_Area" localSheetId="1">'別紙(2)　記載例'!$A$1:$Q$21</definedName>
    <definedName name="_xlnm.Print_Area" localSheetId="2">'別紙(2)別添資料　記載例'!$B$1:$V$23</definedName>
    <definedName name="_xlnm.Print_Area" localSheetId="3">'別紙(3)　記載例'!$A$1:$G$53</definedName>
    <definedName name="_xlnm.Print_Area" localSheetId="4">'別紙（4）記載例'!$A$1:$N$18</definedName>
    <definedName name="_xlnm.Print_Area" localSheetId="5">'別紙(5)　記載例'!$A$1:$Q$21</definedName>
    <definedName name="_xlnm.Print_Area" localSheetId="6">'別紙(5)別添資料　記載例'!$B$1:$V$12</definedName>
    <definedName name="_xlnm.Print_Area" localSheetId="7">'別紙(6)　記載例'!$A$1:$G$53</definedName>
  </definedNames>
  <calcPr calcId="191029"/>
</workbook>
</file>

<file path=xl/calcChain.xml><?xml version="1.0" encoding="utf-8"?>
<calcChain xmlns="http://schemas.openxmlformats.org/spreadsheetml/2006/main">
  <c r="E35" i="31" l="1"/>
  <c r="E31" i="31"/>
  <c r="E27" i="31"/>
  <c r="E23" i="31"/>
  <c r="E35" i="11"/>
  <c r="E31" i="11"/>
  <c r="E27" i="11"/>
  <c r="E23" i="11"/>
  <c r="O3" i="29" l="1"/>
  <c r="G3" i="31"/>
  <c r="G11" i="28"/>
  <c r="G10" i="28"/>
  <c r="G9" i="28"/>
  <c r="G7" i="28"/>
  <c r="G6" i="28"/>
  <c r="D11" i="28"/>
  <c r="D10" i="28"/>
  <c r="D9" i="28"/>
  <c r="D7" i="28"/>
  <c r="D6" i="28"/>
  <c r="E49" i="31"/>
  <c r="F49" i="31" s="1"/>
  <c r="D49" i="31"/>
  <c r="D45" i="31"/>
  <c r="D41" i="31"/>
  <c r="D35" i="31"/>
  <c r="D31" i="31"/>
  <c r="D27" i="31"/>
  <c r="D23" i="31"/>
  <c r="D36" i="31" s="1"/>
  <c r="D17" i="31"/>
  <c r="G8" i="28" s="1"/>
  <c r="D13" i="31"/>
  <c r="D9" i="31"/>
  <c r="S12" i="30"/>
  <c r="R12" i="30"/>
  <c r="Q12" i="30"/>
  <c r="M12" i="30"/>
  <c r="L12" i="30"/>
  <c r="K12" i="30"/>
  <c r="G12" i="30"/>
  <c r="F12" i="30"/>
  <c r="E12" i="30"/>
  <c r="C12" i="30"/>
  <c r="V11" i="30"/>
  <c r="U11" i="30"/>
  <c r="T11" i="30"/>
  <c r="O11" i="30"/>
  <c r="J11" i="30"/>
  <c r="P11" i="30" s="1"/>
  <c r="I11" i="30"/>
  <c r="H11" i="30"/>
  <c r="N11" i="30" s="1"/>
  <c r="V10" i="30"/>
  <c r="U10" i="30"/>
  <c r="T10" i="30"/>
  <c r="P10" i="30"/>
  <c r="J10" i="30"/>
  <c r="I10" i="30"/>
  <c r="O10" i="30" s="1"/>
  <c r="H10" i="30"/>
  <c r="N10" i="30" s="1"/>
  <c r="V9" i="30"/>
  <c r="U9" i="30"/>
  <c r="T9" i="30"/>
  <c r="J9" i="30"/>
  <c r="P9" i="30" s="1"/>
  <c r="I9" i="30"/>
  <c r="O9" i="30" s="1"/>
  <c r="H9" i="30"/>
  <c r="N9" i="30" s="1"/>
  <c r="V8" i="30"/>
  <c r="V12" i="30" s="1"/>
  <c r="U8" i="30"/>
  <c r="T8" i="30"/>
  <c r="J8" i="30"/>
  <c r="I8" i="30"/>
  <c r="I12" i="30" s="1"/>
  <c r="H8" i="30"/>
  <c r="H12" i="30" s="1"/>
  <c r="Q20" i="29"/>
  <c r="P20" i="29"/>
  <c r="O20" i="29"/>
  <c r="K20" i="29"/>
  <c r="J20" i="29"/>
  <c r="I20" i="29"/>
  <c r="G20" i="29"/>
  <c r="F20" i="29"/>
  <c r="H11" i="28" s="1"/>
  <c r="E20" i="29"/>
  <c r="H10" i="28" s="1"/>
  <c r="D20" i="29"/>
  <c r="B20" i="29"/>
  <c r="H9" i="28" s="1"/>
  <c r="N19" i="29"/>
  <c r="L19" i="29"/>
  <c r="H19" i="29"/>
  <c r="C19" i="29"/>
  <c r="M19" i="29" s="1"/>
  <c r="N18" i="29"/>
  <c r="L18" i="29"/>
  <c r="H18" i="29"/>
  <c r="C18" i="29"/>
  <c r="M18" i="29" s="1"/>
  <c r="N17" i="29"/>
  <c r="M17" i="29"/>
  <c r="L17" i="29"/>
  <c r="H17" i="29"/>
  <c r="C17" i="29"/>
  <c r="N16" i="29"/>
  <c r="L16" i="29"/>
  <c r="H16" i="29"/>
  <c r="C16" i="29"/>
  <c r="M16" i="29" s="1"/>
  <c r="N15" i="29"/>
  <c r="L15" i="29"/>
  <c r="H15" i="29"/>
  <c r="C15" i="29"/>
  <c r="M15" i="29" s="1"/>
  <c r="N14" i="29"/>
  <c r="L14" i="29"/>
  <c r="H14" i="29"/>
  <c r="C14" i="29"/>
  <c r="M14" i="29" s="1"/>
  <c r="N13" i="29"/>
  <c r="M13" i="29"/>
  <c r="L13" i="29"/>
  <c r="H13" i="29"/>
  <c r="C13" i="29"/>
  <c r="N12" i="29"/>
  <c r="L12" i="29"/>
  <c r="H12" i="29"/>
  <c r="C12" i="29"/>
  <c r="M12" i="29" s="1"/>
  <c r="N11" i="29"/>
  <c r="L11" i="29"/>
  <c r="H11" i="29"/>
  <c r="C11" i="29"/>
  <c r="M11" i="29" s="1"/>
  <c r="N10" i="29"/>
  <c r="L10" i="29"/>
  <c r="H10" i="29"/>
  <c r="C10" i="29"/>
  <c r="M10" i="29" s="1"/>
  <c r="N9" i="29"/>
  <c r="L9" i="29"/>
  <c r="H9" i="29"/>
  <c r="C9" i="29"/>
  <c r="N8" i="29"/>
  <c r="L8" i="29"/>
  <c r="H8" i="29"/>
  <c r="C8" i="29"/>
  <c r="M8" i="29" s="1"/>
  <c r="D8" i="28" l="1"/>
  <c r="D18" i="31"/>
  <c r="M9" i="29"/>
  <c r="H20" i="29"/>
  <c r="L20" i="29"/>
  <c r="E9" i="31" s="1"/>
  <c r="H6" i="28" s="1"/>
  <c r="N20" i="29"/>
  <c r="E17" i="31" s="1"/>
  <c r="H8" i="28" s="1"/>
  <c r="U12" i="30"/>
  <c r="N8" i="30"/>
  <c r="J12" i="30"/>
  <c r="T12" i="30"/>
  <c r="G12" i="28"/>
  <c r="D12" i="28"/>
  <c r="F12" i="28" s="1"/>
  <c r="E36" i="31"/>
  <c r="F36" i="31" s="1"/>
  <c r="F17" i="31"/>
  <c r="F45" i="31"/>
  <c r="E45" i="31"/>
  <c r="E41" i="31"/>
  <c r="E50" i="31" s="1"/>
  <c r="D50" i="31"/>
  <c r="N12" i="30"/>
  <c r="O8" i="30"/>
  <c r="O12" i="30" s="1"/>
  <c r="P8" i="30"/>
  <c r="P12" i="30" s="1"/>
  <c r="M20" i="29"/>
  <c r="E13" i="31" s="1"/>
  <c r="H7" i="28" s="1"/>
  <c r="C20" i="29"/>
  <c r="D51" i="31" l="1"/>
  <c r="F9" i="31"/>
  <c r="E18" i="31"/>
  <c r="H12" i="28"/>
  <c r="I12" i="28" s="1"/>
  <c r="J12" i="28" s="1"/>
  <c r="K12" i="28" s="1"/>
  <c r="L12" i="28" s="1"/>
  <c r="F13" i="31"/>
  <c r="E51" i="31"/>
  <c r="F41" i="31"/>
  <c r="F50" i="31" s="1"/>
  <c r="F18" i="31" l="1"/>
  <c r="F51" i="31" s="1"/>
  <c r="N12" i="28"/>
  <c r="H8" i="10" l="1"/>
  <c r="H19" i="10"/>
  <c r="H18" i="10"/>
  <c r="H17" i="10"/>
  <c r="H16" i="10"/>
  <c r="M16" i="10" s="1"/>
  <c r="H15" i="10"/>
  <c r="H14" i="10"/>
  <c r="H13" i="10"/>
  <c r="H12" i="10"/>
  <c r="H11" i="10"/>
  <c r="H10" i="10"/>
  <c r="H9" i="10"/>
  <c r="C19" i="10"/>
  <c r="C18" i="10"/>
  <c r="C17" i="10"/>
  <c r="C16" i="10"/>
  <c r="C15" i="10"/>
  <c r="C14" i="10"/>
  <c r="C13" i="10"/>
  <c r="C12" i="10"/>
  <c r="M12" i="10" s="1"/>
  <c r="C11" i="10"/>
  <c r="C10" i="10"/>
  <c r="C9" i="10"/>
  <c r="C8" i="10"/>
  <c r="M8" i="10" s="1"/>
  <c r="M10" i="10"/>
  <c r="M11" i="10"/>
  <c r="M13" i="10"/>
  <c r="M14" i="10"/>
  <c r="M15" i="10"/>
  <c r="M17" i="10"/>
  <c r="M18" i="10"/>
  <c r="M19" i="10"/>
  <c r="M9" i="10" l="1"/>
  <c r="M20" i="10" s="1"/>
  <c r="H20" i="10"/>
  <c r="C20" i="10"/>
  <c r="D27" i="11"/>
  <c r="J20" i="10"/>
  <c r="E20" i="10"/>
  <c r="D49" i="11" l="1"/>
  <c r="D35" i="11"/>
  <c r="D45" i="11"/>
  <c r="D31" i="11"/>
  <c r="G10" i="19" l="1"/>
  <c r="D41" i="11"/>
  <c r="G11" i="19"/>
  <c r="D23" i="11"/>
  <c r="G9" i="19" l="1"/>
  <c r="D10" i="19"/>
  <c r="D9" i="19"/>
  <c r="D50" i="11" l="1"/>
  <c r="E49" i="11" l="1"/>
  <c r="F49" i="11" s="1"/>
  <c r="D11" i="19" l="1"/>
  <c r="D36" i="11"/>
  <c r="E41" i="11"/>
  <c r="E45" i="11"/>
  <c r="H10" i="19" s="1"/>
  <c r="G3" i="11"/>
  <c r="D3" i="10"/>
  <c r="N19" i="10"/>
  <c r="L19" i="10"/>
  <c r="L9" i="10"/>
  <c r="N9" i="10"/>
  <c r="L10" i="10"/>
  <c r="N10" i="10"/>
  <c r="L11" i="10"/>
  <c r="N11" i="10"/>
  <c r="L12" i="10"/>
  <c r="N12" i="10"/>
  <c r="L13" i="10"/>
  <c r="N13" i="10"/>
  <c r="L14" i="10"/>
  <c r="N14" i="10"/>
  <c r="L15" i="10"/>
  <c r="N15" i="10"/>
  <c r="L16" i="10"/>
  <c r="N16" i="10"/>
  <c r="L17" i="10"/>
  <c r="N17" i="10"/>
  <c r="L18" i="10"/>
  <c r="N18" i="10"/>
  <c r="N8" i="10"/>
  <c r="L8" i="10"/>
  <c r="F41" i="11" l="1"/>
  <c r="E50" i="11"/>
  <c r="F45" i="11"/>
  <c r="H8" i="21"/>
  <c r="N8" i="21" s="1"/>
  <c r="I8" i="21"/>
  <c r="O8" i="21" s="1"/>
  <c r="J8" i="21"/>
  <c r="P8" i="21" s="1"/>
  <c r="T8" i="21"/>
  <c r="U8" i="21"/>
  <c r="V8" i="21"/>
  <c r="H9" i="21"/>
  <c r="N9" i="21" s="1"/>
  <c r="I9" i="21"/>
  <c r="O9" i="21" s="1"/>
  <c r="J9" i="21"/>
  <c r="T9" i="21"/>
  <c r="U9" i="21"/>
  <c r="V9" i="21"/>
  <c r="H10" i="21"/>
  <c r="N10" i="21" s="1"/>
  <c r="I10" i="21"/>
  <c r="O10" i="21" s="1"/>
  <c r="J10" i="21"/>
  <c r="P10" i="21" s="1"/>
  <c r="T10" i="21"/>
  <c r="U10" i="21"/>
  <c r="V10" i="21"/>
  <c r="H11" i="21"/>
  <c r="N11" i="21" s="1"/>
  <c r="I11" i="21"/>
  <c r="O11" i="21" s="1"/>
  <c r="J11" i="21"/>
  <c r="P11" i="21" s="1"/>
  <c r="T11" i="21"/>
  <c r="U11" i="21"/>
  <c r="V11" i="21"/>
  <c r="C12" i="21"/>
  <c r="E12" i="21"/>
  <c r="F12" i="21"/>
  <c r="G12" i="21"/>
  <c r="K12" i="21"/>
  <c r="L12" i="21"/>
  <c r="M12" i="21"/>
  <c r="Q12" i="21"/>
  <c r="R12" i="21"/>
  <c r="S12" i="21"/>
  <c r="F50" i="11" l="1"/>
  <c r="U12" i="21"/>
  <c r="J12" i="21"/>
  <c r="V12" i="21"/>
  <c r="H12" i="21"/>
  <c r="P9" i="21"/>
  <c r="P12" i="21" s="1"/>
  <c r="T12" i="21"/>
  <c r="O12" i="21"/>
  <c r="I12" i="21"/>
  <c r="N12" i="21"/>
  <c r="Q20" i="10" l="1"/>
  <c r="P20" i="10"/>
  <c r="O20" i="10"/>
  <c r="N20" i="10" l="1"/>
  <c r="L20" i="10"/>
  <c r="K20" i="10"/>
  <c r="I20" i="10"/>
  <c r="G20" i="10"/>
  <c r="F20" i="10"/>
  <c r="D20" i="10"/>
  <c r="B20" i="10"/>
  <c r="H11" i="19" l="1"/>
  <c r="E13" i="11"/>
  <c r="H7" i="19" s="1"/>
  <c r="D13" i="11"/>
  <c r="E17" i="11"/>
  <c r="H8" i="19" s="1"/>
  <c r="D17" i="11"/>
  <c r="E36" i="11"/>
  <c r="F36" i="11" s="1"/>
  <c r="H9" i="19"/>
  <c r="E9" i="11"/>
  <c r="H6" i="19" s="1"/>
  <c r="D9" i="11"/>
  <c r="D7" i="19" l="1"/>
  <c r="G7" i="19"/>
  <c r="G8" i="19"/>
  <c r="D8" i="19"/>
  <c r="F9" i="11"/>
  <c r="G6" i="19"/>
  <c r="D6" i="19"/>
  <c r="D18" i="11"/>
  <c r="D51" i="11" s="1"/>
  <c r="H12" i="19"/>
  <c r="E18" i="11"/>
  <c r="F17" i="11"/>
  <c r="F13" i="11"/>
  <c r="G12" i="19" l="1"/>
  <c r="I12" i="19" s="1"/>
  <c r="E51" i="11"/>
  <c r="F18" i="11"/>
  <c r="F51" i="11" l="1"/>
  <c r="D12" i="19"/>
  <c r="F12" i="19" s="1"/>
  <c r="J12" i="19" s="1"/>
  <c r="K12" i="19" s="1"/>
</calcChain>
</file>

<file path=xl/sharedStrings.xml><?xml version="1.0" encoding="utf-8"?>
<sst xmlns="http://schemas.openxmlformats.org/spreadsheetml/2006/main" count="451" uniqueCount="156">
  <si>
    <t xml:space="preserve">       円</t>
  </si>
  <si>
    <t>区　分</t>
    <phoneticPr fontId="2"/>
  </si>
  <si>
    <t>支出予定額</t>
    <rPh sb="2" eb="4">
      <t>ヨテイ</t>
    </rPh>
    <phoneticPr fontId="2"/>
  </si>
  <si>
    <t>基準額</t>
    <rPh sb="0" eb="3">
      <t>キジュンガク</t>
    </rPh>
    <phoneticPr fontId="7"/>
  </si>
  <si>
    <t>選定額</t>
    <rPh sb="0" eb="2">
      <t>センテイ</t>
    </rPh>
    <rPh sb="2" eb="3">
      <t>ガク</t>
    </rPh>
    <phoneticPr fontId="7"/>
  </si>
  <si>
    <t>算出内訳</t>
    <rPh sb="0" eb="2">
      <t>サンシュツ</t>
    </rPh>
    <rPh sb="2" eb="4">
      <t>ウチワケ</t>
    </rPh>
    <phoneticPr fontId="2"/>
  </si>
  <si>
    <t>円</t>
    <rPh sb="0" eb="1">
      <t>エン</t>
    </rPh>
    <phoneticPr fontId="2"/>
  </si>
  <si>
    <t>５月</t>
  </si>
  <si>
    <t>６月</t>
  </si>
  <si>
    <t>７月</t>
  </si>
  <si>
    <t>８月</t>
  </si>
  <si>
    <t>９月</t>
  </si>
  <si>
    <t>１０月</t>
  </si>
  <si>
    <t>１１月</t>
  </si>
  <si>
    <t>１２月</t>
  </si>
  <si>
    <t>１月</t>
  </si>
  <si>
    <t>２月</t>
  </si>
  <si>
    <t>３月</t>
  </si>
  <si>
    <t>４月</t>
    <rPh sb="1" eb="2">
      <t>ガツ</t>
    </rPh>
    <phoneticPr fontId="2"/>
  </si>
  <si>
    <t>合計</t>
    <rPh sb="0" eb="2">
      <t>ゴウケイ</t>
    </rPh>
    <phoneticPr fontId="2"/>
  </si>
  <si>
    <t>ICU内の病床</t>
    <rPh sb="3" eb="4">
      <t>ナイ</t>
    </rPh>
    <rPh sb="5" eb="7">
      <t>ビョウショウ</t>
    </rPh>
    <phoneticPr fontId="2"/>
  </si>
  <si>
    <t>その他の病床</t>
    <rPh sb="2" eb="3">
      <t>タ</t>
    </rPh>
    <rPh sb="4" eb="6">
      <t>ビョウショウ</t>
    </rPh>
    <phoneticPr fontId="2"/>
  </si>
  <si>
    <t>【ICU内の病床】</t>
    <rPh sb="4" eb="5">
      <t>ナイ</t>
    </rPh>
    <rPh sb="6" eb="8">
      <t>ビョウショウ</t>
    </rPh>
    <phoneticPr fontId="2"/>
  </si>
  <si>
    <t>【その他の病床】</t>
    <rPh sb="3" eb="4">
      <t>タ</t>
    </rPh>
    <rPh sb="5" eb="7">
      <t>ビョウショウ</t>
    </rPh>
    <phoneticPr fontId="2"/>
  </si>
  <si>
    <t>※必要に応じて行を挿入すること。</t>
    <rPh sb="1" eb="3">
      <t>ヒツヨウ</t>
    </rPh>
    <rPh sb="4" eb="5">
      <t>オウ</t>
    </rPh>
    <rPh sb="7" eb="8">
      <t>ギョウ</t>
    </rPh>
    <rPh sb="9" eb="11">
      <t>ソウニュウ</t>
    </rPh>
    <phoneticPr fontId="2"/>
  </si>
  <si>
    <t>97,000円</t>
    <rPh sb="6" eb="7">
      <t>エン</t>
    </rPh>
    <phoneticPr fontId="2"/>
  </si>
  <si>
    <t>※区分は実態に応じて修正、追記すること。</t>
    <rPh sb="1" eb="3">
      <t>クブン</t>
    </rPh>
    <rPh sb="4" eb="6">
      <t>ジッタイ</t>
    </rPh>
    <rPh sb="7" eb="8">
      <t>オウ</t>
    </rPh>
    <rPh sb="10" eb="12">
      <t>シュウセイ</t>
    </rPh>
    <rPh sb="13" eb="15">
      <t>ツイキ</t>
    </rPh>
    <phoneticPr fontId="2"/>
  </si>
  <si>
    <t>×空床数</t>
    <rPh sb="1" eb="2">
      <t>クウ</t>
    </rPh>
    <phoneticPr fontId="2"/>
  </si>
  <si>
    <t>×空床数</t>
    <rPh sb="1" eb="3">
      <t>クウショウ</t>
    </rPh>
    <rPh sb="3" eb="4">
      <t>スウ</t>
    </rPh>
    <phoneticPr fontId="2"/>
  </si>
  <si>
    <t>計</t>
    <rPh sb="0" eb="1">
      <t>ケイ</t>
    </rPh>
    <phoneticPr fontId="2"/>
  </si>
  <si>
    <t>区分</t>
  </si>
  <si>
    <t>総事業費</t>
  </si>
  <si>
    <t>寄附金その他の
収入額(B)</t>
    <rPh sb="1" eb="2">
      <t>フ</t>
    </rPh>
    <phoneticPr fontId="2"/>
  </si>
  <si>
    <t>基準額</t>
  </si>
  <si>
    <t>選定額</t>
  </si>
  <si>
    <t>県費補助基本額</t>
  </si>
  <si>
    <t>(A)</t>
  </si>
  <si>
    <t>(D)</t>
  </si>
  <si>
    <t>(E)</t>
  </si>
  <si>
    <t>(F)</t>
  </si>
  <si>
    <t>(G)</t>
  </si>
  <si>
    <t>差引事業費
(A)－(B)</t>
    <phoneticPr fontId="2"/>
  </si>
  <si>
    <t>対象経費の
支出予定額</t>
    <phoneticPr fontId="2"/>
  </si>
  <si>
    <t>県費補助所要額
(G)×10/10</t>
    <phoneticPr fontId="2"/>
  </si>
  <si>
    <t>＝(C)</t>
    <phoneticPr fontId="2"/>
  </si>
  <si>
    <t>＝(H)</t>
    <phoneticPr fontId="2"/>
  </si>
  <si>
    <t>新型コロナウイルス感染症対策事業計画書（病床確保）</t>
    <rPh sb="16" eb="18">
      <t>ケイカク</t>
    </rPh>
    <rPh sb="20" eb="22">
      <t>ビョウショウ</t>
    </rPh>
    <rPh sb="22" eb="24">
      <t>カクホ</t>
    </rPh>
    <phoneticPr fontId="2"/>
  </si>
  <si>
    <t>【一般医療機関用】</t>
    <rPh sb="1" eb="3">
      <t>イッパン</t>
    </rPh>
    <phoneticPr fontId="2"/>
  </si>
  <si>
    <t>一般医療機関</t>
    <rPh sb="0" eb="2">
      <t>イッパン</t>
    </rPh>
    <rPh sb="2" eb="4">
      <t>イリョウ</t>
    </rPh>
    <rPh sb="4" eb="6">
      <t>キカン</t>
    </rPh>
    <phoneticPr fontId="2"/>
  </si>
  <si>
    <t>別紙(3)</t>
    <rPh sb="0" eb="2">
      <t>ベッシ</t>
    </rPh>
    <phoneticPr fontId="2"/>
  </si>
  <si>
    <t>別紙(2)</t>
    <rPh sb="0" eb="2">
      <t>ベッシ</t>
    </rPh>
    <phoneticPr fontId="2"/>
  </si>
  <si>
    <t>別紙（1）</t>
    <rPh sb="0" eb="2">
      <t>ベッシ</t>
    </rPh>
    <phoneticPr fontId="2"/>
  </si>
  <si>
    <t>稼動病床</t>
    <rPh sb="0" eb="2">
      <t>カドウ</t>
    </rPh>
    <rPh sb="2" eb="4">
      <t>ビョウショウ</t>
    </rPh>
    <phoneticPr fontId="2"/>
  </si>
  <si>
    <t>休止病床</t>
    <rPh sb="0" eb="2">
      <t>キュウシ</t>
    </rPh>
    <rPh sb="2" eb="4">
      <t>ビョウショウ</t>
    </rPh>
    <phoneticPr fontId="2"/>
  </si>
  <si>
    <t>重症病床</t>
    <rPh sb="0" eb="2">
      <t>ジュウショウ</t>
    </rPh>
    <rPh sb="2" eb="4">
      <t>ビョウショウ</t>
    </rPh>
    <rPh sb="3" eb="4">
      <t>ジュウビョウ</t>
    </rPh>
    <phoneticPr fontId="2"/>
  </si>
  <si>
    <t>重症患者等に酸素投与及び呼吸ﾓﾆﾀﾘﾝｸﾞが可能な病床</t>
    <rPh sb="0" eb="2">
      <t>ジュウショウ</t>
    </rPh>
    <rPh sb="2" eb="5">
      <t>カンジャトウ</t>
    </rPh>
    <rPh sb="6" eb="8">
      <t>サンソ</t>
    </rPh>
    <rPh sb="8" eb="10">
      <t>トウヨ</t>
    </rPh>
    <rPh sb="10" eb="11">
      <t>オヨ</t>
    </rPh>
    <rPh sb="12" eb="14">
      <t>コキュウ</t>
    </rPh>
    <rPh sb="21" eb="24">
      <t>カノウナ</t>
    </rPh>
    <rPh sb="24" eb="26">
      <t>ビョウショウ</t>
    </rPh>
    <phoneticPr fontId="2"/>
  </si>
  <si>
    <t>小計</t>
    <rPh sb="0" eb="2">
      <t>ショウケイ</t>
    </rPh>
    <phoneticPr fontId="2"/>
  </si>
  <si>
    <t>稼働病床の病床確保</t>
    <rPh sb="0" eb="2">
      <t>カドウ</t>
    </rPh>
    <rPh sb="2" eb="4">
      <t>ビョウショウ</t>
    </rPh>
    <rPh sb="5" eb="7">
      <t>ビョウショウ</t>
    </rPh>
    <rPh sb="7" eb="9">
      <t>カクホ</t>
    </rPh>
    <phoneticPr fontId="2"/>
  </si>
  <si>
    <t>（注）</t>
    <phoneticPr fontId="2"/>
  </si>
  <si>
    <t>１　Ａ、Ｄ欄は、別紙(3)の支出予定額を記入すること。</t>
    <rPh sb="14" eb="16">
      <t>シシュツ</t>
    </rPh>
    <rPh sb="16" eb="18">
      <t>ヨテイ</t>
    </rPh>
    <rPh sb="18" eb="19">
      <t>ガク</t>
    </rPh>
    <phoneticPr fontId="2"/>
  </si>
  <si>
    <t>２　Ｅ欄は、別紙(3)の基準額の合計額を記入すること。</t>
    <rPh sb="3" eb="4">
      <t>ラン</t>
    </rPh>
    <rPh sb="6" eb="8">
      <t>ベッシ</t>
    </rPh>
    <rPh sb="12" eb="15">
      <t>キジュンガク</t>
    </rPh>
    <rPh sb="16" eb="18">
      <t>ゴウケイ</t>
    </rPh>
    <rPh sb="18" eb="19">
      <t>ガク</t>
    </rPh>
    <rPh sb="20" eb="22">
      <t>キニュウ</t>
    </rPh>
    <phoneticPr fontId="2"/>
  </si>
  <si>
    <t>３　Ｆ欄は、Ｄ欄とＥ欄を比較して少ない方の額を記入すること。</t>
    <rPh sb="3" eb="4">
      <t>ラン</t>
    </rPh>
    <rPh sb="7" eb="8">
      <t>ラン</t>
    </rPh>
    <rPh sb="10" eb="11">
      <t>ラン</t>
    </rPh>
    <rPh sb="12" eb="14">
      <t>ヒカク</t>
    </rPh>
    <rPh sb="16" eb="17">
      <t>スク</t>
    </rPh>
    <rPh sb="19" eb="20">
      <t>ホウ</t>
    </rPh>
    <rPh sb="21" eb="22">
      <t>ガク</t>
    </rPh>
    <rPh sb="23" eb="25">
      <t>キニュウ</t>
    </rPh>
    <phoneticPr fontId="2"/>
  </si>
  <si>
    <t>４　Ｇ欄は、Ｃ欄とＦ欄を比較して少ない方の額を記入すること。</t>
    <rPh sb="3" eb="4">
      <t>ラン</t>
    </rPh>
    <rPh sb="7" eb="8">
      <t>ラン</t>
    </rPh>
    <rPh sb="10" eb="11">
      <t>ラン</t>
    </rPh>
    <rPh sb="12" eb="14">
      <t>ヒカク</t>
    </rPh>
    <rPh sb="16" eb="17">
      <t>スク</t>
    </rPh>
    <rPh sb="19" eb="20">
      <t>ホウ</t>
    </rPh>
    <rPh sb="21" eb="22">
      <t>ガク</t>
    </rPh>
    <rPh sb="23" eb="25">
      <t>キニュウ</t>
    </rPh>
    <phoneticPr fontId="2"/>
  </si>
  <si>
    <t>５　Ｈ欄は、Ｇ欄に補助率を乗じて得た額（１，０００円未満は切り捨てる。）を記入すること。</t>
    <rPh sb="3" eb="4">
      <t>ラン</t>
    </rPh>
    <rPh sb="7" eb="8">
      <t>ラン</t>
    </rPh>
    <rPh sb="9" eb="12">
      <t>ホジョリツ</t>
    </rPh>
    <rPh sb="13" eb="14">
      <t>ジョウ</t>
    </rPh>
    <rPh sb="16" eb="17">
      <t>エ</t>
    </rPh>
    <rPh sb="18" eb="19">
      <t>ガク</t>
    </rPh>
    <rPh sb="25" eb="26">
      <t>エン</t>
    </rPh>
    <rPh sb="26" eb="28">
      <t>ミマン</t>
    </rPh>
    <rPh sb="29" eb="30">
      <t>キ</t>
    </rPh>
    <rPh sb="31" eb="32">
      <t>ス</t>
    </rPh>
    <rPh sb="37" eb="39">
      <t>キニュウ</t>
    </rPh>
    <phoneticPr fontId="2"/>
  </si>
  <si>
    <t>別添</t>
    <rPh sb="0" eb="2">
      <t>ベッテン</t>
    </rPh>
    <phoneticPr fontId="2"/>
  </si>
  <si>
    <t>確保病床予定</t>
    <rPh sb="0" eb="2">
      <t>カクホ</t>
    </rPh>
    <rPh sb="2" eb="4">
      <t>ビョウショウ</t>
    </rPh>
    <rPh sb="4" eb="6">
      <t>ヨテイ</t>
    </rPh>
    <phoneticPr fontId="2"/>
  </si>
  <si>
    <t>受入期間</t>
    <rPh sb="0" eb="2">
      <t>ウケイレ</t>
    </rPh>
    <rPh sb="2" eb="4">
      <t>キカン</t>
    </rPh>
    <phoneticPr fontId="2"/>
  </si>
  <si>
    <t>延べ空床数
（ウ）＝（ア）－（イ）</t>
    <rPh sb="0" eb="1">
      <t>ノ</t>
    </rPh>
    <rPh sb="2" eb="4">
      <t>クウショウ</t>
    </rPh>
    <rPh sb="4" eb="5">
      <t>スウ</t>
    </rPh>
    <phoneticPr fontId="2"/>
  </si>
  <si>
    <t>休止病床数</t>
    <rPh sb="0" eb="2">
      <t>キュウシ</t>
    </rPh>
    <rPh sb="2" eb="5">
      <t>ビョウショウスウ</t>
    </rPh>
    <rPh sb="4" eb="5">
      <t>スウ</t>
    </rPh>
    <phoneticPr fontId="2"/>
  </si>
  <si>
    <t>延べ休止病床数</t>
    <rPh sb="0" eb="1">
      <t>ノ</t>
    </rPh>
    <rPh sb="2" eb="4">
      <t>キュウシ</t>
    </rPh>
    <rPh sb="4" eb="7">
      <t>ビョウショウスウ</t>
    </rPh>
    <rPh sb="6" eb="7">
      <t>スウ</t>
    </rPh>
    <phoneticPr fontId="2"/>
  </si>
  <si>
    <t>○日</t>
    <rPh sb="1" eb="2">
      <t>ニチ</t>
    </rPh>
    <phoneticPr fontId="2"/>
  </si>
  <si>
    <t>（○月○日～△月△日）</t>
    <rPh sb="2" eb="3">
      <t>ツキ</t>
    </rPh>
    <rPh sb="4" eb="5">
      <t>ニチ</t>
    </rPh>
    <rPh sb="7" eb="8">
      <t>ツキ</t>
    </rPh>
    <rPh sb="9" eb="10">
      <t>ニチ</t>
    </rPh>
    <phoneticPr fontId="2"/>
  </si>
  <si>
    <t>重症病床</t>
    <rPh sb="0" eb="2">
      <t>ジュウショウ</t>
    </rPh>
    <rPh sb="2" eb="4">
      <t>ビョウショウ</t>
    </rPh>
    <phoneticPr fontId="2"/>
  </si>
  <si>
    <t>※別添資料を添付してください。</t>
    <rPh sb="1" eb="3">
      <t>ベッテン</t>
    </rPh>
    <rPh sb="3" eb="5">
      <t>シリョウ</t>
    </rPh>
    <rPh sb="6" eb="8">
      <t>テンプ</t>
    </rPh>
    <phoneticPr fontId="2"/>
  </si>
  <si>
    <t>×休止病床数</t>
    <rPh sb="1" eb="3">
      <t>キュウシ</t>
    </rPh>
    <rPh sb="3" eb="6">
      <t>ビョウショウスウ</t>
    </rPh>
    <phoneticPr fontId="2"/>
  </si>
  <si>
    <t>新型コロナウイルス感染症対策事業所要額調書（病床確保）</t>
    <rPh sb="0" eb="2">
      <t>シンガタ</t>
    </rPh>
    <rPh sb="9" eb="12">
      <t>カンセンショウ</t>
    </rPh>
    <rPh sb="12" eb="14">
      <t>タイサク</t>
    </rPh>
    <rPh sb="14" eb="16">
      <t>ジギョウ</t>
    </rPh>
    <rPh sb="16" eb="19">
      <t>ショヨウガク</t>
    </rPh>
    <rPh sb="19" eb="21">
      <t>チョウショ</t>
    </rPh>
    <rPh sb="22" eb="24">
      <t>ビョウショウ</t>
    </rPh>
    <rPh sb="24" eb="26">
      <t>カクホ</t>
    </rPh>
    <phoneticPr fontId="2"/>
  </si>
  <si>
    <t>延べ休止病床数合計
Ｄ【休止病床数×日数】</t>
    <rPh sb="0" eb="1">
      <t>ノ</t>
    </rPh>
    <rPh sb="2" eb="4">
      <t>キュウシ</t>
    </rPh>
    <rPh sb="4" eb="7">
      <t>ビョウショウスウ</t>
    </rPh>
    <rPh sb="7" eb="9">
      <t>ゴウケイ</t>
    </rPh>
    <phoneticPr fontId="4"/>
  </si>
  <si>
    <t>病棟名等</t>
    <rPh sb="0" eb="2">
      <t>ビョウトウ</t>
    </rPh>
    <rPh sb="2" eb="3">
      <t>メイ</t>
    </rPh>
    <rPh sb="3" eb="4">
      <t>ナド</t>
    </rPh>
    <phoneticPr fontId="2"/>
  </si>
  <si>
    <t>新型コロナウイルス感染症対策事業支出予定額内訳（病床確保）</t>
    <rPh sb="16" eb="18">
      <t>シシュツ</t>
    </rPh>
    <rPh sb="18" eb="20">
      <t>ヨテイ</t>
    </rPh>
    <rPh sb="20" eb="21">
      <t>ガク</t>
    </rPh>
    <rPh sb="21" eb="23">
      <t>ウチワケ</t>
    </rPh>
    <rPh sb="24" eb="26">
      <t>ビョウショウ</t>
    </rPh>
    <rPh sb="26" eb="28">
      <t>カクホ</t>
    </rPh>
    <phoneticPr fontId="2"/>
  </si>
  <si>
    <t>空床に係る運営経費等</t>
    <rPh sb="9" eb="10">
      <t>ナド</t>
    </rPh>
    <phoneticPr fontId="2"/>
  </si>
  <si>
    <t>医療機関名</t>
    <rPh sb="0" eb="2">
      <t>イリョウ</t>
    </rPh>
    <rPh sb="2" eb="5">
      <t>キカンメイ</t>
    </rPh>
    <phoneticPr fontId="2"/>
  </si>
  <si>
    <t>医療機関名</t>
    <rPh sb="0" eb="2">
      <t>イリョウ</t>
    </rPh>
    <rPh sb="2" eb="5">
      <t>キカンメイ</t>
    </rPh>
    <phoneticPr fontId="2"/>
  </si>
  <si>
    <t>月分</t>
    <rPh sb="0" eb="2">
      <t>ツキブン</t>
    </rPh>
    <phoneticPr fontId="2"/>
  </si>
  <si>
    <t>(円）</t>
    <rPh sb="1" eb="2">
      <t>エン</t>
    </rPh>
    <phoneticPr fontId="2"/>
  </si>
  <si>
    <t>Aのうち新型コロナウイルス感染症患者等の入院により、使用する見込病床数
B　【使用病床数×日数】</t>
    <phoneticPr fontId="4"/>
  </si>
  <si>
    <t>延べ使用見込病床数
【使用病床数×日数】
（イ）</t>
    <phoneticPr fontId="2"/>
  </si>
  <si>
    <t>病床確保経費</t>
    <rPh sb="0" eb="2">
      <t>ビョウショウ</t>
    </rPh>
    <rPh sb="2" eb="4">
      <t>カクホ</t>
    </rPh>
    <rPh sb="4" eb="6">
      <t>ケイヒ</t>
    </rPh>
    <phoneticPr fontId="2"/>
  </si>
  <si>
    <t>　97,000円　×　空床数</t>
    <rPh sb="7" eb="8">
      <t>エン</t>
    </rPh>
    <rPh sb="11" eb="13">
      <t>クウショウ</t>
    </rPh>
    <rPh sb="13" eb="14">
      <t>スウ</t>
    </rPh>
    <phoneticPr fontId="2"/>
  </si>
  <si>
    <t>【重症病床】</t>
    <rPh sb="1" eb="3">
      <t>ジュウショウ</t>
    </rPh>
    <rPh sb="3" eb="5">
      <t>ビョウショウ</t>
    </rPh>
    <rPh sb="4" eb="5">
      <t>）</t>
    </rPh>
    <phoneticPr fontId="2"/>
  </si>
  <si>
    <t>休止病床に係る経費等①</t>
    <rPh sb="9" eb="10">
      <t>ナド</t>
    </rPh>
    <phoneticPr fontId="2"/>
  </si>
  <si>
    <t>【ICU病床】</t>
    <rPh sb="4" eb="6">
      <t>ビョウショウ</t>
    </rPh>
    <phoneticPr fontId="2"/>
  </si>
  <si>
    <r>
      <rPr>
        <sz val="10"/>
        <rFont val="ＭＳ Ｐゴシック"/>
        <family val="3"/>
        <charset val="128"/>
        <scheme val="minor"/>
      </rPr>
      <t xml:space="preserve">※休止病床に係る経費①には、即応病床の確保に必要な休止病床にかかる休止病床数を記載。
上記以外の経費については、休止病床に係る経費②に記載
</t>
    </r>
    <r>
      <rPr>
        <sz val="12"/>
        <rFont val="ＭＳ Ｐゴシック"/>
        <family val="3"/>
        <charset val="128"/>
        <scheme val="minor"/>
      </rPr>
      <t xml:space="preserve">
支出予定額と基準額のいずれか低い額</t>
    </r>
    <rPh sb="1" eb="3">
      <t>キュウシ</t>
    </rPh>
    <rPh sb="3" eb="5">
      <t>ビョウショウ</t>
    </rPh>
    <rPh sb="6" eb="7">
      <t>カカ</t>
    </rPh>
    <rPh sb="8" eb="10">
      <t>ケイヒ</t>
    </rPh>
    <rPh sb="14" eb="16">
      <t>ソクオウ</t>
    </rPh>
    <rPh sb="16" eb="18">
      <t>ビョウショウ</t>
    </rPh>
    <rPh sb="19" eb="21">
      <t>カクホ</t>
    </rPh>
    <rPh sb="22" eb="24">
      <t>ヒツヨウ</t>
    </rPh>
    <rPh sb="25" eb="27">
      <t>キュウシ</t>
    </rPh>
    <rPh sb="27" eb="29">
      <t>ビョウショウ</t>
    </rPh>
    <rPh sb="33" eb="35">
      <t>キュウシ</t>
    </rPh>
    <rPh sb="35" eb="37">
      <t>ビョウショウ</t>
    </rPh>
    <rPh sb="37" eb="38">
      <t>スウ</t>
    </rPh>
    <rPh sb="39" eb="41">
      <t>キサイ</t>
    </rPh>
    <rPh sb="43" eb="45">
      <t>ジョウキ</t>
    </rPh>
    <rPh sb="45" eb="47">
      <t>イガイ</t>
    </rPh>
    <rPh sb="48" eb="50">
      <t>ケイヒ</t>
    </rPh>
    <rPh sb="56" eb="58">
      <t>キュウシ</t>
    </rPh>
    <rPh sb="58" eb="60">
      <t>ビョウショウ</t>
    </rPh>
    <rPh sb="61" eb="62">
      <t>カカ</t>
    </rPh>
    <rPh sb="63" eb="65">
      <t>ケイヒ</t>
    </rPh>
    <rPh sb="67" eb="69">
      <t>キサイ</t>
    </rPh>
    <rPh sb="73" eb="75">
      <t>シシュツ</t>
    </rPh>
    <rPh sb="75" eb="77">
      <t>ヨテイ</t>
    </rPh>
    <rPh sb="77" eb="78">
      <t>ガク</t>
    </rPh>
    <rPh sb="79" eb="82">
      <t>キジュンガク</t>
    </rPh>
    <rPh sb="87" eb="88">
      <t>ヒク</t>
    </rPh>
    <rPh sb="89" eb="90">
      <t>ガク</t>
    </rPh>
    <phoneticPr fontId="2"/>
  </si>
  <si>
    <t>×即応病床</t>
    <rPh sb="1" eb="3">
      <t>ソクオウ</t>
    </rPh>
    <rPh sb="3" eb="5">
      <t>ビョウショウ</t>
    </rPh>
    <phoneticPr fontId="2"/>
  </si>
  <si>
    <t>×2床</t>
    <rPh sb="2" eb="3">
      <t>ショウ</t>
    </rPh>
    <phoneticPr fontId="2"/>
  </si>
  <si>
    <t>小計②</t>
    <rPh sb="0" eb="2">
      <t>ショウケイ</t>
    </rPh>
    <phoneticPr fontId="2"/>
  </si>
  <si>
    <t>休止病床に係る経費等②</t>
    <rPh sb="9" eb="10">
      <t>ナド</t>
    </rPh>
    <phoneticPr fontId="2"/>
  </si>
  <si>
    <t>小計③</t>
    <rPh sb="0" eb="2">
      <t>ショウケイ</t>
    </rPh>
    <phoneticPr fontId="2"/>
  </si>
  <si>
    <t xml:space="preserve">    合計④</t>
    <rPh sb="4" eb="5">
      <t>ア</t>
    </rPh>
    <phoneticPr fontId="2"/>
  </si>
  <si>
    <t>　97,000円　×　休止病床数</t>
    <rPh sb="11" eb="13">
      <t>キュウシ</t>
    </rPh>
    <rPh sb="13" eb="15">
      <t>ビョウショウ</t>
    </rPh>
    <phoneticPr fontId="2"/>
  </si>
  <si>
    <t>延べ即応病床数（新型コロナウイルス感染症患者等受入可能数）
A　【即応病床数×日数】</t>
    <rPh sb="0" eb="1">
      <t>ノ</t>
    </rPh>
    <rPh sb="2" eb="4">
      <t>ソクオウ</t>
    </rPh>
    <rPh sb="4" eb="7">
      <t>ビョウショウスウ</t>
    </rPh>
    <rPh sb="8" eb="10">
      <t>シンガタ</t>
    </rPh>
    <rPh sb="17" eb="20">
      <t>カンセンショウ</t>
    </rPh>
    <rPh sb="20" eb="22">
      <t>カンジャ</t>
    </rPh>
    <rPh sb="22" eb="23">
      <t>トウ</t>
    </rPh>
    <rPh sb="23" eb="25">
      <t>ウケイ</t>
    </rPh>
    <rPh sb="25" eb="27">
      <t>カノウ</t>
    </rPh>
    <rPh sb="27" eb="28">
      <t>スウ</t>
    </rPh>
    <rPh sb="33" eb="35">
      <t>ソクオウ</t>
    </rPh>
    <phoneticPr fontId="2"/>
  </si>
  <si>
    <t>即応病床数</t>
    <rPh sb="0" eb="2">
      <t>ソクオウ</t>
    </rPh>
    <rPh sb="2" eb="4">
      <t>ビョウショウ</t>
    </rPh>
    <rPh sb="4" eb="5">
      <t>スウ</t>
    </rPh>
    <phoneticPr fontId="2"/>
  </si>
  <si>
    <t>延べ即応病床数
【即応病床数×日数】
（ア）</t>
    <rPh sb="0" eb="1">
      <t>ノ</t>
    </rPh>
    <rPh sb="2" eb="4">
      <t>ソクオウ</t>
    </rPh>
    <rPh sb="4" eb="6">
      <t>ビョウショウ</t>
    </rPh>
    <rPh sb="6" eb="7">
      <t>スウ</t>
    </rPh>
    <rPh sb="9" eb="11">
      <t>ソクオウ</t>
    </rPh>
    <phoneticPr fontId="2"/>
  </si>
  <si>
    <t>即応病床数から新型コロナウイルス感染症患者等の使用する見込病床数を差し引いた数（空床数合計）
C＝A-B</t>
    <rPh sb="0" eb="2">
      <t>ソクオウ</t>
    </rPh>
    <rPh sb="2" eb="5">
      <t>ビョウショウスウ</t>
    </rPh>
    <rPh sb="7" eb="9">
      <t>シンガタ</t>
    </rPh>
    <rPh sb="16" eb="19">
      <t>カンセンショウ</t>
    </rPh>
    <rPh sb="19" eb="21">
      <t>カンジャ</t>
    </rPh>
    <rPh sb="21" eb="22">
      <t>ナド</t>
    </rPh>
    <rPh sb="23" eb="25">
      <t>シヨウ</t>
    </rPh>
    <rPh sb="27" eb="29">
      <t>ミコミ</t>
    </rPh>
    <rPh sb="29" eb="32">
      <t>ビョウショウスウ</t>
    </rPh>
    <rPh sb="33" eb="34">
      <t>サ</t>
    </rPh>
    <rPh sb="35" eb="36">
      <t>ヒ</t>
    </rPh>
    <rPh sb="38" eb="39">
      <t>スウ</t>
    </rPh>
    <rPh sb="40" eb="42">
      <t>クウショウ</t>
    </rPh>
    <rPh sb="42" eb="43">
      <t>スウ</t>
    </rPh>
    <rPh sb="43" eb="45">
      <t>ゴウケイ</t>
    </rPh>
    <phoneticPr fontId="4"/>
  </si>
  <si>
    <t>41,000円</t>
    <rPh sb="6" eb="7">
      <t>エン</t>
    </rPh>
    <phoneticPr fontId="2"/>
  </si>
  <si>
    <t>　41,000円　×　空床数</t>
    <rPh sb="7" eb="8">
      <t>エン</t>
    </rPh>
    <rPh sb="11" eb="13">
      <t>クウショウ</t>
    </rPh>
    <rPh sb="13" eb="14">
      <t>スウ</t>
    </rPh>
    <phoneticPr fontId="2"/>
  </si>
  <si>
    <t>　41,000円　×　休止病床数</t>
  </si>
  <si>
    <t>16,000円</t>
    <rPh sb="6" eb="7">
      <t>エン</t>
    </rPh>
    <phoneticPr fontId="2"/>
  </si>
  <si>
    <t>　16,000円　×　空床数</t>
    <rPh sb="7" eb="8">
      <t>エン</t>
    </rPh>
    <rPh sb="11" eb="13">
      <t>クウショウ</t>
    </rPh>
    <rPh sb="13" eb="14">
      <t>スウ</t>
    </rPh>
    <phoneticPr fontId="2"/>
  </si>
  <si>
    <t>　16,000円　×　休止病床数</t>
  </si>
  <si>
    <t>HCU病床</t>
    <rPh sb="3" eb="5">
      <t>ビョウショウ</t>
    </rPh>
    <phoneticPr fontId="2"/>
  </si>
  <si>
    <t>その他</t>
    <rPh sb="2" eb="3">
      <t>タ</t>
    </rPh>
    <phoneticPr fontId="2"/>
  </si>
  <si>
    <t>計</t>
    <rPh sb="0" eb="1">
      <t>ケイ</t>
    </rPh>
    <phoneticPr fontId="2"/>
  </si>
  <si>
    <t>内訳</t>
    <rPh sb="0" eb="2">
      <t>ウチワケ</t>
    </rPh>
    <phoneticPr fontId="2"/>
  </si>
  <si>
    <t>【重症病床(HCU)】</t>
    <rPh sb="1" eb="3">
      <t>ジュウショウ</t>
    </rPh>
    <rPh sb="3" eb="5">
      <t>ビョウショウ</t>
    </rPh>
    <rPh sb="4" eb="5">
      <t>）</t>
    </rPh>
    <phoneticPr fontId="2"/>
  </si>
  <si>
    <t>【重症病床(その他）】</t>
    <rPh sb="1" eb="3">
      <t>ジュウショウ</t>
    </rPh>
    <rPh sb="3" eb="5">
      <t>ビョウショウ</t>
    </rPh>
    <rPh sb="4" eb="5">
      <t>）</t>
    </rPh>
    <rPh sb="8" eb="9">
      <t>タ</t>
    </rPh>
    <phoneticPr fontId="2"/>
  </si>
  <si>
    <t>別紙（４）</t>
    <rPh sb="0" eb="2">
      <t>ベッシ</t>
    </rPh>
    <phoneticPr fontId="2"/>
  </si>
  <si>
    <t>新型コロナウイルス感染症対策事業補助金精算書（病床確保）</t>
    <rPh sb="0" eb="2">
      <t>シンガタ</t>
    </rPh>
    <rPh sb="9" eb="12">
      <t>カンセンショウ</t>
    </rPh>
    <rPh sb="12" eb="14">
      <t>タイサク</t>
    </rPh>
    <rPh sb="14" eb="16">
      <t>ジギョウ</t>
    </rPh>
    <rPh sb="16" eb="19">
      <t>ホジョキン</t>
    </rPh>
    <rPh sb="19" eb="22">
      <t>セイサンショ</t>
    </rPh>
    <rPh sb="23" eb="25">
      <t>ビョウショウ</t>
    </rPh>
    <rPh sb="25" eb="27">
      <t>カクホ</t>
    </rPh>
    <phoneticPr fontId="2"/>
  </si>
  <si>
    <t xml:space="preserve"> 総事業費</t>
  </si>
  <si>
    <t>寄附金
その他の
収入額</t>
    <rPh sb="1" eb="2">
      <t>フ</t>
    </rPh>
    <phoneticPr fontId="2"/>
  </si>
  <si>
    <t>差引事業費
 (A)－(B)</t>
    <phoneticPr fontId="2"/>
  </si>
  <si>
    <t>対象経費の
支出済額</t>
    <phoneticPr fontId="2"/>
  </si>
  <si>
    <t>基準額</t>
    <phoneticPr fontId="2"/>
  </si>
  <si>
    <t>選定額</t>
    <phoneticPr fontId="2"/>
  </si>
  <si>
    <t xml:space="preserve">県費補助
基本額        </t>
    <phoneticPr fontId="2"/>
  </si>
  <si>
    <t>県費補助
所要額
(G)×10/10</t>
    <phoneticPr fontId="2"/>
  </si>
  <si>
    <t>県費交付
決定額</t>
    <phoneticPr fontId="2"/>
  </si>
  <si>
    <t>県費補助
受入額</t>
    <phoneticPr fontId="2"/>
  </si>
  <si>
    <t>差引
(H)－(J)</t>
    <phoneticPr fontId="2"/>
  </si>
  <si>
    <t>(B)</t>
  </si>
  <si>
    <t>(I)</t>
  </si>
  <si>
    <t>(J)</t>
  </si>
  <si>
    <t>＝(K)</t>
    <phoneticPr fontId="2"/>
  </si>
  <si>
    <t>１　Ａ、Ｄ欄は、別紙(6)の支出済額の合計額を記入すること。</t>
    <rPh sb="14" eb="16">
      <t>シシュツ</t>
    </rPh>
    <rPh sb="16" eb="17">
      <t>スミ</t>
    </rPh>
    <rPh sb="17" eb="18">
      <t>ガク</t>
    </rPh>
    <rPh sb="21" eb="22">
      <t>ガク</t>
    </rPh>
    <phoneticPr fontId="2"/>
  </si>
  <si>
    <t>２　Ｅ欄は、別紙(6)の基準額の合計額を記入すること。</t>
    <rPh sb="3" eb="4">
      <t>ラン</t>
    </rPh>
    <rPh sb="6" eb="8">
      <t>ベッシ</t>
    </rPh>
    <rPh sb="12" eb="15">
      <t>キジュンガク</t>
    </rPh>
    <rPh sb="16" eb="18">
      <t>ゴウケイ</t>
    </rPh>
    <rPh sb="18" eb="19">
      <t>ガク</t>
    </rPh>
    <rPh sb="20" eb="22">
      <t>キニュウ</t>
    </rPh>
    <phoneticPr fontId="2"/>
  </si>
  <si>
    <t>別紙(6)</t>
    <rPh sb="0" eb="2">
      <t>ベッシ</t>
    </rPh>
    <phoneticPr fontId="2"/>
  </si>
  <si>
    <t>新型コロナウイルス感染症対策事業支出額内訳（病床確保）</t>
    <rPh sb="16" eb="18">
      <t>シシュツ</t>
    </rPh>
    <rPh sb="18" eb="19">
      <t>ガク</t>
    </rPh>
    <rPh sb="19" eb="21">
      <t>ウチワケ</t>
    </rPh>
    <rPh sb="22" eb="24">
      <t>ビョウショウ</t>
    </rPh>
    <rPh sb="24" eb="26">
      <t>カクホ</t>
    </rPh>
    <phoneticPr fontId="2"/>
  </si>
  <si>
    <t>医療機関</t>
    <rPh sb="0" eb="2">
      <t>イリョウ</t>
    </rPh>
    <rPh sb="2" eb="4">
      <t>キカン</t>
    </rPh>
    <phoneticPr fontId="2"/>
  </si>
  <si>
    <t>支出済額</t>
    <rPh sb="2" eb="3">
      <t>スミ</t>
    </rPh>
    <phoneticPr fontId="2"/>
  </si>
  <si>
    <t>【重症病床(その他)】</t>
    <rPh sb="1" eb="3">
      <t>ジュウショウ</t>
    </rPh>
    <rPh sb="3" eb="5">
      <t>ビョウショウ</t>
    </rPh>
    <rPh sb="4" eb="5">
      <t>）</t>
    </rPh>
    <rPh sb="8" eb="9">
      <t>タ</t>
    </rPh>
    <phoneticPr fontId="2"/>
  </si>
  <si>
    <t>別紙(５)</t>
    <rPh sb="0" eb="2">
      <t>ベッシ</t>
    </rPh>
    <phoneticPr fontId="2"/>
  </si>
  <si>
    <t>新型コロナウイルス感染症対策事業実績書（病床確保）</t>
    <rPh sb="16" eb="18">
      <t>ジッセキ</t>
    </rPh>
    <rPh sb="18" eb="19">
      <t>ショ</t>
    </rPh>
    <rPh sb="20" eb="22">
      <t>ビョウショウ</t>
    </rPh>
    <rPh sb="22" eb="24">
      <t>カクホ</t>
    </rPh>
    <phoneticPr fontId="2"/>
  </si>
  <si>
    <t>医療機関名</t>
    <phoneticPr fontId="2"/>
  </si>
  <si>
    <t>Aのうち新型コロナウイルス感染症患者等の入院により、使用した病床数
B　【使用病床数×日数】</t>
    <rPh sb="4" eb="6">
      <t>シンガタ</t>
    </rPh>
    <rPh sb="13" eb="16">
      <t>カンセンショウ</t>
    </rPh>
    <rPh sb="16" eb="18">
      <t>カンジャ</t>
    </rPh>
    <rPh sb="18" eb="19">
      <t>ナド</t>
    </rPh>
    <rPh sb="20" eb="22">
      <t>ニュウイン</t>
    </rPh>
    <rPh sb="26" eb="28">
      <t>シヨウ</t>
    </rPh>
    <rPh sb="30" eb="33">
      <t>ビョウショウスウ</t>
    </rPh>
    <phoneticPr fontId="4"/>
  </si>
  <si>
    <t>延べ即応病床数から新型コロナウイルス感染症患者等の使用した病床数を差し引いた数（空床数合計）
C＝A-B</t>
    <rPh sb="0" eb="1">
      <t>ノ</t>
    </rPh>
    <rPh sb="2" eb="4">
      <t>ソクオウ</t>
    </rPh>
    <rPh sb="4" eb="7">
      <t>ビョウショウスウ</t>
    </rPh>
    <rPh sb="9" eb="11">
      <t>シンガタ</t>
    </rPh>
    <rPh sb="18" eb="21">
      <t>カンセンショウ</t>
    </rPh>
    <rPh sb="21" eb="23">
      <t>カンジャ</t>
    </rPh>
    <rPh sb="23" eb="24">
      <t>ナド</t>
    </rPh>
    <rPh sb="25" eb="27">
      <t>シヨウ</t>
    </rPh>
    <rPh sb="29" eb="32">
      <t>ビョウショウスウ</t>
    </rPh>
    <rPh sb="33" eb="34">
      <t>サ</t>
    </rPh>
    <rPh sb="35" eb="36">
      <t>ヒ</t>
    </rPh>
    <rPh sb="38" eb="39">
      <t>スウ</t>
    </rPh>
    <rPh sb="40" eb="43">
      <t>クウショウスウ</t>
    </rPh>
    <rPh sb="43" eb="45">
      <t>ゴウケイ</t>
    </rPh>
    <phoneticPr fontId="4"/>
  </si>
  <si>
    <t>延べ休止病床数
Ｄ【休止病床数×日数】</t>
    <rPh sb="0" eb="1">
      <t>ノ</t>
    </rPh>
    <phoneticPr fontId="4"/>
  </si>
  <si>
    <t>酸素投与及び呼吸ﾓﾆﾀﾘﾝｸﾞが可能な病床</t>
    <rPh sb="0" eb="2">
      <t>サンソ</t>
    </rPh>
    <rPh sb="2" eb="4">
      <t>トウヨ</t>
    </rPh>
    <rPh sb="4" eb="5">
      <t>オヨ</t>
    </rPh>
    <rPh sb="6" eb="8">
      <t>コキュウ</t>
    </rPh>
    <rPh sb="15" eb="18">
      <t>カノウナ</t>
    </rPh>
    <rPh sb="18" eb="20">
      <t>ビョウショウ</t>
    </rPh>
    <phoneticPr fontId="2"/>
  </si>
  <si>
    <t>確保病床実績</t>
    <rPh sb="0" eb="2">
      <t>カクホ</t>
    </rPh>
    <rPh sb="2" eb="4">
      <t>ビョウショウ</t>
    </rPh>
    <rPh sb="4" eb="6">
      <t>ジッセキ</t>
    </rPh>
    <phoneticPr fontId="2"/>
  </si>
  <si>
    <t>月分</t>
    <rPh sb="0" eb="1">
      <t>ツキ</t>
    </rPh>
    <rPh sb="1" eb="2">
      <t>ブン</t>
    </rPh>
    <phoneticPr fontId="2"/>
  </si>
  <si>
    <t>延べ使用病床数
【使用病床数×日数】
（イ）</t>
    <phoneticPr fontId="2"/>
  </si>
  <si>
    <t>×1床</t>
    <rPh sb="2" eb="3">
      <t>ショウ</t>
    </rPh>
    <phoneticPr fontId="2"/>
  </si>
  <si>
    <t>○○病院</t>
    <rPh sb="2" eb="4">
      <t>ビョウイン</t>
    </rPh>
    <phoneticPr fontId="2"/>
  </si>
  <si>
    <t>□□病棟</t>
    <rPh sb="2" eb="4">
      <t>ビョウトウ</t>
    </rPh>
    <phoneticPr fontId="2"/>
  </si>
  <si>
    <t>（5月8日～
5月17日）</t>
  </si>
  <si>
    <t>（5月8日～
5月17日）</t>
    <phoneticPr fontId="2"/>
  </si>
  <si>
    <t>（5月18日～
5月31日）</t>
  </si>
  <si>
    <t>（5月18日～
5月31日）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</si>
</sst>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床&quot;"/>
    <numFmt numFmtId="177" formatCode="#,##0_ "/>
    <numFmt numFmtId="178" formatCode="#,##0_ ;[Red]\-#,##0\ "/>
  </numFmts>
  <fonts count="2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明朝"/>
      <family val="1"/>
      <charset val="128"/>
    </font>
    <font>
      <sz val="6"/>
      <name val="明朝"/>
      <family val="3"/>
      <charset val="128"/>
    </font>
    <font>
      <sz val="12"/>
      <name val="ＭＳ Ｐゴシック"/>
      <family val="3"/>
      <charset val="128"/>
      <scheme val="minor"/>
    </font>
    <font>
      <sz val="11"/>
      <name val="ＭＳ Ｐゴシック"/>
      <family val="3"/>
      <charset val="128"/>
      <scheme val="minor"/>
    </font>
    <font>
      <sz val="11"/>
      <color indexed="8"/>
      <name val="ＭＳ Ｐゴシック"/>
      <family val="3"/>
      <charset val="128"/>
    </font>
    <font>
      <sz val="11"/>
      <name val="ＭＳ Ｐゴシック"/>
      <family val="3"/>
      <charset val="128"/>
    </font>
    <font>
      <sz val="10.5"/>
      <color indexed="8"/>
      <name val="ＭＳ 明朝"/>
      <family val="1"/>
      <charset val="128"/>
    </font>
    <font>
      <sz val="11"/>
      <name val="ＭＳ 明朝"/>
      <family val="1"/>
      <charset val="128"/>
    </font>
    <font>
      <sz val="12"/>
      <name val="ＭＳ Ｐゴシック"/>
      <family val="3"/>
      <charset val="128"/>
    </font>
    <font>
      <u/>
      <sz val="12"/>
      <name val="ＭＳ Ｐゴシック"/>
      <family val="3"/>
      <charset val="128"/>
    </font>
    <font>
      <sz val="16"/>
      <name val="ＭＳ Ｐゴシック"/>
      <family val="3"/>
      <charset val="128"/>
    </font>
    <font>
      <sz val="9"/>
      <name val="ＭＳ Ｐゴシック"/>
      <family val="3"/>
      <charset val="128"/>
    </font>
    <font>
      <sz val="12"/>
      <color rgb="FFFF0000"/>
      <name val="ＭＳ Ｐゴシック"/>
      <family val="3"/>
      <charset val="128"/>
      <scheme val="minor"/>
    </font>
    <font>
      <sz val="14"/>
      <name val="ＭＳ Ｐゴシック"/>
      <family val="3"/>
      <charset val="128"/>
      <scheme val="minor"/>
    </font>
    <font>
      <b/>
      <sz val="14"/>
      <name val="ＭＳ Ｐゴシック"/>
      <family val="3"/>
      <charset val="128"/>
    </font>
    <font>
      <sz val="12"/>
      <color theme="1"/>
      <name val="ＭＳ Ｐゴシック"/>
      <family val="3"/>
      <charset val="128"/>
      <scheme val="minor"/>
    </font>
    <font>
      <sz val="10"/>
      <name val="ＭＳ Ｐゴシック"/>
      <family val="3"/>
      <charset val="128"/>
    </font>
    <font>
      <sz val="11"/>
      <color rgb="FFFF0000"/>
      <name val="ＭＳ Ｐゴシック"/>
      <family val="3"/>
      <charset val="128"/>
    </font>
    <font>
      <b/>
      <sz val="16"/>
      <color rgb="FFFF0000"/>
      <name val="ＭＳ Ｐゴシック"/>
      <family val="3"/>
      <charset val="128"/>
    </font>
    <font>
      <sz val="10"/>
      <name val="ＭＳ Ｐゴシック"/>
      <family val="3"/>
      <charset val="128"/>
      <scheme val="minor"/>
    </font>
    <font>
      <sz val="14"/>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thin">
        <color indexed="64"/>
      </bottom>
      <diagonal style="thin">
        <color indexed="64"/>
      </diagonal>
    </border>
    <border>
      <left/>
      <right/>
      <top style="thin">
        <color indexed="64"/>
      </top>
      <bottom/>
      <diagonal/>
    </border>
    <border>
      <left style="medium">
        <color indexed="64"/>
      </left>
      <right/>
      <top style="double">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diagonalUp="1">
      <left style="thin">
        <color indexed="64"/>
      </left>
      <right style="thin">
        <color indexed="64"/>
      </right>
      <top/>
      <bottom style="thin">
        <color indexed="64"/>
      </bottom>
      <diagonal style="thin">
        <color indexed="64"/>
      </diagonal>
    </border>
  </borders>
  <cellStyleXfs count="11">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lignment vertical="center"/>
    </xf>
    <xf numFmtId="38" fontId="8" fillId="0" borderId="0" applyFont="0" applyFill="0" applyBorder="0" applyAlignment="0" applyProtection="0">
      <alignment vertical="center"/>
    </xf>
  </cellStyleXfs>
  <cellXfs count="275">
    <xf numFmtId="0" fontId="0" fillId="0" borderId="0" xfId="0">
      <alignment vertical="center"/>
    </xf>
    <xf numFmtId="0" fontId="5" fillId="0" borderId="0" xfId="1" applyFont="1" applyAlignment="1">
      <alignment vertical="center"/>
    </xf>
    <xf numFmtId="0" fontId="5" fillId="0" borderId="0" xfId="1" applyFont="1" applyFill="1" applyAlignment="1">
      <alignment vertical="center"/>
    </xf>
    <xf numFmtId="0" fontId="5" fillId="0" borderId="0" xfId="1" applyFont="1" applyFill="1" applyAlignment="1">
      <alignment horizontal="right" vertical="center"/>
    </xf>
    <xf numFmtId="0" fontId="5" fillId="0" borderId="1" xfId="1" applyNumberFormat="1" applyFont="1" applyFill="1" applyBorder="1" applyAlignment="1">
      <alignment horizontal="right" vertical="center" wrapText="1"/>
    </xf>
    <xf numFmtId="0" fontId="5" fillId="0" borderId="0" xfId="1" applyFont="1" applyBorder="1" applyAlignment="1">
      <alignment horizontal="center" vertical="center"/>
    </xf>
    <xf numFmtId="0" fontId="5" fillId="0" borderId="0" xfId="1" applyFont="1" applyBorder="1" applyAlignment="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5" fillId="0" borderId="0" xfId="1" applyFont="1" applyAlignment="1">
      <alignment horizontal="left" vertical="center"/>
    </xf>
    <xf numFmtId="0" fontId="9" fillId="0" borderId="2" xfId="0" applyFont="1" applyBorder="1" applyAlignment="1">
      <alignment horizontal="center" vertical="top" wrapText="1"/>
    </xf>
    <xf numFmtId="0" fontId="10" fillId="0" borderId="0" xfId="0" applyFont="1">
      <alignment vertical="center"/>
    </xf>
    <xf numFmtId="0" fontId="9" fillId="0" borderId="3" xfId="0" applyFont="1" applyBorder="1" applyAlignment="1">
      <alignment horizontal="left" vertical="top" wrapText="1"/>
    </xf>
    <xf numFmtId="0" fontId="9" fillId="0" borderId="3" xfId="0" applyFont="1" applyBorder="1" applyAlignment="1">
      <alignment horizontal="center" vertical="top" wrapText="1"/>
    </xf>
    <xf numFmtId="0" fontId="10" fillId="0" borderId="3" xfId="0" applyFont="1" applyBorder="1" applyAlignment="1">
      <alignment horizontal="center" vertical="top" wrapText="1"/>
    </xf>
    <xf numFmtId="49" fontId="9" fillId="0" borderId="3" xfId="0" applyNumberFormat="1" applyFont="1" applyBorder="1" applyAlignment="1">
      <alignment horizontal="center" vertical="top" wrapText="1"/>
    </xf>
    <xf numFmtId="38" fontId="0" fillId="0" borderId="1" xfId="10" applyFont="1" applyBorder="1" applyAlignment="1">
      <alignment vertical="center" wrapText="1"/>
    </xf>
    <xf numFmtId="38" fontId="0" fillId="0" borderId="1" xfId="10" applyFont="1" applyBorder="1" applyAlignment="1">
      <alignment vertical="center"/>
    </xf>
    <xf numFmtId="38" fontId="0" fillId="0" borderId="1" xfId="10" applyFont="1" applyBorder="1">
      <alignment vertical="center"/>
    </xf>
    <xf numFmtId="0" fontId="0" fillId="0" borderId="0" xfId="0" applyAlignment="1">
      <alignment horizontal="right" vertical="center"/>
    </xf>
    <xf numFmtId="0" fontId="5" fillId="0" borderId="0" xfId="1" applyFont="1" applyBorder="1" applyAlignment="1">
      <alignment horizontal="center" vertical="center"/>
    </xf>
    <xf numFmtId="38" fontId="5" fillId="0" borderId="0" xfId="10" applyFont="1" applyAlignment="1">
      <alignment horizontal="right" vertical="center"/>
    </xf>
    <xf numFmtId="0" fontId="5" fillId="0" borderId="1" xfId="1"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right" vertical="center"/>
    </xf>
    <xf numFmtId="0" fontId="5" fillId="0" borderId="12" xfId="1" applyNumberFormat="1" applyFont="1" applyFill="1" applyBorder="1" applyAlignment="1">
      <alignment horizontal="right" vertical="center" wrapText="1"/>
    </xf>
    <xf numFmtId="0" fontId="5" fillId="0" borderId="29" xfId="1" applyFont="1" applyBorder="1" applyAlignment="1">
      <alignment horizontal="center" vertical="center"/>
    </xf>
    <xf numFmtId="0" fontId="5" fillId="0" borderId="10" xfId="1" applyNumberFormat="1" applyFont="1" applyFill="1" applyBorder="1" applyAlignment="1">
      <alignment horizontal="right" vertical="center" wrapText="1"/>
    </xf>
    <xf numFmtId="0" fontId="0" fillId="0" borderId="1" xfId="0" applyBorder="1" applyAlignment="1">
      <alignment horizontal="center" vertical="center"/>
    </xf>
    <xf numFmtId="0" fontId="11" fillId="0" borderId="0" xfId="0" applyFont="1">
      <alignment vertical="center"/>
    </xf>
    <xf numFmtId="0" fontId="12" fillId="0" borderId="0" xfId="0" applyFont="1">
      <alignment vertical="center"/>
    </xf>
    <xf numFmtId="0" fontId="11" fillId="0" borderId="2" xfId="0" applyFont="1" applyBorder="1" applyAlignment="1">
      <alignment horizontal="center" vertical="center"/>
    </xf>
    <xf numFmtId="0" fontId="11" fillId="0" borderId="1" xfId="0" applyFont="1" applyBorder="1" applyAlignment="1">
      <alignment vertical="center"/>
    </xf>
    <xf numFmtId="0" fontId="11" fillId="0" borderId="1" xfId="0" applyFont="1" applyBorder="1">
      <alignment vertical="center"/>
    </xf>
    <xf numFmtId="0" fontId="11" fillId="0" borderId="2" xfId="0" applyFont="1" applyBorder="1">
      <alignment vertical="center"/>
    </xf>
    <xf numFmtId="0" fontId="11" fillId="0" borderId="24" xfId="0" applyFont="1" applyBorder="1">
      <alignment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vertical="center" shrinkToFit="1"/>
    </xf>
    <xf numFmtId="0" fontId="11" fillId="0" borderId="3" xfId="0" applyFont="1" applyBorder="1">
      <alignment vertical="center"/>
    </xf>
    <xf numFmtId="0" fontId="13" fillId="0" borderId="0" xfId="0" applyFont="1">
      <alignment vertical="center"/>
    </xf>
    <xf numFmtId="0" fontId="14" fillId="0" borderId="6" xfId="0" applyFont="1" applyBorder="1" applyAlignment="1">
      <alignment horizontal="center" vertical="center" wrapText="1"/>
    </xf>
    <xf numFmtId="38" fontId="5" fillId="0" borderId="7" xfId="10" applyFont="1" applyFill="1" applyBorder="1" applyAlignment="1">
      <alignment vertical="center" wrapText="1"/>
    </xf>
    <xf numFmtId="38" fontId="5" fillId="0" borderId="8" xfId="10" applyFont="1" applyBorder="1" applyAlignment="1">
      <alignment vertical="center" wrapText="1"/>
    </xf>
    <xf numFmtId="38" fontId="5" fillId="0" borderId="0" xfId="10" applyFont="1" applyAlignment="1">
      <alignment vertical="center"/>
    </xf>
    <xf numFmtId="38" fontId="5" fillId="0" borderId="1" xfId="10" applyFont="1" applyFill="1" applyBorder="1" applyAlignment="1">
      <alignment vertical="center" wrapText="1"/>
    </xf>
    <xf numFmtId="38" fontId="5" fillId="0" borderId="12" xfId="10" applyFont="1" applyFill="1" applyBorder="1" applyAlignment="1">
      <alignment vertical="center" wrapText="1"/>
    </xf>
    <xf numFmtId="38" fontId="5" fillId="0" borderId="8" xfId="10" applyFont="1" applyBorder="1" applyAlignment="1">
      <alignment vertical="center"/>
    </xf>
    <xf numFmtId="38" fontId="5" fillId="0" borderId="8" xfId="10" applyFont="1" applyBorder="1" applyAlignment="1">
      <alignment horizontal="center" vertical="center" shrinkToFit="1"/>
    </xf>
    <xf numFmtId="38" fontId="5" fillId="0" borderId="5" xfId="10" applyFont="1" applyFill="1" applyBorder="1" applyAlignment="1">
      <alignment horizontal="center" vertical="center" wrapText="1"/>
    </xf>
    <xf numFmtId="38" fontId="5" fillId="0" borderId="1" xfId="10" applyFont="1" applyBorder="1" applyAlignment="1">
      <alignment vertical="center" wrapText="1"/>
    </xf>
    <xf numFmtId="38" fontId="5" fillId="0" borderId="8" xfId="10" applyFont="1" applyFill="1" applyBorder="1" applyAlignment="1">
      <alignment vertical="center" wrapText="1"/>
    </xf>
    <xf numFmtId="38" fontId="5" fillId="0" borderId="17" xfId="10" applyFont="1" applyFill="1" applyBorder="1" applyAlignment="1">
      <alignment horizontal="center" vertical="center" wrapText="1"/>
    </xf>
    <xf numFmtId="38" fontId="5" fillId="0" borderId="17" xfId="10" applyFont="1" applyFill="1" applyBorder="1" applyAlignment="1">
      <alignment vertical="center" wrapText="1"/>
    </xf>
    <xf numFmtId="0" fontId="6" fillId="0" borderId="0" xfId="1" applyFont="1" applyAlignment="1">
      <alignment horizontal="center" vertical="center"/>
    </xf>
    <xf numFmtId="38" fontId="5" fillId="2" borderId="11" xfId="10" applyFont="1" applyFill="1" applyBorder="1" applyAlignment="1">
      <alignment vertical="center" wrapText="1"/>
    </xf>
    <xf numFmtId="0" fontId="5" fillId="2" borderId="10" xfId="1" applyNumberFormat="1" applyFont="1" applyFill="1" applyBorder="1" applyAlignment="1">
      <alignment horizontal="right" vertical="center"/>
    </xf>
    <xf numFmtId="0" fontId="5" fillId="2" borderId="1" xfId="1" applyNumberFormat="1" applyFont="1" applyFill="1" applyBorder="1" applyAlignment="1">
      <alignment horizontal="right" vertical="center"/>
    </xf>
    <xf numFmtId="0" fontId="5" fillId="2" borderId="12" xfId="1" applyNumberFormat="1" applyFont="1" applyFill="1" applyBorder="1" applyAlignment="1">
      <alignment horizontal="right" vertical="center"/>
    </xf>
    <xf numFmtId="0" fontId="5" fillId="2" borderId="6" xfId="1" applyNumberFormat="1" applyFont="1" applyFill="1" applyBorder="1" applyAlignment="1">
      <alignment horizontal="right" vertical="center" wrapText="1"/>
    </xf>
    <xf numFmtId="0" fontId="5" fillId="2" borderId="1" xfId="1" applyNumberFormat="1" applyFont="1" applyFill="1" applyBorder="1" applyAlignment="1">
      <alignment horizontal="right" vertical="center" wrapText="1"/>
    </xf>
    <xf numFmtId="0" fontId="5" fillId="2" borderId="5" xfId="1" applyNumberFormat="1" applyFont="1" applyFill="1" applyBorder="1" applyAlignment="1">
      <alignment horizontal="right" vertical="center" wrapText="1"/>
    </xf>
    <xf numFmtId="0" fontId="5" fillId="2" borderId="6" xfId="1" applyNumberFormat="1" applyFont="1" applyFill="1" applyBorder="1" applyAlignment="1">
      <alignment horizontal="right" vertical="center"/>
    </xf>
    <xf numFmtId="0" fontId="5" fillId="2" borderId="5" xfId="1" applyNumberFormat="1" applyFont="1" applyFill="1" applyBorder="1" applyAlignment="1">
      <alignment horizontal="right" vertical="center"/>
    </xf>
    <xf numFmtId="0" fontId="5" fillId="2" borderId="10" xfId="1" applyFont="1" applyFill="1" applyBorder="1" applyAlignment="1">
      <alignment vertical="center"/>
    </xf>
    <xf numFmtId="0" fontId="5" fillId="2" borderId="1" xfId="1" applyFont="1" applyFill="1" applyBorder="1" applyAlignment="1">
      <alignment vertical="center"/>
    </xf>
    <xf numFmtId="0" fontId="5" fillId="2" borderId="12" xfId="1" applyFont="1" applyFill="1" applyBorder="1" applyAlignment="1">
      <alignment vertical="center"/>
    </xf>
    <xf numFmtId="0" fontId="11" fillId="2" borderId="1" xfId="0" applyFont="1" applyFill="1" applyBorder="1">
      <alignment vertical="center"/>
    </xf>
    <xf numFmtId="0" fontId="11" fillId="2" borderId="2" xfId="0" applyFont="1" applyFill="1" applyBorder="1">
      <alignment vertical="center"/>
    </xf>
    <xf numFmtId="0" fontId="11" fillId="2" borderId="24" xfId="0" applyFont="1" applyFill="1" applyBorder="1">
      <alignment vertical="center"/>
    </xf>
    <xf numFmtId="0" fontId="17" fillId="0" borderId="0" xfId="0" applyFont="1">
      <alignment vertical="center"/>
    </xf>
    <xf numFmtId="0" fontId="11" fillId="0" borderId="32" xfId="0" applyFont="1" applyBorder="1">
      <alignment vertical="center"/>
    </xf>
    <xf numFmtId="38" fontId="18" fillId="2" borderId="11" xfId="10" applyFont="1" applyFill="1" applyBorder="1" applyAlignment="1">
      <alignment vertical="center" wrapText="1"/>
    </xf>
    <xf numFmtId="38" fontId="5" fillId="0" borderId="0" xfId="10" applyFont="1" applyBorder="1" applyAlignment="1">
      <alignment vertical="center"/>
    </xf>
    <xf numFmtId="38" fontId="6" fillId="0" borderId="0" xfId="10" applyFont="1" applyAlignment="1">
      <alignment vertical="center"/>
    </xf>
    <xf numFmtId="38" fontId="5" fillId="0" borderId="15" xfId="10" applyFont="1" applyBorder="1" applyAlignment="1">
      <alignment horizontal="center" vertical="center" wrapText="1"/>
    </xf>
    <xf numFmtId="38" fontId="5" fillId="0" borderId="16" xfId="10" applyFont="1" applyBorder="1" applyAlignment="1">
      <alignment horizontal="center" vertical="center" wrapText="1"/>
    </xf>
    <xf numFmtId="38" fontId="5" fillId="0" borderId="14" xfId="10" applyFont="1" applyBorder="1" applyAlignment="1">
      <alignment vertical="center" wrapText="1"/>
    </xf>
    <xf numFmtId="38" fontId="5" fillId="0" borderId="15" xfId="10" applyFont="1" applyBorder="1" applyAlignment="1">
      <alignment horizontal="right" vertical="center" wrapText="1"/>
    </xf>
    <xf numFmtId="38" fontId="5" fillId="0" borderId="16" xfId="10" applyFont="1" applyBorder="1" applyAlignment="1">
      <alignment vertical="center" wrapText="1"/>
    </xf>
    <xf numFmtId="38" fontId="5" fillId="0" borderId="7" xfId="10" applyFont="1" applyFill="1" applyBorder="1" applyAlignment="1">
      <alignment horizontal="left" vertical="center" wrapText="1"/>
    </xf>
    <xf numFmtId="38" fontId="5" fillId="0" borderId="21" xfId="10" applyFont="1" applyBorder="1" applyAlignment="1">
      <alignment vertical="center" wrapText="1"/>
    </xf>
    <xf numFmtId="0" fontId="19" fillId="2" borderId="1" xfId="0" applyFont="1" applyFill="1" applyBorder="1" applyAlignment="1">
      <alignment vertical="center" wrapText="1"/>
    </xf>
    <xf numFmtId="0" fontId="19" fillId="2" borderId="2" xfId="0" applyFont="1" applyFill="1" applyBorder="1" applyAlignment="1">
      <alignment vertical="center" wrapText="1"/>
    </xf>
    <xf numFmtId="0" fontId="19" fillId="2" borderId="24" xfId="0" applyFont="1" applyFill="1" applyBorder="1" applyAlignment="1">
      <alignment vertical="center" wrapText="1"/>
    </xf>
    <xf numFmtId="38" fontId="5" fillId="0" borderId="18" xfId="10" applyFont="1" applyFill="1" applyBorder="1" applyAlignment="1">
      <alignment vertical="center" wrapText="1"/>
    </xf>
    <xf numFmtId="38" fontId="0" fillId="0" borderId="0" xfId="10" applyFont="1" applyBorder="1" applyAlignment="1">
      <alignment horizontal="right" vertical="center"/>
    </xf>
    <xf numFmtId="38" fontId="0" fillId="0" borderId="0" xfId="10" applyFont="1" applyFill="1" applyBorder="1" applyAlignment="1">
      <alignment vertical="center"/>
    </xf>
    <xf numFmtId="0" fontId="5" fillId="0" borderId="36" xfId="1" applyFont="1" applyBorder="1" applyAlignment="1">
      <alignment horizontal="center" vertical="center"/>
    </xf>
    <xf numFmtId="0" fontId="5" fillId="0" borderId="35" xfId="1" applyFont="1" applyBorder="1" applyAlignment="1">
      <alignment horizontal="center" vertical="center"/>
    </xf>
    <xf numFmtId="0" fontId="5" fillId="2" borderId="38" xfId="1" applyNumberFormat="1" applyFont="1" applyFill="1" applyBorder="1" applyAlignment="1">
      <alignment horizontal="right" vertical="center"/>
    </xf>
    <xf numFmtId="0" fontId="5" fillId="0" borderId="37" xfId="1" applyNumberFormat="1" applyFont="1" applyBorder="1" applyAlignment="1">
      <alignment horizontal="right" vertical="center"/>
    </xf>
    <xf numFmtId="0" fontId="5" fillId="2" borderId="2" xfId="1" applyNumberFormat="1" applyFont="1" applyFill="1" applyBorder="1" applyAlignment="1">
      <alignment horizontal="right" vertical="center"/>
    </xf>
    <xf numFmtId="0" fontId="5" fillId="0" borderId="39" xfId="1" applyNumberFormat="1" applyFont="1" applyBorder="1" applyAlignment="1">
      <alignment horizontal="right" vertical="center"/>
    </xf>
    <xf numFmtId="0" fontId="5" fillId="2" borderId="41" xfId="1" applyNumberFormat="1" applyFont="1" applyFill="1" applyBorder="1" applyAlignment="1">
      <alignment horizontal="right" vertical="center"/>
    </xf>
    <xf numFmtId="0" fontId="5" fillId="0" borderId="40" xfId="1" applyNumberFormat="1" applyFont="1" applyBorder="1" applyAlignment="1">
      <alignment horizontal="right" vertical="center"/>
    </xf>
    <xf numFmtId="0" fontId="5" fillId="0" borderId="43" xfId="1" applyNumberFormat="1" applyFont="1" applyBorder="1" applyAlignment="1">
      <alignment horizontal="right" vertical="center"/>
    </xf>
    <xf numFmtId="0" fontId="5" fillId="2" borderId="42" xfId="1" applyNumberFormat="1" applyFont="1" applyFill="1" applyBorder="1" applyAlignment="1">
      <alignment horizontal="right" vertical="center"/>
    </xf>
    <xf numFmtId="0" fontId="5" fillId="2" borderId="4" xfId="1" applyNumberFormat="1" applyFont="1" applyFill="1" applyBorder="1" applyAlignment="1">
      <alignment horizontal="right" vertical="center"/>
    </xf>
    <xf numFmtId="0" fontId="5" fillId="0" borderId="38" xfId="1" applyNumberFormat="1" applyFont="1" applyBorder="1" applyAlignment="1">
      <alignment horizontal="right" vertical="center"/>
    </xf>
    <xf numFmtId="0" fontId="5" fillId="0" borderId="41" xfId="1" applyNumberFormat="1" applyFont="1" applyBorder="1" applyAlignment="1">
      <alignment horizontal="right" vertical="center"/>
    </xf>
    <xf numFmtId="0" fontId="5" fillId="2" borderId="38" xfId="1" applyFont="1" applyFill="1" applyBorder="1" applyAlignment="1">
      <alignment vertical="center"/>
    </xf>
    <xf numFmtId="0" fontId="5" fillId="2" borderId="2" xfId="1" applyFont="1" applyFill="1" applyBorder="1" applyAlignment="1">
      <alignment vertical="center"/>
    </xf>
    <xf numFmtId="0" fontId="5" fillId="0" borderId="46" xfId="1" applyNumberFormat="1" applyFont="1" applyBorder="1" applyAlignment="1">
      <alignment horizontal="right" vertical="center"/>
    </xf>
    <xf numFmtId="0" fontId="5" fillId="2" borderId="45" xfId="1" applyFont="1" applyFill="1" applyBorder="1" applyAlignment="1">
      <alignment vertical="center"/>
    </xf>
    <xf numFmtId="38" fontId="5" fillId="0" borderId="4" xfId="10" applyFont="1" applyFill="1" applyBorder="1" applyAlignment="1">
      <alignment vertical="center" wrapText="1"/>
    </xf>
    <xf numFmtId="38" fontId="5" fillId="0" borderId="2" xfId="10" applyFont="1" applyBorder="1" applyAlignment="1">
      <alignment horizontal="right" vertical="center" wrapText="1"/>
    </xf>
    <xf numFmtId="38" fontId="5" fillId="0" borderId="2" xfId="10" applyFont="1" applyBorder="1" applyAlignment="1">
      <alignment vertical="center" wrapText="1"/>
    </xf>
    <xf numFmtId="38" fontId="5" fillId="0" borderId="0" xfId="10" applyFont="1" applyAlignment="1">
      <alignment horizontal="center" vertical="center" shrinkToFit="1"/>
    </xf>
    <xf numFmtId="56" fontId="19" fillId="2" borderId="1" xfId="0" applyNumberFormat="1" applyFont="1" applyFill="1" applyBorder="1" applyAlignment="1">
      <alignment vertical="center" wrapText="1"/>
    </xf>
    <xf numFmtId="0" fontId="21" fillId="2" borderId="0" xfId="0" applyFont="1" applyFill="1" applyAlignment="1">
      <alignment horizontal="center" vertical="center"/>
    </xf>
    <xf numFmtId="38" fontId="5" fillId="3" borderId="11" xfId="10" applyFont="1" applyFill="1" applyBorder="1" applyAlignment="1">
      <alignment vertical="center" wrapText="1"/>
    </xf>
    <xf numFmtId="38" fontId="5" fillId="3" borderId="41" xfId="10" applyFont="1" applyFill="1" applyBorder="1" applyAlignment="1">
      <alignment vertical="center" wrapText="1"/>
    </xf>
    <xf numFmtId="38" fontId="0" fillId="2" borderId="1" xfId="10" applyFont="1" applyFill="1" applyBorder="1">
      <alignment vertical="center"/>
    </xf>
    <xf numFmtId="38" fontId="0" fillId="0" borderId="50" xfId="10" applyFont="1" applyFill="1" applyBorder="1" applyAlignment="1">
      <alignment vertical="center" wrapText="1"/>
    </xf>
    <xf numFmtId="38" fontId="0" fillId="0" borderId="50" xfId="10" applyFont="1" applyFill="1" applyBorder="1" applyAlignment="1">
      <alignment vertical="center"/>
    </xf>
    <xf numFmtId="38" fontId="5" fillId="0" borderId="48" xfId="10" applyFont="1" applyFill="1" applyBorder="1" applyAlignment="1">
      <alignment horizontal="center" vertical="center" wrapText="1"/>
    </xf>
    <xf numFmtId="38" fontId="5" fillId="0" borderId="11" xfId="10" applyFont="1" applyFill="1" applyBorder="1" applyAlignment="1">
      <alignment vertical="center" wrapText="1"/>
    </xf>
    <xf numFmtId="38" fontId="5" fillId="0" borderId="15" xfId="10" applyFont="1" applyFill="1" applyBorder="1" applyAlignment="1">
      <alignment horizontal="right" vertical="center" wrapText="1"/>
    </xf>
    <xf numFmtId="38" fontId="5" fillId="0" borderId="16" xfId="10" applyFont="1" applyFill="1" applyBorder="1" applyAlignment="1">
      <alignment vertical="center" wrapText="1"/>
    </xf>
    <xf numFmtId="38" fontId="5" fillId="0" borderId="8" xfId="10" applyFont="1" applyBorder="1" applyAlignment="1">
      <alignment horizontal="left" vertical="center" shrinkToFit="1"/>
    </xf>
    <xf numFmtId="176" fontId="5" fillId="2" borderId="8" xfId="10" applyNumberFormat="1" applyFont="1" applyFill="1" applyBorder="1" applyAlignment="1">
      <alignment horizontal="center" vertical="center" shrinkToFit="1"/>
    </xf>
    <xf numFmtId="177" fontId="5" fillId="0" borderId="1" xfId="10" applyNumberFormat="1" applyFont="1" applyFill="1" applyBorder="1" applyAlignment="1">
      <alignment vertical="center" wrapText="1"/>
    </xf>
    <xf numFmtId="38" fontId="5" fillId="0" borderId="50" xfId="10" applyFont="1" applyBorder="1" applyAlignment="1">
      <alignment vertical="center" wrapText="1"/>
    </xf>
    <xf numFmtId="178" fontId="5" fillId="0" borderId="1" xfId="10" applyNumberFormat="1" applyFont="1" applyFill="1" applyBorder="1" applyAlignment="1">
      <alignment vertical="center" wrapText="1"/>
    </xf>
    <xf numFmtId="38" fontId="5" fillId="0" borderId="12" xfId="10" applyFont="1" applyFill="1" applyBorder="1" applyAlignment="1">
      <alignment horizontal="center" vertical="center" wrapText="1"/>
    </xf>
    <xf numFmtId="38" fontId="5" fillId="0" borderId="55" xfId="10" applyFont="1" applyFill="1" applyBorder="1" applyAlignment="1">
      <alignment horizontal="center" vertical="center" wrapText="1"/>
    </xf>
    <xf numFmtId="38" fontId="5" fillId="0" borderId="3" xfId="10" applyFont="1" applyFill="1" applyBorder="1" applyAlignment="1">
      <alignment vertical="center" wrapText="1"/>
    </xf>
    <xf numFmtId="38" fontId="5" fillId="0" borderId="3" xfId="10" applyFont="1" applyFill="1" applyBorder="1" applyAlignment="1">
      <alignment vertical="center" shrinkToFit="1"/>
    </xf>
    <xf numFmtId="176" fontId="5" fillId="2" borderId="8" xfId="10" applyNumberFormat="1" applyFont="1" applyFill="1" applyBorder="1" applyAlignment="1">
      <alignment horizontal="right" vertical="center" wrapText="1"/>
    </xf>
    <xf numFmtId="0" fontId="6" fillId="2" borderId="11" xfId="1" applyFont="1" applyFill="1" applyBorder="1" applyAlignment="1">
      <alignment vertical="center" wrapText="1"/>
    </xf>
    <xf numFmtId="176" fontId="5" fillId="2" borderId="8" xfId="10" applyNumberFormat="1" applyFont="1" applyFill="1" applyBorder="1" applyAlignment="1">
      <alignment vertical="center" wrapText="1"/>
    </xf>
    <xf numFmtId="38" fontId="5" fillId="0" borderId="12" xfId="10" applyFont="1" applyFill="1" applyBorder="1" applyAlignment="1">
      <alignment horizontal="center" vertical="center"/>
    </xf>
    <xf numFmtId="38" fontId="5" fillId="0" borderId="21" xfId="10" applyFont="1" applyBorder="1" applyAlignment="1">
      <alignment vertical="center" shrinkToFit="1"/>
    </xf>
    <xf numFmtId="38" fontId="5" fillId="4" borderId="47" xfId="10" applyFont="1" applyFill="1" applyBorder="1" applyAlignment="1">
      <alignment vertical="center" wrapText="1"/>
    </xf>
    <xf numFmtId="38" fontId="5" fillId="0" borderId="56" xfId="10" applyFont="1" applyBorder="1" applyAlignment="1">
      <alignment vertical="center"/>
    </xf>
    <xf numFmtId="38" fontId="5" fillId="0" borderId="56" xfId="10" applyFont="1" applyBorder="1" applyAlignment="1">
      <alignment horizontal="center" vertical="center" textRotation="255"/>
    </xf>
    <xf numFmtId="38" fontId="5" fillId="0" borderId="0" xfId="10" applyFont="1" applyBorder="1" applyAlignment="1">
      <alignment horizontal="center" vertical="center" textRotation="255"/>
    </xf>
    <xf numFmtId="38" fontId="5" fillId="0" borderId="8" xfId="10" applyFont="1" applyBorder="1" applyAlignment="1">
      <alignment horizontal="right" vertical="center" wrapText="1"/>
    </xf>
    <xf numFmtId="38" fontId="5" fillId="0" borderId="8" xfId="10" applyFont="1" applyBorder="1" applyAlignment="1">
      <alignment horizontal="left" vertical="center" wrapText="1"/>
    </xf>
    <xf numFmtId="38" fontId="5" fillId="0" borderId="8" xfId="10" applyFont="1" applyBorder="1" applyAlignment="1">
      <alignment horizontal="right" vertical="center" shrinkToFit="1"/>
    </xf>
    <xf numFmtId="38" fontId="0" fillId="0" borderId="50" xfId="10" applyFont="1" applyBorder="1" applyAlignment="1">
      <alignment vertical="center" wrapText="1"/>
    </xf>
    <xf numFmtId="38" fontId="0" fillId="0" borderId="50" xfId="10" applyFont="1" applyBorder="1" applyAlignment="1">
      <alignment vertical="center"/>
    </xf>
    <xf numFmtId="0" fontId="5" fillId="0" borderId="0" xfId="1" applyFont="1" applyBorder="1" applyAlignment="1">
      <alignment horizontal="center" vertical="center"/>
    </xf>
    <xf numFmtId="0" fontId="5" fillId="0" borderId="0" xfId="1" applyFont="1" applyBorder="1" applyAlignment="1">
      <alignment horizontal="center" vertical="center"/>
    </xf>
    <xf numFmtId="38" fontId="5" fillId="0" borderId="0" xfId="1" applyNumberFormat="1" applyFont="1" applyBorder="1" applyAlignment="1">
      <alignment horizontal="center" vertical="center" shrinkToFit="1"/>
    </xf>
    <xf numFmtId="0" fontId="5" fillId="0" borderId="2" xfId="1" applyNumberFormat="1" applyFont="1" applyFill="1" applyBorder="1" applyAlignment="1">
      <alignment horizontal="right" vertical="center" wrapText="1"/>
    </xf>
    <xf numFmtId="0" fontId="5" fillId="0" borderId="62" xfId="1" applyNumberFormat="1" applyFont="1" applyBorder="1" applyAlignment="1">
      <alignment horizontal="right" vertical="center"/>
    </xf>
    <xf numFmtId="0" fontId="5" fillId="0" borderId="1" xfId="1" applyNumberFormat="1" applyFont="1" applyFill="1" applyBorder="1" applyAlignment="1">
      <alignment horizontal="right" vertical="center"/>
    </xf>
    <xf numFmtId="0" fontId="5" fillId="0" borderId="2" xfId="1" applyNumberFormat="1" applyFont="1" applyFill="1" applyBorder="1" applyAlignment="1">
      <alignment horizontal="right" vertical="center"/>
    </xf>
    <xf numFmtId="0" fontId="5" fillId="0" borderId="24" xfId="1" applyNumberFormat="1" applyFont="1" applyFill="1" applyBorder="1" applyAlignment="1">
      <alignment horizontal="right" vertical="center"/>
    </xf>
    <xf numFmtId="0" fontId="5" fillId="2" borderId="24" xfId="1" applyNumberFormat="1" applyFont="1" applyFill="1" applyBorder="1" applyAlignment="1">
      <alignment horizontal="righ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5" fillId="0" borderId="0" xfId="1" applyFont="1" applyBorder="1" applyAlignment="1">
      <alignment horizontal="center" vertical="center"/>
    </xf>
    <xf numFmtId="0" fontId="5" fillId="0" borderId="1" xfId="1" applyFont="1" applyBorder="1" applyAlignment="1">
      <alignment horizontal="center" vertical="center" wrapText="1"/>
    </xf>
    <xf numFmtId="0" fontId="11" fillId="0" borderId="1" xfId="0" applyFont="1" applyBorder="1" applyAlignment="1">
      <alignment horizontal="center" vertical="center"/>
    </xf>
    <xf numFmtId="0" fontId="0" fillId="0" borderId="49" xfId="0" applyBorder="1" applyAlignment="1">
      <alignment vertical="center"/>
    </xf>
    <xf numFmtId="0" fontId="9" fillId="0" borderId="8" xfId="0" applyFont="1" applyBorder="1" applyAlignment="1">
      <alignment horizontal="center" vertical="top" wrapText="1"/>
    </xf>
    <xf numFmtId="0" fontId="0" fillId="0" borderId="50" xfId="0" applyFill="1" applyBorder="1">
      <alignment vertical="center"/>
    </xf>
    <xf numFmtId="38" fontId="0" fillId="0" borderId="50" xfId="0" applyNumberFormat="1" applyBorder="1">
      <alignment vertical="center"/>
    </xf>
    <xf numFmtId="38" fontId="0" fillId="0" borderId="1" xfId="10" applyFont="1" applyFill="1" applyBorder="1" applyAlignment="1">
      <alignment vertical="center"/>
    </xf>
    <xf numFmtId="38" fontId="0" fillId="0" borderId="1" xfId="10" applyFont="1" applyFill="1" applyBorder="1" applyAlignment="1">
      <alignment vertical="center" wrapText="1"/>
    </xf>
    <xf numFmtId="0" fontId="5" fillId="0" borderId="0" xfId="1" applyFont="1" applyFill="1" applyAlignment="1">
      <alignment vertical="center" shrinkToFit="1"/>
    </xf>
    <xf numFmtId="0" fontId="5" fillId="0" borderId="6" xfId="1" applyNumberFormat="1" applyFont="1" applyFill="1" applyBorder="1" applyAlignment="1">
      <alignment horizontal="right" vertical="center"/>
    </xf>
    <xf numFmtId="0" fontId="5" fillId="0" borderId="6" xfId="1" applyNumberFormat="1" applyFont="1" applyFill="1" applyBorder="1" applyAlignment="1">
      <alignment horizontal="right" vertical="center" wrapText="1"/>
    </xf>
    <xf numFmtId="0" fontId="5" fillId="2" borderId="10" xfId="1" applyNumberFormat="1" applyFont="1" applyFill="1" applyBorder="1" applyAlignment="1">
      <alignment horizontal="right" vertical="center" wrapText="1"/>
    </xf>
    <xf numFmtId="0" fontId="5" fillId="2" borderId="12" xfId="1" applyNumberFormat="1" applyFont="1" applyFill="1" applyBorder="1" applyAlignment="1">
      <alignment horizontal="right" vertical="center" wrapText="1"/>
    </xf>
    <xf numFmtId="0" fontId="5" fillId="0" borderId="10" xfId="1" applyNumberFormat="1" applyFont="1" applyBorder="1" applyAlignment="1">
      <alignment horizontal="right" vertical="center"/>
    </xf>
    <xf numFmtId="0" fontId="5" fillId="0" borderId="1" xfId="1" applyNumberFormat="1" applyFont="1" applyBorder="1" applyAlignment="1">
      <alignment horizontal="right" vertical="center"/>
    </xf>
    <xf numFmtId="0" fontId="5" fillId="0" borderId="12" xfId="1" applyNumberFormat="1" applyFont="1" applyBorder="1" applyAlignment="1">
      <alignment horizontal="right" vertical="center"/>
    </xf>
    <xf numFmtId="0" fontId="5" fillId="0" borderId="65" xfId="1" applyFont="1" applyBorder="1" applyAlignment="1">
      <alignment horizontal="center" vertical="center"/>
    </xf>
    <xf numFmtId="0" fontId="5" fillId="0" borderId="30" xfId="1" applyNumberFormat="1" applyFont="1" applyFill="1" applyBorder="1" applyAlignment="1">
      <alignment horizontal="right" vertical="center"/>
    </xf>
    <xf numFmtId="0" fontId="5" fillId="2" borderId="30" xfId="1" applyNumberFormat="1" applyFont="1" applyFill="1" applyBorder="1" applyAlignment="1">
      <alignment horizontal="right" vertical="center"/>
    </xf>
    <xf numFmtId="0" fontId="5" fillId="0" borderId="42" xfId="1" applyNumberFormat="1" applyFont="1" applyBorder="1" applyAlignment="1">
      <alignment horizontal="right" vertical="center"/>
    </xf>
    <xf numFmtId="0" fontId="5" fillId="0" borderId="24" xfId="1" applyNumberFormat="1" applyFont="1" applyBorder="1" applyAlignment="1">
      <alignment horizontal="right" vertical="center"/>
    </xf>
    <xf numFmtId="0" fontId="5" fillId="0" borderId="45" xfId="1" applyNumberFormat="1" applyFont="1" applyBorder="1" applyAlignment="1">
      <alignment horizontal="right" vertical="center"/>
    </xf>
    <xf numFmtId="0" fontId="5" fillId="2" borderId="38" xfId="1" applyNumberFormat="1" applyFont="1" applyFill="1" applyBorder="1" applyAlignment="1">
      <alignment horizontal="right" vertical="center" wrapText="1"/>
    </xf>
    <xf numFmtId="0" fontId="5" fillId="2" borderId="2" xfId="1" applyNumberFormat="1" applyFont="1" applyFill="1" applyBorder="1" applyAlignment="1">
      <alignment horizontal="right" vertical="center" wrapText="1"/>
    </xf>
    <xf numFmtId="0" fontId="5" fillId="2" borderId="45" xfId="1" applyNumberFormat="1" applyFont="1" applyFill="1" applyBorder="1" applyAlignment="1">
      <alignment horizontal="right" vertical="center" wrapText="1"/>
    </xf>
    <xf numFmtId="0" fontId="5" fillId="0" borderId="66" xfId="1" applyFont="1" applyBorder="1" applyAlignment="1">
      <alignment horizontal="center" vertical="center"/>
    </xf>
    <xf numFmtId="0" fontId="5" fillId="0" borderId="67" xfId="1" applyNumberFormat="1" applyFont="1" applyBorder="1" applyAlignment="1">
      <alignment horizontal="right" vertical="center"/>
    </xf>
    <xf numFmtId="0" fontId="5" fillId="0" borderId="68" xfId="1" applyNumberFormat="1" applyFont="1" applyBorder="1" applyAlignment="1">
      <alignment horizontal="right" vertical="center"/>
    </xf>
    <xf numFmtId="0" fontId="5" fillId="0" borderId="44" xfId="1" applyNumberFormat="1" applyFont="1" applyBorder="1" applyAlignment="1">
      <alignment horizontal="right" vertical="center"/>
    </xf>
    <xf numFmtId="38" fontId="17" fillId="0" borderId="0" xfId="10" applyFont="1">
      <alignment vertical="center"/>
    </xf>
    <xf numFmtId="38" fontId="5" fillId="0" borderId="0" xfId="1" applyNumberFormat="1" applyFont="1" applyAlignment="1">
      <alignment horizontal="center" vertical="center"/>
    </xf>
    <xf numFmtId="38" fontId="5" fillId="0" borderId="69" xfId="10" applyFont="1" applyBorder="1" applyAlignment="1">
      <alignment vertical="center" wrapText="1"/>
    </xf>
    <xf numFmtId="38" fontId="5" fillId="0" borderId="9" xfId="10" applyFont="1" applyBorder="1" applyAlignment="1">
      <alignment horizontal="right" vertical="center" wrapText="1"/>
    </xf>
    <xf numFmtId="38" fontId="5" fillId="0" borderId="28" xfId="10" applyFont="1" applyBorder="1" applyAlignment="1">
      <alignment vertical="center" wrapText="1"/>
    </xf>
    <xf numFmtId="38" fontId="18" fillId="2" borderId="8" xfId="10" applyFont="1" applyFill="1" applyBorder="1" applyAlignment="1">
      <alignment horizontal="right" vertical="center" wrapText="1"/>
    </xf>
    <xf numFmtId="38" fontId="18" fillId="2" borderId="8" xfId="10" applyFont="1" applyFill="1" applyBorder="1" applyAlignment="1">
      <alignment vertical="center" wrapText="1"/>
    </xf>
    <xf numFmtId="38" fontId="5" fillId="0" borderId="2" xfId="10" applyFont="1" applyBorder="1" applyAlignment="1">
      <alignment horizontal="center" vertical="center" textRotation="255"/>
    </xf>
    <xf numFmtId="3" fontId="5" fillId="0" borderId="0" xfId="1" applyNumberFormat="1" applyFont="1" applyBorder="1" applyAlignment="1">
      <alignment horizontal="right" vertical="center"/>
    </xf>
    <xf numFmtId="0" fontId="5" fillId="0" borderId="56" xfId="1" applyFont="1" applyBorder="1" applyAlignment="1">
      <alignment vertical="center"/>
    </xf>
    <xf numFmtId="38" fontId="21" fillId="2" borderId="0" xfId="10" applyFont="1" applyFill="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0" fillId="0" borderId="2" xfId="0" applyBorder="1" applyAlignment="1">
      <alignment horizontal="center" vertical="center" textRotation="255"/>
    </xf>
    <xf numFmtId="0" fontId="0" fillId="0" borderId="8" xfId="0" applyBorder="1" applyAlignment="1">
      <alignment horizontal="center" vertical="center" textRotation="255"/>
    </xf>
    <xf numFmtId="0" fontId="0" fillId="0" borderId="3" xfId="0" applyBorder="1" applyAlignment="1">
      <alignment horizontal="center" vertical="center" textRotation="255"/>
    </xf>
    <xf numFmtId="38" fontId="20" fillId="2" borderId="49" xfId="10" applyFont="1" applyFill="1" applyBorder="1" applyAlignment="1">
      <alignment horizontal="center" vertical="center" shrinkToFit="1"/>
    </xf>
    <xf numFmtId="0" fontId="5" fillId="0" borderId="38" xfId="1" applyFont="1" applyBorder="1" applyAlignment="1">
      <alignment horizontal="center" vertical="center" wrapText="1"/>
    </xf>
    <xf numFmtId="0" fontId="5" fillId="0" borderId="52" xfId="1" applyFont="1" applyBorder="1" applyAlignment="1">
      <alignment horizontal="center" vertical="center" wrapText="1"/>
    </xf>
    <xf numFmtId="0" fontId="0" fillId="0" borderId="54" xfId="0" applyBorder="1" applyAlignment="1">
      <alignment horizontal="center" vertical="center" wrapText="1"/>
    </xf>
    <xf numFmtId="0" fontId="5" fillId="0" borderId="58" xfId="1" applyFont="1" applyBorder="1" applyAlignment="1">
      <alignment horizontal="center" vertical="center"/>
    </xf>
    <xf numFmtId="0" fontId="5" fillId="0" borderId="59" xfId="1" applyFont="1" applyBorder="1" applyAlignment="1">
      <alignment horizontal="center" vertical="center"/>
    </xf>
    <xf numFmtId="0" fontId="0" fillId="0" borderId="60" xfId="0" applyBorder="1" applyAlignment="1">
      <alignment horizontal="center" vertical="center"/>
    </xf>
    <xf numFmtId="0" fontId="5" fillId="0" borderId="41" xfId="1" applyFont="1" applyBorder="1" applyAlignment="1">
      <alignment horizontal="center" vertical="center" wrapText="1"/>
    </xf>
    <xf numFmtId="0" fontId="5" fillId="0" borderId="11" xfId="1" applyFont="1" applyBorder="1" applyAlignment="1">
      <alignment horizontal="center" vertical="center" wrapText="1"/>
    </xf>
    <xf numFmtId="0" fontId="0" fillId="0" borderId="53" xfId="0" applyBorder="1" applyAlignment="1">
      <alignment horizontal="center" vertical="center" wrapText="1"/>
    </xf>
    <xf numFmtId="0" fontId="5" fillId="0" borderId="0" xfId="1" applyFont="1" applyBorder="1" applyAlignment="1">
      <alignment horizontal="center" vertical="center"/>
    </xf>
    <xf numFmtId="0" fontId="5" fillId="0" borderId="25" xfId="1" applyFont="1" applyBorder="1" applyAlignment="1">
      <alignment vertical="center" wrapText="1"/>
    </xf>
    <xf numFmtId="0" fontId="5" fillId="0" borderId="26" xfId="1" applyFont="1" applyBorder="1" applyAlignment="1">
      <alignment vertical="center" wrapText="1"/>
    </xf>
    <xf numFmtId="0" fontId="5" fillId="0" borderId="27" xfId="1" applyFont="1" applyBorder="1" applyAlignment="1">
      <alignment vertical="center" wrapText="1"/>
    </xf>
    <xf numFmtId="38" fontId="5" fillId="0" borderId="31" xfId="1" applyNumberFormat="1" applyFont="1" applyBorder="1" applyAlignment="1">
      <alignment horizontal="center" vertical="center" shrinkToFit="1"/>
    </xf>
    <xf numFmtId="0" fontId="5" fillId="0" borderId="2" xfId="1" applyFont="1" applyBorder="1" applyAlignment="1">
      <alignment horizontal="center" vertical="center" wrapText="1"/>
    </xf>
    <xf numFmtId="0" fontId="5" fillId="0" borderId="8" xfId="1" applyFont="1" applyBorder="1" applyAlignment="1">
      <alignment horizontal="center" vertical="center" wrapText="1"/>
    </xf>
    <xf numFmtId="0" fontId="0" fillId="0" borderId="3" xfId="0" applyBorder="1" applyAlignment="1">
      <alignment horizontal="center" vertical="center" wrapText="1"/>
    </xf>
    <xf numFmtId="0" fontId="5" fillId="0" borderId="13" xfId="1" applyFont="1" applyBorder="1" applyAlignment="1">
      <alignment horizontal="center" vertical="center" wrapText="1"/>
    </xf>
    <xf numFmtId="0" fontId="5" fillId="0" borderId="9" xfId="1" applyFont="1" applyBorder="1" applyAlignment="1">
      <alignment horizontal="center" vertical="center" wrapText="1"/>
    </xf>
    <xf numFmtId="0" fontId="5" fillId="0" borderId="28" xfId="1" applyFont="1" applyBorder="1" applyAlignment="1">
      <alignment horizontal="center" vertical="center" wrapText="1"/>
    </xf>
    <xf numFmtId="0" fontId="0" fillId="0" borderId="63" xfId="0" applyBorder="1" applyAlignment="1">
      <alignment horizontal="center" vertical="center" wrapText="1"/>
    </xf>
    <xf numFmtId="0" fontId="5" fillId="0" borderId="4" xfId="1" applyFont="1" applyBorder="1" applyAlignment="1">
      <alignment horizontal="center" vertical="center" wrapText="1"/>
    </xf>
    <xf numFmtId="0" fontId="0" fillId="0" borderId="61" xfId="0" applyBorder="1" applyAlignment="1">
      <alignment horizontal="center" vertical="center" wrapText="1"/>
    </xf>
    <xf numFmtId="0" fontId="0" fillId="0" borderId="30" xfId="0" applyBorder="1" applyAlignment="1">
      <alignment horizontal="center" vertical="center" wrapText="1"/>
    </xf>
    <xf numFmtId="0" fontId="5" fillId="0" borderId="1" xfId="1" applyFont="1" applyBorder="1" applyAlignment="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38" fontId="5" fillId="0" borderId="33" xfId="10" applyFont="1" applyBorder="1" applyAlignment="1">
      <alignment horizontal="center" vertical="center" wrapText="1"/>
    </xf>
    <xf numFmtId="38" fontId="5" fillId="0" borderId="15" xfId="10" applyFont="1" applyBorder="1" applyAlignment="1">
      <alignment horizontal="center" vertical="center" textRotation="255"/>
    </xf>
    <xf numFmtId="38" fontId="5" fillId="0" borderId="8" xfId="10" applyFont="1" applyBorder="1" applyAlignment="1">
      <alignment horizontal="center" vertical="center" textRotation="255"/>
    </xf>
    <xf numFmtId="38" fontId="5" fillId="0" borderId="44" xfId="10" applyFont="1" applyBorder="1" applyAlignment="1">
      <alignment horizontal="center" vertical="center" textRotation="255"/>
    </xf>
    <xf numFmtId="38" fontId="5" fillId="0" borderId="22" xfId="10" applyFont="1" applyBorder="1" applyAlignment="1">
      <alignment horizontal="center" vertical="center" textRotation="255"/>
    </xf>
    <xf numFmtId="0" fontId="0" fillId="0" borderId="57" xfId="0" applyBorder="1" applyAlignment="1">
      <alignment horizontal="center" vertical="center" textRotation="255"/>
    </xf>
    <xf numFmtId="38" fontId="16" fillId="0" borderId="0" xfId="10" applyFont="1" applyAlignment="1">
      <alignment horizontal="center" vertical="center"/>
    </xf>
    <xf numFmtId="38" fontId="5" fillId="2" borderId="11" xfId="10" applyFont="1" applyFill="1" applyBorder="1" applyAlignment="1">
      <alignment vertical="top" wrapText="1"/>
    </xf>
    <xf numFmtId="0" fontId="0" fillId="2" borderId="11" xfId="0" applyFill="1" applyBorder="1" applyAlignment="1">
      <alignment vertical="top" wrapText="1"/>
    </xf>
    <xf numFmtId="0" fontId="0" fillId="2" borderId="53" xfId="0" applyFill="1" applyBorder="1" applyAlignment="1">
      <alignment vertical="top" wrapText="1"/>
    </xf>
    <xf numFmtId="38" fontId="5" fillId="0" borderId="51" xfId="10" applyFont="1" applyBorder="1" applyAlignment="1">
      <alignment horizontal="center" vertical="center" textRotation="255"/>
    </xf>
    <xf numFmtId="38" fontId="5" fillId="0" borderId="52" xfId="10" applyFont="1" applyBorder="1" applyAlignment="1">
      <alignment horizontal="center" vertical="center" textRotation="255"/>
    </xf>
    <xf numFmtId="38" fontId="5" fillId="0" borderId="54" xfId="10" applyFont="1" applyBorder="1" applyAlignment="1">
      <alignment horizontal="center" vertical="center" textRotation="255"/>
    </xf>
    <xf numFmtId="38" fontId="5" fillId="0" borderId="19" xfId="10" applyFont="1" applyBorder="1" applyAlignment="1">
      <alignment horizontal="center" vertical="center" wrapText="1"/>
    </xf>
    <xf numFmtId="38" fontId="5" fillId="0" borderId="20" xfId="10" applyFont="1" applyBorder="1" applyAlignment="1">
      <alignment horizontal="center" vertical="center" wrapText="1"/>
    </xf>
    <xf numFmtId="38" fontId="5" fillId="0" borderId="34" xfId="10" applyFont="1" applyBorder="1" applyAlignment="1">
      <alignment horizontal="center" vertical="center" wrapText="1"/>
    </xf>
    <xf numFmtId="38" fontId="5" fillId="0" borderId="22" xfId="10" applyFont="1" applyBorder="1" applyAlignment="1">
      <alignment horizontal="center" vertical="center"/>
    </xf>
    <xf numFmtId="38" fontId="5" fillId="0" borderId="23" xfId="10" applyFont="1" applyBorder="1" applyAlignment="1">
      <alignment horizontal="center" vertical="center"/>
    </xf>
    <xf numFmtId="38" fontId="15" fillId="0" borderId="34" xfId="10" applyFont="1" applyBorder="1" applyAlignment="1">
      <alignment horizontal="center" vertical="center"/>
    </xf>
    <xf numFmtId="38" fontId="15" fillId="0" borderId="33" xfId="10" applyFont="1" applyBorder="1" applyAlignment="1">
      <alignment horizontal="center" vertical="center"/>
    </xf>
    <xf numFmtId="0" fontId="23" fillId="0" borderId="0" xfId="0" applyFont="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textRotation="255"/>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52" xfId="0" applyBorder="1" applyAlignment="1">
      <alignment horizontal="center" vertical="center" wrapText="1"/>
    </xf>
    <xf numFmtId="0" fontId="5" fillId="0" borderId="5" xfId="1" applyFont="1" applyBorder="1" applyAlignment="1">
      <alignment horizontal="center" vertical="center" wrapText="1"/>
    </xf>
    <xf numFmtId="0" fontId="0" fillId="0" borderId="64" xfId="0" applyBorder="1" applyAlignment="1">
      <alignment horizontal="center" vertical="center" wrapText="1"/>
    </xf>
    <xf numFmtId="38" fontId="5" fillId="0" borderId="31" xfId="1" applyNumberFormat="1" applyFont="1" applyFill="1" applyBorder="1" applyAlignment="1">
      <alignment horizontal="center" vertical="center" shrinkToFit="1"/>
    </xf>
    <xf numFmtId="0" fontId="0" fillId="0" borderId="59" xfId="0" applyBorder="1" applyAlignment="1">
      <alignment horizontal="center" vertical="center"/>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27" xfId="1" applyFont="1" applyBorder="1" applyAlignment="1">
      <alignment horizontal="center" vertical="center" wrapText="1"/>
    </xf>
    <xf numFmtId="0" fontId="16" fillId="0" borderId="0" xfId="1" applyFont="1" applyAlignment="1">
      <alignment horizontal="center" vertical="center"/>
    </xf>
    <xf numFmtId="38" fontId="5" fillId="0" borderId="13" xfId="10" applyFont="1" applyBorder="1" applyAlignment="1">
      <alignment horizontal="center" vertical="center" textRotation="255"/>
    </xf>
    <xf numFmtId="38" fontId="5" fillId="0" borderId="10" xfId="10" applyFont="1" applyBorder="1" applyAlignment="1">
      <alignment horizontal="center" vertical="center" textRotation="255"/>
    </xf>
    <xf numFmtId="38" fontId="5" fillId="0" borderId="9" xfId="10" applyFont="1" applyBorder="1" applyAlignment="1">
      <alignment horizontal="center" vertical="center" textRotation="255"/>
    </xf>
    <xf numFmtId="38" fontId="5" fillId="0" borderId="1" xfId="10" applyFont="1" applyBorder="1" applyAlignment="1">
      <alignment horizontal="center" vertical="center" textRotation="255"/>
    </xf>
    <xf numFmtId="38" fontId="15" fillId="0" borderId="70" xfId="10" applyFont="1" applyBorder="1" applyAlignment="1">
      <alignment horizontal="center" vertical="center"/>
    </xf>
    <xf numFmtId="38" fontId="5" fillId="0" borderId="70" xfId="10" applyFont="1" applyBorder="1" applyAlignment="1">
      <alignment horizontal="center" vertical="center" wrapText="1"/>
    </xf>
  </cellXfs>
  <cellStyles count="11">
    <cellStyle name="桁区切り" xfId="10" builtinId="6"/>
    <cellStyle name="標準" xfId="0" builtinId="0"/>
    <cellStyle name="標準 2" xfId="1" xr:uid="{00000000-0005-0000-0000-000002000000}"/>
    <cellStyle name="標準 3" xfId="2" xr:uid="{00000000-0005-0000-0000-000003000000}"/>
    <cellStyle name="標準 3 2" xfId="3" xr:uid="{00000000-0005-0000-0000-000004000000}"/>
    <cellStyle name="標準 3 2 2" xfId="4" xr:uid="{00000000-0005-0000-0000-000005000000}"/>
    <cellStyle name="標準 3 3" xfId="5" xr:uid="{00000000-0005-0000-0000-000006000000}"/>
    <cellStyle name="標準 3 3 2" xfId="6" xr:uid="{00000000-0005-0000-0000-000007000000}"/>
    <cellStyle name="標準 3 3 3" xfId="7" xr:uid="{00000000-0005-0000-0000-000008000000}"/>
    <cellStyle name="標準 4" xfId="8" xr:uid="{00000000-0005-0000-0000-000009000000}"/>
    <cellStyle name="標準 5"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609600</xdr:colOff>
      <xdr:row>0</xdr:row>
      <xdr:rowOff>179294</xdr:rowOff>
    </xdr:from>
    <xdr:to>
      <xdr:col>4</xdr:col>
      <xdr:colOff>78441</xdr:colOff>
      <xdr:row>1</xdr:row>
      <xdr:rowOff>298356</xdr:rowOff>
    </xdr:to>
    <xdr:sp macro="" textlink="">
      <xdr:nvSpPr>
        <xdr:cNvPr id="2" name="角丸四角形吹き出し 3">
          <a:extLst>
            <a:ext uri="{FF2B5EF4-FFF2-40B4-BE49-F238E27FC236}">
              <a16:creationId xmlns:a16="http://schemas.microsoft.com/office/drawing/2014/main" id="{099BB48A-9335-4C2C-919E-268B80FDBBC6}"/>
            </a:ext>
          </a:extLst>
        </xdr:cNvPr>
        <xdr:cNvSpPr/>
      </xdr:nvSpPr>
      <xdr:spPr>
        <a:xfrm>
          <a:off x="1004047" y="179294"/>
          <a:ext cx="2014818" cy="477650"/>
        </a:xfrm>
        <a:prstGeom prst="wedgeRoundRectCallout">
          <a:avLst>
            <a:gd name="adj1" fmla="val 36552"/>
            <a:gd name="adj2" fmla="val 82266"/>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1050"/>
            <a:t>医療機関名を記入してください。</a:t>
          </a:r>
        </a:p>
      </xdr:txBody>
    </xdr:sp>
    <xdr:clientData/>
  </xdr:twoCellAnchor>
  <xdr:twoCellAnchor>
    <xdr:from>
      <xdr:col>8</xdr:col>
      <xdr:colOff>215153</xdr:colOff>
      <xdr:row>0</xdr:row>
      <xdr:rowOff>251011</xdr:rowOff>
    </xdr:from>
    <xdr:to>
      <xdr:col>8</xdr:col>
      <xdr:colOff>1228164</xdr:colOff>
      <xdr:row>2</xdr:row>
      <xdr:rowOff>73336</xdr:rowOff>
    </xdr:to>
    <xdr:sp macro="" textlink="">
      <xdr:nvSpPr>
        <xdr:cNvPr id="3" name="AutoShape 19">
          <a:extLst>
            <a:ext uri="{FF2B5EF4-FFF2-40B4-BE49-F238E27FC236}">
              <a16:creationId xmlns:a16="http://schemas.microsoft.com/office/drawing/2014/main" id="{AEA9B012-3A25-4AF9-B42A-CB69777FC89E}"/>
            </a:ext>
          </a:extLst>
        </xdr:cNvPr>
        <xdr:cNvSpPr>
          <a:spLocks noChangeArrowheads="1"/>
        </xdr:cNvSpPr>
      </xdr:nvSpPr>
      <xdr:spPr bwMode="auto">
        <a:xfrm>
          <a:off x="8821271" y="251011"/>
          <a:ext cx="1013011" cy="539501"/>
        </a:xfrm>
        <a:prstGeom prst="wedgeRoundRectCallout">
          <a:avLst>
            <a:gd name="adj1" fmla="val 10157"/>
            <a:gd name="adj2" fmla="val 34444"/>
            <a:gd name="adj3" fmla="val 16667"/>
          </a:avLst>
        </a:prstGeom>
        <a:solidFill>
          <a:srgbClr val="FFFFFF"/>
        </a:solidFill>
        <a:ln w="25400" algn="ctr">
          <a:solidFill>
            <a:srgbClr val="0000F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defRPr sz="1000"/>
          </a:pPr>
          <a:r>
            <a:rPr lang="ja-JP" altLang="en-US" sz="1200" b="1" i="0" u="none" strike="noStrike" baseline="0">
              <a:solidFill>
                <a:srgbClr val="0000FF"/>
              </a:solidFill>
              <a:latin typeface="ＭＳ Ｐゴシック"/>
              <a:ea typeface="ＭＳ Ｐゴシック"/>
            </a:rPr>
            <a:t>記載例</a:t>
          </a:r>
          <a:endParaRPr lang="en-US" altLang="ja-JP" sz="1200" b="1" i="0" u="none" strike="noStrike" baseline="0">
            <a:solidFill>
              <a:srgbClr val="0000FF"/>
            </a:solidFill>
            <a:latin typeface="ＭＳ Ｐゴシック"/>
            <a:ea typeface="ＭＳ Ｐゴシック"/>
          </a:endParaRPr>
        </a:p>
      </xdr:txBody>
    </xdr:sp>
    <xdr:clientData/>
  </xdr:twoCellAnchor>
  <xdr:twoCellAnchor>
    <xdr:from>
      <xdr:col>4</xdr:col>
      <xdr:colOff>806823</xdr:colOff>
      <xdr:row>5</xdr:row>
      <xdr:rowOff>179295</xdr:rowOff>
    </xdr:from>
    <xdr:to>
      <xdr:col>5</xdr:col>
      <xdr:colOff>1260163</xdr:colOff>
      <xdr:row>6</xdr:row>
      <xdr:rowOff>381004</xdr:rowOff>
    </xdr:to>
    <xdr:sp macro="" textlink="">
      <xdr:nvSpPr>
        <xdr:cNvPr id="4" name="角丸四角形吹き出し 4">
          <a:extLst>
            <a:ext uri="{FF2B5EF4-FFF2-40B4-BE49-F238E27FC236}">
              <a16:creationId xmlns:a16="http://schemas.microsoft.com/office/drawing/2014/main" id="{8B6048A2-979B-4E71-8D16-E035EA1FED30}"/>
            </a:ext>
          </a:extLst>
        </xdr:cNvPr>
        <xdr:cNvSpPr/>
      </xdr:nvSpPr>
      <xdr:spPr>
        <a:xfrm>
          <a:off x="3747247" y="1909483"/>
          <a:ext cx="1869763" cy="703733"/>
        </a:xfrm>
        <a:prstGeom prst="wedgeRoundRectCallout">
          <a:avLst>
            <a:gd name="adj1" fmla="val -44844"/>
            <a:gd name="adj2" fmla="val -90690"/>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1050"/>
            <a:t>（</a:t>
          </a:r>
          <a:r>
            <a:rPr kumimoji="1" lang="en-US" altLang="ja-JP" sz="1050"/>
            <a:t>B</a:t>
          </a:r>
          <a:r>
            <a:rPr kumimoji="1" lang="ja-JP" altLang="en-US" sz="1050"/>
            <a:t>）欄以外は、別紙（３）を記入いただくと</a:t>
          </a:r>
          <a:r>
            <a:rPr kumimoji="1" lang="ja-JP" altLang="en-US" sz="1050" u="none">
              <a:solidFill>
                <a:srgbClr val="FF0000"/>
              </a:solidFill>
            </a:rPr>
            <a:t>自動で記載されます。</a:t>
          </a:r>
        </a:p>
      </xdr:txBody>
    </xdr:sp>
    <xdr:clientData/>
  </xdr:twoCellAnchor>
  <xdr:twoCellAnchor>
    <xdr:from>
      <xdr:col>4</xdr:col>
      <xdr:colOff>71717</xdr:colOff>
      <xdr:row>8</xdr:row>
      <xdr:rowOff>430305</xdr:rowOff>
    </xdr:from>
    <xdr:to>
      <xdr:col>6</xdr:col>
      <xdr:colOff>475128</xdr:colOff>
      <xdr:row>10</xdr:row>
      <xdr:rowOff>183775</xdr:rowOff>
    </xdr:to>
    <xdr:sp macro="" textlink="">
      <xdr:nvSpPr>
        <xdr:cNvPr id="5" name="角丸四角形吹き出し 3">
          <a:extLst>
            <a:ext uri="{FF2B5EF4-FFF2-40B4-BE49-F238E27FC236}">
              <a16:creationId xmlns:a16="http://schemas.microsoft.com/office/drawing/2014/main" id="{9667C7FC-DB27-4B51-B7B0-50E50343CF6F}"/>
            </a:ext>
          </a:extLst>
        </xdr:cNvPr>
        <xdr:cNvSpPr/>
      </xdr:nvSpPr>
      <xdr:spPr>
        <a:xfrm>
          <a:off x="3012141" y="3666564"/>
          <a:ext cx="3236258" cy="757517"/>
        </a:xfrm>
        <a:prstGeom prst="wedgeRoundRectCallout">
          <a:avLst>
            <a:gd name="adj1" fmla="val -18274"/>
            <a:gd name="adj2" fmla="val 102603"/>
            <a:gd name="adj3" fmla="val 16667"/>
          </a:avLst>
        </a:prstGeom>
        <a:solidFill>
          <a:schemeClr val="accent6">
            <a:lumMod val="40000"/>
            <a:lumOff val="60000"/>
          </a:schemeClr>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B</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）欄には、寄附金や他の補助金の収入がある（見込まれる）場合は、その金額を記載してください。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基本的には</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0</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円です。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152400</xdr:colOff>
      <xdr:row>18</xdr:row>
      <xdr:rowOff>107576</xdr:rowOff>
    </xdr:from>
    <xdr:to>
      <xdr:col>7</xdr:col>
      <xdr:colOff>656663</xdr:colOff>
      <xdr:row>20</xdr:row>
      <xdr:rowOff>174811</xdr:rowOff>
    </xdr:to>
    <xdr:sp macro="" textlink="">
      <xdr:nvSpPr>
        <xdr:cNvPr id="6" name="正方形/長方形 5">
          <a:extLst>
            <a:ext uri="{FF2B5EF4-FFF2-40B4-BE49-F238E27FC236}">
              <a16:creationId xmlns:a16="http://schemas.microsoft.com/office/drawing/2014/main" id="{C8FA6193-80DB-485F-AFA0-C359F6DCDEF6}"/>
            </a:ext>
          </a:extLst>
        </xdr:cNvPr>
        <xdr:cNvSpPr/>
      </xdr:nvSpPr>
      <xdr:spPr>
        <a:xfrm>
          <a:off x="1676400" y="6373905"/>
          <a:ext cx="6169957" cy="784412"/>
        </a:xfrm>
        <a:prstGeom prst="rect">
          <a:avLst/>
        </a:prstGeom>
        <a:solidFill>
          <a:schemeClr val="bg1">
            <a:lumMod val="85000"/>
          </a:schemeClr>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県から要請を受けて５月（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～）に病床を確保した場合の記載例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・具体の条件等は別紙</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別添資料記載例を参照願います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・別紙（３）の支出予定額に金額を記載いただくと</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自動で上記表に金額が記載されます</a:t>
          </a:r>
          <a:endPar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358588</xdr:colOff>
      <xdr:row>3</xdr:row>
      <xdr:rowOff>869576</xdr:rowOff>
    </xdr:from>
    <xdr:to>
      <xdr:col>5</xdr:col>
      <xdr:colOff>466164</xdr:colOff>
      <xdr:row>4</xdr:row>
      <xdr:rowOff>334916</xdr:rowOff>
    </xdr:to>
    <xdr:sp macro="" textlink="">
      <xdr:nvSpPr>
        <xdr:cNvPr id="2" name="角丸四角形吹き出し 2">
          <a:extLst>
            <a:ext uri="{FF2B5EF4-FFF2-40B4-BE49-F238E27FC236}">
              <a16:creationId xmlns:a16="http://schemas.microsoft.com/office/drawing/2014/main" id="{C1597D77-6172-49C7-9F0E-16398ED71140}"/>
            </a:ext>
          </a:extLst>
        </xdr:cNvPr>
        <xdr:cNvSpPr/>
      </xdr:nvSpPr>
      <xdr:spPr>
        <a:xfrm>
          <a:off x="1066800" y="1783976"/>
          <a:ext cx="2940423" cy="550069"/>
        </a:xfrm>
        <a:prstGeom prst="wedgeRoundRectCallout">
          <a:avLst>
            <a:gd name="adj1" fmla="val -18697"/>
            <a:gd name="adj2" fmla="val 46447"/>
            <a:gd name="adj3" fmla="val 16667"/>
          </a:avLst>
        </a:prstGeom>
        <a:solidFill>
          <a:schemeClr val="accent6">
            <a:lumMod val="40000"/>
            <a:lumOff val="60000"/>
          </a:schemeClr>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別紙</a:t>
          </a: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２</a:t>
          </a: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別添資料</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cs typeface="+mn-cs"/>
            </a:rPr>
            <a:t>（ア）の病床数と一致します。</a:t>
          </a:r>
        </a:p>
      </xdr:txBody>
    </xdr:sp>
    <xdr:clientData/>
  </xdr:twoCellAnchor>
  <xdr:twoCellAnchor>
    <xdr:from>
      <xdr:col>6</xdr:col>
      <xdr:colOff>358588</xdr:colOff>
      <xdr:row>3</xdr:row>
      <xdr:rowOff>869576</xdr:rowOff>
    </xdr:from>
    <xdr:to>
      <xdr:col>10</xdr:col>
      <xdr:colOff>484094</xdr:colOff>
      <xdr:row>4</xdr:row>
      <xdr:rowOff>323011</xdr:rowOff>
    </xdr:to>
    <xdr:sp macro="" textlink="">
      <xdr:nvSpPr>
        <xdr:cNvPr id="3" name="角丸四角形吹き出し 3">
          <a:extLst>
            <a:ext uri="{FF2B5EF4-FFF2-40B4-BE49-F238E27FC236}">
              <a16:creationId xmlns:a16="http://schemas.microsoft.com/office/drawing/2014/main" id="{61C6D733-2F0A-4BC9-BD09-880B59750E32}"/>
            </a:ext>
          </a:extLst>
        </xdr:cNvPr>
        <xdr:cNvSpPr/>
      </xdr:nvSpPr>
      <xdr:spPr>
        <a:xfrm>
          <a:off x="4607859" y="1783976"/>
          <a:ext cx="2958353" cy="538164"/>
        </a:xfrm>
        <a:prstGeom prst="wedgeRoundRectCallout">
          <a:avLst>
            <a:gd name="adj1" fmla="val -18697"/>
            <a:gd name="adj2" fmla="val 46447"/>
            <a:gd name="adj3" fmla="val 16667"/>
          </a:avLst>
        </a:prstGeom>
        <a:solidFill>
          <a:schemeClr val="accent6">
            <a:lumMod val="40000"/>
            <a:lumOff val="60000"/>
          </a:schemeClr>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別紙</a:t>
          </a: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２</a:t>
          </a: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別添資料</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cs typeface="+mn-cs"/>
            </a:rPr>
            <a:t>（イ）の病床数と一致します。</a:t>
          </a:r>
        </a:p>
      </xdr:txBody>
    </xdr:sp>
    <xdr:clientData/>
  </xdr:twoCellAnchor>
  <xdr:twoCellAnchor>
    <xdr:from>
      <xdr:col>14</xdr:col>
      <xdr:colOff>233082</xdr:colOff>
      <xdr:row>3</xdr:row>
      <xdr:rowOff>761999</xdr:rowOff>
    </xdr:from>
    <xdr:to>
      <xdr:col>16</xdr:col>
      <xdr:colOff>496559</xdr:colOff>
      <xdr:row>4</xdr:row>
      <xdr:rowOff>302669</xdr:rowOff>
    </xdr:to>
    <xdr:sp macro="" textlink="">
      <xdr:nvSpPr>
        <xdr:cNvPr id="4" name="角丸四角形吹き出し 5">
          <a:extLst>
            <a:ext uri="{FF2B5EF4-FFF2-40B4-BE49-F238E27FC236}">
              <a16:creationId xmlns:a16="http://schemas.microsoft.com/office/drawing/2014/main" id="{B7363B8D-6F4F-4E4C-80DE-386D340634BB}"/>
            </a:ext>
          </a:extLst>
        </xdr:cNvPr>
        <xdr:cNvSpPr/>
      </xdr:nvSpPr>
      <xdr:spPr>
        <a:xfrm>
          <a:off x="10148047" y="1676399"/>
          <a:ext cx="1697830" cy="625399"/>
        </a:xfrm>
        <a:prstGeom prst="wedgeRoundRectCallout">
          <a:avLst>
            <a:gd name="adj1" fmla="val -18697"/>
            <a:gd name="adj2" fmla="val 46447"/>
            <a:gd name="adj3" fmla="val 16667"/>
          </a:avLst>
        </a:prstGeom>
        <a:solidFill>
          <a:schemeClr val="accent6">
            <a:lumMod val="40000"/>
            <a:lumOff val="60000"/>
          </a:schemeClr>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別紙</a:t>
          </a: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２</a:t>
          </a: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別添資料</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cs typeface="+mn-cs"/>
            </a:rPr>
            <a:t>の延べ休止病床数と一致します。</a:t>
          </a:r>
        </a:p>
      </xdr:txBody>
    </xdr:sp>
    <xdr:clientData/>
  </xdr:twoCellAnchor>
  <xdr:twoCellAnchor>
    <xdr:from>
      <xdr:col>11</xdr:col>
      <xdr:colOff>457200</xdr:colOff>
      <xdr:row>0</xdr:row>
      <xdr:rowOff>206188</xdr:rowOff>
    </xdr:from>
    <xdr:to>
      <xdr:col>14</xdr:col>
      <xdr:colOff>358588</xdr:colOff>
      <xdr:row>2</xdr:row>
      <xdr:rowOff>126564</xdr:rowOff>
    </xdr:to>
    <xdr:sp macro="" textlink="">
      <xdr:nvSpPr>
        <xdr:cNvPr id="5" name="AutoShape 19">
          <a:extLst>
            <a:ext uri="{FF2B5EF4-FFF2-40B4-BE49-F238E27FC236}">
              <a16:creationId xmlns:a16="http://schemas.microsoft.com/office/drawing/2014/main" id="{C00EE4DC-713D-470F-A8F9-6301605C17F2}"/>
            </a:ext>
          </a:extLst>
        </xdr:cNvPr>
        <xdr:cNvSpPr>
          <a:spLocks noChangeArrowheads="1"/>
        </xdr:cNvSpPr>
      </xdr:nvSpPr>
      <xdr:spPr bwMode="auto">
        <a:xfrm>
          <a:off x="8247529" y="206188"/>
          <a:ext cx="2026024" cy="529976"/>
        </a:xfrm>
        <a:prstGeom prst="wedgeRoundRectCallout">
          <a:avLst>
            <a:gd name="adj1" fmla="val 10157"/>
            <a:gd name="adj2" fmla="val 34444"/>
            <a:gd name="adj3" fmla="val 16667"/>
          </a:avLst>
        </a:prstGeom>
        <a:solidFill>
          <a:srgbClr val="FFFFFF"/>
        </a:solidFill>
        <a:ln w="25400" algn="ctr">
          <a:solidFill>
            <a:srgbClr val="0000F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defRPr sz="1000"/>
          </a:pPr>
          <a:r>
            <a:rPr lang="ja-JP" altLang="en-US" sz="1200" b="1" i="0" u="none" strike="noStrike" baseline="0">
              <a:solidFill>
                <a:srgbClr val="0000FF"/>
              </a:solidFill>
              <a:latin typeface="ＭＳ Ｐゴシック"/>
              <a:ea typeface="ＭＳ Ｐゴシック"/>
            </a:rPr>
            <a:t>５月分（</a:t>
          </a:r>
          <a:r>
            <a:rPr lang="en-US" altLang="ja-JP" sz="1200" b="1" i="0" u="none" strike="noStrike" baseline="0">
              <a:solidFill>
                <a:srgbClr val="0000FF"/>
              </a:solidFill>
              <a:latin typeface="ＭＳ Ｐゴシック"/>
              <a:ea typeface="ＭＳ Ｐゴシック"/>
            </a:rPr>
            <a:t>5/8</a:t>
          </a:r>
          <a:r>
            <a:rPr lang="ja-JP" altLang="en-US" sz="1200" b="1" i="0" u="none" strike="noStrike" baseline="0">
              <a:solidFill>
                <a:srgbClr val="0000FF"/>
              </a:solidFill>
              <a:latin typeface="ＭＳ Ｐゴシック"/>
              <a:ea typeface="ＭＳ Ｐゴシック"/>
            </a:rPr>
            <a:t>～）の記載例</a:t>
          </a:r>
          <a:endParaRPr lang="en-US" altLang="ja-JP" sz="1200" b="1" i="0" u="none" strike="noStrike" baseline="0">
            <a:solidFill>
              <a:srgbClr val="0000FF"/>
            </a:solidFill>
            <a:latin typeface="ＭＳ Ｐゴシック"/>
            <a:ea typeface="ＭＳ Ｐゴシック"/>
          </a:endParaRPr>
        </a:p>
      </xdr:txBody>
    </xdr:sp>
    <xdr:clientData/>
  </xdr:twoCellAnchor>
  <xdr:twoCellAnchor>
    <xdr:from>
      <xdr:col>6</xdr:col>
      <xdr:colOff>251011</xdr:colOff>
      <xdr:row>10</xdr:row>
      <xdr:rowOff>89647</xdr:rowOff>
    </xdr:from>
    <xdr:to>
      <xdr:col>11</xdr:col>
      <xdr:colOff>313765</xdr:colOff>
      <xdr:row>12</xdr:row>
      <xdr:rowOff>244007</xdr:rowOff>
    </xdr:to>
    <xdr:sp macro="" textlink="">
      <xdr:nvSpPr>
        <xdr:cNvPr id="6" name="角丸四角形吹き出し 6">
          <a:extLst>
            <a:ext uri="{FF2B5EF4-FFF2-40B4-BE49-F238E27FC236}">
              <a16:creationId xmlns:a16="http://schemas.microsoft.com/office/drawing/2014/main" id="{CBC16B14-857C-4B5E-BBB2-23CC178127E5}"/>
            </a:ext>
          </a:extLst>
        </xdr:cNvPr>
        <xdr:cNvSpPr/>
      </xdr:nvSpPr>
      <xdr:spPr>
        <a:xfrm>
          <a:off x="4500282" y="4894729"/>
          <a:ext cx="3603812" cy="871537"/>
        </a:xfrm>
        <a:prstGeom prst="wedgeRoundRectCallout">
          <a:avLst>
            <a:gd name="adj1" fmla="val -18697"/>
            <a:gd name="adj2" fmla="val 46447"/>
            <a:gd name="adj3" fmla="val 16667"/>
          </a:avLst>
        </a:prstGeom>
        <a:solidFill>
          <a:schemeClr val="accent6">
            <a:lumMod val="40000"/>
            <a:lumOff val="60000"/>
          </a:schemeClr>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各月の各病床数は別紙</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２</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別添資料の</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（ア）以降の合計の病床数と一致した数を</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別紙</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２</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に記入してください。</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781050</xdr:colOff>
      <xdr:row>0</xdr:row>
      <xdr:rowOff>76200</xdr:rowOff>
    </xdr:from>
    <xdr:to>
      <xdr:col>3</xdr:col>
      <xdr:colOff>228072</xdr:colOff>
      <xdr:row>2</xdr:row>
      <xdr:rowOff>106626</xdr:rowOff>
    </xdr:to>
    <xdr:sp macro="" textlink="">
      <xdr:nvSpPr>
        <xdr:cNvPr id="2" name="角丸四角形吹き出し 4">
          <a:extLst>
            <a:ext uri="{FF2B5EF4-FFF2-40B4-BE49-F238E27FC236}">
              <a16:creationId xmlns:a16="http://schemas.microsoft.com/office/drawing/2014/main" id="{348DB32F-9A43-4890-B19A-D044BCD27A00}"/>
            </a:ext>
          </a:extLst>
        </xdr:cNvPr>
        <xdr:cNvSpPr/>
      </xdr:nvSpPr>
      <xdr:spPr>
        <a:xfrm>
          <a:off x="1000125" y="76200"/>
          <a:ext cx="1466322" cy="525726"/>
        </a:xfrm>
        <a:prstGeom prst="wedgeRoundRectCallout">
          <a:avLst>
            <a:gd name="adj1" fmla="val -39784"/>
            <a:gd name="adj2" fmla="val 106770"/>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900"/>
            <a:t>月ごとにシートを追加し作成してください。</a:t>
          </a:r>
        </a:p>
      </xdr:txBody>
    </xdr:sp>
    <xdr:clientData/>
  </xdr:twoCellAnchor>
  <xdr:twoCellAnchor>
    <xdr:from>
      <xdr:col>4</xdr:col>
      <xdr:colOff>47624</xdr:colOff>
      <xdr:row>0</xdr:row>
      <xdr:rowOff>171450</xdr:rowOff>
    </xdr:from>
    <xdr:to>
      <xdr:col>7</xdr:col>
      <xdr:colOff>228599</xdr:colOff>
      <xdr:row>2</xdr:row>
      <xdr:rowOff>222795</xdr:rowOff>
    </xdr:to>
    <xdr:sp macro="" textlink="">
      <xdr:nvSpPr>
        <xdr:cNvPr id="3" name="AutoShape 19">
          <a:extLst>
            <a:ext uri="{FF2B5EF4-FFF2-40B4-BE49-F238E27FC236}">
              <a16:creationId xmlns:a16="http://schemas.microsoft.com/office/drawing/2014/main" id="{DBFF650A-9AD2-4194-9032-66F4860B3C7A}"/>
            </a:ext>
          </a:extLst>
        </xdr:cNvPr>
        <xdr:cNvSpPr>
          <a:spLocks noChangeArrowheads="1"/>
        </xdr:cNvSpPr>
      </xdr:nvSpPr>
      <xdr:spPr bwMode="auto">
        <a:xfrm>
          <a:off x="2895599" y="171450"/>
          <a:ext cx="1914525" cy="546645"/>
        </a:xfrm>
        <a:prstGeom prst="wedgeRoundRectCallout">
          <a:avLst>
            <a:gd name="adj1" fmla="val 10157"/>
            <a:gd name="adj2" fmla="val 34444"/>
            <a:gd name="adj3" fmla="val 16667"/>
          </a:avLst>
        </a:prstGeom>
        <a:solidFill>
          <a:srgbClr val="FFFFFF"/>
        </a:solidFill>
        <a:ln w="25400" algn="ctr">
          <a:solidFill>
            <a:srgbClr val="0000F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defRPr sz="1000"/>
          </a:pPr>
          <a:r>
            <a:rPr lang="ja-JP" altLang="en-US" sz="1200" b="1" i="0" u="none" strike="noStrike" baseline="0">
              <a:solidFill>
                <a:srgbClr val="0000FF"/>
              </a:solidFill>
              <a:latin typeface="ＭＳ Ｐゴシック"/>
              <a:ea typeface="ＭＳ Ｐゴシック"/>
            </a:rPr>
            <a:t>５月分</a:t>
          </a:r>
          <a:r>
            <a:rPr lang="en-US" altLang="ja-JP" sz="1200" b="1" i="0" u="none" strike="noStrike" baseline="0">
              <a:solidFill>
                <a:srgbClr val="0000FF"/>
              </a:solidFill>
              <a:latin typeface="ＭＳ Ｐゴシック"/>
              <a:ea typeface="ＭＳ Ｐゴシック"/>
            </a:rPr>
            <a:t>(5/8</a:t>
          </a:r>
          <a:r>
            <a:rPr lang="ja-JP" altLang="en-US" sz="1200" b="1" i="0" u="none" strike="noStrike" baseline="0">
              <a:solidFill>
                <a:srgbClr val="0000FF"/>
              </a:solidFill>
              <a:latin typeface="ＭＳ Ｐゴシック"/>
              <a:ea typeface="ＭＳ Ｐゴシック"/>
            </a:rPr>
            <a:t>～</a:t>
          </a:r>
          <a:r>
            <a:rPr lang="en-US" altLang="ja-JP" sz="1200" b="1" i="0" u="none" strike="noStrike" baseline="0">
              <a:solidFill>
                <a:srgbClr val="0000FF"/>
              </a:solidFill>
              <a:latin typeface="ＭＳ Ｐゴシック"/>
              <a:ea typeface="ＭＳ Ｐゴシック"/>
            </a:rPr>
            <a:t>)</a:t>
          </a:r>
          <a:r>
            <a:rPr lang="ja-JP" altLang="en-US" sz="1200" b="1" i="0" u="none" strike="noStrike" baseline="0">
              <a:solidFill>
                <a:srgbClr val="0000FF"/>
              </a:solidFill>
              <a:latin typeface="ＭＳ Ｐゴシック"/>
              <a:ea typeface="ＭＳ Ｐゴシック"/>
            </a:rPr>
            <a:t>の記載例</a:t>
          </a:r>
          <a:endParaRPr lang="en-US" altLang="ja-JP" sz="1200" b="1" i="0" u="none" strike="noStrike" baseline="0">
            <a:solidFill>
              <a:srgbClr val="0000FF"/>
            </a:solidFill>
            <a:latin typeface="ＭＳ Ｐゴシック"/>
            <a:ea typeface="ＭＳ Ｐゴシック"/>
          </a:endParaRPr>
        </a:p>
      </xdr:txBody>
    </xdr:sp>
    <xdr:clientData/>
  </xdr:twoCellAnchor>
  <xdr:twoCellAnchor>
    <xdr:from>
      <xdr:col>4</xdr:col>
      <xdr:colOff>114300</xdr:colOff>
      <xdr:row>3</xdr:row>
      <xdr:rowOff>142875</xdr:rowOff>
    </xdr:from>
    <xdr:to>
      <xdr:col>6</xdr:col>
      <xdr:colOff>462748</xdr:colOff>
      <xdr:row>5</xdr:row>
      <xdr:rowOff>202406</xdr:rowOff>
    </xdr:to>
    <xdr:sp macro="" textlink="">
      <xdr:nvSpPr>
        <xdr:cNvPr id="4" name="角丸四角形吹き出し 8">
          <a:extLst>
            <a:ext uri="{FF2B5EF4-FFF2-40B4-BE49-F238E27FC236}">
              <a16:creationId xmlns:a16="http://schemas.microsoft.com/office/drawing/2014/main" id="{C15EDD9B-BE67-4F72-8CAF-8089821CC0FB}"/>
            </a:ext>
          </a:extLst>
        </xdr:cNvPr>
        <xdr:cNvSpPr/>
      </xdr:nvSpPr>
      <xdr:spPr>
        <a:xfrm>
          <a:off x="2962275" y="952500"/>
          <a:ext cx="1520023" cy="554831"/>
        </a:xfrm>
        <a:prstGeom prst="wedgeRoundRectCallout">
          <a:avLst>
            <a:gd name="adj1" fmla="val -18697"/>
            <a:gd name="adj2" fmla="val 46447"/>
            <a:gd name="adj3" fmla="val 16667"/>
          </a:avLst>
        </a:prstGeom>
        <a:solidFill>
          <a:schemeClr val="accent6">
            <a:lumMod val="40000"/>
            <a:lumOff val="60000"/>
          </a:schemeClr>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患者受入のために確保した病床数（１日あたり）</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342900</xdr:colOff>
      <xdr:row>5</xdr:row>
      <xdr:rowOff>552450</xdr:rowOff>
    </xdr:from>
    <xdr:to>
      <xdr:col>3</xdr:col>
      <xdr:colOff>200025</xdr:colOff>
      <xdr:row>6</xdr:row>
      <xdr:rowOff>111918</xdr:rowOff>
    </xdr:to>
    <xdr:sp macro="" textlink="">
      <xdr:nvSpPr>
        <xdr:cNvPr id="5" name="角丸四角形吹き出し 4">
          <a:extLst>
            <a:ext uri="{FF2B5EF4-FFF2-40B4-BE49-F238E27FC236}">
              <a16:creationId xmlns:a16="http://schemas.microsoft.com/office/drawing/2014/main" id="{55930FB6-7B24-4AD5-A98B-266B533BD21A}"/>
            </a:ext>
          </a:extLst>
        </xdr:cNvPr>
        <xdr:cNvSpPr/>
      </xdr:nvSpPr>
      <xdr:spPr>
        <a:xfrm>
          <a:off x="561975" y="1857375"/>
          <a:ext cx="1876425" cy="445293"/>
        </a:xfrm>
        <a:prstGeom prst="wedgeRoundRectCallout">
          <a:avLst>
            <a:gd name="adj1" fmla="val -34293"/>
            <a:gd name="adj2" fmla="val 130569"/>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900"/>
            <a:t>必要に応じ行を追加してください。</a:t>
          </a:r>
        </a:p>
      </xdr:txBody>
    </xdr:sp>
    <xdr:clientData/>
  </xdr:twoCellAnchor>
  <xdr:twoCellAnchor>
    <xdr:from>
      <xdr:col>16</xdr:col>
      <xdr:colOff>76200</xdr:colOff>
      <xdr:row>3</xdr:row>
      <xdr:rowOff>152400</xdr:rowOff>
    </xdr:from>
    <xdr:to>
      <xdr:col>18</xdr:col>
      <xdr:colOff>472273</xdr:colOff>
      <xdr:row>5</xdr:row>
      <xdr:rowOff>201347</xdr:rowOff>
    </xdr:to>
    <xdr:sp macro="" textlink="">
      <xdr:nvSpPr>
        <xdr:cNvPr id="6" name="角丸四角形吹き出し 8">
          <a:extLst>
            <a:ext uri="{FF2B5EF4-FFF2-40B4-BE49-F238E27FC236}">
              <a16:creationId xmlns:a16="http://schemas.microsoft.com/office/drawing/2014/main" id="{EE914E58-4E74-4FF6-A3AC-47BCBB614357}"/>
            </a:ext>
          </a:extLst>
        </xdr:cNvPr>
        <xdr:cNvSpPr/>
      </xdr:nvSpPr>
      <xdr:spPr>
        <a:xfrm>
          <a:off x="9877425" y="962025"/>
          <a:ext cx="1520023" cy="544247"/>
        </a:xfrm>
        <a:prstGeom prst="wedgeRoundRectCallout">
          <a:avLst>
            <a:gd name="adj1" fmla="val -18697"/>
            <a:gd name="adj2" fmla="val 46447"/>
            <a:gd name="adj3" fmla="val 16667"/>
          </a:avLst>
        </a:prstGeom>
        <a:solidFill>
          <a:schemeClr val="accent6">
            <a:lumMod val="40000"/>
            <a:lumOff val="60000"/>
          </a:schemeClr>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患者受入のために生じる</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休止病床数（１日あたり）</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47624</xdr:colOff>
      <xdr:row>12</xdr:row>
      <xdr:rowOff>104775</xdr:rowOff>
    </xdr:from>
    <xdr:to>
      <xdr:col>12</xdr:col>
      <xdr:colOff>542925</xdr:colOff>
      <xdr:row>22</xdr:row>
      <xdr:rowOff>95250</xdr:rowOff>
    </xdr:to>
    <xdr:sp macro="" textlink="">
      <xdr:nvSpPr>
        <xdr:cNvPr id="7" name="正方形/長方形 6">
          <a:extLst>
            <a:ext uri="{FF2B5EF4-FFF2-40B4-BE49-F238E27FC236}">
              <a16:creationId xmlns:a16="http://schemas.microsoft.com/office/drawing/2014/main" id="{89080193-12AE-4AB7-9C06-057D6DC524B7}"/>
            </a:ext>
          </a:extLst>
        </xdr:cNvPr>
        <xdr:cNvSpPr/>
      </xdr:nvSpPr>
      <xdr:spPr>
        <a:xfrm>
          <a:off x="1276349" y="4924425"/>
          <a:ext cx="6819901" cy="1704975"/>
        </a:xfrm>
        <a:prstGeom prst="rect">
          <a:avLst/>
        </a:prstGeom>
        <a:solidFill>
          <a:schemeClr val="bg1">
            <a:lumMod val="85000"/>
          </a:schemeClr>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（次の場合の記載例）</a:t>
          </a:r>
          <a:endParaRPr kumimoji="1" lang="en-US" altLang="ja-JP" sz="12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　・県から①５月　８日～５月１７日の期間において、中軽症用病床２床</a:t>
          </a:r>
          <a:endParaRPr kumimoji="1" lang="en-US" altLang="ja-JP" sz="12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　　 　　　 ②５</a:t>
          </a:r>
          <a:r>
            <a:rPr kumimoji="1" lang="ja-JP" altLang="ja-JP"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月</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１８</a:t>
          </a:r>
          <a:r>
            <a:rPr kumimoji="1" lang="ja-JP" altLang="ja-JP"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日～</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５</a:t>
          </a:r>
          <a:r>
            <a:rPr kumimoji="1" lang="ja-JP" altLang="ja-JP"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月</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３１</a:t>
          </a:r>
          <a:r>
            <a:rPr kumimoji="1" lang="ja-JP" altLang="ja-JP"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日</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の期間において、中軽症用病床４床</a:t>
          </a:r>
          <a:endParaRPr kumimoji="1" lang="en-US" altLang="ja-JP" sz="12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　　を確保するよう要請あり</a:t>
          </a:r>
          <a:endParaRPr kumimoji="1" lang="en-US" altLang="ja-JP" sz="12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0" i="0" baseline="0">
              <a:effectLst/>
              <a:latin typeface="+mn-ea"/>
              <a:ea typeface="+mn-ea"/>
              <a:cs typeface="+mn-cs"/>
            </a:rPr>
            <a:t>　・□□病棟のうち個室２、３床室</a:t>
          </a:r>
          <a:r>
            <a:rPr kumimoji="1" lang="en-US" altLang="ja-JP" sz="1200" b="0" i="0" baseline="0">
              <a:effectLst/>
              <a:latin typeface="+mn-ea"/>
              <a:ea typeface="+mn-ea"/>
              <a:cs typeface="+mn-cs"/>
            </a:rPr>
            <a:t>×</a:t>
          </a:r>
          <a:r>
            <a:rPr kumimoji="1" lang="ja-JP" altLang="ja-JP" sz="1200" b="0" i="0" baseline="0">
              <a:effectLst/>
              <a:latin typeface="+mn-ea"/>
              <a:ea typeface="+mn-ea"/>
              <a:cs typeface="+mn-cs"/>
            </a:rPr>
            <a:t>２を使用して受入　</a:t>
          </a:r>
          <a:endParaRPr kumimoji="1" lang="en-US" altLang="ja-JP" sz="12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　・患者受入（使用病床）、休床の状況は次のとおり</a:t>
          </a:r>
          <a:endParaRPr kumimoji="1" lang="en-US" altLang="ja-JP" sz="12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　　①の期間：患者受入（使用病床）延べ１５、休床：０床（毎日）　</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個室のため休床なし</a:t>
          </a:r>
          <a:endParaRPr kumimoji="1" lang="en-US" altLang="ja-JP" sz="12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　　②の期間：</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患者受入（使用病床）</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延べ３６</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、休床：</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２</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床（毎日）</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各部屋空きベッド１床</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２部屋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60960</xdr:colOff>
      <xdr:row>9</xdr:row>
      <xdr:rowOff>205740</xdr:rowOff>
    </xdr:from>
    <xdr:to>
      <xdr:col>3</xdr:col>
      <xdr:colOff>114300</xdr:colOff>
      <xdr:row>13</xdr:row>
      <xdr:rowOff>38099</xdr:rowOff>
    </xdr:to>
    <xdr:sp macro="" textlink="">
      <xdr:nvSpPr>
        <xdr:cNvPr id="2" name="角丸四角形吹き出し 4">
          <a:extLst>
            <a:ext uri="{FF2B5EF4-FFF2-40B4-BE49-F238E27FC236}">
              <a16:creationId xmlns:a16="http://schemas.microsoft.com/office/drawing/2014/main" id="{4E3FEDD4-9E85-43BA-B82F-A063F4CF72C0}"/>
            </a:ext>
          </a:extLst>
        </xdr:cNvPr>
        <xdr:cNvSpPr/>
      </xdr:nvSpPr>
      <xdr:spPr>
        <a:xfrm>
          <a:off x="259080" y="2225040"/>
          <a:ext cx="1920240" cy="746759"/>
        </a:xfrm>
        <a:prstGeom prst="wedgeRoundRectCallout">
          <a:avLst>
            <a:gd name="adj1" fmla="val 57281"/>
            <a:gd name="adj2" fmla="val 86920"/>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900"/>
            <a:t>支出予定額は、基準額</a:t>
          </a:r>
          <a:r>
            <a:rPr kumimoji="1" lang="en-US" altLang="ja-JP" sz="900"/>
            <a:t>×</a:t>
          </a:r>
          <a:r>
            <a:rPr kumimoji="1" lang="ja-JP" altLang="en-US" sz="900"/>
            <a:t>空床数で算出されます</a:t>
          </a:r>
          <a:endParaRPr kumimoji="1" lang="en-US" altLang="ja-JP" sz="900"/>
        </a:p>
        <a:p>
          <a:pPr algn="l">
            <a:lnSpc>
              <a:spcPts val="1200"/>
            </a:lnSpc>
          </a:pPr>
          <a:r>
            <a:rPr kumimoji="1" lang="en-US" altLang="ja-JP" sz="900"/>
            <a:t>※</a:t>
          </a:r>
          <a:r>
            <a:rPr kumimoji="1" lang="ja-JP" altLang="en-US" sz="900"/>
            <a:t>別紙</a:t>
          </a:r>
          <a:r>
            <a:rPr kumimoji="1" lang="en-US" altLang="ja-JP" sz="900"/>
            <a:t>(2)</a:t>
          </a:r>
          <a:r>
            <a:rPr kumimoji="1" lang="ja-JP" altLang="en-US" sz="900"/>
            <a:t>を記入すると自動計算</a:t>
          </a:r>
        </a:p>
      </xdr:txBody>
    </xdr:sp>
    <xdr:clientData/>
  </xdr:twoCellAnchor>
  <xdr:twoCellAnchor>
    <xdr:from>
      <xdr:col>6</xdr:col>
      <xdr:colOff>1729740</xdr:colOff>
      <xdr:row>1</xdr:row>
      <xdr:rowOff>60960</xdr:rowOff>
    </xdr:from>
    <xdr:to>
      <xdr:col>6</xdr:col>
      <xdr:colOff>2590351</xdr:colOff>
      <xdr:row>3</xdr:row>
      <xdr:rowOff>129926</xdr:rowOff>
    </xdr:to>
    <xdr:sp macro="" textlink="">
      <xdr:nvSpPr>
        <xdr:cNvPr id="3" name="AutoShape 19">
          <a:extLst>
            <a:ext uri="{FF2B5EF4-FFF2-40B4-BE49-F238E27FC236}">
              <a16:creationId xmlns:a16="http://schemas.microsoft.com/office/drawing/2014/main" id="{1527C392-2088-40E8-8AF7-938D3206B208}"/>
            </a:ext>
          </a:extLst>
        </xdr:cNvPr>
        <xdr:cNvSpPr>
          <a:spLocks noChangeArrowheads="1"/>
        </xdr:cNvSpPr>
      </xdr:nvSpPr>
      <xdr:spPr bwMode="auto">
        <a:xfrm>
          <a:off x="7071360" y="243840"/>
          <a:ext cx="860611" cy="533786"/>
        </a:xfrm>
        <a:prstGeom prst="wedgeRoundRectCallout">
          <a:avLst>
            <a:gd name="adj1" fmla="val 10157"/>
            <a:gd name="adj2" fmla="val 34444"/>
            <a:gd name="adj3" fmla="val 16667"/>
          </a:avLst>
        </a:prstGeom>
        <a:solidFill>
          <a:srgbClr val="FFFFFF"/>
        </a:solidFill>
        <a:ln w="25400" algn="ctr">
          <a:solidFill>
            <a:srgbClr val="0000F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defRPr sz="1000"/>
          </a:pPr>
          <a:r>
            <a:rPr lang="ja-JP" altLang="en-US" sz="1200" b="1" i="0" u="none" strike="noStrike" baseline="0">
              <a:solidFill>
                <a:srgbClr val="0000FF"/>
              </a:solidFill>
              <a:latin typeface="ＭＳ Ｐゴシック"/>
              <a:ea typeface="ＭＳ Ｐゴシック"/>
            </a:rPr>
            <a:t>記載例</a:t>
          </a:r>
          <a:endParaRPr lang="en-US" altLang="ja-JP" sz="1200" b="1" i="0" u="none" strike="noStrike" baseline="0">
            <a:solidFill>
              <a:srgbClr val="0000FF"/>
            </a:solidFill>
            <a:latin typeface="ＭＳ Ｐゴシック"/>
            <a:ea typeface="ＭＳ Ｐゴシック"/>
          </a:endParaRPr>
        </a:p>
      </xdr:txBody>
    </xdr:sp>
    <xdr:clientData/>
  </xdr:twoCellAnchor>
  <xdr:twoCellAnchor>
    <xdr:from>
      <xdr:col>1</xdr:col>
      <xdr:colOff>91440</xdr:colOff>
      <xdr:row>24</xdr:row>
      <xdr:rowOff>38100</xdr:rowOff>
    </xdr:from>
    <xdr:to>
      <xdr:col>3</xdr:col>
      <xdr:colOff>144780</xdr:colOff>
      <xdr:row>30</xdr:row>
      <xdr:rowOff>112394</xdr:rowOff>
    </xdr:to>
    <xdr:sp macro="" textlink="">
      <xdr:nvSpPr>
        <xdr:cNvPr id="4" name="角丸四角形吹き出し 4">
          <a:extLst>
            <a:ext uri="{FF2B5EF4-FFF2-40B4-BE49-F238E27FC236}">
              <a16:creationId xmlns:a16="http://schemas.microsoft.com/office/drawing/2014/main" id="{F97797AD-E384-45F3-B5C6-95E2F90CE1BE}"/>
            </a:ext>
          </a:extLst>
        </xdr:cNvPr>
        <xdr:cNvSpPr/>
      </xdr:nvSpPr>
      <xdr:spPr>
        <a:xfrm>
          <a:off x="289560" y="5151120"/>
          <a:ext cx="1920240" cy="1125854"/>
        </a:xfrm>
        <a:prstGeom prst="wedgeRoundRectCallout">
          <a:avLst>
            <a:gd name="adj1" fmla="val 46963"/>
            <a:gd name="adj2" fmla="val 92274"/>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900"/>
            <a:t>支出予定額は、基準額</a:t>
          </a:r>
          <a:r>
            <a:rPr kumimoji="1" lang="en-US" altLang="ja-JP" sz="900"/>
            <a:t>×</a:t>
          </a:r>
          <a:r>
            <a:rPr kumimoji="1" lang="ja-JP" altLang="en-US" sz="900"/>
            <a:t>休止病床数で算出されます</a:t>
          </a:r>
          <a:endParaRPr kumimoji="1" lang="en-US" altLang="ja-JP" sz="900"/>
        </a:p>
        <a:p>
          <a:pPr algn="l">
            <a:lnSpc>
              <a:spcPts val="1200"/>
            </a:lnSpc>
          </a:pPr>
          <a:r>
            <a:rPr kumimoji="1" lang="ja-JP" altLang="en-US" sz="900" u="sng"/>
            <a:t>別紙</a:t>
          </a:r>
          <a:r>
            <a:rPr kumimoji="1" lang="en-US" altLang="ja-JP" sz="900" u="sng"/>
            <a:t>(2)</a:t>
          </a:r>
          <a:r>
            <a:rPr kumimoji="1" lang="ja-JP" altLang="en-US" sz="900" u="sng"/>
            <a:t>延べ休止病床数合計</a:t>
          </a:r>
          <a:r>
            <a:rPr kumimoji="1" lang="en-US" altLang="ja-JP" sz="900" u="sng"/>
            <a:t>D</a:t>
          </a:r>
          <a:r>
            <a:rPr kumimoji="1" lang="ja-JP" altLang="en-US" sz="900" u="sng"/>
            <a:t>の列の数字を該当する箇所の色付きセルに入力してください</a:t>
          </a:r>
        </a:p>
      </xdr:txBody>
    </xdr:sp>
    <xdr:clientData/>
  </xdr:twoCellAnchor>
  <xdr:twoCellAnchor>
    <xdr:from>
      <xdr:col>2</xdr:col>
      <xdr:colOff>274320</xdr:colOff>
      <xdr:row>53</xdr:row>
      <xdr:rowOff>60960</xdr:rowOff>
    </xdr:from>
    <xdr:to>
      <xdr:col>3</xdr:col>
      <xdr:colOff>662940</xdr:colOff>
      <xdr:row>57</xdr:row>
      <xdr:rowOff>30480</xdr:rowOff>
    </xdr:to>
    <xdr:sp macro="" textlink="">
      <xdr:nvSpPr>
        <xdr:cNvPr id="5" name="角丸四角形吹き出し 4">
          <a:extLst>
            <a:ext uri="{FF2B5EF4-FFF2-40B4-BE49-F238E27FC236}">
              <a16:creationId xmlns:a16="http://schemas.microsoft.com/office/drawing/2014/main" id="{25DA9089-2B1E-4FC2-8028-E74D643AB665}"/>
            </a:ext>
          </a:extLst>
        </xdr:cNvPr>
        <xdr:cNvSpPr/>
      </xdr:nvSpPr>
      <xdr:spPr>
        <a:xfrm>
          <a:off x="670560" y="10347960"/>
          <a:ext cx="2057400" cy="701040"/>
        </a:xfrm>
        <a:prstGeom prst="wedgeRoundRectCallout">
          <a:avLst>
            <a:gd name="adj1" fmla="val -68249"/>
            <a:gd name="adj2" fmla="val -162793"/>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900" u="sng"/>
            <a:t>「休止病床に係る経費等②」は原則使用されませんので、入力不要です。</a:t>
          </a:r>
          <a:endParaRPr kumimoji="1" lang="en-US" altLang="ja-JP" sz="900" u="sng"/>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385482</xdr:colOff>
      <xdr:row>0</xdr:row>
      <xdr:rowOff>259976</xdr:rowOff>
    </xdr:from>
    <xdr:to>
      <xdr:col>11</xdr:col>
      <xdr:colOff>508746</xdr:colOff>
      <xdr:row>2</xdr:row>
      <xdr:rowOff>82301</xdr:rowOff>
    </xdr:to>
    <xdr:sp macro="" textlink="">
      <xdr:nvSpPr>
        <xdr:cNvPr id="2" name="AutoShape 19">
          <a:extLst>
            <a:ext uri="{FF2B5EF4-FFF2-40B4-BE49-F238E27FC236}">
              <a16:creationId xmlns:a16="http://schemas.microsoft.com/office/drawing/2014/main" id="{9F89D1EB-5ED0-4BED-928F-971EB630D8C3}"/>
            </a:ext>
          </a:extLst>
        </xdr:cNvPr>
        <xdr:cNvSpPr>
          <a:spLocks noChangeArrowheads="1"/>
        </xdr:cNvSpPr>
      </xdr:nvSpPr>
      <xdr:spPr bwMode="auto">
        <a:xfrm>
          <a:off x="8498541" y="259976"/>
          <a:ext cx="1064558" cy="539501"/>
        </a:xfrm>
        <a:prstGeom prst="wedgeRoundRectCallout">
          <a:avLst>
            <a:gd name="adj1" fmla="val 10157"/>
            <a:gd name="adj2" fmla="val 34444"/>
            <a:gd name="adj3" fmla="val 16667"/>
          </a:avLst>
        </a:prstGeom>
        <a:solidFill>
          <a:srgbClr val="FFFFFF"/>
        </a:solidFill>
        <a:ln w="25400" algn="ctr">
          <a:solidFill>
            <a:srgbClr val="0000F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defRPr sz="1000"/>
          </a:pPr>
          <a:r>
            <a:rPr lang="ja-JP" altLang="en-US" sz="1200" b="1" i="0" u="none" strike="noStrike" baseline="0">
              <a:solidFill>
                <a:srgbClr val="0000FF"/>
              </a:solidFill>
              <a:latin typeface="ＭＳ Ｐゴシック"/>
              <a:ea typeface="ＭＳ Ｐゴシック"/>
            </a:rPr>
            <a:t>記載例</a:t>
          </a:r>
          <a:endParaRPr lang="en-US" altLang="ja-JP" sz="1200" b="1" i="0" u="none" strike="noStrike" baseline="0">
            <a:solidFill>
              <a:srgbClr val="0000FF"/>
            </a:solidFill>
            <a:latin typeface="ＭＳ Ｐゴシック"/>
            <a:ea typeface="ＭＳ Ｐゴシック"/>
          </a:endParaRPr>
        </a:p>
      </xdr:txBody>
    </xdr:sp>
    <xdr:clientData/>
  </xdr:twoCellAnchor>
  <xdr:twoCellAnchor>
    <xdr:from>
      <xdr:col>2</xdr:col>
      <xdr:colOff>457200</xdr:colOff>
      <xdr:row>0</xdr:row>
      <xdr:rowOff>107577</xdr:rowOff>
    </xdr:from>
    <xdr:to>
      <xdr:col>4</xdr:col>
      <xdr:colOff>389965</xdr:colOff>
      <xdr:row>1</xdr:row>
      <xdr:rowOff>226639</xdr:rowOff>
    </xdr:to>
    <xdr:sp macro="" textlink="">
      <xdr:nvSpPr>
        <xdr:cNvPr id="3" name="角丸四角形吹き出し 3">
          <a:extLst>
            <a:ext uri="{FF2B5EF4-FFF2-40B4-BE49-F238E27FC236}">
              <a16:creationId xmlns:a16="http://schemas.microsoft.com/office/drawing/2014/main" id="{2E46A080-99A7-44C7-ACF4-9470548BDE8A}"/>
            </a:ext>
          </a:extLst>
        </xdr:cNvPr>
        <xdr:cNvSpPr/>
      </xdr:nvSpPr>
      <xdr:spPr>
        <a:xfrm>
          <a:off x="851647" y="107577"/>
          <a:ext cx="2003612" cy="477650"/>
        </a:xfrm>
        <a:prstGeom prst="wedgeRoundRectCallout">
          <a:avLst>
            <a:gd name="adj1" fmla="val 33411"/>
            <a:gd name="adj2" fmla="val 105726"/>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1050"/>
            <a:t>医療機関名を記入してください。</a:t>
          </a:r>
        </a:p>
      </xdr:txBody>
    </xdr:sp>
    <xdr:clientData/>
  </xdr:twoCellAnchor>
  <xdr:twoCellAnchor>
    <xdr:from>
      <xdr:col>4</xdr:col>
      <xdr:colOff>295836</xdr:colOff>
      <xdr:row>5</xdr:row>
      <xdr:rowOff>466165</xdr:rowOff>
    </xdr:from>
    <xdr:to>
      <xdr:col>6</xdr:col>
      <xdr:colOff>508748</xdr:colOff>
      <xdr:row>7</xdr:row>
      <xdr:rowOff>165849</xdr:rowOff>
    </xdr:to>
    <xdr:sp macro="" textlink="">
      <xdr:nvSpPr>
        <xdr:cNvPr id="4" name="角丸四角形吹き出し 4">
          <a:extLst>
            <a:ext uri="{FF2B5EF4-FFF2-40B4-BE49-F238E27FC236}">
              <a16:creationId xmlns:a16="http://schemas.microsoft.com/office/drawing/2014/main" id="{295150DD-6EF9-47DB-A96A-2A3ECF879E6C}"/>
            </a:ext>
          </a:extLst>
        </xdr:cNvPr>
        <xdr:cNvSpPr/>
      </xdr:nvSpPr>
      <xdr:spPr>
        <a:xfrm>
          <a:off x="2761130" y="2214283"/>
          <a:ext cx="2095500" cy="703731"/>
        </a:xfrm>
        <a:prstGeom prst="wedgeRoundRectCallout">
          <a:avLst>
            <a:gd name="adj1" fmla="val -30736"/>
            <a:gd name="adj2" fmla="val -127259"/>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1050"/>
            <a:t>（</a:t>
          </a:r>
          <a:r>
            <a:rPr kumimoji="1" lang="en-US" altLang="ja-JP" sz="1050"/>
            <a:t>B</a:t>
          </a:r>
          <a:r>
            <a:rPr kumimoji="1" lang="ja-JP" altLang="en-US" sz="1050"/>
            <a:t>）欄以外は、別紙（６）を記入いただくと</a:t>
          </a:r>
          <a:r>
            <a:rPr kumimoji="1" lang="ja-JP" altLang="en-US" sz="1050" u="none">
              <a:solidFill>
                <a:srgbClr val="FF0000"/>
              </a:solidFill>
            </a:rPr>
            <a:t>自動で記載されます。</a:t>
          </a:r>
        </a:p>
      </xdr:txBody>
    </xdr:sp>
    <xdr:clientData/>
  </xdr:twoCellAnchor>
  <xdr:twoCellAnchor>
    <xdr:from>
      <xdr:col>4</xdr:col>
      <xdr:colOff>215153</xdr:colOff>
      <xdr:row>8</xdr:row>
      <xdr:rowOff>295836</xdr:rowOff>
    </xdr:from>
    <xdr:to>
      <xdr:col>6</xdr:col>
      <xdr:colOff>367553</xdr:colOff>
      <xdr:row>10</xdr:row>
      <xdr:rowOff>221879</xdr:rowOff>
    </xdr:to>
    <xdr:sp macro="" textlink="">
      <xdr:nvSpPr>
        <xdr:cNvPr id="5" name="角丸四角形吹き出し 3">
          <a:extLst>
            <a:ext uri="{FF2B5EF4-FFF2-40B4-BE49-F238E27FC236}">
              <a16:creationId xmlns:a16="http://schemas.microsoft.com/office/drawing/2014/main" id="{90C8DC93-D48D-4487-9B37-C8501F58EA25}"/>
            </a:ext>
          </a:extLst>
        </xdr:cNvPr>
        <xdr:cNvSpPr/>
      </xdr:nvSpPr>
      <xdr:spPr>
        <a:xfrm>
          <a:off x="2680447" y="3550024"/>
          <a:ext cx="2034988" cy="930090"/>
        </a:xfrm>
        <a:prstGeom prst="wedgeRoundRectCallout">
          <a:avLst>
            <a:gd name="adj1" fmla="val -31623"/>
            <a:gd name="adj2" fmla="val 89071"/>
            <a:gd name="adj3" fmla="val 16667"/>
          </a:avLst>
        </a:prstGeom>
        <a:solidFill>
          <a:schemeClr val="accent6">
            <a:lumMod val="40000"/>
            <a:lumOff val="60000"/>
          </a:schemeClr>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B</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）欄には、寄附金や他の補助金の収入実績がある場合は、その金額を記載してください。</a:t>
          </a:r>
        </a:p>
      </xdr:txBody>
    </xdr:sp>
    <xdr:clientData/>
  </xdr:twoCellAnchor>
  <xdr:twoCellAnchor>
    <xdr:from>
      <xdr:col>10</xdr:col>
      <xdr:colOff>313765</xdr:colOff>
      <xdr:row>9</xdr:row>
      <xdr:rowOff>71717</xdr:rowOff>
    </xdr:from>
    <xdr:to>
      <xdr:col>13</xdr:col>
      <xdr:colOff>267597</xdr:colOff>
      <xdr:row>10</xdr:row>
      <xdr:rowOff>239806</xdr:rowOff>
    </xdr:to>
    <xdr:sp macro="" textlink="">
      <xdr:nvSpPr>
        <xdr:cNvPr id="6" name="角丸四角形吹き出し 3">
          <a:extLst>
            <a:ext uri="{FF2B5EF4-FFF2-40B4-BE49-F238E27FC236}">
              <a16:creationId xmlns:a16="http://schemas.microsoft.com/office/drawing/2014/main" id="{9B90347E-425C-4228-88EE-5452BC21712F}"/>
            </a:ext>
          </a:extLst>
        </xdr:cNvPr>
        <xdr:cNvSpPr/>
      </xdr:nvSpPr>
      <xdr:spPr>
        <a:xfrm>
          <a:off x="8426824" y="3827929"/>
          <a:ext cx="2777714" cy="670112"/>
        </a:xfrm>
        <a:prstGeom prst="wedgeRoundRectCallout">
          <a:avLst>
            <a:gd name="adj1" fmla="val -2226"/>
            <a:gd name="adj2" fmla="val 109218"/>
            <a:gd name="adj3" fmla="val 16667"/>
          </a:avLst>
        </a:prstGeom>
        <a:solidFill>
          <a:schemeClr val="accent6">
            <a:lumMod val="40000"/>
            <a:lumOff val="60000"/>
          </a:schemeClr>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県の交付決定額を記載してください。</a:t>
          </a:r>
        </a:p>
      </xdr:txBody>
    </xdr:sp>
    <xdr:clientData/>
  </xdr:twoCellAnchor>
  <xdr:twoCellAnchor>
    <xdr:from>
      <xdr:col>10</xdr:col>
      <xdr:colOff>0</xdr:colOff>
      <xdr:row>13</xdr:row>
      <xdr:rowOff>26894</xdr:rowOff>
    </xdr:from>
    <xdr:to>
      <xdr:col>13</xdr:col>
      <xdr:colOff>757517</xdr:colOff>
      <xdr:row>16</xdr:row>
      <xdr:rowOff>85166</xdr:rowOff>
    </xdr:to>
    <xdr:sp macro="" textlink="">
      <xdr:nvSpPr>
        <xdr:cNvPr id="7" name="正方形/長方形 6">
          <a:extLst>
            <a:ext uri="{FF2B5EF4-FFF2-40B4-BE49-F238E27FC236}">
              <a16:creationId xmlns:a16="http://schemas.microsoft.com/office/drawing/2014/main" id="{738BDC35-F7C7-4941-BE86-5A17D6439D3E}"/>
            </a:ext>
          </a:extLst>
        </xdr:cNvPr>
        <xdr:cNvSpPr/>
      </xdr:nvSpPr>
      <xdr:spPr>
        <a:xfrm>
          <a:off x="8113059" y="5459506"/>
          <a:ext cx="3581399" cy="569260"/>
        </a:xfrm>
        <a:prstGeom prst="rect">
          <a:avLst/>
        </a:prstGeom>
        <a:solidFill>
          <a:schemeClr val="bg1">
            <a:lumMod val="85000"/>
          </a:schemeClr>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別紙４～６の記載については、別紙１～３の記載例</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を参考にしてください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188259</xdr:colOff>
      <xdr:row>3</xdr:row>
      <xdr:rowOff>797859</xdr:rowOff>
    </xdr:from>
    <xdr:to>
      <xdr:col>4</xdr:col>
      <xdr:colOff>520013</xdr:colOff>
      <xdr:row>4</xdr:row>
      <xdr:rowOff>213873</xdr:rowOff>
    </xdr:to>
    <xdr:sp macro="" textlink="">
      <xdr:nvSpPr>
        <xdr:cNvPr id="2" name="角丸四角形吹き出し 3">
          <a:extLst>
            <a:ext uri="{FF2B5EF4-FFF2-40B4-BE49-F238E27FC236}">
              <a16:creationId xmlns:a16="http://schemas.microsoft.com/office/drawing/2014/main" id="{27E66277-96AA-4772-BAE6-F9E31E281BF4}"/>
            </a:ext>
          </a:extLst>
        </xdr:cNvPr>
        <xdr:cNvSpPr/>
      </xdr:nvSpPr>
      <xdr:spPr>
        <a:xfrm>
          <a:off x="1604683" y="1712259"/>
          <a:ext cx="1748177" cy="500743"/>
        </a:xfrm>
        <a:prstGeom prst="wedgeRoundRectCallout">
          <a:avLst>
            <a:gd name="adj1" fmla="val -18697"/>
            <a:gd name="adj2" fmla="val 46447"/>
            <a:gd name="adj3" fmla="val 16667"/>
          </a:avLst>
        </a:prstGeom>
        <a:solidFill>
          <a:schemeClr val="accent6">
            <a:lumMod val="40000"/>
            <a:lumOff val="60000"/>
          </a:schemeClr>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別紙</a:t>
          </a: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cs typeface="+mn-cs"/>
            </a:rPr>
            <a:t>５</a:t>
          </a: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別添資料</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cs typeface="+mn-cs"/>
            </a:rPr>
            <a:t>（ア）の病床数と一致します。</a:t>
          </a:r>
        </a:p>
      </xdr:txBody>
    </xdr:sp>
    <xdr:clientData/>
  </xdr:twoCellAnchor>
  <xdr:twoCellAnchor>
    <xdr:from>
      <xdr:col>7</xdr:col>
      <xdr:colOff>170330</xdr:colOff>
      <xdr:row>3</xdr:row>
      <xdr:rowOff>815788</xdr:rowOff>
    </xdr:from>
    <xdr:to>
      <xdr:col>9</xdr:col>
      <xdr:colOff>558213</xdr:colOff>
      <xdr:row>4</xdr:row>
      <xdr:rowOff>245408</xdr:rowOff>
    </xdr:to>
    <xdr:sp macro="" textlink="">
      <xdr:nvSpPr>
        <xdr:cNvPr id="3" name="角丸四角形吹き出し 4">
          <a:extLst>
            <a:ext uri="{FF2B5EF4-FFF2-40B4-BE49-F238E27FC236}">
              <a16:creationId xmlns:a16="http://schemas.microsoft.com/office/drawing/2014/main" id="{D0C20090-2BBB-4A12-8D4F-79DE807382CD}"/>
            </a:ext>
          </a:extLst>
        </xdr:cNvPr>
        <xdr:cNvSpPr/>
      </xdr:nvSpPr>
      <xdr:spPr>
        <a:xfrm>
          <a:off x="5127812" y="1730188"/>
          <a:ext cx="1804307" cy="514349"/>
        </a:xfrm>
        <a:prstGeom prst="wedgeRoundRectCallout">
          <a:avLst>
            <a:gd name="adj1" fmla="val -18697"/>
            <a:gd name="adj2" fmla="val 46447"/>
            <a:gd name="adj3" fmla="val 16667"/>
          </a:avLst>
        </a:prstGeom>
        <a:solidFill>
          <a:schemeClr val="accent6">
            <a:lumMod val="40000"/>
            <a:lumOff val="60000"/>
          </a:schemeClr>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別紙</a:t>
          </a: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cs typeface="+mn-cs"/>
            </a:rPr>
            <a:t>５</a:t>
          </a: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別添資料</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cs typeface="+mn-cs"/>
            </a:rPr>
            <a:t>（イ）の病床数と一致します。</a:t>
          </a:r>
        </a:p>
      </xdr:txBody>
    </xdr:sp>
    <xdr:clientData/>
  </xdr:twoCellAnchor>
  <xdr:twoCellAnchor>
    <xdr:from>
      <xdr:col>14</xdr:col>
      <xdr:colOff>224117</xdr:colOff>
      <xdr:row>3</xdr:row>
      <xdr:rowOff>779929</xdr:rowOff>
    </xdr:from>
    <xdr:to>
      <xdr:col>16</xdr:col>
      <xdr:colOff>471507</xdr:colOff>
      <xdr:row>4</xdr:row>
      <xdr:rowOff>313113</xdr:rowOff>
    </xdr:to>
    <xdr:sp macro="" textlink="">
      <xdr:nvSpPr>
        <xdr:cNvPr id="4" name="角丸四角形吹き出し 5">
          <a:extLst>
            <a:ext uri="{FF2B5EF4-FFF2-40B4-BE49-F238E27FC236}">
              <a16:creationId xmlns:a16="http://schemas.microsoft.com/office/drawing/2014/main" id="{5CB0343F-5D64-4D78-B0DD-230463B587EC}"/>
            </a:ext>
          </a:extLst>
        </xdr:cNvPr>
        <xdr:cNvSpPr/>
      </xdr:nvSpPr>
      <xdr:spPr>
        <a:xfrm>
          <a:off x="10139082" y="1694329"/>
          <a:ext cx="1663813" cy="617913"/>
        </a:xfrm>
        <a:prstGeom prst="wedgeRoundRectCallout">
          <a:avLst>
            <a:gd name="adj1" fmla="val -18697"/>
            <a:gd name="adj2" fmla="val 46447"/>
            <a:gd name="adj3" fmla="val 16667"/>
          </a:avLst>
        </a:prstGeom>
        <a:solidFill>
          <a:schemeClr val="accent6">
            <a:lumMod val="40000"/>
            <a:lumOff val="60000"/>
          </a:schemeClr>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別紙</a:t>
          </a: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cs typeface="+mn-cs"/>
            </a:rPr>
            <a:t>５</a:t>
          </a: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050" b="0" i="0" u="none" strike="noStrike" kern="0" cap="none" spc="0" normalizeH="0" baseline="0" noProof="0">
              <a:ln>
                <a:noFill/>
              </a:ln>
              <a:solidFill>
                <a:sysClr val="windowText" lastClr="000000"/>
              </a:solidFill>
              <a:effectLst/>
              <a:uLnTx/>
              <a:uFillTx/>
              <a:latin typeface="Calibri"/>
              <a:ea typeface="ＭＳ Ｐゴシック"/>
              <a:cs typeface="+mn-cs"/>
            </a:rPr>
            <a:t>別添資料</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cs typeface="+mn-cs"/>
            </a:rPr>
            <a:t>の延べ休止病床数と一致します。</a:t>
          </a:r>
        </a:p>
      </xdr:txBody>
    </xdr:sp>
    <xdr:clientData/>
  </xdr:twoCellAnchor>
  <xdr:twoCellAnchor>
    <xdr:from>
      <xdr:col>6</xdr:col>
      <xdr:colOff>475129</xdr:colOff>
      <xdr:row>10</xdr:row>
      <xdr:rowOff>44825</xdr:rowOff>
    </xdr:from>
    <xdr:to>
      <xdr:col>11</xdr:col>
      <xdr:colOff>421342</xdr:colOff>
      <xdr:row>12</xdr:row>
      <xdr:rowOff>249112</xdr:rowOff>
    </xdr:to>
    <xdr:sp macro="" textlink="">
      <xdr:nvSpPr>
        <xdr:cNvPr id="5" name="角丸四角形吹き出し 6">
          <a:extLst>
            <a:ext uri="{FF2B5EF4-FFF2-40B4-BE49-F238E27FC236}">
              <a16:creationId xmlns:a16="http://schemas.microsoft.com/office/drawing/2014/main" id="{CE4E078C-212F-4D29-9245-FCF0ED6233FB}"/>
            </a:ext>
          </a:extLst>
        </xdr:cNvPr>
        <xdr:cNvSpPr/>
      </xdr:nvSpPr>
      <xdr:spPr>
        <a:xfrm>
          <a:off x="4724400" y="4849907"/>
          <a:ext cx="3487271" cy="921464"/>
        </a:xfrm>
        <a:prstGeom prst="wedgeRoundRectCallout">
          <a:avLst>
            <a:gd name="adj1" fmla="val -18697"/>
            <a:gd name="adj2" fmla="val 46447"/>
            <a:gd name="adj3" fmla="val 16667"/>
          </a:avLst>
        </a:prstGeom>
        <a:solidFill>
          <a:schemeClr val="accent6">
            <a:lumMod val="40000"/>
            <a:lumOff val="60000"/>
          </a:schemeClr>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各月の各病床数は別紙</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５</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別添資料の（ア）以降の合計の病床数と一致した数を別紙</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５</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に記入してください。</a:t>
          </a:r>
          <a:endParaRPr lang="ja-JP" altLang="ja-JP" sz="1400">
            <a:effectLst/>
          </a:endParaRPr>
        </a:p>
      </xdr:txBody>
    </xdr:sp>
    <xdr:clientData/>
  </xdr:twoCellAnchor>
  <xdr:twoCellAnchor>
    <xdr:from>
      <xdr:col>11</xdr:col>
      <xdr:colOff>295835</xdr:colOff>
      <xdr:row>0</xdr:row>
      <xdr:rowOff>107576</xdr:rowOff>
    </xdr:from>
    <xdr:to>
      <xdr:col>14</xdr:col>
      <xdr:colOff>197223</xdr:colOff>
      <xdr:row>2</xdr:row>
      <xdr:rowOff>27952</xdr:rowOff>
    </xdr:to>
    <xdr:sp macro="" textlink="">
      <xdr:nvSpPr>
        <xdr:cNvPr id="6" name="AutoShape 19">
          <a:extLst>
            <a:ext uri="{FF2B5EF4-FFF2-40B4-BE49-F238E27FC236}">
              <a16:creationId xmlns:a16="http://schemas.microsoft.com/office/drawing/2014/main" id="{8CE559A3-B7DB-475C-BC98-1BA421FE3BB4}"/>
            </a:ext>
          </a:extLst>
        </xdr:cNvPr>
        <xdr:cNvSpPr>
          <a:spLocks noChangeArrowheads="1"/>
        </xdr:cNvSpPr>
      </xdr:nvSpPr>
      <xdr:spPr bwMode="auto">
        <a:xfrm>
          <a:off x="8086164" y="107576"/>
          <a:ext cx="2026024" cy="529976"/>
        </a:xfrm>
        <a:prstGeom prst="wedgeRoundRectCallout">
          <a:avLst>
            <a:gd name="adj1" fmla="val 10157"/>
            <a:gd name="adj2" fmla="val 34444"/>
            <a:gd name="adj3" fmla="val 16667"/>
          </a:avLst>
        </a:prstGeom>
        <a:solidFill>
          <a:srgbClr val="FFFFFF"/>
        </a:solidFill>
        <a:ln w="25400" algn="ctr">
          <a:solidFill>
            <a:srgbClr val="0000F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defRPr sz="1000"/>
          </a:pPr>
          <a:r>
            <a:rPr lang="ja-JP" altLang="en-US" sz="1200" b="1" i="0" u="none" strike="noStrike" baseline="0">
              <a:solidFill>
                <a:srgbClr val="0000FF"/>
              </a:solidFill>
              <a:latin typeface="ＭＳ Ｐゴシック"/>
              <a:ea typeface="ＭＳ Ｐゴシック"/>
            </a:rPr>
            <a:t>５月分（</a:t>
          </a:r>
          <a:r>
            <a:rPr lang="en-US" altLang="ja-JP" sz="1200" b="1" i="0" u="none" strike="noStrike" baseline="0">
              <a:solidFill>
                <a:srgbClr val="0000FF"/>
              </a:solidFill>
              <a:latin typeface="ＭＳ Ｐゴシック"/>
              <a:ea typeface="ＭＳ Ｐゴシック"/>
            </a:rPr>
            <a:t>5/8</a:t>
          </a:r>
          <a:r>
            <a:rPr lang="ja-JP" altLang="en-US" sz="1200" b="1" i="0" u="none" strike="noStrike" baseline="0">
              <a:solidFill>
                <a:srgbClr val="0000FF"/>
              </a:solidFill>
              <a:latin typeface="ＭＳ Ｐゴシック"/>
              <a:ea typeface="ＭＳ Ｐゴシック"/>
            </a:rPr>
            <a:t>～）の記載例</a:t>
          </a:r>
          <a:endParaRPr lang="en-US" altLang="ja-JP" sz="1200" b="1" i="0" u="none" strike="noStrike" baseline="0">
            <a:solidFill>
              <a:srgbClr val="0000FF"/>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508000</xdr:colOff>
      <xdr:row>0</xdr:row>
      <xdr:rowOff>50800</xdr:rowOff>
    </xdr:from>
    <xdr:to>
      <xdr:col>2</xdr:col>
      <xdr:colOff>956205</xdr:colOff>
      <xdr:row>2</xdr:row>
      <xdr:rowOff>42069</xdr:rowOff>
    </xdr:to>
    <xdr:sp macro="" textlink="">
      <xdr:nvSpPr>
        <xdr:cNvPr id="2" name="角丸四角形吹き出し 4">
          <a:extLst>
            <a:ext uri="{FF2B5EF4-FFF2-40B4-BE49-F238E27FC236}">
              <a16:creationId xmlns:a16="http://schemas.microsoft.com/office/drawing/2014/main" id="{26DF3972-9548-4188-9837-0CE9F3EE8EED}"/>
            </a:ext>
          </a:extLst>
        </xdr:cNvPr>
        <xdr:cNvSpPr/>
      </xdr:nvSpPr>
      <xdr:spPr>
        <a:xfrm>
          <a:off x="728133" y="50800"/>
          <a:ext cx="1464205" cy="490802"/>
        </a:xfrm>
        <a:prstGeom prst="wedgeRoundRectCallout">
          <a:avLst>
            <a:gd name="adj1" fmla="val -34403"/>
            <a:gd name="adj2" fmla="val 115359"/>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900"/>
            <a:t>月ごとにシートを追加し作成してください。</a:t>
          </a:r>
        </a:p>
      </xdr:txBody>
    </xdr:sp>
    <xdr:clientData/>
  </xdr:twoCellAnchor>
  <xdr:twoCellAnchor>
    <xdr:from>
      <xdr:col>4</xdr:col>
      <xdr:colOff>127000</xdr:colOff>
      <xdr:row>3</xdr:row>
      <xdr:rowOff>194733</xdr:rowOff>
    </xdr:from>
    <xdr:to>
      <xdr:col>6</xdr:col>
      <xdr:colOff>450320</xdr:colOff>
      <xdr:row>5</xdr:row>
      <xdr:rowOff>271417</xdr:rowOff>
    </xdr:to>
    <xdr:sp macro="" textlink="">
      <xdr:nvSpPr>
        <xdr:cNvPr id="3" name="角丸四角形吹き出し 3">
          <a:extLst>
            <a:ext uri="{FF2B5EF4-FFF2-40B4-BE49-F238E27FC236}">
              <a16:creationId xmlns:a16="http://schemas.microsoft.com/office/drawing/2014/main" id="{7F9964E2-145B-46A8-90C7-4C5518964875}"/>
            </a:ext>
          </a:extLst>
        </xdr:cNvPr>
        <xdr:cNvSpPr/>
      </xdr:nvSpPr>
      <xdr:spPr>
        <a:xfrm>
          <a:off x="2988733" y="1007533"/>
          <a:ext cx="1500187" cy="584684"/>
        </a:xfrm>
        <a:prstGeom prst="wedgeRoundRectCallout">
          <a:avLst>
            <a:gd name="adj1" fmla="val -18697"/>
            <a:gd name="adj2" fmla="val 46447"/>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r>
            <a:rPr kumimoji="1" lang="ja-JP" altLang="ja-JP" sz="900">
              <a:solidFill>
                <a:schemeClr val="dk1"/>
              </a:solidFill>
              <a:effectLst/>
              <a:latin typeface="+mn-lt"/>
              <a:ea typeface="+mn-ea"/>
              <a:cs typeface="+mn-cs"/>
            </a:rPr>
            <a:t>患者受入のために確保した病床数（１日あたり）</a:t>
          </a:r>
          <a:endParaRPr lang="ja-JP" altLang="ja-JP" sz="600">
            <a:effectLst/>
          </a:endParaRPr>
        </a:p>
      </xdr:txBody>
    </xdr:sp>
    <xdr:clientData/>
  </xdr:twoCellAnchor>
  <xdr:twoCellAnchor>
    <xdr:from>
      <xdr:col>16</xdr:col>
      <xdr:colOff>101600</xdr:colOff>
      <xdr:row>4</xdr:row>
      <xdr:rowOff>25400</xdr:rowOff>
    </xdr:from>
    <xdr:to>
      <xdr:col>18</xdr:col>
      <xdr:colOff>474390</xdr:colOff>
      <xdr:row>5</xdr:row>
      <xdr:rowOff>307180</xdr:rowOff>
    </xdr:to>
    <xdr:sp macro="" textlink="">
      <xdr:nvSpPr>
        <xdr:cNvPr id="4" name="角丸四角形吹き出し 8">
          <a:extLst>
            <a:ext uri="{FF2B5EF4-FFF2-40B4-BE49-F238E27FC236}">
              <a16:creationId xmlns:a16="http://schemas.microsoft.com/office/drawing/2014/main" id="{FA358F31-8058-4750-808A-65DD01A9239E}"/>
            </a:ext>
          </a:extLst>
        </xdr:cNvPr>
        <xdr:cNvSpPr/>
      </xdr:nvSpPr>
      <xdr:spPr>
        <a:xfrm>
          <a:off x="9812867" y="1092200"/>
          <a:ext cx="1507323" cy="535780"/>
        </a:xfrm>
        <a:prstGeom prst="wedgeRoundRectCallout">
          <a:avLst>
            <a:gd name="adj1" fmla="val -18697"/>
            <a:gd name="adj2" fmla="val 46447"/>
            <a:gd name="adj3" fmla="val 16667"/>
          </a:avLst>
        </a:prstGeom>
        <a:solidFill>
          <a:schemeClr val="accent6">
            <a:lumMod val="40000"/>
            <a:lumOff val="60000"/>
          </a:schemeClr>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患者受入のために生じる</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休止病床数（１日あたり）</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211667</xdr:colOff>
      <xdr:row>5</xdr:row>
      <xdr:rowOff>550334</xdr:rowOff>
    </xdr:from>
    <xdr:to>
      <xdr:col>3</xdr:col>
      <xdr:colOff>95144</xdr:colOff>
      <xdr:row>6</xdr:row>
      <xdr:rowOff>79375</xdr:rowOff>
    </xdr:to>
    <xdr:sp macro="" textlink="">
      <xdr:nvSpPr>
        <xdr:cNvPr id="5" name="角丸四角形吹き出し 4">
          <a:extLst>
            <a:ext uri="{FF2B5EF4-FFF2-40B4-BE49-F238E27FC236}">
              <a16:creationId xmlns:a16="http://schemas.microsoft.com/office/drawing/2014/main" id="{88971526-B066-4B48-AC3D-16B92A263B37}"/>
            </a:ext>
          </a:extLst>
        </xdr:cNvPr>
        <xdr:cNvSpPr/>
      </xdr:nvSpPr>
      <xdr:spPr>
        <a:xfrm>
          <a:off x="431800" y="1871134"/>
          <a:ext cx="1915477" cy="409574"/>
        </a:xfrm>
        <a:prstGeom prst="wedgeRoundRectCallout">
          <a:avLst>
            <a:gd name="adj1" fmla="val -27855"/>
            <a:gd name="adj2" fmla="val 154030"/>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900"/>
            <a:t>必要に応じ行を追加してください。</a:t>
          </a:r>
        </a:p>
      </xdr:txBody>
    </xdr:sp>
    <xdr:clientData/>
  </xdr:twoCellAnchor>
  <xdr:twoCellAnchor>
    <xdr:from>
      <xdr:col>4</xdr:col>
      <xdr:colOff>127000</xdr:colOff>
      <xdr:row>0</xdr:row>
      <xdr:rowOff>186267</xdr:rowOff>
    </xdr:from>
    <xdr:to>
      <xdr:col>7</xdr:col>
      <xdr:colOff>297391</xdr:colOff>
      <xdr:row>2</xdr:row>
      <xdr:rowOff>233379</xdr:rowOff>
    </xdr:to>
    <xdr:sp macro="" textlink="">
      <xdr:nvSpPr>
        <xdr:cNvPr id="6" name="AutoShape 19">
          <a:extLst>
            <a:ext uri="{FF2B5EF4-FFF2-40B4-BE49-F238E27FC236}">
              <a16:creationId xmlns:a16="http://schemas.microsoft.com/office/drawing/2014/main" id="{31E2BED4-A023-438A-A373-CE0A10D958E5}"/>
            </a:ext>
          </a:extLst>
        </xdr:cNvPr>
        <xdr:cNvSpPr>
          <a:spLocks noChangeArrowheads="1"/>
        </xdr:cNvSpPr>
      </xdr:nvSpPr>
      <xdr:spPr bwMode="auto">
        <a:xfrm>
          <a:off x="2988733" y="186267"/>
          <a:ext cx="1914525" cy="546645"/>
        </a:xfrm>
        <a:prstGeom prst="wedgeRoundRectCallout">
          <a:avLst>
            <a:gd name="adj1" fmla="val 10157"/>
            <a:gd name="adj2" fmla="val 34444"/>
            <a:gd name="adj3" fmla="val 16667"/>
          </a:avLst>
        </a:prstGeom>
        <a:solidFill>
          <a:srgbClr val="FFFFFF"/>
        </a:solidFill>
        <a:ln w="25400" algn="ctr">
          <a:solidFill>
            <a:srgbClr val="0000F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defRPr sz="1000"/>
          </a:pPr>
          <a:r>
            <a:rPr lang="ja-JP" altLang="en-US" sz="1200" b="1" i="0" u="none" strike="noStrike" baseline="0">
              <a:solidFill>
                <a:srgbClr val="0000FF"/>
              </a:solidFill>
              <a:latin typeface="ＭＳ Ｐゴシック"/>
              <a:ea typeface="ＭＳ Ｐゴシック"/>
            </a:rPr>
            <a:t>５月分</a:t>
          </a:r>
          <a:r>
            <a:rPr lang="en-US" altLang="ja-JP" sz="1200" b="1" i="0" u="none" strike="noStrike" baseline="0">
              <a:solidFill>
                <a:srgbClr val="0000FF"/>
              </a:solidFill>
              <a:latin typeface="ＭＳ Ｐゴシック"/>
              <a:ea typeface="ＭＳ Ｐゴシック"/>
            </a:rPr>
            <a:t>(5/8</a:t>
          </a:r>
          <a:r>
            <a:rPr lang="ja-JP" altLang="en-US" sz="1200" b="1" i="0" u="none" strike="noStrike" baseline="0">
              <a:solidFill>
                <a:srgbClr val="0000FF"/>
              </a:solidFill>
              <a:latin typeface="ＭＳ Ｐゴシック"/>
              <a:ea typeface="ＭＳ Ｐゴシック"/>
            </a:rPr>
            <a:t>～</a:t>
          </a:r>
          <a:r>
            <a:rPr lang="en-US" altLang="ja-JP" sz="1200" b="1" i="0" u="none" strike="noStrike" baseline="0">
              <a:solidFill>
                <a:srgbClr val="0000FF"/>
              </a:solidFill>
              <a:latin typeface="ＭＳ Ｐゴシック"/>
              <a:ea typeface="ＭＳ Ｐゴシック"/>
            </a:rPr>
            <a:t>)</a:t>
          </a:r>
          <a:r>
            <a:rPr lang="ja-JP" altLang="en-US" sz="1200" b="1" i="0" u="none" strike="noStrike" baseline="0">
              <a:solidFill>
                <a:srgbClr val="0000FF"/>
              </a:solidFill>
              <a:latin typeface="ＭＳ Ｐゴシック"/>
              <a:ea typeface="ＭＳ Ｐゴシック"/>
            </a:rPr>
            <a:t>の記載例</a:t>
          </a:r>
          <a:endParaRPr lang="en-US" altLang="ja-JP" sz="1200" b="1" i="0" u="none" strike="noStrike" baseline="0">
            <a:solidFill>
              <a:srgbClr val="0000FF"/>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175260</xdr:colOff>
      <xdr:row>9</xdr:row>
      <xdr:rowOff>99060</xdr:rowOff>
    </xdr:from>
    <xdr:to>
      <xdr:col>3</xdr:col>
      <xdr:colOff>320040</xdr:colOff>
      <xdr:row>13</xdr:row>
      <xdr:rowOff>15240</xdr:rowOff>
    </xdr:to>
    <xdr:sp macro="" textlink="">
      <xdr:nvSpPr>
        <xdr:cNvPr id="2" name="角丸四角形吹き出し 4">
          <a:extLst>
            <a:ext uri="{FF2B5EF4-FFF2-40B4-BE49-F238E27FC236}">
              <a16:creationId xmlns:a16="http://schemas.microsoft.com/office/drawing/2014/main" id="{375356F7-B9E3-4608-8BF2-94275A2A0915}"/>
            </a:ext>
          </a:extLst>
        </xdr:cNvPr>
        <xdr:cNvSpPr/>
      </xdr:nvSpPr>
      <xdr:spPr>
        <a:xfrm>
          <a:off x="175260" y="2095500"/>
          <a:ext cx="2209800" cy="830580"/>
        </a:xfrm>
        <a:prstGeom prst="wedgeRoundRectCallout">
          <a:avLst>
            <a:gd name="adj1" fmla="val 43833"/>
            <a:gd name="adj2" fmla="val 85085"/>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900"/>
            <a:t>支出済額は、基準額</a:t>
          </a:r>
          <a:r>
            <a:rPr kumimoji="1" lang="en-US" altLang="ja-JP" sz="900"/>
            <a:t>×</a:t>
          </a:r>
          <a:r>
            <a:rPr kumimoji="1" lang="ja-JP" altLang="en-US" sz="900"/>
            <a:t>空床数で算出してください</a:t>
          </a:r>
          <a:endParaRPr kumimoji="1" lang="en-US" altLang="ja-JP" sz="900"/>
        </a:p>
        <a:p>
          <a:pPr algn="l">
            <a:lnSpc>
              <a:spcPts val="1200"/>
            </a:lnSpc>
          </a:pPr>
          <a:r>
            <a:rPr kumimoji="1" lang="en-US" altLang="ja-JP" sz="900" u="sng"/>
            <a:t>※</a:t>
          </a:r>
          <a:r>
            <a:rPr kumimoji="1" lang="ja-JP" altLang="en-US" sz="900" u="sng"/>
            <a:t>自動計算ではないので、該当する箇所の色付きセルに入力してください</a:t>
          </a:r>
        </a:p>
      </xdr:txBody>
    </xdr:sp>
    <xdr:clientData/>
  </xdr:twoCellAnchor>
  <xdr:twoCellAnchor>
    <xdr:from>
      <xdr:col>6</xdr:col>
      <xdr:colOff>1798320</xdr:colOff>
      <xdr:row>1</xdr:row>
      <xdr:rowOff>83820</xdr:rowOff>
    </xdr:from>
    <xdr:to>
      <xdr:col>6</xdr:col>
      <xdr:colOff>2658931</xdr:colOff>
      <xdr:row>3</xdr:row>
      <xdr:rowOff>175646</xdr:rowOff>
    </xdr:to>
    <xdr:sp macro="" textlink="">
      <xdr:nvSpPr>
        <xdr:cNvPr id="3" name="AutoShape 19">
          <a:extLst>
            <a:ext uri="{FF2B5EF4-FFF2-40B4-BE49-F238E27FC236}">
              <a16:creationId xmlns:a16="http://schemas.microsoft.com/office/drawing/2014/main" id="{73AC2688-F85D-46B7-993E-7623485A76B1}"/>
            </a:ext>
          </a:extLst>
        </xdr:cNvPr>
        <xdr:cNvSpPr>
          <a:spLocks noChangeArrowheads="1"/>
        </xdr:cNvSpPr>
      </xdr:nvSpPr>
      <xdr:spPr bwMode="auto">
        <a:xfrm>
          <a:off x="6263640" y="266700"/>
          <a:ext cx="860611" cy="533786"/>
        </a:xfrm>
        <a:prstGeom prst="wedgeRoundRectCallout">
          <a:avLst>
            <a:gd name="adj1" fmla="val 10157"/>
            <a:gd name="adj2" fmla="val 34444"/>
            <a:gd name="adj3" fmla="val 16667"/>
          </a:avLst>
        </a:prstGeom>
        <a:solidFill>
          <a:srgbClr val="FFFFFF"/>
        </a:solidFill>
        <a:ln w="25400" algn="ctr">
          <a:solidFill>
            <a:srgbClr val="0000F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defRPr sz="1000"/>
          </a:pPr>
          <a:r>
            <a:rPr lang="ja-JP" altLang="en-US" sz="1200" b="1" i="0" u="none" strike="noStrike" baseline="0">
              <a:solidFill>
                <a:srgbClr val="0000FF"/>
              </a:solidFill>
              <a:latin typeface="ＭＳ Ｐゴシック"/>
              <a:ea typeface="ＭＳ Ｐゴシック"/>
            </a:rPr>
            <a:t>記載例</a:t>
          </a:r>
          <a:endParaRPr lang="en-US" altLang="ja-JP" sz="1200" b="1" i="0" u="none" strike="noStrike" baseline="0">
            <a:solidFill>
              <a:srgbClr val="0000FF"/>
            </a:solidFill>
            <a:latin typeface="ＭＳ Ｐゴシック"/>
            <a:ea typeface="ＭＳ Ｐゴシック"/>
          </a:endParaRPr>
        </a:p>
      </xdr:txBody>
    </xdr:sp>
    <xdr:clientData/>
  </xdr:twoCellAnchor>
  <xdr:twoCellAnchor>
    <xdr:from>
      <xdr:col>1</xdr:col>
      <xdr:colOff>68580</xdr:colOff>
      <xdr:row>24</xdr:row>
      <xdr:rowOff>45720</xdr:rowOff>
    </xdr:from>
    <xdr:to>
      <xdr:col>3</xdr:col>
      <xdr:colOff>121920</xdr:colOff>
      <xdr:row>30</xdr:row>
      <xdr:rowOff>81914</xdr:rowOff>
    </xdr:to>
    <xdr:sp macro="" textlink="">
      <xdr:nvSpPr>
        <xdr:cNvPr id="4" name="角丸四角形吹き出し 4">
          <a:extLst>
            <a:ext uri="{FF2B5EF4-FFF2-40B4-BE49-F238E27FC236}">
              <a16:creationId xmlns:a16="http://schemas.microsoft.com/office/drawing/2014/main" id="{28349CE8-B867-4533-B7F5-29CB72492E11}"/>
            </a:ext>
          </a:extLst>
        </xdr:cNvPr>
        <xdr:cNvSpPr/>
      </xdr:nvSpPr>
      <xdr:spPr>
        <a:xfrm>
          <a:off x="266700" y="5151120"/>
          <a:ext cx="1920240" cy="1087754"/>
        </a:xfrm>
        <a:prstGeom prst="wedgeRoundRectCallout">
          <a:avLst>
            <a:gd name="adj1" fmla="val 48947"/>
            <a:gd name="adj2" fmla="val 99553"/>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900"/>
            <a:t>支出済額は、基準額</a:t>
          </a:r>
          <a:r>
            <a:rPr kumimoji="1" lang="en-US" altLang="ja-JP" sz="900"/>
            <a:t>×</a:t>
          </a:r>
          <a:r>
            <a:rPr kumimoji="1" lang="ja-JP" altLang="en-US" sz="900"/>
            <a:t>休止病床数で算出されます</a:t>
          </a:r>
          <a:endParaRPr kumimoji="1" lang="en-US" altLang="ja-JP" sz="900"/>
        </a:p>
        <a:p>
          <a:pPr algn="l">
            <a:lnSpc>
              <a:spcPts val="1200"/>
            </a:lnSpc>
          </a:pPr>
          <a:r>
            <a:rPr kumimoji="1" lang="ja-JP" altLang="en-US" sz="900" u="sng"/>
            <a:t>別紙</a:t>
          </a:r>
          <a:r>
            <a:rPr kumimoji="1" lang="en-US" altLang="ja-JP" sz="900" u="sng"/>
            <a:t>(5)</a:t>
          </a:r>
          <a:r>
            <a:rPr kumimoji="1" lang="ja-JP" altLang="en-US" sz="900" u="sng"/>
            <a:t>延べ休止病床数</a:t>
          </a:r>
          <a:r>
            <a:rPr kumimoji="1" lang="en-US" altLang="ja-JP" sz="900" u="sng"/>
            <a:t>D</a:t>
          </a:r>
          <a:r>
            <a:rPr kumimoji="1" lang="ja-JP" altLang="en-US" sz="900" u="sng"/>
            <a:t>の列の数字を該当する箇所の色付きセルに入力してください</a:t>
          </a:r>
        </a:p>
      </xdr:txBody>
    </xdr:sp>
    <xdr:clientData/>
  </xdr:twoCellAnchor>
  <xdr:twoCellAnchor>
    <xdr:from>
      <xdr:col>2</xdr:col>
      <xdr:colOff>259080</xdr:colOff>
      <xdr:row>53</xdr:row>
      <xdr:rowOff>15240</xdr:rowOff>
    </xdr:from>
    <xdr:to>
      <xdr:col>3</xdr:col>
      <xdr:colOff>647700</xdr:colOff>
      <xdr:row>56</xdr:row>
      <xdr:rowOff>167640</xdr:rowOff>
    </xdr:to>
    <xdr:sp macro="" textlink="">
      <xdr:nvSpPr>
        <xdr:cNvPr id="5" name="角丸四角形吹き出し 4">
          <a:extLst>
            <a:ext uri="{FF2B5EF4-FFF2-40B4-BE49-F238E27FC236}">
              <a16:creationId xmlns:a16="http://schemas.microsoft.com/office/drawing/2014/main" id="{7E985525-B535-4CA5-83DB-50AA94FF80C7}"/>
            </a:ext>
          </a:extLst>
        </xdr:cNvPr>
        <xdr:cNvSpPr/>
      </xdr:nvSpPr>
      <xdr:spPr>
        <a:xfrm>
          <a:off x="655320" y="10294620"/>
          <a:ext cx="2057400" cy="701040"/>
        </a:xfrm>
        <a:prstGeom prst="wedgeRoundRectCallout">
          <a:avLst>
            <a:gd name="adj1" fmla="val -68249"/>
            <a:gd name="adj2" fmla="val -162793"/>
            <a:gd name="adj3" fmla="val 16667"/>
          </a:avLst>
        </a:prstGeom>
        <a:solidFill>
          <a:schemeClr val="accent6">
            <a:lumMod val="40000"/>
            <a:lumOff val="6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200"/>
            </a:lnSpc>
          </a:pPr>
          <a:r>
            <a:rPr kumimoji="1" lang="ja-JP" altLang="en-US" sz="900" u="sng"/>
            <a:t>「休止病床に係る経費等②」は原則使用されませんので、入力不要です。</a:t>
          </a:r>
          <a:endParaRPr kumimoji="1" lang="en-US" altLang="ja-JP" sz="900"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tabSelected="1" view="pageBreakPreview" zoomScale="85" zoomScaleNormal="85" zoomScaleSheetLayoutView="85" workbookViewId="0">
      <selection activeCell="I17" sqref="I17"/>
    </sheetView>
  </sheetViews>
  <sheetFormatPr defaultRowHeight="28.5" customHeight="1"/>
  <cols>
    <col min="1" max="1" width="2.88671875" bestFit="1" customWidth="1"/>
    <col min="2" max="2" width="2.88671875" customWidth="1"/>
    <col min="3" max="3" width="16.44140625" customWidth="1"/>
    <col min="4" max="11" width="20.6640625" customWidth="1"/>
  </cols>
  <sheetData>
    <row r="1" spans="1:11" ht="28.5" customHeight="1">
      <c r="C1" t="s">
        <v>51</v>
      </c>
      <c r="K1" s="21" t="s">
        <v>47</v>
      </c>
    </row>
    <row r="2" spans="1:11" ht="28.5" customHeight="1">
      <c r="C2" s="196" t="s">
        <v>75</v>
      </c>
      <c r="D2" s="196"/>
      <c r="E2" s="196"/>
      <c r="F2" s="196"/>
      <c r="G2" s="196"/>
      <c r="H2" s="196"/>
      <c r="I2" s="196"/>
      <c r="J2" s="196"/>
      <c r="K2" s="196"/>
    </row>
    <row r="3" spans="1:11" ht="28.5" customHeight="1">
      <c r="C3" s="87" t="s">
        <v>80</v>
      </c>
      <c r="D3" s="204" t="s">
        <v>150</v>
      </c>
      <c r="E3" s="204"/>
      <c r="F3" s="88"/>
      <c r="K3" s="19" t="s">
        <v>83</v>
      </c>
    </row>
    <row r="4" spans="1:11" s="11" customFormat="1" ht="38.25" customHeight="1">
      <c r="A4" s="199"/>
      <c r="B4" s="23"/>
      <c r="C4" s="10" t="s">
        <v>30</v>
      </c>
      <c r="D4" s="10" t="s">
        <v>31</v>
      </c>
      <c r="E4" s="10" t="s">
        <v>32</v>
      </c>
      <c r="F4" s="10" t="s">
        <v>41</v>
      </c>
      <c r="G4" s="10" t="s">
        <v>42</v>
      </c>
      <c r="H4" s="10" t="s">
        <v>33</v>
      </c>
      <c r="I4" s="10" t="s">
        <v>34</v>
      </c>
      <c r="J4" s="10" t="s">
        <v>35</v>
      </c>
      <c r="K4" s="10" t="s">
        <v>43</v>
      </c>
    </row>
    <row r="5" spans="1:11" s="11" customFormat="1" ht="13.2">
      <c r="A5" s="200"/>
      <c r="B5" s="24"/>
      <c r="C5" s="12"/>
      <c r="D5" s="13" t="s">
        <v>36</v>
      </c>
      <c r="E5" s="14"/>
      <c r="F5" s="15" t="s">
        <v>44</v>
      </c>
      <c r="G5" s="13" t="s">
        <v>37</v>
      </c>
      <c r="H5" s="13" t="s">
        <v>38</v>
      </c>
      <c r="I5" s="13" t="s">
        <v>39</v>
      </c>
      <c r="J5" s="13" t="s">
        <v>40</v>
      </c>
      <c r="K5" s="15" t="s">
        <v>45</v>
      </c>
    </row>
    <row r="6" spans="1:11" ht="39.75" customHeight="1">
      <c r="A6" s="201" t="s">
        <v>48</v>
      </c>
      <c r="B6" s="201" t="s">
        <v>52</v>
      </c>
      <c r="C6" s="29" t="s">
        <v>20</v>
      </c>
      <c r="D6" s="16">
        <f>'別紙(3)　記載例'!D9</f>
        <v>0</v>
      </c>
      <c r="E6" s="115"/>
      <c r="F6" s="142"/>
      <c r="G6" s="16">
        <f>'別紙(3)　記載例'!D9</f>
        <v>0</v>
      </c>
      <c r="H6" s="16">
        <f>'別紙(3)　記載例'!E9</f>
        <v>0</v>
      </c>
      <c r="I6" s="142"/>
      <c r="J6" s="143"/>
      <c r="K6" s="143"/>
    </row>
    <row r="7" spans="1:11" ht="39.75" customHeight="1">
      <c r="A7" s="202"/>
      <c r="B7" s="202"/>
      <c r="C7" s="29" t="s">
        <v>54</v>
      </c>
      <c r="D7" s="16">
        <f>'別紙(3)　記載例'!D13</f>
        <v>0</v>
      </c>
      <c r="E7" s="115"/>
      <c r="F7" s="142"/>
      <c r="G7" s="16">
        <f>'別紙(3)　記載例'!D13</f>
        <v>0</v>
      </c>
      <c r="H7" s="16">
        <f>'別紙(3)　記載例'!E13</f>
        <v>0</v>
      </c>
      <c r="I7" s="142"/>
      <c r="J7" s="143"/>
      <c r="K7" s="143"/>
    </row>
    <row r="8" spans="1:11" ht="39.75" customHeight="1">
      <c r="A8" s="202"/>
      <c r="B8" s="203"/>
      <c r="C8" s="29" t="s">
        <v>21</v>
      </c>
      <c r="D8" s="17">
        <f>'別紙(3)　記載例'!D17</f>
        <v>400000</v>
      </c>
      <c r="E8" s="116"/>
      <c r="F8" s="142"/>
      <c r="G8" s="16">
        <f>'別紙(3)　記載例'!D17</f>
        <v>400000</v>
      </c>
      <c r="H8" s="16">
        <f>'別紙(3)　記載例'!E17</f>
        <v>400000</v>
      </c>
      <c r="I8" s="142"/>
      <c r="J8" s="143"/>
      <c r="K8" s="143"/>
    </row>
    <row r="9" spans="1:11" ht="39.75" customHeight="1">
      <c r="A9" s="202"/>
      <c r="B9" s="201" t="s">
        <v>53</v>
      </c>
      <c r="C9" s="29" t="s">
        <v>20</v>
      </c>
      <c r="D9" s="17">
        <f>SUM('別紙(3)　記載例'!D23,+'別紙(3)　記載例'!D41)</f>
        <v>0</v>
      </c>
      <c r="E9" s="115"/>
      <c r="F9" s="142"/>
      <c r="G9" s="16">
        <f>SUM('別紙(3)　記載例'!D23+'別紙(3)　記載例'!D41)</f>
        <v>0</v>
      </c>
      <c r="H9" s="16">
        <f>SUM('別紙(3)　記載例'!E23,'別紙(3)　記載例'!E41)</f>
        <v>0</v>
      </c>
      <c r="I9" s="142"/>
      <c r="J9" s="143"/>
      <c r="K9" s="143"/>
    </row>
    <row r="10" spans="1:11" ht="39.75" customHeight="1">
      <c r="A10" s="202"/>
      <c r="B10" s="202"/>
      <c r="C10" s="29" t="s">
        <v>54</v>
      </c>
      <c r="D10" s="17">
        <f>SUM('別紙(3)　記載例'!D23,'別紙(3)　記載例'!D45)</f>
        <v>0</v>
      </c>
      <c r="E10" s="115"/>
      <c r="F10" s="142"/>
      <c r="G10" s="17">
        <f>SUM('別紙(3)　記載例'!D31,'別紙(3)　記載例'!D45)</f>
        <v>0</v>
      </c>
      <c r="H10" s="17">
        <f>SUM('別紙(3)　記載例'!E31,'別紙(3)　記載例'!E45)</f>
        <v>0</v>
      </c>
      <c r="I10" s="142"/>
      <c r="J10" s="143"/>
      <c r="K10" s="143"/>
    </row>
    <row r="11" spans="1:11" ht="39.75" customHeight="1">
      <c r="A11" s="202"/>
      <c r="B11" s="203"/>
      <c r="C11" s="29" t="s">
        <v>21</v>
      </c>
      <c r="D11" s="17">
        <f>SUM('別紙(3)　記載例'!D35,'別紙(3)　記載例'!D49)</f>
        <v>448000</v>
      </c>
      <c r="E11" s="115"/>
      <c r="F11" s="142"/>
      <c r="G11" s="17">
        <f>SUM('別紙(3)　記載例'!D35,'別紙(3)　記載例'!D49)</f>
        <v>448000</v>
      </c>
      <c r="H11" s="17">
        <f>SUM('別紙(3)　記載例'!E35,'別紙(3)　記載例'!E49)</f>
        <v>1216000</v>
      </c>
      <c r="I11" s="142"/>
      <c r="J11" s="143"/>
      <c r="K11" s="143"/>
    </row>
    <row r="12" spans="1:11" ht="39.75" customHeight="1">
      <c r="A12" s="203"/>
      <c r="B12" s="197" t="s">
        <v>19</v>
      </c>
      <c r="C12" s="198"/>
      <c r="D12" s="18">
        <f t="shared" ref="D12:H12" si="0">SUM(D6:D11)</f>
        <v>848000</v>
      </c>
      <c r="E12" s="114">
        <v>0</v>
      </c>
      <c r="F12" s="18">
        <f>D12-E12</f>
        <v>848000</v>
      </c>
      <c r="G12" s="18">
        <f t="shared" si="0"/>
        <v>848000</v>
      </c>
      <c r="H12" s="18">
        <f t="shared" si="0"/>
        <v>1616000</v>
      </c>
      <c r="I12" s="18">
        <f>MIN(G12,H12)</f>
        <v>848000</v>
      </c>
      <c r="J12" s="18">
        <f>MIN(F12,I12)</f>
        <v>848000</v>
      </c>
      <c r="K12" s="18">
        <f>ROUNDDOWN(J12/1,-3)</f>
        <v>848000</v>
      </c>
    </row>
    <row r="13" spans="1:11" ht="13.5" customHeight="1"/>
    <row r="14" spans="1:11" ht="13.5" customHeight="1">
      <c r="C14" s="25" t="s">
        <v>58</v>
      </c>
      <c r="D14" s="11" t="s">
        <v>59</v>
      </c>
    </row>
    <row r="15" spans="1:11" ht="13.5" customHeight="1">
      <c r="C15" s="11"/>
      <c r="D15" s="11" t="s">
        <v>60</v>
      </c>
    </row>
    <row r="16" spans="1:11" ht="13.5" customHeight="1">
      <c r="C16" s="11"/>
      <c r="D16" s="11" t="s">
        <v>61</v>
      </c>
    </row>
    <row r="17" spans="3:4" ht="13.5" customHeight="1">
      <c r="C17" s="11"/>
      <c r="D17" s="11" t="s">
        <v>62</v>
      </c>
    </row>
    <row r="18" spans="3:4" ht="13.5" customHeight="1">
      <c r="D18" s="11" t="s">
        <v>63</v>
      </c>
    </row>
    <row r="21" spans="3:4" ht="21.6" customHeight="1"/>
  </sheetData>
  <mergeCells count="7">
    <mergeCell ref="C2:K2"/>
    <mergeCell ref="B12:C12"/>
    <mergeCell ref="A4:A5"/>
    <mergeCell ref="B9:B11"/>
    <mergeCell ref="A6:A12"/>
    <mergeCell ref="B6:B8"/>
    <mergeCell ref="D3:E3"/>
  </mergeCells>
  <phoneticPr fontId="2"/>
  <pageMargins left="0.7" right="0.7" top="0.75" bottom="0.75" header="0.3" footer="0.3"/>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4"/>
  <sheetViews>
    <sheetView view="pageBreakPreview" zoomScale="85" zoomScaleNormal="100" zoomScaleSheetLayoutView="85" workbookViewId="0">
      <selection activeCell="B20" sqref="B20"/>
    </sheetView>
  </sheetViews>
  <sheetFormatPr defaultRowHeight="14.4"/>
  <cols>
    <col min="1" max="6" width="10.33203125" style="7" customWidth="1"/>
    <col min="7" max="14" width="10.33203125" style="1" customWidth="1"/>
    <col min="15" max="17" width="10.44140625" style="1" customWidth="1"/>
    <col min="18" max="261" width="9" style="1"/>
    <col min="262" max="262" width="1.21875" style="1" customWidth="1"/>
    <col min="263" max="263" width="18" style="1" customWidth="1"/>
    <col min="264" max="265" width="22.33203125" style="1" customWidth="1"/>
    <col min="266" max="266" width="29.77734375" style="1" customWidth="1"/>
    <col min="267" max="268" width="28.44140625" style="1" customWidth="1"/>
    <col min="269" max="269" width="12.44140625" style="1" customWidth="1"/>
    <col min="270" max="270" width="4.44140625" style="1" customWidth="1"/>
    <col min="271" max="517" width="9" style="1"/>
    <col min="518" max="518" width="1.21875" style="1" customWidth="1"/>
    <col min="519" max="519" width="18" style="1" customWidth="1"/>
    <col min="520" max="521" width="22.33203125" style="1" customWidth="1"/>
    <col min="522" max="522" width="29.77734375" style="1" customWidth="1"/>
    <col min="523" max="524" width="28.44140625" style="1" customWidth="1"/>
    <col min="525" max="525" width="12.44140625" style="1" customWidth="1"/>
    <col min="526" max="526" width="4.44140625" style="1" customWidth="1"/>
    <col min="527" max="773" width="9" style="1"/>
    <col min="774" max="774" width="1.21875" style="1" customWidth="1"/>
    <col min="775" max="775" width="18" style="1" customWidth="1"/>
    <col min="776" max="777" width="22.33203125" style="1" customWidth="1"/>
    <col min="778" max="778" width="29.77734375" style="1" customWidth="1"/>
    <col min="779" max="780" width="28.44140625" style="1" customWidth="1"/>
    <col min="781" max="781" width="12.44140625" style="1" customWidth="1"/>
    <col min="782" max="782" width="4.44140625" style="1" customWidth="1"/>
    <col min="783" max="1029" width="9" style="1"/>
    <col min="1030" max="1030" width="1.21875" style="1" customWidth="1"/>
    <col min="1031" max="1031" width="18" style="1" customWidth="1"/>
    <col min="1032" max="1033" width="22.33203125" style="1" customWidth="1"/>
    <col min="1034" max="1034" width="29.77734375" style="1" customWidth="1"/>
    <col min="1035" max="1036" width="28.44140625" style="1" customWidth="1"/>
    <col min="1037" max="1037" width="12.44140625" style="1" customWidth="1"/>
    <col min="1038" max="1038" width="4.44140625" style="1" customWidth="1"/>
    <col min="1039" max="1285" width="9" style="1"/>
    <col min="1286" max="1286" width="1.21875" style="1" customWidth="1"/>
    <col min="1287" max="1287" width="18" style="1" customWidth="1"/>
    <col min="1288" max="1289" width="22.33203125" style="1" customWidth="1"/>
    <col min="1290" max="1290" width="29.77734375" style="1" customWidth="1"/>
    <col min="1291" max="1292" width="28.44140625" style="1" customWidth="1"/>
    <col min="1293" max="1293" width="12.44140625" style="1" customWidth="1"/>
    <col min="1294" max="1294" width="4.44140625" style="1" customWidth="1"/>
    <col min="1295" max="1541" width="9" style="1"/>
    <col min="1542" max="1542" width="1.21875" style="1" customWidth="1"/>
    <col min="1543" max="1543" width="18" style="1" customWidth="1"/>
    <col min="1544" max="1545" width="22.33203125" style="1" customWidth="1"/>
    <col min="1546" max="1546" width="29.77734375" style="1" customWidth="1"/>
    <col min="1547" max="1548" width="28.44140625" style="1" customWidth="1"/>
    <col min="1549" max="1549" width="12.44140625" style="1" customWidth="1"/>
    <col min="1550" max="1550" width="4.44140625" style="1" customWidth="1"/>
    <col min="1551" max="1797" width="9" style="1"/>
    <col min="1798" max="1798" width="1.21875" style="1" customWidth="1"/>
    <col min="1799" max="1799" width="18" style="1" customWidth="1"/>
    <col min="1800" max="1801" width="22.33203125" style="1" customWidth="1"/>
    <col min="1802" max="1802" width="29.77734375" style="1" customWidth="1"/>
    <col min="1803" max="1804" width="28.44140625" style="1" customWidth="1"/>
    <col min="1805" max="1805" width="12.44140625" style="1" customWidth="1"/>
    <col min="1806" max="1806" width="4.44140625" style="1" customWidth="1"/>
    <col min="1807" max="2053" width="9" style="1"/>
    <col min="2054" max="2054" width="1.21875" style="1" customWidth="1"/>
    <col min="2055" max="2055" width="18" style="1" customWidth="1"/>
    <col min="2056" max="2057" width="22.33203125" style="1" customWidth="1"/>
    <col min="2058" max="2058" width="29.77734375" style="1" customWidth="1"/>
    <col min="2059" max="2060" width="28.44140625" style="1" customWidth="1"/>
    <col min="2061" max="2061" width="12.44140625" style="1" customWidth="1"/>
    <col min="2062" max="2062" width="4.44140625" style="1" customWidth="1"/>
    <col min="2063" max="2309" width="9" style="1"/>
    <col min="2310" max="2310" width="1.21875" style="1" customWidth="1"/>
    <col min="2311" max="2311" width="18" style="1" customWidth="1"/>
    <col min="2312" max="2313" width="22.33203125" style="1" customWidth="1"/>
    <col min="2314" max="2314" width="29.77734375" style="1" customWidth="1"/>
    <col min="2315" max="2316" width="28.44140625" style="1" customWidth="1"/>
    <col min="2317" max="2317" width="12.44140625" style="1" customWidth="1"/>
    <col min="2318" max="2318" width="4.44140625" style="1" customWidth="1"/>
    <col min="2319" max="2565" width="9" style="1"/>
    <col min="2566" max="2566" width="1.21875" style="1" customWidth="1"/>
    <col min="2567" max="2567" width="18" style="1" customWidth="1"/>
    <col min="2568" max="2569" width="22.33203125" style="1" customWidth="1"/>
    <col min="2570" max="2570" width="29.77734375" style="1" customWidth="1"/>
    <col min="2571" max="2572" width="28.44140625" style="1" customWidth="1"/>
    <col min="2573" max="2573" width="12.44140625" style="1" customWidth="1"/>
    <col min="2574" max="2574" width="4.44140625" style="1" customWidth="1"/>
    <col min="2575" max="2821" width="9" style="1"/>
    <col min="2822" max="2822" width="1.21875" style="1" customWidth="1"/>
    <col min="2823" max="2823" width="18" style="1" customWidth="1"/>
    <col min="2824" max="2825" width="22.33203125" style="1" customWidth="1"/>
    <col min="2826" max="2826" width="29.77734375" style="1" customWidth="1"/>
    <col min="2827" max="2828" width="28.44140625" style="1" customWidth="1"/>
    <col min="2829" max="2829" width="12.44140625" style="1" customWidth="1"/>
    <col min="2830" max="2830" width="4.44140625" style="1" customWidth="1"/>
    <col min="2831" max="3077" width="9" style="1"/>
    <col min="3078" max="3078" width="1.21875" style="1" customWidth="1"/>
    <col min="3079" max="3079" width="18" style="1" customWidth="1"/>
    <col min="3080" max="3081" width="22.33203125" style="1" customWidth="1"/>
    <col min="3082" max="3082" width="29.77734375" style="1" customWidth="1"/>
    <col min="3083" max="3084" width="28.44140625" style="1" customWidth="1"/>
    <col min="3085" max="3085" width="12.44140625" style="1" customWidth="1"/>
    <col min="3086" max="3086" width="4.44140625" style="1" customWidth="1"/>
    <col min="3087" max="3333" width="9" style="1"/>
    <col min="3334" max="3334" width="1.21875" style="1" customWidth="1"/>
    <col min="3335" max="3335" width="18" style="1" customWidth="1"/>
    <col min="3336" max="3337" width="22.33203125" style="1" customWidth="1"/>
    <col min="3338" max="3338" width="29.77734375" style="1" customWidth="1"/>
    <col min="3339" max="3340" width="28.44140625" style="1" customWidth="1"/>
    <col min="3341" max="3341" width="12.44140625" style="1" customWidth="1"/>
    <col min="3342" max="3342" width="4.44140625" style="1" customWidth="1"/>
    <col min="3343" max="3589" width="9" style="1"/>
    <col min="3590" max="3590" width="1.21875" style="1" customWidth="1"/>
    <col min="3591" max="3591" width="18" style="1" customWidth="1"/>
    <col min="3592" max="3593" width="22.33203125" style="1" customWidth="1"/>
    <col min="3594" max="3594" width="29.77734375" style="1" customWidth="1"/>
    <col min="3595" max="3596" width="28.44140625" style="1" customWidth="1"/>
    <col min="3597" max="3597" width="12.44140625" style="1" customWidth="1"/>
    <col min="3598" max="3598" width="4.44140625" style="1" customWidth="1"/>
    <col min="3599" max="3845" width="9" style="1"/>
    <col min="3846" max="3846" width="1.21875" style="1" customWidth="1"/>
    <col min="3847" max="3847" width="18" style="1" customWidth="1"/>
    <col min="3848" max="3849" width="22.33203125" style="1" customWidth="1"/>
    <col min="3850" max="3850" width="29.77734375" style="1" customWidth="1"/>
    <col min="3851" max="3852" width="28.44140625" style="1" customWidth="1"/>
    <col min="3853" max="3853" width="12.44140625" style="1" customWidth="1"/>
    <col min="3854" max="3854" width="4.44140625" style="1" customWidth="1"/>
    <col min="3855" max="4101" width="9" style="1"/>
    <col min="4102" max="4102" width="1.21875" style="1" customWidth="1"/>
    <col min="4103" max="4103" width="18" style="1" customWidth="1"/>
    <col min="4104" max="4105" width="22.33203125" style="1" customWidth="1"/>
    <col min="4106" max="4106" width="29.77734375" style="1" customWidth="1"/>
    <col min="4107" max="4108" width="28.44140625" style="1" customWidth="1"/>
    <col min="4109" max="4109" width="12.44140625" style="1" customWidth="1"/>
    <col min="4110" max="4110" width="4.44140625" style="1" customWidth="1"/>
    <col min="4111" max="4357" width="9" style="1"/>
    <col min="4358" max="4358" width="1.21875" style="1" customWidth="1"/>
    <col min="4359" max="4359" width="18" style="1" customWidth="1"/>
    <col min="4360" max="4361" width="22.33203125" style="1" customWidth="1"/>
    <col min="4362" max="4362" width="29.77734375" style="1" customWidth="1"/>
    <col min="4363" max="4364" width="28.44140625" style="1" customWidth="1"/>
    <col min="4365" max="4365" width="12.44140625" style="1" customWidth="1"/>
    <col min="4366" max="4366" width="4.44140625" style="1" customWidth="1"/>
    <col min="4367" max="4613" width="9" style="1"/>
    <col min="4614" max="4614" width="1.21875" style="1" customWidth="1"/>
    <col min="4615" max="4615" width="18" style="1" customWidth="1"/>
    <col min="4616" max="4617" width="22.33203125" style="1" customWidth="1"/>
    <col min="4618" max="4618" width="29.77734375" style="1" customWidth="1"/>
    <col min="4619" max="4620" width="28.44140625" style="1" customWidth="1"/>
    <col min="4621" max="4621" width="12.44140625" style="1" customWidth="1"/>
    <col min="4622" max="4622" width="4.44140625" style="1" customWidth="1"/>
    <col min="4623" max="4869" width="9" style="1"/>
    <col min="4870" max="4870" width="1.21875" style="1" customWidth="1"/>
    <col min="4871" max="4871" width="18" style="1" customWidth="1"/>
    <col min="4872" max="4873" width="22.33203125" style="1" customWidth="1"/>
    <col min="4874" max="4874" width="29.77734375" style="1" customWidth="1"/>
    <col min="4875" max="4876" width="28.44140625" style="1" customWidth="1"/>
    <col min="4877" max="4877" width="12.44140625" style="1" customWidth="1"/>
    <col min="4878" max="4878" width="4.44140625" style="1" customWidth="1"/>
    <col min="4879" max="5125" width="9" style="1"/>
    <col min="5126" max="5126" width="1.21875" style="1" customWidth="1"/>
    <col min="5127" max="5127" width="18" style="1" customWidth="1"/>
    <col min="5128" max="5129" width="22.33203125" style="1" customWidth="1"/>
    <col min="5130" max="5130" width="29.77734375" style="1" customWidth="1"/>
    <col min="5131" max="5132" width="28.44140625" style="1" customWidth="1"/>
    <col min="5133" max="5133" width="12.44140625" style="1" customWidth="1"/>
    <col min="5134" max="5134" width="4.44140625" style="1" customWidth="1"/>
    <col min="5135" max="5381" width="9" style="1"/>
    <col min="5382" max="5382" width="1.21875" style="1" customWidth="1"/>
    <col min="5383" max="5383" width="18" style="1" customWidth="1"/>
    <col min="5384" max="5385" width="22.33203125" style="1" customWidth="1"/>
    <col min="5386" max="5386" width="29.77734375" style="1" customWidth="1"/>
    <col min="5387" max="5388" width="28.44140625" style="1" customWidth="1"/>
    <col min="5389" max="5389" width="12.44140625" style="1" customWidth="1"/>
    <col min="5390" max="5390" width="4.44140625" style="1" customWidth="1"/>
    <col min="5391" max="5637" width="9" style="1"/>
    <col min="5638" max="5638" width="1.21875" style="1" customWidth="1"/>
    <col min="5639" max="5639" width="18" style="1" customWidth="1"/>
    <col min="5640" max="5641" width="22.33203125" style="1" customWidth="1"/>
    <col min="5642" max="5642" width="29.77734375" style="1" customWidth="1"/>
    <col min="5643" max="5644" width="28.44140625" style="1" customWidth="1"/>
    <col min="5645" max="5645" width="12.44140625" style="1" customWidth="1"/>
    <col min="5646" max="5646" width="4.44140625" style="1" customWidth="1"/>
    <col min="5647" max="5893" width="9" style="1"/>
    <col min="5894" max="5894" width="1.21875" style="1" customWidth="1"/>
    <col min="5895" max="5895" width="18" style="1" customWidth="1"/>
    <col min="5896" max="5897" width="22.33203125" style="1" customWidth="1"/>
    <col min="5898" max="5898" width="29.77734375" style="1" customWidth="1"/>
    <col min="5899" max="5900" width="28.44140625" style="1" customWidth="1"/>
    <col min="5901" max="5901" width="12.44140625" style="1" customWidth="1"/>
    <col min="5902" max="5902" width="4.44140625" style="1" customWidth="1"/>
    <col min="5903" max="6149" width="9" style="1"/>
    <col min="6150" max="6150" width="1.21875" style="1" customWidth="1"/>
    <col min="6151" max="6151" width="18" style="1" customWidth="1"/>
    <col min="6152" max="6153" width="22.33203125" style="1" customWidth="1"/>
    <col min="6154" max="6154" width="29.77734375" style="1" customWidth="1"/>
    <col min="6155" max="6156" width="28.44140625" style="1" customWidth="1"/>
    <col min="6157" max="6157" width="12.44140625" style="1" customWidth="1"/>
    <col min="6158" max="6158" width="4.44140625" style="1" customWidth="1"/>
    <col min="6159" max="6405" width="9" style="1"/>
    <col min="6406" max="6406" width="1.21875" style="1" customWidth="1"/>
    <col min="6407" max="6407" width="18" style="1" customWidth="1"/>
    <col min="6408" max="6409" width="22.33203125" style="1" customWidth="1"/>
    <col min="6410" max="6410" width="29.77734375" style="1" customWidth="1"/>
    <col min="6411" max="6412" width="28.44140625" style="1" customWidth="1"/>
    <col min="6413" max="6413" width="12.44140625" style="1" customWidth="1"/>
    <col min="6414" max="6414" width="4.44140625" style="1" customWidth="1"/>
    <col min="6415" max="6661" width="9" style="1"/>
    <col min="6662" max="6662" width="1.21875" style="1" customWidth="1"/>
    <col min="6663" max="6663" width="18" style="1" customWidth="1"/>
    <col min="6664" max="6665" width="22.33203125" style="1" customWidth="1"/>
    <col min="6666" max="6666" width="29.77734375" style="1" customWidth="1"/>
    <col min="6667" max="6668" width="28.44140625" style="1" customWidth="1"/>
    <col min="6669" max="6669" width="12.44140625" style="1" customWidth="1"/>
    <col min="6670" max="6670" width="4.44140625" style="1" customWidth="1"/>
    <col min="6671" max="6917" width="9" style="1"/>
    <col min="6918" max="6918" width="1.21875" style="1" customWidth="1"/>
    <col min="6919" max="6919" width="18" style="1" customWidth="1"/>
    <col min="6920" max="6921" width="22.33203125" style="1" customWidth="1"/>
    <col min="6922" max="6922" width="29.77734375" style="1" customWidth="1"/>
    <col min="6923" max="6924" width="28.44140625" style="1" customWidth="1"/>
    <col min="6925" max="6925" width="12.44140625" style="1" customWidth="1"/>
    <col min="6926" max="6926" width="4.44140625" style="1" customWidth="1"/>
    <col min="6927" max="7173" width="9" style="1"/>
    <col min="7174" max="7174" width="1.21875" style="1" customWidth="1"/>
    <col min="7175" max="7175" width="18" style="1" customWidth="1"/>
    <col min="7176" max="7177" width="22.33203125" style="1" customWidth="1"/>
    <col min="7178" max="7178" width="29.77734375" style="1" customWidth="1"/>
    <col min="7179" max="7180" width="28.44140625" style="1" customWidth="1"/>
    <col min="7181" max="7181" width="12.44140625" style="1" customWidth="1"/>
    <col min="7182" max="7182" width="4.44140625" style="1" customWidth="1"/>
    <col min="7183" max="7429" width="9" style="1"/>
    <col min="7430" max="7430" width="1.21875" style="1" customWidth="1"/>
    <col min="7431" max="7431" width="18" style="1" customWidth="1"/>
    <col min="7432" max="7433" width="22.33203125" style="1" customWidth="1"/>
    <col min="7434" max="7434" width="29.77734375" style="1" customWidth="1"/>
    <col min="7435" max="7436" width="28.44140625" style="1" customWidth="1"/>
    <col min="7437" max="7437" width="12.44140625" style="1" customWidth="1"/>
    <col min="7438" max="7438" width="4.44140625" style="1" customWidth="1"/>
    <col min="7439" max="7685" width="9" style="1"/>
    <col min="7686" max="7686" width="1.21875" style="1" customWidth="1"/>
    <col min="7687" max="7687" width="18" style="1" customWidth="1"/>
    <col min="7688" max="7689" width="22.33203125" style="1" customWidth="1"/>
    <col min="7690" max="7690" width="29.77734375" style="1" customWidth="1"/>
    <col min="7691" max="7692" width="28.44140625" style="1" customWidth="1"/>
    <col min="7693" max="7693" width="12.44140625" style="1" customWidth="1"/>
    <col min="7694" max="7694" width="4.44140625" style="1" customWidth="1"/>
    <col min="7695" max="7941" width="9" style="1"/>
    <col min="7942" max="7942" width="1.21875" style="1" customWidth="1"/>
    <col min="7943" max="7943" width="18" style="1" customWidth="1"/>
    <col min="7944" max="7945" width="22.33203125" style="1" customWidth="1"/>
    <col min="7946" max="7946" width="29.77734375" style="1" customWidth="1"/>
    <col min="7947" max="7948" width="28.44140625" style="1" customWidth="1"/>
    <col min="7949" max="7949" width="12.44140625" style="1" customWidth="1"/>
    <col min="7950" max="7950" width="4.44140625" style="1" customWidth="1"/>
    <col min="7951" max="8197" width="9" style="1"/>
    <col min="8198" max="8198" width="1.21875" style="1" customWidth="1"/>
    <col min="8199" max="8199" width="18" style="1" customWidth="1"/>
    <col min="8200" max="8201" width="22.33203125" style="1" customWidth="1"/>
    <col min="8202" max="8202" width="29.77734375" style="1" customWidth="1"/>
    <col min="8203" max="8204" width="28.44140625" style="1" customWidth="1"/>
    <col min="8205" max="8205" width="12.44140625" style="1" customWidth="1"/>
    <col min="8206" max="8206" width="4.44140625" style="1" customWidth="1"/>
    <col min="8207" max="8453" width="9" style="1"/>
    <col min="8454" max="8454" width="1.21875" style="1" customWidth="1"/>
    <col min="8455" max="8455" width="18" style="1" customWidth="1"/>
    <col min="8456" max="8457" width="22.33203125" style="1" customWidth="1"/>
    <col min="8458" max="8458" width="29.77734375" style="1" customWidth="1"/>
    <col min="8459" max="8460" width="28.44140625" style="1" customWidth="1"/>
    <col min="8461" max="8461" width="12.44140625" style="1" customWidth="1"/>
    <col min="8462" max="8462" width="4.44140625" style="1" customWidth="1"/>
    <col min="8463" max="8709" width="9" style="1"/>
    <col min="8710" max="8710" width="1.21875" style="1" customWidth="1"/>
    <col min="8711" max="8711" width="18" style="1" customWidth="1"/>
    <col min="8712" max="8713" width="22.33203125" style="1" customWidth="1"/>
    <col min="8714" max="8714" width="29.77734375" style="1" customWidth="1"/>
    <col min="8715" max="8716" width="28.44140625" style="1" customWidth="1"/>
    <col min="8717" max="8717" width="12.44140625" style="1" customWidth="1"/>
    <col min="8718" max="8718" width="4.44140625" style="1" customWidth="1"/>
    <col min="8719" max="8965" width="9" style="1"/>
    <col min="8966" max="8966" width="1.21875" style="1" customWidth="1"/>
    <col min="8967" max="8967" width="18" style="1" customWidth="1"/>
    <col min="8968" max="8969" width="22.33203125" style="1" customWidth="1"/>
    <col min="8970" max="8970" width="29.77734375" style="1" customWidth="1"/>
    <col min="8971" max="8972" width="28.44140625" style="1" customWidth="1"/>
    <col min="8973" max="8973" width="12.44140625" style="1" customWidth="1"/>
    <col min="8974" max="8974" width="4.44140625" style="1" customWidth="1"/>
    <col min="8975" max="9221" width="9" style="1"/>
    <col min="9222" max="9222" width="1.21875" style="1" customWidth="1"/>
    <col min="9223" max="9223" width="18" style="1" customWidth="1"/>
    <col min="9224" max="9225" width="22.33203125" style="1" customWidth="1"/>
    <col min="9226" max="9226" width="29.77734375" style="1" customWidth="1"/>
    <col min="9227" max="9228" width="28.44140625" style="1" customWidth="1"/>
    <col min="9229" max="9229" width="12.44140625" style="1" customWidth="1"/>
    <col min="9230" max="9230" width="4.44140625" style="1" customWidth="1"/>
    <col min="9231" max="9477" width="9" style="1"/>
    <col min="9478" max="9478" width="1.21875" style="1" customWidth="1"/>
    <col min="9479" max="9479" width="18" style="1" customWidth="1"/>
    <col min="9480" max="9481" width="22.33203125" style="1" customWidth="1"/>
    <col min="9482" max="9482" width="29.77734375" style="1" customWidth="1"/>
    <col min="9483" max="9484" width="28.44140625" style="1" customWidth="1"/>
    <col min="9485" max="9485" width="12.44140625" style="1" customWidth="1"/>
    <col min="9486" max="9486" width="4.44140625" style="1" customWidth="1"/>
    <col min="9487" max="9733" width="9" style="1"/>
    <col min="9734" max="9734" width="1.21875" style="1" customWidth="1"/>
    <col min="9735" max="9735" width="18" style="1" customWidth="1"/>
    <col min="9736" max="9737" width="22.33203125" style="1" customWidth="1"/>
    <col min="9738" max="9738" width="29.77734375" style="1" customWidth="1"/>
    <col min="9739" max="9740" width="28.44140625" style="1" customWidth="1"/>
    <col min="9741" max="9741" width="12.44140625" style="1" customWidth="1"/>
    <col min="9742" max="9742" width="4.44140625" style="1" customWidth="1"/>
    <col min="9743" max="9989" width="9" style="1"/>
    <col min="9990" max="9990" width="1.21875" style="1" customWidth="1"/>
    <col min="9991" max="9991" width="18" style="1" customWidth="1"/>
    <col min="9992" max="9993" width="22.33203125" style="1" customWidth="1"/>
    <col min="9994" max="9994" width="29.77734375" style="1" customWidth="1"/>
    <col min="9995" max="9996" width="28.44140625" style="1" customWidth="1"/>
    <col min="9997" max="9997" width="12.44140625" style="1" customWidth="1"/>
    <col min="9998" max="9998" width="4.44140625" style="1" customWidth="1"/>
    <col min="9999" max="10245" width="9" style="1"/>
    <col min="10246" max="10246" width="1.21875" style="1" customWidth="1"/>
    <col min="10247" max="10247" width="18" style="1" customWidth="1"/>
    <col min="10248" max="10249" width="22.33203125" style="1" customWidth="1"/>
    <col min="10250" max="10250" width="29.77734375" style="1" customWidth="1"/>
    <col min="10251" max="10252" width="28.44140625" style="1" customWidth="1"/>
    <col min="10253" max="10253" width="12.44140625" style="1" customWidth="1"/>
    <col min="10254" max="10254" width="4.44140625" style="1" customWidth="1"/>
    <col min="10255" max="10501" width="9" style="1"/>
    <col min="10502" max="10502" width="1.21875" style="1" customWidth="1"/>
    <col min="10503" max="10503" width="18" style="1" customWidth="1"/>
    <col min="10504" max="10505" width="22.33203125" style="1" customWidth="1"/>
    <col min="10506" max="10506" width="29.77734375" style="1" customWidth="1"/>
    <col min="10507" max="10508" width="28.44140625" style="1" customWidth="1"/>
    <col min="10509" max="10509" width="12.44140625" style="1" customWidth="1"/>
    <col min="10510" max="10510" width="4.44140625" style="1" customWidth="1"/>
    <col min="10511" max="10757" width="9" style="1"/>
    <col min="10758" max="10758" width="1.21875" style="1" customWidth="1"/>
    <col min="10759" max="10759" width="18" style="1" customWidth="1"/>
    <col min="10760" max="10761" width="22.33203125" style="1" customWidth="1"/>
    <col min="10762" max="10762" width="29.77734375" style="1" customWidth="1"/>
    <col min="10763" max="10764" width="28.44140625" style="1" customWidth="1"/>
    <col min="10765" max="10765" width="12.44140625" style="1" customWidth="1"/>
    <col min="10766" max="10766" width="4.44140625" style="1" customWidth="1"/>
    <col min="10767" max="11013" width="9" style="1"/>
    <col min="11014" max="11014" width="1.21875" style="1" customWidth="1"/>
    <col min="11015" max="11015" width="18" style="1" customWidth="1"/>
    <col min="11016" max="11017" width="22.33203125" style="1" customWidth="1"/>
    <col min="11018" max="11018" width="29.77734375" style="1" customWidth="1"/>
    <col min="11019" max="11020" width="28.44140625" style="1" customWidth="1"/>
    <col min="11021" max="11021" width="12.44140625" style="1" customWidth="1"/>
    <col min="11022" max="11022" width="4.44140625" style="1" customWidth="1"/>
    <col min="11023" max="11269" width="9" style="1"/>
    <col min="11270" max="11270" width="1.21875" style="1" customWidth="1"/>
    <col min="11271" max="11271" width="18" style="1" customWidth="1"/>
    <col min="11272" max="11273" width="22.33203125" style="1" customWidth="1"/>
    <col min="11274" max="11274" width="29.77734375" style="1" customWidth="1"/>
    <col min="11275" max="11276" width="28.44140625" style="1" customWidth="1"/>
    <col min="11277" max="11277" width="12.44140625" style="1" customWidth="1"/>
    <col min="11278" max="11278" width="4.44140625" style="1" customWidth="1"/>
    <col min="11279" max="11525" width="9" style="1"/>
    <col min="11526" max="11526" width="1.21875" style="1" customWidth="1"/>
    <col min="11527" max="11527" width="18" style="1" customWidth="1"/>
    <col min="11528" max="11529" width="22.33203125" style="1" customWidth="1"/>
    <col min="11530" max="11530" width="29.77734375" style="1" customWidth="1"/>
    <col min="11531" max="11532" width="28.44140625" style="1" customWidth="1"/>
    <col min="11533" max="11533" width="12.44140625" style="1" customWidth="1"/>
    <col min="11534" max="11534" width="4.44140625" style="1" customWidth="1"/>
    <col min="11535" max="11781" width="9" style="1"/>
    <col min="11782" max="11782" width="1.21875" style="1" customWidth="1"/>
    <col min="11783" max="11783" width="18" style="1" customWidth="1"/>
    <col min="11784" max="11785" width="22.33203125" style="1" customWidth="1"/>
    <col min="11786" max="11786" width="29.77734375" style="1" customWidth="1"/>
    <col min="11787" max="11788" width="28.44140625" style="1" customWidth="1"/>
    <col min="11789" max="11789" width="12.44140625" style="1" customWidth="1"/>
    <col min="11790" max="11790" width="4.44140625" style="1" customWidth="1"/>
    <col min="11791" max="12037" width="9" style="1"/>
    <col min="12038" max="12038" width="1.21875" style="1" customWidth="1"/>
    <col min="12039" max="12039" width="18" style="1" customWidth="1"/>
    <col min="12040" max="12041" width="22.33203125" style="1" customWidth="1"/>
    <col min="12042" max="12042" width="29.77734375" style="1" customWidth="1"/>
    <col min="12043" max="12044" width="28.44140625" style="1" customWidth="1"/>
    <col min="12045" max="12045" width="12.44140625" style="1" customWidth="1"/>
    <col min="12046" max="12046" width="4.44140625" style="1" customWidth="1"/>
    <col min="12047" max="12293" width="9" style="1"/>
    <col min="12294" max="12294" width="1.21875" style="1" customWidth="1"/>
    <col min="12295" max="12295" width="18" style="1" customWidth="1"/>
    <col min="12296" max="12297" width="22.33203125" style="1" customWidth="1"/>
    <col min="12298" max="12298" width="29.77734375" style="1" customWidth="1"/>
    <col min="12299" max="12300" width="28.44140625" style="1" customWidth="1"/>
    <col min="12301" max="12301" width="12.44140625" style="1" customWidth="1"/>
    <col min="12302" max="12302" width="4.44140625" style="1" customWidth="1"/>
    <col min="12303" max="12549" width="9" style="1"/>
    <col min="12550" max="12550" width="1.21875" style="1" customWidth="1"/>
    <col min="12551" max="12551" width="18" style="1" customWidth="1"/>
    <col min="12552" max="12553" width="22.33203125" style="1" customWidth="1"/>
    <col min="12554" max="12554" width="29.77734375" style="1" customWidth="1"/>
    <col min="12555" max="12556" width="28.44140625" style="1" customWidth="1"/>
    <col min="12557" max="12557" width="12.44140625" style="1" customWidth="1"/>
    <col min="12558" max="12558" width="4.44140625" style="1" customWidth="1"/>
    <col min="12559" max="12805" width="9" style="1"/>
    <col min="12806" max="12806" width="1.21875" style="1" customWidth="1"/>
    <col min="12807" max="12807" width="18" style="1" customWidth="1"/>
    <col min="12808" max="12809" width="22.33203125" style="1" customWidth="1"/>
    <col min="12810" max="12810" width="29.77734375" style="1" customWidth="1"/>
    <col min="12811" max="12812" width="28.44140625" style="1" customWidth="1"/>
    <col min="12813" max="12813" width="12.44140625" style="1" customWidth="1"/>
    <col min="12814" max="12814" width="4.44140625" style="1" customWidth="1"/>
    <col min="12815" max="13061" width="9" style="1"/>
    <col min="13062" max="13062" width="1.21875" style="1" customWidth="1"/>
    <col min="13063" max="13063" width="18" style="1" customWidth="1"/>
    <col min="13064" max="13065" width="22.33203125" style="1" customWidth="1"/>
    <col min="13066" max="13066" width="29.77734375" style="1" customWidth="1"/>
    <col min="13067" max="13068" width="28.44140625" style="1" customWidth="1"/>
    <col min="13069" max="13069" width="12.44140625" style="1" customWidth="1"/>
    <col min="13070" max="13070" width="4.44140625" style="1" customWidth="1"/>
    <col min="13071" max="13317" width="9" style="1"/>
    <col min="13318" max="13318" width="1.21875" style="1" customWidth="1"/>
    <col min="13319" max="13319" width="18" style="1" customWidth="1"/>
    <col min="13320" max="13321" width="22.33203125" style="1" customWidth="1"/>
    <col min="13322" max="13322" width="29.77734375" style="1" customWidth="1"/>
    <col min="13323" max="13324" width="28.44140625" style="1" customWidth="1"/>
    <col min="13325" max="13325" width="12.44140625" style="1" customWidth="1"/>
    <col min="13326" max="13326" width="4.44140625" style="1" customWidth="1"/>
    <col min="13327" max="13573" width="9" style="1"/>
    <col min="13574" max="13574" width="1.21875" style="1" customWidth="1"/>
    <col min="13575" max="13575" width="18" style="1" customWidth="1"/>
    <col min="13576" max="13577" width="22.33203125" style="1" customWidth="1"/>
    <col min="13578" max="13578" width="29.77734375" style="1" customWidth="1"/>
    <col min="13579" max="13580" width="28.44140625" style="1" customWidth="1"/>
    <col min="13581" max="13581" width="12.44140625" style="1" customWidth="1"/>
    <col min="13582" max="13582" width="4.44140625" style="1" customWidth="1"/>
    <col min="13583" max="13829" width="9" style="1"/>
    <col min="13830" max="13830" width="1.21875" style="1" customWidth="1"/>
    <col min="13831" max="13831" width="18" style="1" customWidth="1"/>
    <col min="13832" max="13833" width="22.33203125" style="1" customWidth="1"/>
    <col min="13834" max="13834" width="29.77734375" style="1" customWidth="1"/>
    <col min="13835" max="13836" width="28.44140625" style="1" customWidth="1"/>
    <col min="13837" max="13837" width="12.44140625" style="1" customWidth="1"/>
    <col min="13838" max="13838" width="4.44140625" style="1" customWidth="1"/>
    <col min="13839" max="14085" width="9" style="1"/>
    <col min="14086" max="14086" width="1.21875" style="1" customWidth="1"/>
    <col min="14087" max="14087" width="18" style="1" customWidth="1"/>
    <col min="14088" max="14089" width="22.33203125" style="1" customWidth="1"/>
    <col min="14090" max="14090" width="29.77734375" style="1" customWidth="1"/>
    <col min="14091" max="14092" width="28.44140625" style="1" customWidth="1"/>
    <col min="14093" max="14093" width="12.44140625" style="1" customWidth="1"/>
    <col min="14094" max="14094" width="4.44140625" style="1" customWidth="1"/>
    <col min="14095" max="14341" width="9" style="1"/>
    <col min="14342" max="14342" width="1.21875" style="1" customWidth="1"/>
    <col min="14343" max="14343" width="18" style="1" customWidth="1"/>
    <col min="14344" max="14345" width="22.33203125" style="1" customWidth="1"/>
    <col min="14346" max="14346" width="29.77734375" style="1" customWidth="1"/>
    <col min="14347" max="14348" width="28.44140625" style="1" customWidth="1"/>
    <col min="14349" max="14349" width="12.44140625" style="1" customWidth="1"/>
    <col min="14350" max="14350" width="4.44140625" style="1" customWidth="1"/>
    <col min="14351" max="14597" width="9" style="1"/>
    <col min="14598" max="14598" width="1.21875" style="1" customWidth="1"/>
    <col min="14599" max="14599" width="18" style="1" customWidth="1"/>
    <col min="14600" max="14601" width="22.33203125" style="1" customWidth="1"/>
    <col min="14602" max="14602" width="29.77734375" style="1" customWidth="1"/>
    <col min="14603" max="14604" width="28.44140625" style="1" customWidth="1"/>
    <col min="14605" max="14605" width="12.44140625" style="1" customWidth="1"/>
    <col min="14606" max="14606" width="4.44140625" style="1" customWidth="1"/>
    <col min="14607" max="14853" width="9" style="1"/>
    <col min="14854" max="14854" width="1.21875" style="1" customWidth="1"/>
    <col min="14855" max="14855" width="18" style="1" customWidth="1"/>
    <col min="14856" max="14857" width="22.33203125" style="1" customWidth="1"/>
    <col min="14858" max="14858" width="29.77734375" style="1" customWidth="1"/>
    <col min="14859" max="14860" width="28.44140625" style="1" customWidth="1"/>
    <col min="14861" max="14861" width="12.44140625" style="1" customWidth="1"/>
    <col min="14862" max="14862" width="4.44140625" style="1" customWidth="1"/>
    <col min="14863" max="15109" width="9" style="1"/>
    <col min="15110" max="15110" width="1.21875" style="1" customWidth="1"/>
    <col min="15111" max="15111" width="18" style="1" customWidth="1"/>
    <col min="15112" max="15113" width="22.33203125" style="1" customWidth="1"/>
    <col min="15114" max="15114" width="29.77734375" style="1" customWidth="1"/>
    <col min="15115" max="15116" width="28.44140625" style="1" customWidth="1"/>
    <col min="15117" max="15117" width="12.44140625" style="1" customWidth="1"/>
    <col min="15118" max="15118" width="4.44140625" style="1" customWidth="1"/>
    <col min="15119" max="15365" width="9" style="1"/>
    <col min="15366" max="15366" width="1.21875" style="1" customWidth="1"/>
    <col min="15367" max="15367" width="18" style="1" customWidth="1"/>
    <col min="15368" max="15369" width="22.33203125" style="1" customWidth="1"/>
    <col min="15370" max="15370" width="29.77734375" style="1" customWidth="1"/>
    <col min="15371" max="15372" width="28.44140625" style="1" customWidth="1"/>
    <col min="15373" max="15373" width="12.44140625" style="1" customWidth="1"/>
    <col min="15374" max="15374" width="4.44140625" style="1" customWidth="1"/>
    <col min="15375" max="15621" width="9" style="1"/>
    <col min="15622" max="15622" width="1.21875" style="1" customWidth="1"/>
    <col min="15623" max="15623" width="18" style="1" customWidth="1"/>
    <col min="15624" max="15625" width="22.33203125" style="1" customWidth="1"/>
    <col min="15626" max="15626" width="29.77734375" style="1" customWidth="1"/>
    <col min="15627" max="15628" width="28.44140625" style="1" customWidth="1"/>
    <col min="15629" max="15629" width="12.44140625" style="1" customWidth="1"/>
    <col min="15630" max="15630" width="4.44140625" style="1" customWidth="1"/>
    <col min="15631" max="15877" width="9" style="1"/>
    <col min="15878" max="15878" width="1.21875" style="1" customWidth="1"/>
    <col min="15879" max="15879" width="18" style="1" customWidth="1"/>
    <col min="15880" max="15881" width="22.33203125" style="1" customWidth="1"/>
    <col min="15882" max="15882" width="29.77734375" style="1" customWidth="1"/>
    <col min="15883" max="15884" width="28.44140625" style="1" customWidth="1"/>
    <col min="15885" max="15885" width="12.44140625" style="1" customWidth="1"/>
    <col min="15886" max="15886" width="4.44140625" style="1" customWidth="1"/>
    <col min="15887" max="16133" width="9" style="1"/>
    <col min="16134" max="16134" width="1.21875" style="1" customWidth="1"/>
    <col min="16135" max="16135" width="18" style="1" customWidth="1"/>
    <col min="16136" max="16137" width="22.33203125" style="1" customWidth="1"/>
    <col min="16138" max="16138" width="29.77734375" style="1" customWidth="1"/>
    <col min="16139" max="16140" width="28.44140625" style="1" customWidth="1"/>
    <col min="16141" max="16141" width="12.44140625" style="1" customWidth="1"/>
    <col min="16142" max="16142" width="4.44140625" style="1" customWidth="1"/>
    <col min="16143" max="16384" width="9" style="1"/>
  </cols>
  <sheetData>
    <row r="1" spans="1:17" ht="24" customHeight="1">
      <c r="A1" s="20" t="s">
        <v>50</v>
      </c>
      <c r="B1" s="5"/>
      <c r="C1" s="145"/>
      <c r="D1" s="5"/>
      <c r="E1" s="144"/>
      <c r="F1" s="5"/>
      <c r="G1" s="6"/>
      <c r="H1" s="6"/>
      <c r="I1" s="6"/>
      <c r="J1" s="6"/>
      <c r="K1" s="6"/>
      <c r="L1" s="6"/>
      <c r="M1" s="6"/>
      <c r="N1" s="6"/>
      <c r="O1" s="6"/>
      <c r="Q1" s="21" t="s">
        <v>47</v>
      </c>
    </row>
    <row r="2" spans="1:17" s="6" customFormat="1" ht="24" customHeight="1">
      <c r="A2" s="214" t="s">
        <v>46</v>
      </c>
      <c r="B2" s="214"/>
      <c r="C2" s="214"/>
      <c r="D2" s="214"/>
      <c r="E2" s="214"/>
      <c r="F2" s="214"/>
      <c r="G2" s="214"/>
      <c r="H2" s="214"/>
      <c r="I2" s="214"/>
      <c r="J2" s="214"/>
      <c r="K2" s="214"/>
      <c r="L2" s="214"/>
      <c r="M2" s="214"/>
      <c r="N2" s="214"/>
      <c r="O2" s="214"/>
      <c r="P2" s="214"/>
      <c r="Q2" s="214"/>
    </row>
    <row r="3" spans="1:17" ht="24" customHeight="1" thickBot="1">
      <c r="B3" s="55" t="s">
        <v>81</v>
      </c>
      <c r="C3" s="55"/>
      <c r="D3" s="218" t="str">
        <f>'別紙（1）記載例'!D3</f>
        <v>○○病院</v>
      </c>
      <c r="E3" s="218"/>
      <c r="F3" s="218"/>
      <c r="G3" s="218"/>
      <c r="H3" s="218"/>
      <c r="I3" s="218"/>
      <c r="J3" s="146"/>
      <c r="K3" s="2"/>
      <c r="L3" s="2"/>
      <c r="M3" s="2"/>
      <c r="N3" s="2"/>
      <c r="Q3" s="3"/>
    </row>
    <row r="4" spans="1:17" s="7" customFormat="1" ht="85.5" customHeight="1">
      <c r="A4" s="208"/>
      <c r="B4" s="215" t="s">
        <v>99</v>
      </c>
      <c r="C4" s="216"/>
      <c r="D4" s="216"/>
      <c r="E4" s="216"/>
      <c r="F4" s="217"/>
      <c r="G4" s="216" t="s">
        <v>84</v>
      </c>
      <c r="H4" s="216"/>
      <c r="I4" s="216"/>
      <c r="J4" s="216"/>
      <c r="K4" s="216"/>
      <c r="L4" s="215" t="s">
        <v>102</v>
      </c>
      <c r="M4" s="216"/>
      <c r="N4" s="217"/>
      <c r="O4" s="222" t="s">
        <v>76</v>
      </c>
      <c r="P4" s="223"/>
      <c r="Q4" s="224"/>
    </row>
    <row r="5" spans="1:17" s="7" customFormat="1" ht="87" customHeight="1">
      <c r="A5" s="209"/>
      <c r="B5" s="205" t="s">
        <v>20</v>
      </c>
      <c r="C5" s="226" t="s">
        <v>55</v>
      </c>
      <c r="D5" s="227"/>
      <c r="E5" s="228"/>
      <c r="F5" s="211" t="s">
        <v>21</v>
      </c>
      <c r="G5" s="205" t="s">
        <v>20</v>
      </c>
      <c r="H5" s="226" t="s">
        <v>55</v>
      </c>
      <c r="I5" s="227"/>
      <c r="J5" s="228"/>
      <c r="K5" s="211" t="s">
        <v>21</v>
      </c>
      <c r="L5" s="205" t="s">
        <v>20</v>
      </c>
      <c r="M5" s="219" t="s">
        <v>55</v>
      </c>
      <c r="N5" s="211" t="s">
        <v>21</v>
      </c>
      <c r="O5" s="205" t="s">
        <v>20</v>
      </c>
      <c r="P5" s="219" t="s">
        <v>55</v>
      </c>
      <c r="Q5" s="211" t="s">
        <v>21</v>
      </c>
    </row>
    <row r="6" spans="1:17" s="7" customFormat="1" ht="24.9" customHeight="1">
      <c r="A6" s="209"/>
      <c r="B6" s="206"/>
      <c r="C6" s="229" t="s">
        <v>111</v>
      </c>
      <c r="D6" s="230" t="s">
        <v>112</v>
      </c>
      <c r="E6" s="230"/>
      <c r="F6" s="212"/>
      <c r="G6" s="206"/>
      <c r="H6" s="229" t="s">
        <v>111</v>
      </c>
      <c r="I6" s="229" t="s">
        <v>112</v>
      </c>
      <c r="J6" s="230"/>
      <c r="K6" s="212"/>
      <c r="L6" s="206"/>
      <c r="M6" s="220"/>
      <c r="N6" s="212"/>
      <c r="O6" s="206"/>
      <c r="P6" s="220"/>
      <c r="Q6" s="212"/>
    </row>
    <row r="7" spans="1:17" s="7" customFormat="1" ht="24.9" customHeight="1">
      <c r="A7" s="210"/>
      <c r="B7" s="207"/>
      <c r="C7" s="230"/>
      <c r="D7" s="22" t="s">
        <v>109</v>
      </c>
      <c r="E7" s="22" t="s">
        <v>110</v>
      </c>
      <c r="F7" s="213"/>
      <c r="G7" s="207"/>
      <c r="H7" s="230"/>
      <c r="I7" s="22" t="s">
        <v>109</v>
      </c>
      <c r="J7" s="22" t="s">
        <v>110</v>
      </c>
      <c r="K7" s="225"/>
      <c r="L7" s="207"/>
      <c r="M7" s="221"/>
      <c r="N7" s="213"/>
      <c r="O7" s="207"/>
      <c r="P7" s="221"/>
      <c r="Q7" s="213"/>
    </row>
    <row r="8" spans="1:17" ht="28.5" customHeight="1">
      <c r="A8" s="27" t="s">
        <v>18</v>
      </c>
      <c r="B8" s="57"/>
      <c r="C8" s="149">
        <f>SUM(D8:E8)</f>
        <v>0</v>
      </c>
      <c r="D8" s="58"/>
      <c r="E8" s="58"/>
      <c r="F8" s="59"/>
      <c r="G8" s="60"/>
      <c r="H8" s="4">
        <f>SUM(I8:J8)</f>
        <v>0</v>
      </c>
      <c r="I8" s="61"/>
      <c r="J8" s="61"/>
      <c r="K8" s="62"/>
      <c r="L8" s="28">
        <f t="shared" ref="L8:L19" si="0">B8-G8</f>
        <v>0</v>
      </c>
      <c r="M8" s="4">
        <f>C8-H8</f>
        <v>0</v>
      </c>
      <c r="N8" s="26">
        <f>F8-K8</f>
        <v>0</v>
      </c>
      <c r="O8" s="65"/>
      <c r="P8" s="66"/>
      <c r="Q8" s="67"/>
    </row>
    <row r="9" spans="1:17" ht="28.5" customHeight="1">
      <c r="A9" s="27" t="s">
        <v>7</v>
      </c>
      <c r="B9" s="57">
        <v>0</v>
      </c>
      <c r="C9" s="149">
        <f t="shared" ref="C9:C19" si="1">SUM(D9:E9)</f>
        <v>0</v>
      </c>
      <c r="D9" s="58">
        <v>0</v>
      </c>
      <c r="E9" s="58">
        <v>0</v>
      </c>
      <c r="F9" s="59">
        <v>76</v>
      </c>
      <c r="G9" s="60">
        <v>0</v>
      </c>
      <c r="H9" s="4">
        <f t="shared" ref="H9:H19" si="2">SUM(I9:J9)</f>
        <v>0</v>
      </c>
      <c r="I9" s="61">
        <v>0</v>
      </c>
      <c r="J9" s="61">
        <v>0</v>
      </c>
      <c r="K9" s="62">
        <v>51</v>
      </c>
      <c r="L9" s="28">
        <f t="shared" si="0"/>
        <v>0</v>
      </c>
      <c r="M9" s="4">
        <f t="shared" ref="M9:M19" si="3">C9-H9</f>
        <v>0</v>
      </c>
      <c r="N9" s="26">
        <f t="shared" ref="N9:N18" si="4">F9-K9</f>
        <v>25</v>
      </c>
      <c r="O9" s="65">
        <v>0</v>
      </c>
      <c r="P9" s="66">
        <v>0</v>
      </c>
      <c r="Q9" s="67">
        <v>28</v>
      </c>
    </row>
    <row r="10" spans="1:17" ht="28.5" customHeight="1">
      <c r="A10" s="27" t="s">
        <v>8</v>
      </c>
      <c r="B10" s="57"/>
      <c r="C10" s="149">
        <f t="shared" si="1"/>
        <v>0</v>
      </c>
      <c r="D10" s="58"/>
      <c r="E10" s="58"/>
      <c r="F10" s="59"/>
      <c r="G10" s="60"/>
      <c r="H10" s="4">
        <f t="shared" si="2"/>
        <v>0</v>
      </c>
      <c r="I10" s="61"/>
      <c r="J10" s="61"/>
      <c r="K10" s="62"/>
      <c r="L10" s="28">
        <f t="shared" si="0"/>
        <v>0</v>
      </c>
      <c r="M10" s="4">
        <f t="shared" si="3"/>
        <v>0</v>
      </c>
      <c r="N10" s="26">
        <f t="shared" si="4"/>
        <v>0</v>
      </c>
      <c r="O10" s="65"/>
      <c r="P10" s="66"/>
      <c r="Q10" s="67"/>
    </row>
    <row r="11" spans="1:17" ht="28.5" customHeight="1">
      <c r="A11" s="27" t="s">
        <v>9</v>
      </c>
      <c r="B11" s="57"/>
      <c r="C11" s="149">
        <f t="shared" si="1"/>
        <v>0</v>
      </c>
      <c r="D11" s="58"/>
      <c r="E11" s="58"/>
      <c r="F11" s="59"/>
      <c r="G11" s="60"/>
      <c r="H11" s="4">
        <f t="shared" si="2"/>
        <v>0</v>
      </c>
      <c r="I11" s="61"/>
      <c r="J11" s="61"/>
      <c r="K11" s="62"/>
      <c r="L11" s="28">
        <f t="shared" si="0"/>
        <v>0</v>
      </c>
      <c r="M11" s="4">
        <f t="shared" si="3"/>
        <v>0</v>
      </c>
      <c r="N11" s="26">
        <f t="shared" si="4"/>
        <v>0</v>
      </c>
      <c r="O11" s="65"/>
      <c r="P11" s="66"/>
      <c r="Q11" s="67"/>
    </row>
    <row r="12" spans="1:17" ht="28.5" customHeight="1">
      <c r="A12" s="27" t="s">
        <v>10</v>
      </c>
      <c r="B12" s="57"/>
      <c r="C12" s="149">
        <f t="shared" si="1"/>
        <v>0</v>
      </c>
      <c r="D12" s="58"/>
      <c r="E12" s="58"/>
      <c r="F12" s="59"/>
      <c r="G12" s="60"/>
      <c r="H12" s="4">
        <f t="shared" si="2"/>
        <v>0</v>
      </c>
      <c r="I12" s="61"/>
      <c r="J12" s="61"/>
      <c r="K12" s="62"/>
      <c r="L12" s="28">
        <f t="shared" si="0"/>
        <v>0</v>
      </c>
      <c r="M12" s="4">
        <f t="shared" si="3"/>
        <v>0</v>
      </c>
      <c r="N12" s="26">
        <f t="shared" si="4"/>
        <v>0</v>
      </c>
      <c r="O12" s="65"/>
      <c r="P12" s="66"/>
      <c r="Q12" s="67"/>
    </row>
    <row r="13" spans="1:17" ht="28.5" customHeight="1">
      <c r="A13" s="27" t="s">
        <v>11</v>
      </c>
      <c r="B13" s="57"/>
      <c r="C13" s="149">
        <f t="shared" si="1"/>
        <v>0</v>
      </c>
      <c r="D13" s="58"/>
      <c r="E13" s="58"/>
      <c r="F13" s="59"/>
      <c r="G13" s="60"/>
      <c r="H13" s="4">
        <f t="shared" si="2"/>
        <v>0</v>
      </c>
      <c r="I13" s="61"/>
      <c r="J13" s="61"/>
      <c r="K13" s="62"/>
      <c r="L13" s="28">
        <f t="shared" si="0"/>
        <v>0</v>
      </c>
      <c r="M13" s="4">
        <f t="shared" si="3"/>
        <v>0</v>
      </c>
      <c r="N13" s="26">
        <f t="shared" si="4"/>
        <v>0</v>
      </c>
      <c r="O13" s="65"/>
      <c r="P13" s="66"/>
      <c r="Q13" s="67"/>
    </row>
    <row r="14" spans="1:17" ht="28.5" customHeight="1">
      <c r="A14" s="27" t="s">
        <v>12</v>
      </c>
      <c r="B14" s="57"/>
      <c r="C14" s="149">
        <f t="shared" si="1"/>
        <v>0</v>
      </c>
      <c r="D14" s="58"/>
      <c r="E14" s="58"/>
      <c r="F14" s="59"/>
      <c r="G14" s="63"/>
      <c r="H14" s="149">
        <f t="shared" si="2"/>
        <v>0</v>
      </c>
      <c r="I14" s="58"/>
      <c r="J14" s="58"/>
      <c r="K14" s="64"/>
      <c r="L14" s="28">
        <f t="shared" si="0"/>
        <v>0</v>
      </c>
      <c r="M14" s="4">
        <f t="shared" si="3"/>
        <v>0</v>
      </c>
      <c r="N14" s="26">
        <f t="shared" si="4"/>
        <v>0</v>
      </c>
      <c r="O14" s="65"/>
      <c r="P14" s="66"/>
      <c r="Q14" s="67"/>
    </row>
    <row r="15" spans="1:17" ht="28.5" customHeight="1">
      <c r="A15" s="27" t="s">
        <v>13</v>
      </c>
      <c r="B15" s="57"/>
      <c r="C15" s="149">
        <f t="shared" si="1"/>
        <v>0</v>
      </c>
      <c r="D15" s="58"/>
      <c r="E15" s="58"/>
      <c r="F15" s="59"/>
      <c r="G15" s="63"/>
      <c r="H15" s="149">
        <f t="shared" si="2"/>
        <v>0</v>
      </c>
      <c r="I15" s="58"/>
      <c r="J15" s="58"/>
      <c r="K15" s="64"/>
      <c r="L15" s="28">
        <f t="shared" si="0"/>
        <v>0</v>
      </c>
      <c r="M15" s="4">
        <f t="shared" si="3"/>
        <v>0</v>
      </c>
      <c r="N15" s="26">
        <f t="shared" si="4"/>
        <v>0</v>
      </c>
      <c r="O15" s="65"/>
      <c r="P15" s="66"/>
      <c r="Q15" s="67"/>
    </row>
    <row r="16" spans="1:17" ht="28.5" customHeight="1">
      <c r="A16" s="27" t="s">
        <v>14</v>
      </c>
      <c r="B16" s="57"/>
      <c r="C16" s="149">
        <f t="shared" si="1"/>
        <v>0</v>
      </c>
      <c r="D16" s="58"/>
      <c r="E16" s="58"/>
      <c r="F16" s="59"/>
      <c r="G16" s="63"/>
      <c r="H16" s="149">
        <f t="shared" si="2"/>
        <v>0</v>
      </c>
      <c r="I16" s="58"/>
      <c r="J16" s="58"/>
      <c r="K16" s="64"/>
      <c r="L16" s="28">
        <f t="shared" si="0"/>
        <v>0</v>
      </c>
      <c r="M16" s="4">
        <f t="shared" si="3"/>
        <v>0</v>
      </c>
      <c r="N16" s="26">
        <f t="shared" si="4"/>
        <v>0</v>
      </c>
      <c r="O16" s="65"/>
      <c r="P16" s="66"/>
      <c r="Q16" s="67"/>
    </row>
    <row r="17" spans="1:17" ht="28.5" customHeight="1">
      <c r="A17" s="27" t="s">
        <v>15</v>
      </c>
      <c r="B17" s="57"/>
      <c r="C17" s="149">
        <f t="shared" si="1"/>
        <v>0</v>
      </c>
      <c r="D17" s="58"/>
      <c r="E17" s="58"/>
      <c r="F17" s="59"/>
      <c r="G17" s="63"/>
      <c r="H17" s="149">
        <f t="shared" si="2"/>
        <v>0</v>
      </c>
      <c r="I17" s="58"/>
      <c r="J17" s="58"/>
      <c r="K17" s="64"/>
      <c r="L17" s="28">
        <f t="shared" si="0"/>
        <v>0</v>
      </c>
      <c r="M17" s="4">
        <f t="shared" si="3"/>
        <v>0</v>
      </c>
      <c r="N17" s="26">
        <f t="shared" si="4"/>
        <v>0</v>
      </c>
      <c r="O17" s="65"/>
      <c r="P17" s="66"/>
      <c r="Q17" s="67"/>
    </row>
    <row r="18" spans="1:17" ht="28.5" customHeight="1">
      <c r="A18" s="27" t="s">
        <v>16</v>
      </c>
      <c r="B18" s="57"/>
      <c r="C18" s="149">
        <f t="shared" si="1"/>
        <v>0</v>
      </c>
      <c r="D18" s="58"/>
      <c r="E18" s="58"/>
      <c r="F18" s="59"/>
      <c r="G18" s="63"/>
      <c r="H18" s="149">
        <f t="shared" si="2"/>
        <v>0</v>
      </c>
      <c r="I18" s="58"/>
      <c r="J18" s="58"/>
      <c r="K18" s="64"/>
      <c r="L18" s="28">
        <f t="shared" si="0"/>
        <v>0</v>
      </c>
      <c r="M18" s="4">
        <f t="shared" si="3"/>
        <v>0</v>
      </c>
      <c r="N18" s="26">
        <f t="shared" si="4"/>
        <v>0</v>
      </c>
      <c r="O18" s="65"/>
      <c r="P18" s="66"/>
      <c r="Q18" s="67"/>
    </row>
    <row r="19" spans="1:17" ht="28.5" customHeight="1" thickBot="1">
      <c r="A19" s="89" t="s">
        <v>17</v>
      </c>
      <c r="B19" s="91"/>
      <c r="C19" s="150">
        <f t="shared" si="1"/>
        <v>0</v>
      </c>
      <c r="D19" s="93"/>
      <c r="E19" s="93"/>
      <c r="F19" s="95"/>
      <c r="G19" s="98"/>
      <c r="H19" s="151">
        <f t="shared" si="2"/>
        <v>0</v>
      </c>
      <c r="I19" s="152"/>
      <c r="J19" s="152"/>
      <c r="K19" s="99"/>
      <c r="L19" s="100">
        <f t="shared" si="0"/>
        <v>0</v>
      </c>
      <c r="M19" s="147">
        <f t="shared" si="3"/>
        <v>0</v>
      </c>
      <c r="N19" s="101">
        <f t="shared" ref="N19" si="5">F19-K19</f>
        <v>0</v>
      </c>
      <c r="O19" s="102"/>
      <c r="P19" s="103"/>
      <c r="Q19" s="105"/>
    </row>
    <row r="20" spans="1:17" s="8" customFormat="1" ht="28.5" customHeight="1" thickTop="1" thickBot="1">
      <c r="A20" s="90" t="s">
        <v>19</v>
      </c>
      <c r="B20" s="148">
        <f>SUM(B8:B19)</f>
        <v>0</v>
      </c>
      <c r="C20" s="94">
        <f>SUM(C8:C19)</f>
        <v>0</v>
      </c>
      <c r="D20" s="94">
        <f t="shared" ref="D20:N20" si="6">SUM(D8:D19)</f>
        <v>0</v>
      </c>
      <c r="E20" s="94">
        <f>SUM(E8:E19)</f>
        <v>0</v>
      </c>
      <c r="F20" s="96">
        <f t="shared" si="6"/>
        <v>76</v>
      </c>
      <c r="G20" s="97">
        <f t="shared" si="6"/>
        <v>0</v>
      </c>
      <c r="H20" s="94">
        <f t="shared" si="6"/>
        <v>0</v>
      </c>
      <c r="I20" s="94">
        <f t="shared" si="6"/>
        <v>0</v>
      </c>
      <c r="J20" s="94">
        <f t="shared" si="6"/>
        <v>0</v>
      </c>
      <c r="K20" s="96">
        <f t="shared" si="6"/>
        <v>51</v>
      </c>
      <c r="L20" s="92">
        <f t="shared" si="6"/>
        <v>0</v>
      </c>
      <c r="M20" s="94">
        <f>SUM(M8:M19)</f>
        <v>0</v>
      </c>
      <c r="N20" s="96">
        <f t="shared" si="6"/>
        <v>25</v>
      </c>
      <c r="O20" s="92">
        <f t="shared" ref="O20:Q20" si="7">SUM(O8:O19)</f>
        <v>0</v>
      </c>
      <c r="P20" s="94">
        <f t="shared" si="7"/>
        <v>0</v>
      </c>
      <c r="Q20" s="104">
        <f t="shared" si="7"/>
        <v>28</v>
      </c>
    </row>
    <row r="21" spans="1:17" ht="27.75" customHeight="1">
      <c r="A21" s="9" t="s">
        <v>73</v>
      </c>
    </row>
    <row r="22" spans="1:17" ht="27.75" customHeight="1"/>
    <row r="23" spans="1:17" ht="27.75" customHeight="1"/>
    <row r="24" spans="1:17" ht="27.75" customHeight="1"/>
  </sheetData>
  <mergeCells count="23">
    <mergeCell ref="M5:M7"/>
    <mergeCell ref="C5:E5"/>
    <mergeCell ref="C6:C7"/>
    <mergeCell ref="D6:E6"/>
    <mergeCell ref="H5:J5"/>
    <mergeCell ref="H6:H7"/>
    <mergeCell ref="I6:J6"/>
    <mergeCell ref="B5:B7"/>
    <mergeCell ref="A4:A7"/>
    <mergeCell ref="F5:F7"/>
    <mergeCell ref="G5:G7"/>
    <mergeCell ref="A2:Q2"/>
    <mergeCell ref="B4:F4"/>
    <mergeCell ref="G4:K4"/>
    <mergeCell ref="L4:N4"/>
    <mergeCell ref="D3:I3"/>
    <mergeCell ref="N5:N7"/>
    <mergeCell ref="O5:O7"/>
    <mergeCell ref="P5:P7"/>
    <mergeCell ref="Q5:Q7"/>
    <mergeCell ref="O4:Q4"/>
    <mergeCell ref="K5:K7"/>
    <mergeCell ref="L5:L7"/>
  </mergeCells>
  <phoneticPr fontId="2"/>
  <printOptions horizontalCentered="1" verticalCentered="1" gridLinesSet="0"/>
  <pageMargins left="0.25" right="0.25" top="0.75" bottom="0.75" header="0.3" footer="0.3"/>
  <pageSetup paperSize="9" scale="73"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V12"/>
  <sheetViews>
    <sheetView view="pageBreakPreview" zoomScale="80" zoomScaleNormal="100" zoomScaleSheetLayoutView="80" workbookViewId="0">
      <selection activeCell="Z8" sqref="Z8"/>
    </sheetView>
  </sheetViews>
  <sheetFormatPr defaultRowHeight="13.2"/>
  <cols>
    <col min="1" max="1" width="3.21875" customWidth="1"/>
    <col min="2" max="3" width="14.77734375" customWidth="1"/>
    <col min="4" max="4" width="11.21875" customWidth="1"/>
    <col min="6" max="29" width="8.21875" customWidth="1"/>
  </cols>
  <sheetData>
    <row r="1" spans="2:22" ht="24.9" customHeight="1">
      <c r="B1" s="30" t="s">
        <v>64</v>
      </c>
      <c r="C1" s="30"/>
      <c r="D1" s="30"/>
      <c r="E1" s="30"/>
      <c r="F1" s="30"/>
      <c r="G1" s="30"/>
      <c r="H1" s="30"/>
      <c r="I1" s="30"/>
      <c r="J1" s="30"/>
      <c r="K1" s="30"/>
      <c r="L1" s="30"/>
      <c r="M1" s="30"/>
      <c r="N1" s="30"/>
      <c r="O1" s="30"/>
      <c r="P1" s="30"/>
      <c r="Q1" s="30"/>
      <c r="R1" s="30"/>
      <c r="S1" s="30"/>
      <c r="T1" s="30"/>
      <c r="U1" s="30"/>
      <c r="V1" s="30"/>
    </row>
    <row r="2" spans="2:22" ht="14.4">
      <c r="B2" s="30"/>
      <c r="C2" s="30"/>
      <c r="D2" s="30"/>
      <c r="E2" s="30"/>
      <c r="F2" s="30"/>
      <c r="G2" s="30"/>
      <c r="H2" s="30"/>
      <c r="I2" s="30"/>
      <c r="J2" s="30"/>
      <c r="K2" s="30"/>
      <c r="L2" s="30"/>
      <c r="M2" s="30"/>
      <c r="N2" s="30"/>
      <c r="O2" s="30"/>
      <c r="P2" s="30"/>
      <c r="Q2" s="30"/>
      <c r="R2" s="30"/>
      <c r="S2" s="30"/>
      <c r="T2" s="30"/>
      <c r="U2" s="30"/>
      <c r="V2" s="30"/>
    </row>
    <row r="3" spans="2:22" ht="24.9" customHeight="1">
      <c r="B3" s="30"/>
      <c r="C3" s="41" t="s">
        <v>65</v>
      </c>
      <c r="D3" s="30"/>
      <c r="E3" s="30"/>
      <c r="F3" s="30"/>
      <c r="G3" s="30"/>
      <c r="H3" s="30"/>
      <c r="I3" s="30"/>
      <c r="J3" s="30"/>
      <c r="K3" s="30"/>
      <c r="L3" s="30"/>
      <c r="M3" s="30"/>
      <c r="N3" s="30"/>
      <c r="O3" s="30"/>
      <c r="P3" s="30"/>
      <c r="Q3" s="30"/>
      <c r="R3" s="30"/>
      <c r="S3" s="30"/>
      <c r="T3" s="30"/>
      <c r="U3" s="30"/>
      <c r="V3" s="30"/>
    </row>
    <row r="4" spans="2:22" ht="20.100000000000001" customHeight="1">
      <c r="B4" s="111">
        <v>5</v>
      </c>
      <c r="C4" s="71" t="s">
        <v>82</v>
      </c>
      <c r="D4" s="30"/>
      <c r="E4" s="30"/>
      <c r="F4" s="30"/>
      <c r="G4" s="30"/>
      <c r="H4" s="30"/>
      <c r="I4" s="30"/>
      <c r="J4" s="30"/>
      <c r="K4" s="30"/>
      <c r="L4" s="30"/>
      <c r="M4" s="30"/>
      <c r="N4" s="30"/>
      <c r="O4" s="30"/>
      <c r="P4" s="30"/>
      <c r="Q4" s="30"/>
      <c r="R4" s="30"/>
      <c r="S4" s="30"/>
      <c r="T4" s="30"/>
      <c r="U4" s="30"/>
      <c r="V4" s="30"/>
    </row>
    <row r="5" spans="2:22" ht="20.100000000000001" customHeight="1">
      <c r="B5" s="31"/>
      <c r="C5" s="31"/>
      <c r="D5" s="30"/>
      <c r="E5" s="30"/>
      <c r="F5" s="30"/>
      <c r="G5" s="30"/>
      <c r="H5" s="30"/>
      <c r="I5" s="30"/>
      <c r="J5" s="30"/>
      <c r="K5" s="30"/>
      <c r="L5" s="30"/>
      <c r="M5" s="30"/>
      <c r="N5" s="30"/>
      <c r="O5" s="30"/>
      <c r="P5" s="30"/>
      <c r="Q5" s="30"/>
      <c r="R5" s="30"/>
      <c r="S5" s="30"/>
      <c r="T5" s="30"/>
      <c r="U5" s="30"/>
      <c r="V5" s="30"/>
    </row>
    <row r="6" spans="2:22" ht="69.900000000000006" customHeight="1">
      <c r="B6" s="32" t="s">
        <v>77</v>
      </c>
      <c r="C6" s="233" t="s">
        <v>66</v>
      </c>
      <c r="D6" s="234"/>
      <c r="E6" s="232" t="s">
        <v>100</v>
      </c>
      <c r="F6" s="232"/>
      <c r="G6" s="232"/>
      <c r="H6" s="231" t="s">
        <v>101</v>
      </c>
      <c r="I6" s="232"/>
      <c r="J6" s="232"/>
      <c r="K6" s="231" t="s">
        <v>85</v>
      </c>
      <c r="L6" s="232"/>
      <c r="M6" s="232"/>
      <c r="N6" s="231" t="s">
        <v>67</v>
      </c>
      <c r="O6" s="232"/>
      <c r="P6" s="232"/>
      <c r="Q6" s="231" t="s">
        <v>68</v>
      </c>
      <c r="R6" s="232"/>
      <c r="S6" s="232"/>
      <c r="T6" s="231" t="s">
        <v>69</v>
      </c>
      <c r="U6" s="232"/>
      <c r="V6" s="232"/>
    </row>
    <row r="7" spans="2:22" ht="35.1" customHeight="1">
      <c r="B7" s="33"/>
      <c r="C7" s="38" t="s">
        <v>70</v>
      </c>
      <c r="D7" s="42" t="s">
        <v>71</v>
      </c>
      <c r="E7" s="39" t="s">
        <v>20</v>
      </c>
      <c r="F7" s="39" t="s">
        <v>72</v>
      </c>
      <c r="G7" s="39" t="s">
        <v>21</v>
      </c>
      <c r="H7" s="39" t="s">
        <v>20</v>
      </c>
      <c r="I7" s="39" t="s">
        <v>72</v>
      </c>
      <c r="J7" s="39" t="s">
        <v>21</v>
      </c>
      <c r="K7" s="39" t="s">
        <v>20</v>
      </c>
      <c r="L7" s="39" t="s">
        <v>72</v>
      </c>
      <c r="M7" s="39" t="s">
        <v>21</v>
      </c>
      <c r="N7" s="39" t="s">
        <v>20</v>
      </c>
      <c r="O7" s="39" t="s">
        <v>72</v>
      </c>
      <c r="P7" s="39" t="s">
        <v>21</v>
      </c>
      <c r="Q7" s="39" t="s">
        <v>20</v>
      </c>
      <c r="R7" s="39" t="s">
        <v>72</v>
      </c>
      <c r="S7" s="39" t="s">
        <v>21</v>
      </c>
      <c r="T7" s="39" t="s">
        <v>20</v>
      </c>
      <c r="U7" s="39" t="s">
        <v>72</v>
      </c>
      <c r="V7" s="39" t="s">
        <v>21</v>
      </c>
    </row>
    <row r="8" spans="2:22" ht="35.1" customHeight="1">
      <c r="B8" s="68" t="s">
        <v>151</v>
      </c>
      <c r="C8" s="68">
        <v>10</v>
      </c>
      <c r="D8" s="83" t="s">
        <v>153</v>
      </c>
      <c r="E8" s="68">
        <v>0</v>
      </c>
      <c r="F8" s="68">
        <v>0</v>
      </c>
      <c r="G8" s="68">
        <v>2</v>
      </c>
      <c r="H8" s="34">
        <f>E8*C8</f>
        <v>0</v>
      </c>
      <c r="I8" s="34">
        <f>F8*C8</f>
        <v>0</v>
      </c>
      <c r="J8" s="34">
        <f>G8*C8</f>
        <v>20</v>
      </c>
      <c r="K8" s="68">
        <v>0</v>
      </c>
      <c r="L8" s="68">
        <v>0</v>
      </c>
      <c r="M8" s="68">
        <v>15</v>
      </c>
      <c r="N8" s="34">
        <f>H8-K8</f>
        <v>0</v>
      </c>
      <c r="O8" s="34">
        <f t="shared" ref="O8:P11" si="0">I8-L8</f>
        <v>0</v>
      </c>
      <c r="P8" s="34">
        <f t="shared" si="0"/>
        <v>5</v>
      </c>
      <c r="Q8" s="68">
        <v>0</v>
      </c>
      <c r="R8" s="68">
        <v>0</v>
      </c>
      <c r="S8" s="68">
        <v>0</v>
      </c>
      <c r="T8" s="34">
        <f>C8*Q8</f>
        <v>0</v>
      </c>
      <c r="U8" s="34">
        <f>C8*R8</f>
        <v>0</v>
      </c>
      <c r="V8" s="34">
        <f>C8*S8</f>
        <v>0</v>
      </c>
    </row>
    <row r="9" spans="2:22" ht="35.1" customHeight="1">
      <c r="B9" s="68" t="s">
        <v>151</v>
      </c>
      <c r="C9" s="68">
        <v>14</v>
      </c>
      <c r="D9" s="110" t="s">
        <v>155</v>
      </c>
      <c r="E9" s="68">
        <v>0</v>
      </c>
      <c r="F9" s="68">
        <v>0</v>
      </c>
      <c r="G9" s="68">
        <v>4</v>
      </c>
      <c r="H9" s="34">
        <f>E9*C9</f>
        <v>0</v>
      </c>
      <c r="I9" s="34">
        <f>F9*C9</f>
        <v>0</v>
      </c>
      <c r="J9" s="34">
        <f>G9*C9</f>
        <v>56</v>
      </c>
      <c r="K9" s="68">
        <v>0</v>
      </c>
      <c r="L9" s="68">
        <v>0</v>
      </c>
      <c r="M9" s="68">
        <v>36</v>
      </c>
      <c r="N9" s="34">
        <f t="shared" ref="N9:N11" si="1">H9-K9</f>
        <v>0</v>
      </c>
      <c r="O9" s="34">
        <f t="shared" si="0"/>
        <v>0</v>
      </c>
      <c r="P9" s="34">
        <f t="shared" si="0"/>
        <v>20</v>
      </c>
      <c r="Q9" s="68">
        <v>0</v>
      </c>
      <c r="R9" s="68">
        <v>0</v>
      </c>
      <c r="S9" s="68">
        <v>2</v>
      </c>
      <c r="T9" s="34">
        <f t="shared" ref="T9:T11" si="2">C9*Q9</f>
        <v>0</v>
      </c>
      <c r="U9" s="34">
        <f t="shared" ref="U9:U11" si="3">C9*R9</f>
        <v>0</v>
      </c>
      <c r="V9" s="34">
        <f t="shared" ref="V9:V11" si="4">C9*S9</f>
        <v>28</v>
      </c>
    </row>
    <row r="10" spans="2:22" ht="35.1" customHeight="1">
      <c r="B10" s="69"/>
      <c r="C10" s="69"/>
      <c r="D10" s="84"/>
      <c r="E10" s="69"/>
      <c r="F10" s="69"/>
      <c r="G10" s="69"/>
      <c r="H10" s="35">
        <f>E10*C10</f>
        <v>0</v>
      </c>
      <c r="I10" s="35">
        <f>F10*C10</f>
        <v>0</v>
      </c>
      <c r="J10" s="35">
        <f>G10*C10</f>
        <v>0</v>
      </c>
      <c r="K10" s="69"/>
      <c r="L10" s="69"/>
      <c r="M10" s="69"/>
      <c r="N10" s="35">
        <f t="shared" si="1"/>
        <v>0</v>
      </c>
      <c r="O10" s="35">
        <f t="shared" si="0"/>
        <v>0</v>
      </c>
      <c r="P10" s="35">
        <f t="shared" si="0"/>
        <v>0</v>
      </c>
      <c r="Q10" s="69"/>
      <c r="R10" s="69"/>
      <c r="S10" s="69"/>
      <c r="T10" s="35">
        <f t="shared" si="2"/>
        <v>0</v>
      </c>
      <c r="U10" s="35">
        <f t="shared" si="3"/>
        <v>0</v>
      </c>
      <c r="V10" s="35">
        <f t="shared" si="4"/>
        <v>0</v>
      </c>
    </row>
    <row r="11" spans="2:22" ht="35.1" customHeight="1" thickBot="1">
      <c r="B11" s="70"/>
      <c r="C11" s="70"/>
      <c r="D11" s="85"/>
      <c r="E11" s="70"/>
      <c r="F11" s="70"/>
      <c r="G11" s="70"/>
      <c r="H11" s="36">
        <f>E11*C11</f>
        <v>0</v>
      </c>
      <c r="I11" s="36">
        <f>F11*C11</f>
        <v>0</v>
      </c>
      <c r="J11" s="36">
        <f>G11*C11</f>
        <v>0</v>
      </c>
      <c r="K11" s="70"/>
      <c r="L11" s="70"/>
      <c r="M11" s="70"/>
      <c r="N11" s="36">
        <f t="shared" si="1"/>
        <v>0</v>
      </c>
      <c r="O11" s="36">
        <f t="shared" si="0"/>
        <v>0</v>
      </c>
      <c r="P11" s="36">
        <f t="shared" si="0"/>
        <v>0</v>
      </c>
      <c r="Q11" s="70"/>
      <c r="R11" s="70"/>
      <c r="S11" s="70"/>
      <c r="T11" s="36">
        <f t="shared" si="2"/>
        <v>0</v>
      </c>
      <c r="U11" s="36">
        <f t="shared" si="3"/>
        <v>0</v>
      </c>
      <c r="V11" s="36">
        <f t="shared" si="4"/>
        <v>0</v>
      </c>
    </row>
    <row r="12" spans="2:22" ht="35.1" customHeight="1" thickTop="1">
      <c r="B12" s="37" t="s">
        <v>29</v>
      </c>
      <c r="C12" s="40">
        <f t="shared" ref="C12:V12" si="5">SUM(C8:C11)</f>
        <v>24</v>
      </c>
      <c r="D12" s="72"/>
      <c r="E12" s="40">
        <f t="shared" si="5"/>
        <v>0</v>
      </c>
      <c r="F12" s="40">
        <f t="shared" si="5"/>
        <v>0</v>
      </c>
      <c r="G12" s="40">
        <f t="shared" si="5"/>
        <v>6</v>
      </c>
      <c r="H12" s="40">
        <f t="shared" si="5"/>
        <v>0</v>
      </c>
      <c r="I12" s="40">
        <f t="shared" si="5"/>
        <v>0</v>
      </c>
      <c r="J12" s="40">
        <f t="shared" si="5"/>
        <v>76</v>
      </c>
      <c r="K12" s="40">
        <f t="shared" si="5"/>
        <v>0</v>
      </c>
      <c r="L12" s="40">
        <f t="shared" si="5"/>
        <v>0</v>
      </c>
      <c r="M12" s="40">
        <f t="shared" si="5"/>
        <v>51</v>
      </c>
      <c r="N12" s="40">
        <f t="shared" si="5"/>
        <v>0</v>
      </c>
      <c r="O12" s="40">
        <f t="shared" si="5"/>
        <v>0</v>
      </c>
      <c r="P12" s="40">
        <f t="shared" si="5"/>
        <v>25</v>
      </c>
      <c r="Q12" s="40">
        <f t="shared" si="5"/>
        <v>0</v>
      </c>
      <c r="R12" s="40">
        <f t="shared" si="5"/>
        <v>0</v>
      </c>
      <c r="S12" s="40">
        <f t="shared" si="5"/>
        <v>2</v>
      </c>
      <c r="T12" s="40">
        <f t="shared" si="5"/>
        <v>0</v>
      </c>
      <c r="U12" s="40">
        <f t="shared" si="5"/>
        <v>0</v>
      </c>
      <c r="V12" s="40">
        <f t="shared" si="5"/>
        <v>28</v>
      </c>
    </row>
  </sheetData>
  <mergeCells count="7">
    <mergeCell ref="Q6:S6"/>
    <mergeCell ref="T6:V6"/>
    <mergeCell ref="C6:D6"/>
    <mergeCell ref="E6:G6"/>
    <mergeCell ref="H6:J6"/>
    <mergeCell ref="K6:M6"/>
    <mergeCell ref="N6:P6"/>
  </mergeCells>
  <phoneticPr fontId="2"/>
  <pageMargins left="0" right="0" top="0.74803149606299213" bottom="0.74803149606299213" header="0.31496062992125984" footer="0.31496062992125984"/>
  <pageSetup paperSize="9" scale="7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G53"/>
  <sheetViews>
    <sheetView view="pageBreakPreview" topLeftCell="A22" zoomScaleNormal="100" zoomScaleSheetLayoutView="100" workbookViewId="0">
      <selection activeCell="J31" sqref="J31"/>
    </sheetView>
  </sheetViews>
  <sheetFormatPr defaultRowHeight="14.4"/>
  <cols>
    <col min="1" max="1" width="2.88671875" style="1" bestFit="1" customWidth="1"/>
    <col min="2" max="2" width="2.88671875" style="1" customWidth="1"/>
    <col min="3" max="3" width="24.33203125" style="1" customWidth="1"/>
    <col min="4" max="4" width="16" style="1" customWidth="1"/>
    <col min="5" max="6" width="15.88671875" style="1" customWidth="1"/>
    <col min="7" max="7" width="40.44140625" style="1" customWidth="1"/>
    <col min="8" max="257" width="9" style="1"/>
    <col min="258" max="258" width="1.21875" style="1" customWidth="1"/>
    <col min="259" max="259" width="24.33203125" style="1" customWidth="1"/>
    <col min="260" max="262" width="11.6640625" style="1" customWidth="1"/>
    <col min="263" max="263" width="40.44140625" style="1" customWidth="1"/>
    <col min="264" max="513" width="9" style="1"/>
    <col min="514" max="514" width="1.21875" style="1" customWidth="1"/>
    <col min="515" max="515" width="24.33203125" style="1" customWidth="1"/>
    <col min="516" max="518" width="11.6640625" style="1" customWidth="1"/>
    <col min="519" max="519" width="40.44140625" style="1" customWidth="1"/>
    <col min="520" max="769" width="9" style="1"/>
    <col min="770" max="770" width="1.21875" style="1" customWidth="1"/>
    <col min="771" max="771" width="24.33203125" style="1" customWidth="1"/>
    <col min="772" max="774" width="11.6640625" style="1" customWidth="1"/>
    <col min="775" max="775" width="40.44140625" style="1" customWidth="1"/>
    <col min="776" max="1025" width="9" style="1"/>
    <col min="1026" max="1026" width="1.21875" style="1" customWidth="1"/>
    <col min="1027" max="1027" width="24.33203125" style="1" customWidth="1"/>
    <col min="1028" max="1030" width="11.6640625" style="1" customWidth="1"/>
    <col min="1031" max="1031" width="40.44140625" style="1" customWidth="1"/>
    <col min="1032" max="1281" width="9" style="1"/>
    <col min="1282" max="1282" width="1.21875" style="1" customWidth="1"/>
    <col min="1283" max="1283" width="24.33203125" style="1" customWidth="1"/>
    <col min="1284" max="1286" width="11.6640625" style="1" customWidth="1"/>
    <col min="1287" max="1287" width="40.44140625" style="1" customWidth="1"/>
    <col min="1288" max="1537" width="9" style="1"/>
    <col min="1538" max="1538" width="1.21875" style="1" customWidth="1"/>
    <col min="1539" max="1539" width="24.33203125" style="1" customWidth="1"/>
    <col min="1540" max="1542" width="11.6640625" style="1" customWidth="1"/>
    <col min="1543" max="1543" width="40.44140625" style="1" customWidth="1"/>
    <col min="1544" max="1793" width="9" style="1"/>
    <col min="1794" max="1794" width="1.21875" style="1" customWidth="1"/>
    <col min="1795" max="1795" width="24.33203125" style="1" customWidth="1"/>
    <col min="1796" max="1798" width="11.6640625" style="1" customWidth="1"/>
    <col min="1799" max="1799" width="40.44140625" style="1" customWidth="1"/>
    <col min="1800" max="2049" width="9" style="1"/>
    <col min="2050" max="2050" width="1.21875" style="1" customWidth="1"/>
    <col min="2051" max="2051" width="24.33203125" style="1" customWidth="1"/>
    <col min="2052" max="2054" width="11.6640625" style="1" customWidth="1"/>
    <col min="2055" max="2055" width="40.44140625" style="1" customWidth="1"/>
    <col min="2056" max="2305" width="9" style="1"/>
    <col min="2306" max="2306" width="1.21875" style="1" customWidth="1"/>
    <col min="2307" max="2307" width="24.33203125" style="1" customWidth="1"/>
    <col min="2308" max="2310" width="11.6640625" style="1" customWidth="1"/>
    <col min="2311" max="2311" width="40.44140625" style="1" customWidth="1"/>
    <col min="2312" max="2561" width="9" style="1"/>
    <col min="2562" max="2562" width="1.21875" style="1" customWidth="1"/>
    <col min="2563" max="2563" width="24.33203125" style="1" customWidth="1"/>
    <col min="2564" max="2566" width="11.6640625" style="1" customWidth="1"/>
    <col min="2567" max="2567" width="40.44140625" style="1" customWidth="1"/>
    <col min="2568" max="2817" width="9" style="1"/>
    <col min="2818" max="2818" width="1.21875" style="1" customWidth="1"/>
    <col min="2819" max="2819" width="24.33203125" style="1" customWidth="1"/>
    <col min="2820" max="2822" width="11.6640625" style="1" customWidth="1"/>
    <col min="2823" max="2823" width="40.44140625" style="1" customWidth="1"/>
    <col min="2824" max="3073" width="9" style="1"/>
    <col min="3074" max="3074" width="1.21875" style="1" customWidth="1"/>
    <col min="3075" max="3075" width="24.33203125" style="1" customWidth="1"/>
    <col min="3076" max="3078" width="11.6640625" style="1" customWidth="1"/>
    <col min="3079" max="3079" width="40.44140625" style="1" customWidth="1"/>
    <col min="3080" max="3329" width="9" style="1"/>
    <col min="3330" max="3330" width="1.21875" style="1" customWidth="1"/>
    <col min="3331" max="3331" width="24.33203125" style="1" customWidth="1"/>
    <col min="3332" max="3334" width="11.6640625" style="1" customWidth="1"/>
    <col min="3335" max="3335" width="40.44140625" style="1" customWidth="1"/>
    <col min="3336" max="3585" width="9" style="1"/>
    <col min="3586" max="3586" width="1.21875" style="1" customWidth="1"/>
    <col min="3587" max="3587" width="24.33203125" style="1" customWidth="1"/>
    <col min="3588" max="3590" width="11.6640625" style="1" customWidth="1"/>
    <col min="3591" max="3591" width="40.44140625" style="1" customWidth="1"/>
    <col min="3592" max="3841" width="9" style="1"/>
    <col min="3842" max="3842" width="1.21875" style="1" customWidth="1"/>
    <col min="3843" max="3843" width="24.33203125" style="1" customWidth="1"/>
    <col min="3844" max="3846" width="11.6640625" style="1" customWidth="1"/>
    <col min="3847" max="3847" width="40.44140625" style="1" customWidth="1"/>
    <col min="3848" max="4097" width="9" style="1"/>
    <col min="4098" max="4098" width="1.21875" style="1" customWidth="1"/>
    <col min="4099" max="4099" width="24.33203125" style="1" customWidth="1"/>
    <col min="4100" max="4102" width="11.6640625" style="1" customWidth="1"/>
    <col min="4103" max="4103" width="40.44140625" style="1" customWidth="1"/>
    <col min="4104" max="4353" width="9" style="1"/>
    <col min="4354" max="4354" width="1.21875" style="1" customWidth="1"/>
    <col min="4355" max="4355" width="24.33203125" style="1" customWidth="1"/>
    <col min="4356" max="4358" width="11.6640625" style="1" customWidth="1"/>
    <col min="4359" max="4359" width="40.44140625" style="1" customWidth="1"/>
    <col min="4360" max="4609" width="9" style="1"/>
    <col min="4610" max="4610" width="1.21875" style="1" customWidth="1"/>
    <col min="4611" max="4611" width="24.33203125" style="1" customWidth="1"/>
    <col min="4612" max="4614" width="11.6640625" style="1" customWidth="1"/>
    <col min="4615" max="4615" width="40.44140625" style="1" customWidth="1"/>
    <col min="4616" max="4865" width="9" style="1"/>
    <col min="4866" max="4866" width="1.21875" style="1" customWidth="1"/>
    <col min="4867" max="4867" width="24.33203125" style="1" customWidth="1"/>
    <col min="4868" max="4870" width="11.6640625" style="1" customWidth="1"/>
    <col min="4871" max="4871" width="40.44140625" style="1" customWidth="1"/>
    <col min="4872" max="5121" width="9" style="1"/>
    <col min="5122" max="5122" width="1.21875" style="1" customWidth="1"/>
    <col min="5123" max="5123" width="24.33203125" style="1" customWidth="1"/>
    <col min="5124" max="5126" width="11.6640625" style="1" customWidth="1"/>
    <col min="5127" max="5127" width="40.44140625" style="1" customWidth="1"/>
    <col min="5128" max="5377" width="9" style="1"/>
    <col min="5378" max="5378" width="1.21875" style="1" customWidth="1"/>
    <col min="5379" max="5379" width="24.33203125" style="1" customWidth="1"/>
    <col min="5380" max="5382" width="11.6640625" style="1" customWidth="1"/>
    <col min="5383" max="5383" width="40.44140625" style="1" customWidth="1"/>
    <col min="5384" max="5633" width="9" style="1"/>
    <col min="5634" max="5634" width="1.21875" style="1" customWidth="1"/>
    <col min="5635" max="5635" width="24.33203125" style="1" customWidth="1"/>
    <col min="5636" max="5638" width="11.6640625" style="1" customWidth="1"/>
    <col min="5639" max="5639" width="40.44140625" style="1" customWidth="1"/>
    <col min="5640" max="5889" width="9" style="1"/>
    <col min="5890" max="5890" width="1.21875" style="1" customWidth="1"/>
    <col min="5891" max="5891" width="24.33203125" style="1" customWidth="1"/>
    <col min="5892" max="5894" width="11.6640625" style="1" customWidth="1"/>
    <col min="5895" max="5895" width="40.44140625" style="1" customWidth="1"/>
    <col min="5896" max="6145" width="9" style="1"/>
    <col min="6146" max="6146" width="1.21875" style="1" customWidth="1"/>
    <col min="6147" max="6147" width="24.33203125" style="1" customWidth="1"/>
    <col min="6148" max="6150" width="11.6640625" style="1" customWidth="1"/>
    <col min="6151" max="6151" width="40.44140625" style="1" customWidth="1"/>
    <col min="6152" max="6401" width="9" style="1"/>
    <col min="6402" max="6402" width="1.21875" style="1" customWidth="1"/>
    <col min="6403" max="6403" width="24.33203125" style="1" customWidth="1"/>
    <col min="6404" max="6406" width="11.6640625" style="1" customWidth="1"/>
    <col min="6407" max="6407" width="40.44140625" style="1" customWidth="1"/>
    <col min="6408" max="6657" width="9" style="1"/>
    <col min="6658" max="6658" width="1.21875" style="1" customWidth="1"/>
    <col min="6659" max="6659" width="24.33203125" style="1" customWidth="1"/>
    <col min="6660" max="6662" width="11.6640625" style="1" customWidth="1"/>
    <col min="6663" max="6663" width="40.44140625" style="1" customWidth="1"/>
    <col min="6664" max="6913" width="9" style="1"/>
    <col min="6914" max="6914" width="1.21875" style="1" customWidth="1"/>
    <col min="6915" max="6915" width="24.33203125" style="1" customWidth="1"/>
    <col min="6916" max="6918" width="11.6640625" style="1" customWidth="1"/>
    <col min="6919" max="6919" width="40.44140625" style="1" customWidth="1"/>
    <col min="6920" max="7169" width="9" style="1"/>
    <col min="7170" max="7170" width="1.21875" style="1" customWidth="1"/>
    <col min="7171" max="7171" width="24.33203125" style="1" customWidth="1"/>
    <col min="7172" max="7174" width="11.6640625" style="1" customWidth="1"/>
    <col min="7175" max="7175" width="40.44140625" style="1" customWidth="1"/>
    <col min="7176" max="7425" width="9" style="1"/>
    <col min="7426" max="7426" width="1.21875" style="1" customWidth="1"/>
    <col min="7427" max="7427" width="24.33203125" style="1" customWidth="1"/>
    <col min="7428" max="7430" width="11.6640625" style="1" customWidth="1"/>
    <col min="7431" max="7431" width="40.44140625" style="1" customWidth="1"/>
    <col min="7432" max="7681" width="9" style="1"/>
    <col min="7682" max="7682" width="1.21875" style="1" customWidth="1"/>
    <col min="7683" max="7683" width="24.33203125" style="1" customWidth="1"/>
    <col min="7684" max="7686" width="11.6640625" style="1" customWidth="1"/>
    <col min="7687" max="7687" width="40.44140625" style="1" customWidth="1"/>
    <col min="7688" max="7937" width="9" style="1"/>
    <col min="7938" max="7938" width="1.21875" style="1" customWidth="1"/>
    <col min="7939" max="7939" width="24.33203125" style="1" customWidth="1"/>
    <col min="7940" max="7942" width="11.6640625" style="1" customWidth="1"/>
    <col min="7943" max="7943" width="40.44140625" style="1" customWidth="1"/>
    <col min="7944" max="8193" width="9" style="1"/>
    <col min="8194" max="8194" width="1.21875" style="1" customWidth="1"/>
    <col min="8195" max="8195" width="24.33203125" style="1" customWidth="1"/>
    <col min="8196" max="8198" width="11.6640625" style="1" customWidth="1"/>
    <col min="8199" max="8199" width="40.44140625" style="1" customWidth="1"/>
    <col min="8200" max="8449" width="9" style="1"/>
    <col min="8450" max="8450" width="1.21875" style="1" customWidth="1"/>
    <col min="8451" max="8451" width="24.33203125" style="1" customWidth="1"/>
    <col min="8452" max="8454" width="11.6640625" style="1" customWidth="1"/>
    <col min="8455" max="8455" width="40.44140625" style="1" customWidth="1"/>
    <col min="8456" max="8705" width="9" style="1"/>
    <col min="8706" max="8706" width="1.21875" style="1" customWidth="1"/>
    <col min="8707" max="8707" width="24.33203125" style="1" customWidth="1"/>
    <col min="8708" max="8710" width="11.6640625" style="1" customWidth="1"/>
    <col min="8711" max="8711" width="40.44140625" style="1" customWidth="1"/>
    <col min="8712" max="8961" width="9" style="1"/>
    <col min="8962" max="8962" width="1.21875" style="1" customWidth="1"/>
    <col min="8963" max="8963" width="24.33203125" style="1" customWidth="1"/>
    <col min="8964" max="8966" width="11.6640625" style="1" customWidth="1"/>
    <col min="8967" max="8967" width="40.44140625" style="1" customWidth="1"/>
    <col min="8968" max="9217" width="9" style="1"/>
    <col min="9218" max="9218" width="1.21875" style="1" customWidth="1"/>
    <col min="9219" max="9219" width="24.33203125" style="1" customWidth="1"/>
    <col min="9220" max="9222" width="11.6640625" style="1" customWidth="1"/>
    <col min="9223" max="9223" width="40.44140625" style="1" customWidth="1"/>
    <col min="9224" max="9473" width="9" style="1"/>
    <col min="9474" max="9474" width="1.21875" style="1" customWidth="1"/>
    <col min="9475" max="9475" width="24.33203125" style="1" customWidth="1"/>
    <col min="9476" max="9478" width="11.6640625" style="1" customWidth="1"/>
    <col min="9479" max="9479" width="40.44140625" style="1" customWidth="1"/>
    <col min="9480" max="9729" width="9" style="1"/>
    <col min="9730" max="9730" width="1.21875" style="1" customWidth="1"/>
    <col min="9731" max="9731" width="24.33203125" style="1" customWidth="1"/>
    <col min="9732" max="9734" width="11.6640625" style="1" customWidth="1"/>
    <col min="9735" max="9735" width="40.44140625" style="1" customWidth="1"/>
    <col min="9736" max="9985" width="9" style="1"/>
    <col min="9986" max="9986" width="1.21875" style="1" customWidth="1"/>
    <col min="9987" max="9987" width="24.33203125" style="1" customWidth="1"/>
    <col min="9988" max="9990" width="11.6640625" style="1" customWidth="1"/>
    <col min="9991" max="9991" width="40.44140625" style="1" customWidth="1"/>
    <col min="9992" max="10241" width="9" style="1"/>
    <col min="10242" max="10242" width="1.21875" style="1" customWidth="1"/>
    <col min="10243" max="10243" width="24.33203125" style="1" customWidth="1"/>
    <col min="10244" max="10246" width="11.6640625" style="1" customWidth="1"/>
    <col min="10247" max="10247" width="40.44140625" style="1" customWidth="1"/>
    <col min="10248" max="10497" width="9" style="1"/>
    <col min="10498" max="10498" width="1.21875" style="1" customWidth="1"/>
    <col min="10499" max="10499" width="24.33203125" style="1" customWidth="1"/>
    <col min="10500" max="10502" width="11.6640625" style="1" customWidth="1"/>
    <col min="10503" max="10503" width="40.44140625" style="1" customWidth="1"/>
    <col min="10504" max="10753" width="9" style="1"/>
    <col min="10754" max="10754" width="1.21875" style="1" customWidth="1"/>
    <col min="10755" max="10755" width="24.33203125" style="1" customWidth="1"/>
    <col min="10756" max="10758" width="11.6640625" style="1" customWidth="1"/>
    <col min="10759" max="10759" width="40.44140625" style="1" customWidth="1"/>
    <col min="10760" max="11009" width="9" style="1"/>
    <col min="11010" max="11010" width="1.21875" style="1" customWidth="1"/>
    <col min="11011" max="11011" width="24.33203125" style="1" customWidth="1"/>
    <col min="11012" max="11014" width="11.6640625" style="1" customWidth="1"/>
    <col min="11015" max="11015" width="40.44140625" style="1" customWidth="1"/>
    <col min="11016" max="11265" width="9" style="1"/>
    <col min="11266" max="11266" width="1.21875" style="1" customWidth="1"/>
    <col min="11267" max="11267" width="24.33203125" style="1" customWidth="1"/>
    <col min="11268" max="11270" width="11.6640625" style="1" customWidth="1"/>
    <col min="11271" max="11271" width="40.44140625" style="1" customWidth="1"/>
    <col min="11272" max="11521" width="9" style="1"/>
    <col min="11522" max="11522" width="1.21875" style="1" customWidth="1"/>
    <col min="11523" max="11523" width="24.33203125" style="1" customWidth="1"/>
    <col min="11524" max="11526" width="11.6640625" style="1" customWidth="1"/>
    <col min="11527" max="11527" width="40.44140625" style="1" customWidth="1"/>
    <col min="11528" max="11777" width="9" style="1"/>
    <col min="11778" max="11778" width="1.21875" style="1" customWidth="1"/>
    <col min="11779" max="11779" width="24.33203125" style="1" customWidth="1"/>
    <col min="11780" max="11782" width="11.6640625" style="1" customWidth="1"/>
    <col min="11783" max="11783" width="40.44140625" style="1" customWidth="1"/>
    <col min="11784" max="12033" width="9" style="1"/>
    <col min="12034" max="12034" width="1.21875" style="1" customWidth="1"/>
    <col min="12035" max="12035" width="24.33203125" style="1" customWidth="1"/>
    <col min="12036" max="12038" width="11.6640625" style="1" customWidth="1"/>
    <col min="12039" max="12039" width="40.44140625" style="1" customWidth="1"/>
    <col min="12040" max="12289" width="9" style="1"/>
    <col min="12290" max="12290" width="1.21875" style="1" customWidth="1"/>
    <col min="12291" max="12291" width="24.33203125" style="1" customWidth="1"/>
    <col min="12292" max="12294" width="11.6640625" style="1" customWidth="1"/>
    <col min="12295" max="12295" width="40.44140625" style="1" customWidth="1"/>
    <col min="12296" max="12545" width="9" style="1"/>
    <col min="12546" max="12546" width="1.21875" style="1" customWidth="1"/>
    <col min="12547" max="12547" width="24.33203125" style="1" customWidth="1"/>
    <col min="12548" max="12550" width="11.6640625" style="1" customWidth="1"/>
    <col min="12551" max="12551" width="40.44140625" style="1" customWidth="1"/>
    <col min="12552" max="12801" width="9" style="1"/>
    <col min="12802" max="12802" width="1.21875" style="1" customWidth="1"/>
    <col min="12803" max="12803" width="24.33203125" style="1" customWidth="1"/>
    <col min="12804" max="12806" width="11.6640625" style="1" customWidth="1"/>
    <col min="12807" max="12807" width="40.44140625" style="1" customWidth="1"/>
    <col min="12808" max="13057" width="9" style="1"/>
    <col min="13058" max="13058" width="1.21875" style="1" customWidth="1"/>
    <col min="13059" max="13059" width="24.33203125" style="1" customWidth="1"/>
    <col min="13060" max="13062" width="11.6640625" style="1" customWidth="1"/>
    <col min="13063" max="13063" width="40.44140625" style="1" customWidth="1"/>
    <col min="13064" max="13313" width="9" style="1"/>
    <col min="13314" max="13314" width="1.21875" style="1" customWidth="1"/>
    <col min="13315" max="13315" width="24.33203125" style="1" customWidth="1"/>
    <col min="13316" max="13318" width="11.6640625" style="1" customWidth="1"/>
    <col min="13319" max="13319" width="40.44140625" style="1" customWidth="1"/>
    <col min="13320" max="13569" width="9" style="1"/>
    <col min="13570" max="13570" width="1.21875" style="1" customWidth="1"/>
    <col min="13571" max="13571" width="24.33203125" style="1" customWidth="1"/>
    <col min="13572" max="13574" width="11.6640625" style="1" customWidth="1"/>
    <col min="13575" max="13575" width="40.44140625" style="1" customWidth="1"/>
    <col min="13576" max="13825" width="9" style="1"/>
    <col min="13826" max="13826" width="1.21875" style="1" customWidth="1"/>
    <col min="13827" max="13827" width="24.33203125" style="1" customWidth="1"/>
    <col min="13828" max="13830" width="11.6640625" style="1" customWidth="1"/>
    <col min="13831" max="13831" width="40.44140625" style="1" customWidth="1"/>
    <col min="13832" max="14081" width="9" style="1"/>
    <col min="14082" max="14082" width="1.21875" style="1" customWidth="1"/>
    <col min="14083" max="14083" width="24.33203125" style="1" customWidth="1"/>
    <col min="14084" max="14086" width="11.6640625" style="1" customWidth="1"/>
    <col min="14087" max="14087" width="40.44140625" style="1" customWidth="1"/>
    <col min="14088" max="14337" width="9" style="1"/>
    <col min="14338" max="14338" width="1.21875" style="1" customWidth="1"/>
    <col min="14339" max="14339" width="24.33203125" style="1" customWidth="1"/>
    <col min="14340" max="14342" width="11.6640625" style="1" customWidth="1"/>
    <col min="14343" max="14343" width="40.44140625" style="1" customWidth="1"/>
    <col min="14344" max="14593" width="9" style="1"/>
    <col min="14594" max="14594" width="1.21875" style="1" customWidth="1"/>
    <col min="14595" max="14595" width="24.33203125" style="1" customWidth="1"/>
    <col min="14596" max="14598" width="11.6640625" style="1" customWidth="1"/>
    <col min="14599" max="14599" width="40.44140625" style="1" customWidth="1"/>
    <col min="14600" max="14849" width="9" style="1"/>
    <col min="14850" max="14850" width="1.21875" style="1" customWidth="1"/>
    <col min="14851" max="14851" width="24.33203125" style="1" customWidth="1"/>
    <col min="14852" max="14854" width="11.6640625" style="1" customWidth="1"/>
    <col min="14855" max="14855" width="40.44140625" style="1" customWidth="1"/>
    <col min="14856" max="15105" width="9" style="1"/>
    <col min="15106" max="15106" width="1.21875" style="1" customWidth="1"/>
    <col min="15107" max="15107" width="24.33203125" style="1" customWidth="1"/>
    <col min="15108" max="15110" width="11.6640625" style="1" customWidth="1"/>
    <col min="15111" max="15111" width="40.44140625" style="1" customWidth="1"/>
    <col min="15112" max="15361" width="9" style="1"/>
    <col min="15362" max="15362" width="1.21875" style="1" customWidth="1"/>
    <col min="15363" max="15363" width="24.33203125" style="1" customWidth="1"/>
    <col min="15364" max="15366" width="11.6640625" style="1" customWidth="1"/>
    <col min="15367" max="15367" width="40.44140625" style="1" customWidth="1"/>
    <col min="15368" max="15617" width="9" style="1"/>
    <col min="15618" max="15618" width="1.21875" style="1" customWidth="1"/>
    <col min="15619" max="15619" width="24.33203125" style="1" customWidth="1"/>
    <col min="15620" max="15622" width="11.6640625" style="1" customWidth="1"/>
    <col min="15623" max="15623" width="40.44140625" style="1" customWidth="1"/>
    <col min="15624" max="15873" width="9" style="1"/>
    <col min="15874" max="15874" width="1.21875" style="1" customWidth="1"/>
    <col min="15875" max="15875" width="24.33203125" style="1" customWidth="1"/>
    <col min="15876" max="15878" width="11.6640625" style="1" customWidth="1"/>
    <col min="15879" max="15879" width="40.44140625" style="1" customWidth="1"/>
    <col min="15880" max="16129" width="9" style="1"/>
    <col min="16130" max="16130" width="1.21875" style="1" customWidth="1"/>
    <col min="16131" max="16131" width="24.33203125" style="1" customWidth="1"/>
    <col min="16132" max="16134" width="11.6640625" style="1" customWidth="1"/>
    <col min="16135" max="16135" width="40.44140625" style="1" customWidth="1"/>
    <col min="16136" max="16384" width="9" style="1"/>
  </cols>
  <sheetData>
    <row r="1" spans="1:7">
      <c r="A1" s="45"/>
      <c r="B1" s="45"/>
      <c r="C1" s="45" t="s">
        <v>49</v>
      </c>
      <c r="D1" s="45"/>
      <c r="E1" s="45"/>
      <c r="F1" s="45"/>
      <c r="G1" s="21" t="s">
        <v>47</v>
      </c>
    </row>
    <row r="2" spans="1:7" ht="20.100000000000001" customHeight="1">
      <c r="A2" s="74"/>
      <c r="B2" s="74"/>
      <c r="C2" s="241" t="s">
        <v>78</v>
      </c>
      <c r="D2" s="241"/>
      <c r="E2" s="241"/>
      <c r="F2" s="241"/>
      <c r="G2" s="241"/>
    </row>
    <row r="3" spans="1:7" s="6" customFormat="1" ht="17.25" customHeight="1" thickBot="1">
      <c r="A3" s="74"/>
      <c r="B3" s="74"/>
      <c r="C3" s="45"/>
      <c r="D3" s="45"/>
      <c r="E3" s="45"/>
      <c r="F3" s="75" t="s">
        <v>81</v>
      </c>
      <c r="G3" s="109" t="str">
        <f>'別紙（1）記載例'!D3</f>
        <v>○○病院</v>
      </c>
    </row>
    <row r="4" spans="1:7" ht="18" customHeight="1" thickBot="1">
      <c r="A4" s="251"/>
      <c r="B4" s="252"/>
      <c r="C4" s="76" t="s">
        <v>1</v>
      </c>
      <c r="D4" s="76" t="s">
        <v>2</v>
      </c>
      <c r="E4" s="76" t="s">
        <v>3</v>
      </c>
      <c r="F4" s="76" t="s">
        <v>4</v>
      </c>
      <c r="G4" s="77" t="s">
        <v>5</v>
      </c>
    </row>
    <row r="5" spans="1:7" ht="18" customHeight="1">
      <c r="A5" s="239" t="s">
        <v>79</v>
      </c>
      <c r="B5" s="236" t="s">
        <v>57</v>
      </c>
      <c r="C5" s="78"/>
      <c r="D5" s="79" t="s">
        <v>0</v>
      </c>
      <c r="E5" s="79" t="s">
        <v>6</v>
      </c>
      <c r="F5" s="79" t="s">
        <v>6</v>
      </c>
      <c r="G5" s="80"/>
    </row>
    <row r="6" spans="1:7" ht="18" customHeight="1">
      <c r="A6" s="240"/>
      <c r="B6" s="237"/>
      <c r="C6" s="106" t="s">
        <v>22</v>
      </c>
      <c r="D6" s="107"/>
      <c r="E6" s="108"/>
      <c r="F6" s="253"/>
      <c r="G6" s="113"/>
    </row>
    <row r="7" spans="1:7" ht="18" customHeight="1">
      <c r="A7" s="240"/>
      <c r="B7" s="237"/>
      <c r="C7" s="48" t="s">
        <v>86</v>
      </c>
      <c r="D7" s="139" t="s">
        <v>25</v>
      </c>
      <c r="E7" s="139" t="s">
        <v>25</v>
      </c>
      <c r="F7" s="254"/>
      <c r="G7" s="73" t="s">
        <v>87</v>
      </c>
    </row>
    <row r="8" spans="1:7" ht="18" customHeight="1">
      <c r="A8" s="240"/>
      <c r="B8" s="237"/>
      <c r="C8" s="43"/>
      <c r="D8" s="140" t="s">
        <v>27</v>
      </c>
      <c r="E8" s="140" t="s">
        <v>27</v>
      </c>
      <c r="F8" s="254"/>
      <c r="G8" s="73"/>
    </row>
    <row r="9" spans="1:7" ht="18" customHeight="1">
      <c r="A9" s="240"/>
      <c r="B9" s="237"/>
      <c r="C9" s="50" t="s">
        <v>29</v>
      </c>
      <c r="D9" s="51">
        <f>97000*'別紙(2)　記載例'!L20</f>
        <v>0</v>
      </c>
      <c r="E9" s="51">
        <f>97000*'別紙(2)　記載例'!L20</f>
        <v>0</v>
      </c>
      <c r="F9" s="51">
        <f>IF(D9&lt;E9,D9,E9)</f>
        <v>0</v>
      </c>
      <c r="G9" s="47"/>
    </row>
    <row r="10" spans="1:7" ht="18" customHeight="1">
      <c r="A10" s="240"/>
      <c r="B10" s="237"/>
      <c r="C10" s="81" t="s">
        <v>88</v>
      </c>
      <c r="D10" s="52"/>
      <c r="E10" s="44"/>
      <c r="F10" s="235"/>
      <c r="G10" s="112"/>
    </row>
    <row r="11" spans="1:7" ht="18" customHeight="1">
      <c r="A11" s="240"/>
      <c r="B11" s="237"/>
      <c r="C11" s="48" t="s">
        <v>86</v>
      </c>
      <c r="D11" s="139" t="s">
        <v>103</v>
      </c>
      <c r="E11" s="139" t="s">
        <v>103</v>
      </c>
      <c r="F11" s="235"/>
      <c r="G11" s="73" t="s">
        <v>104</v>
      </c>
    </row>
    <row r="12" spans="1:7" ht="18" customHeight="1">
      <c r="A12" s="240"/>
      <c r="B12" s="237"/>
      <c r="C12" s="43"/>
      <c r="D12" s="140" t="s">
        <v>28</v>
      </c>
      <c r="E12" s="140" t="s">
        <v>28</v>
      </c>
      <c r="F12" s="235"/>
      <c r="G12" s="73"/>
    </row>
    <row r="13" spans="1:7" ht="18" customHeight="1">
      <c r="A13" s="240"/>
      <c r="B13" s="237"/>
      <c r="C13" s="50" t="s">
        <v>29</v>
      </c>
      <c r="D13" s="46">
        <f>41000*'別紙(2)　記載例'!M20</f>
        <v>0</v>
      </c>
      <c r="E13" s="51">
        <f>41000*'別紙(2)　記載例'!M20</f>
        <v>0</v>
      </c>
      <c r="F13" s="51">
        <f>IF(D13&lt;E13,D13,E13)</f>
        <v>0</v>
      </c>
      <c r="G13" s="47"/>
    </row>
    <row r="14" spans="1:7" ht="18" customHeight="1">
      <c r="A14" s="240"/>
      <c r="B14" s="237"/>
      <c r="C14" s="43" t="s">
        <v>23</v>
      </c>
      <c r="D14" s="52"/>
      <c r="E14" s="44"/>
      <c r="F14" s="235"/>
      <c r="G14" s="112"/>
    </row>
    <row r="15" spans="1:7" ht="18" customHeight="1">
      <c r="A15" s="240"/>
      <c r="B15" s="237"/>
      <c r="C15" s="48" t="s">
        <v>86</v>
      </c>
      <c r="D15" s="139" t="s">
        <v>106</v>
      </c>
      <c r="E15" s="139" t="s">
        <v>106</v>
      </c>
      <c r="F15" s="235"/>
      <c r="G15" s="73" t="s">
        <v>107</v>
      </c>
    </row>
    <row r="16" spans="1:7" ht="18" customHeight="1">
      <c r="A16" s="240"/>
      <c r="B16" s="237"/>
      <c r="C16" s="43"/>
      <c r="D16" s="140" t="s">
        <v>28</v>
      </c>
      <c r="E16" s="140" t="s">
        <v>28</v>
      </c>
      <c r="F16" s="235"/>
      <c r="G16" s="73"/>
    </row>
    <row r="17" spans="1:7" ht="18" customHeight="1">
      <c r="A17" s="240"/>
      <c r="B17" s="237"/>
      <c r="C17" s="50" t="s">
        <v>29</v>
      </c>
      <c r="D17" s="46">
        <f>16000*'別紙(2)　記載例'!N20</f>
        <v>400000</v>
      </c>
      <c r="E17" s="51">
        <f>16000*'別紙(2)　記載例'!N20</f>
        <v>400000</v>
      </c>
      <c r="F17" s="51">
        <f>IF(D17&lt;E17,D17,E17)</f>
        <v>400000</v>
      </c>
      <c r="G17" s="47"/>
    </row>
    <row r="18" spans="1:7" ht="17.25" customHeight="1" thickBot="1">
      <c r="A18" s="240"/>
      <c r="B18" s="238"/>
      <c r="C18" s="53" t="s">
        <v>56</v>
      </c>
      <c r="D18" s="54">
        <f>D9+D13+D17</f>
        <v>400000</v>
      </c>
      <c r="E18" s="54">
        <f>E9+E13+E17</f>
        <v>400000</v>
      </c>
      <c r="F18" s="54">
        <f>F9+F13+F17</f>
        <v>400000</v>
      </c>
      <c r="G18" s="86"/>
    </row>
    <row r="19" spans="1:7" s="45" customFormat="1" ht="14.25" customHeight="1">
      <c r="A19" s="240"/>
      <c r="B19" s="245" t="s">
        <v>89</v>
      </c>
      <c r="C19" s="78"/>
      <c r="D19" s="119" t="s">
        <v>0</v>
      </c>
      <c r="E19" s="79" t="s">
        <v>6</v>
      </c>
      <c r="F19" s="79" t="s">
        <v>6</v>
      </c>
      <c r="G19" s="120"/>
    </row>
    <row r="20" spans="1:7" s="45" customFormat="1" ht="14.25" customHeight="1">
      <c r="A20" s="240"/>
      <c r="B20" s="246"/>
      <c r="C20" s="43" t="s">
        <v>90</v>
      </c>
      <c r="D20" s="139" t="s">
        <v>25</v>
      </c>
      <c r="E20" s="141" t="s">
        <v>25</v>
      </c>
      <c r="F20" s="235"/>
      <c r="G20" s="242" t="s">
        <v>91</v>
      </c>
    </row>
    <row r="21" spans="1:7" s="45" customFormat="1" ht="14.25" customHeight="1">
      <c r="A21" s="240"/>
      <c r="B21" s="246"/>
      <c r="C21" s="48" t="s">
        <v>86</v>
      </c>
      <c r="D21" s="121" t="s">
        <v>74</v>
      </c>
      <c r="E21" s="121" t="s">
        <v>92</v>
      </c>
      <c r="F21" s="235"/>
      <c r="G21" s="243"/>
    </row>
    <row r="22" spans="1:7" s="45" customFormat="1" ht="14.25" customHeight="1">
      <c r="A22" s="240"/>
      <c r="B22" s="246"/>
      <c r="C22" s="43"/>
      <c r="D22" s="122"/>
      <c r="E22" s="121" t="s">
        <v>93</v>
      </c>
      <c r="F22" s="235"/>
      <c r="G22" s="243"/>
    </row>
    <row r="23" spans="1:7" s="45" customFormat="1" ht="14.25" customHeight="1">
      <c r="A23" s="240"/>
      <c r="B23" s="246"/>
      <c r="C23" s="50" t="s">
        <v>29</v>
      </c>
      <c r="D23" s="123">
        <f>97000*D22</f>
        <v>0</v>
      </c>
      <c r="E23" s="51">
        <f>97000*'別紙(2)　記載例'!B20*2</f>
        <v>0</v>
      </c>
      <c r="F23" s="124"/>
      <c r="G23" s="243"/>
    </row>
    <row r="24" spans="1:7" s="45" customFormat="1" ht="14.25" customHeight="1">
      <c r="A24" s="240"/>
      <c r="B24" s="246"/>
      <c r="C24" s="81" t="s">
        <v>113</v>
      </c>
      <c r="D24" s="139" t="s">
        <v>103</v>
      </c>
      <c r="E24" s="141" t="s">
        <v>103</v>
      </c>
      <c r="F24" s="250"/>
      <c r="G24" s="243"/>
    </row>
    <row r="25" spans="1:7" s="45" customFormat="1" ht="14.25" customHeight="1">
      <c r="A25" s="240"/>
      <c r="B25" s="246"/>
      <c r="C25" s="48" t="s">
        <v>86</v>
      </c>
      <c r="D25" s="121" t="s">
        <v>74</v>
      </c>
      <c r="E25" s="121" t="s">
        <v>92</v>
      </c>
      <c r="F25" s="235"/>
      <c r="G25" s="243"/>
    </row>
    <row r="26" spans="1:7" s="45" customFormat="1" ht="14.25" customHeight="1">
      <c r="A26" s="240"/>
      <c r="B26" s="246"/>
      <c r="C26" s="43"/>
      <c r="D26" s="122"/>
      <c r="E26" s="121" t="s">
        <v>93</v>
      </c>
      <c r="F26" s="235"/>
      <c r="G26" s="243"/>
    </row>
    <row r="27" spans="1:7" s="45" customFormat="1" ht="14.25" customHeight="1">
      <c r="A27" s="240"/>
      <c r="B27" s="246"/>
      <c r="C27" s="50" t="s">
        <v>29</v>
      </c>
      <c r="D27" s="125">
        <f>41000*D26</f>
        <v>0</v>
      </c>
      <c r="E27" s="51">
        <f>41000*'別紙(2)　記載例'!D20*2</f>
        <v>0</v>
      </c>
      <c r="F27" s="124"/>
      <c r="G27" s="243"/>
    </row>
    <row r="28" spans="1:7" s="45" customFormat="1" ht="14.25" customHeight="1">
      <c r="A28" s="240"/>
      <c r="B28" s="246"/>
      <c r="C28" s="81" t="s">
        <v>114</v>
      </c>
      <c r="D28" s="139" t="s">
        <v>103</v>
      </c>
      <c r="E28" s="141" t="s">
        <v>103</v>
      </c>
      <c r="F28" s="250"/>
      <c r="G28" s="243"/>
    </row>
    <row r="29" spans="1:7" s="45" customFormat="1" ht="14.25" customHeight="1">
      <c r="A29" s="240"/>
      <c r="B29" s="246"/>
      <c r="C29" s="48" t="s">
        <v>86</v>
      </c>
      <c r="D29" s="121" t="s">
        <v>74</v>
      </c>
      <c r="E29" s="121" t="s">
        <v>92</v>
      </c>
      <c r="F29" s="235"/>
      <c r="G29" s="243"/>
    </row>
    <row r="30" spans="1:7" s="45" customFormat="1" ht="14.25" customHeight="1">
      <c r="A30" s="240"/>
      <c r="B30" s="246"/>
      <c r="C30" s="43"/>
      <c r="D30" s="122"/>
      <c r="E30" s="121" t="s">
        <v>149</v>
      </c>
      <c r="F30" s="235"/>
      <c r="G30" s="243"/>
    </row>
    <row r="31" spans="1:7" s="45" customFormat="1" ht="14.25" customHeight="1">
      <c r="A31" s="240"/>
      <c r="B31" s="246"/>
      <c r="C31" s="50" t="s">
        <v>29</v>
      </c>
      <c r="D31" s="125">
        <f>41000*D30</f>
        <v>0</v>
      </c>
      <c r="E31" s="51">
        <f>41000*'別紙(2)　記載例'!E20*1</f>
        <v>0</v>
      </c>
      <c r="F31" s="124"/>
      <c r="G31" s="243"/>
    </row>
    <row r="32" spans="1:7" s="45" customFormat="1" ht="14.25" customHeight="1">
      <c r="A32" s="240"/>
      <c r="B32" s="246"/>
      <c r="C32" s="43" t="s">
        <v>23</v>
      </c>
      <c r="D32" s="139" t="s">
        <v>106</v>
      </c>
      <c r="E32" s="141" t="s">
        <v>106</v>
      </c>
      <c r="F32" s="250"/>
      <c r="G32" s="243"/>
    </row>
    <row r="33" spans="1:7" s="45" customFormat="1" ht="14.25" customHeight="1">
      <c r="A33" s="240"/>
      <c r="B33" s="246"/>
      <c r="C33" s="48" t="s">
        <v>86</v>
      </c>
      <c r="D33" s="121" t="s">
        <v>74</v>
      </c>
      <c r="E33" s="121" t="s">
        <v>92</v>
      </c>
      <c r="F33" s="235"/>
      <c r="G33" s="243"/>
    </row>
    <row r="34" spans="1:7" s="45" customFormat="1" ht="14.25" customHeight="1">
      <c r="A34" s="240"/>
      <c r="B34" s="246"/>
      <c r="C34" s="43"/>
      <c r="D34" s="122">
        <v>28</v>
      </c>
      <c r="E34" s="121" t="s">
        <v>149</v>
      </c>
      <c r="F34" s="235"/>
      <c r="G34" s="244"/>
    </row>
    <row r="35" spans="1:7" s="45" customFormat="1" ht="14.25" customHeight="1">
      <c r="A35" s="240"/>
      <c r="B35" s="246"/>
      <c r="C35" s="50" t="s">
        <v>29</v>
      </c>
      <c r="D35" s="46">
        <f>16000*D34</f>
        <v>448000</v>
      </c>
      <c r="E35" s="51">
        <f>16000*'別紙(2)　記載例'!F20*1</f>
        <v>1216000</v>
      </c>
      <c r="F35" s="124"/>
      <c r="G35" s="126"/>
    </row>
    <row r="36" spans="1:7" s="45" customFormat="1" ht="14.25" customHeight="1" thickBot="1">
      <c r="A36" s="240"/>
      <c r="B36" s="247"/>
      <c r="C36" s="127" t="s">
        <v>94</v>
      </c>
      <c r="D36" s="128">
        <f>D23+D31+D35</f>
        <v>448000</v>
      </c>
      <c r="E36" s="129">
        <f>E23+E31+E35</f>
        <v>1216000</v>
      </c>
      <c r="F36" s="51">
        <f>IF(D36&lt;E36,D36,E36)</f>
        <v>448000</v>
      </c>
      <c r="G36" s="126"/>
    </row>
    <row r="37" spans="1:7" s="45" customFormat="1" ht="14.25" customHeight="1">
      <c r="A37" s="240"/>
      <c r="B37" s="245" t="s">
        <v>95</v>
      </c>
      <c r="C37" s="78"/>
      <c r="D37" s="119" t="s">
        <v>0</v>
      </c>
      <c r="E37" s="79" t="s">
        <v>6</v>
      </c>
      <c r="F37" s="79" t="s">
        <v>6</v>
      </c>
      <c r="G37" s="120"/>
    </row>
    <row r="38" spans="1:7" s="45" customFormat="1" ht="14.25" customHeight="1">
      <c r="A38" s="240"/>
      <c r="B38" s="246"/>
      <c r="C38" s="43" t="s">
        <v>90</v>
      </c>
      <c r="D38" s="139" t="s">
        <v>25</v>
      </c>
      <c r="E38" s="139" t="s">
        <v>25</v>
      </c>
      <c r="F38" s="235"/>
      <c r="G38" s="118"/>
    </row>
    <row r="39" spans="1:7" s="45" customFormat="1" ht="14.25" customHeight="1">
      <c r="A39" s="240"/>
      <c r="B39" s="246"/>
      <c r="C39" s="48" t="s">
        <v>86</v>
      </c>
      <c r="D39" s="121" t="s">
        <v>74</v>
      </c>
      <c r="E39" s="121" t="s">
        <v>74</v>
      </c>
      <c r="F39" s="235"/>
      <c r="G39" s="56" t="s">
        <v>98</v>
      </c>
    </row>
    <row r="40" spans="1:7" s="45" customFormat="1" ht="14.25" customHeight="1">
      <c r="A40" s="240"/>
      <c r="B40" s="246"/>
      <c r="C40" s="43"/>
      <c r="D40" s="130"/>
      <c r="E40" s="49"/>
      <c r="F40" s="235"/>
      <c r="G40" s="131"/>
    </row>
    <row r="41" spans="1:7" s="45" customFormat="1" ht="14.25" customHeight="1">
      <c r="A41" s="240"/>
      <c r="B41" s="246"/>
      <c r="C41" s="50" t="s">
        <v>29</v>
      </c>
      <c r="D41" s="46">
        <f>97000*D40</f>
        <v>0</v>
      </c>
      <c r="E41" s="51">
        <f>D41</f>
        <v>0</v>
      </c>
      <c r="F41" s="51">
        <f>IF(D41&lt;E41,D41,E41)</f>
        <v>0</v>
      </c>
      <c r="G41" s="47"/>
    </row>
    <row r="42" spans="1:7" s="45" customFormat="1" ht="14.25" customHeight="1">
      <c r="A42" s="240"/>
      <c r="B42" s="246"/>
      <c r="C42" s="81" t="s">
        <v>88</v>
      </c>
      <c r="D42" s="139" t="s">
        <v>103</v>
      </c>
      <c r="E42" s="139" t="s">
        <v>103</v>
      </c>
      <c r="F42" s="250"/>
      <c r="G42" s="118"/>
    </row>
    <row r="43" spans="1:7" s="45" customFormat="1" ht="14.25" customHeight="1">
      <c r="A43" s="240"/>
      <c r="B43" s="246"/>
      <c r="C43" s="48" t="s">
        <v>86</v>
      </c>
      <c r="D43" s="121" t="s">
        <v>74</v>
      </c>
      <c r="E43" s="121" t="s">
        <v>74</v>
      </c>
      <c r="F43" s="235"/>
      <c r="G43" s="56" t="s">
        <v>105</v>
      </c>
    </row>
    <row r="44" spans="1:7" s="45" customFormat="1" ht="14.25" customHeight="1">
      <c r="A44" s="240"/>
      <c r="B44" s="246"/>
      <c r="C44" s="43"/>
      <c r="D44" s="132"/>
      <c r="E44" s="49"/>
      <c r="F44" s="235"/>
      <c r="G44" s="56"/>
    </row>
    <row r="45" spans="1:7" s="45" customFormat="1" ht="14.25" customHeight="1">
      <c r="A45" s="240"/>
      <c r="B45" s="246"/>
      <c r="C45" s="50" t="s">
        <v>29</v>
      </c>
      <c r="D45" s="46">
        <f>41000*D44</f>
        <v>0</v>
      </c>
      <c r="E45" s="51">
        <f>D45</f>
        <v>0</v>
      </c>
      <c r="F45" s="51">
        <f>IF(D45&lt;E45,D45,E45)</f>
        <v>0</v>
      </c>
      <c r="G45" s="47"/>
    </row>
    <row r="46" spans="1:7" s="45" customFormat="1" ht="14.25" customHeight="1">
      <c r="A46" s="240"/>
      <c r="B46" s="246"/>
      <c r="C46" s="43" t="s">
        <v>23</v>
      </c>
      <c r="D46" s="139" t="s">
        <v>106</v>
      </c>
      <c r="E46" s="139" t="s">
        <v>106</v>
      </c>
      <c r="F46" s="250"/>
      <c r="G46" s="118"/>
    </row>
    <row r="47" spans="1:7" s="45" customFormat="1" ht="14.25" customHeight="1">
      <c r="A47" s="240"/>
      <c r="B47" s="246"/>
      <c r="C47" s="48" t="s">
        <v>86</v>
      </c>
      <c r="D47" s="121" t="s">
        <v>74</v>
      </c>
      <c r="E47" s="121" t="s">
        <v>74</v>
      </c>
      <c r="F47" s="235"/>
      <c r="G47" s="56" t="s">
        <v>108</v>
      </c>
    </row>
    <row r="48" spans="1:7" s="45" customFormat="1" ht="14.25" customHeight="1">
      <c r="A48" s="240"/>
      <c r="B48" s="246"/>
      <c r="C48" s="43"/>
      <c r="D48" s="130"/>
      <c r="E48" s="49"/>
      <c r="F48" s="235"/>
      <c r="G48" s="131"/>
    </row>
    <row r="49" spans="1:7" s="45" customFormat="1" ht="14.25" customHeight="1">
      <c r="A49" s="240"/>
      <c r="B49" s="246"/>
      <c r="C49" s="50" t="s">
        <v>29</v>
      </c>
      <c r="D49" s="46">
        <f>16000*D48</f>
        <v>0</v>
      </c>
      <c r="E49" s="51">
        <f>D49</f>
        <v>0</v>
      </c>
      <c r="F49" s="51">
        <f>IF(D49&lt;E49,D49,E49)</f>
        <v>0</v>
      </c>
      <c r="G49" s="133"/>
    </row>
    <row r="50" spans="1:7" s="45" customFormat="1" ht="14.25" customHeight="1" thickBot="1">
      <c r="A50" s="240"/>
      <c r="B50" s="247"/>
      <c r="C50" s="127" t="s">
        <v>96</v>
      </c>
      <c r="D50" s="128">
        <f>D41+D45+D49</f>
        <v>0</v>
      </c>
      <c r="E50" s="129">
        <f>E41+E45+E49</f>
        <v>0</v>
      </c>
      <c r="F50" s="128">
        <f>F41+F45+F49</f>
        <v>0</v>
      </c>
      <c r="G50" s="133"/>
    </row>
    <row r="51" spans="1:7" s="75" customFormat="1" ht="20.100000000000001" customHeight="1" thickBot="1">
      <c r="A51" s="240"/>
      <c r="B51" s="248" t="s">
        <v>97</v>
      </c>
      <c r="C51" s="249"/>
      <c r="D51" s="82">
        <f>D18+D36+D50</f>
        <v>848000</v>
      </c>
      <c r="E51" s="134">
        <f>E18+E36+E50</f>
        <v>1616000</v>
      </c>
      <c r="F51" s="135">
        <f>F18+F36+F50</f>
        <v>848000</v>
      </c>
      <c r="G51" s="117"/>
    </row>
    <row r="52" spans="1:7" s="45" customFormat="1">
      <c r="A52" s="137"/>
      <c r="B52" s="136"/>
      <c r="C52" s="45" t="s">
        <v>26</v>
      </c>
    </row>
    <row r="53" spans="1:7" s="45" customFormat="1">
      <c r="A53" s="138"/>
      <c r="B53" s="74"/>
      <c r="C53" s="45" t="s">
        <v>24</v>
      </c>
    </row>
  </sheetData>
  <mergeCells count="18">
    <mergeCell ref="F6:F8"/>
    <mergeCell ref="F24:F26"/>
    <mergeCell ref="F10:F12"/>
    <mergeCell ref="F14:F16"/>
    <mergeCell ref="B5:B18"/>
    <mergeCell ref="A5:A51"/>
    <mergeCell ref="C2:G2"/>
    <mergeCell ref="G20:G34"/>
    <mergeCell ref="B19:B36"/>
    <mergeCell ref="F20:F22"/>
    <mergeCell ref="B51:C51"/>
    <mergeCell ref="F28:F30"/>
    <mergeCell ref="F32:F34"/>
    <mergeCell ref="B37:B50"/>
    <mergeCell ref="F38:F40"/>
    <mergeCell ref="F42:F44"/>
    <mergeCell ref="F46:F48"/>
    <mergeCell ref="A4:B4"/>
  </mergeCells>
  <phoneticPr fontId="2"/>
  <printOptions horizontalCentered="1" gridLinesSet="0"/>
  <pageMargins left="3.937007874015748E-2" right="3.937007874015748E-2" top="0.35433070866141736" bottom="0.15748031496062992" header="0.31496062992125984" footer="0.31496062992125984"/>
  <pageSetup paperSize="9" scale="87"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8297-8FB2-4392-AB30-1024AC44CA67}">
  <sheetPr>
    <pageSetUpPr fitToPage="1"/>
  </sheetPr>
  <dimension ref="A1:N18"/>
  <sheetViews>
    <sheetView view="pageBreakPreview" zoomScale="85" zoomScaleNormal="85" zoomScaleSheetLayoutView="85" workbookViewId="0">
      <selection activeCell="N12" sqref="N12"/>
    </sheetView>
  </sheetViews>
  <sheetFormatPr defaultRowHeight="28.5" customHeight="1"/>
  <cols>
    <col min="1" max="1" width="2.88671875" bestFit="1" customWidth="1"/>
    <col min="2" max="2" width="2.88671875" customWidth="1"/>
    <col min="3" max="3" width="16.44140625" customWidth="1"/>
    <col min="4" max="14" width="13.6640625" customWidth="1"/>
  </cols>
  <sheetData>
    <row r="1" spans="1:14" ht="28.5" customHeight="1">
      <c r="C1" t="s">
        <v>115</v>
      </c>
      <c r="N1" s="21" t="s">
        <v>47</v>
      </c>
    </row>
    <row r="2" spans="1:14" ht="28.5" customHeight="1">
      <c r="A2" s="255" t="s">
        <v>116</v>
      </c>
      <c r="B2" s="255"/>
      <c r="C2" s="255"/>
      <c r="D2" s="255"/>
      <c r="E2" s="255"/>
      <c r="F2" s="255"/>
      <c r="G2" s="255"/>
      <c r="H2" s="255"/>
      <c r="I2" s="255"/>
      <c r="J2" s="255"/>
      <c r="K2" s="255"/>
      <c r="L2" s="255"/>
      <c r="M2" s="255"/>
      <c r="N2" s="255"/>
    </row>
    <row r="3" spans="1:14" ht="28.5" customHeight="1">
      <c r="C3" s="87" t="s">
        <v>80</v>
      </c>
      <c r="D3" s="204" t="s">
        <v>150</v>
      </c>
      <c r="E3" s="204"/>
      <c r="F3" s="204"/>
      <c r="G3" s="158"/>
      <c r="N3" s="19" t="s">
        <v>83</v>
      </c>
    </row>
    <row r="4" spans="1:14" s="11" customFormat="1" ht="39.6">
      <c r="A4" s="256"/>
      <c r="B4" s="153"/>
      <c r="C4" s="10" t="s">
        <v>30</v>
      </c>
      <c r="D4" s="159" t="s">
        <v>117</v>
      </c>
      <c r="E4" s="159" t="s">
        <v>118</v>
      </c>
      <c r="F4" s="159" t="s">
        <v>119</v>
      </c>
      <c r="G4" s="10" t="s">
        <v>120</v>
      </c>
      <c r="H4" s="10" t="s">
        <v>121</v>
      </c>
      <c r="I4" s="10" t="s">
        <v>122</v>
      </c>
      <c r="J4" s="10" t="s">
        <v>123</v>
      </c>
      <c r="K4" s="10" t="s">
        <v>124</v>
      </c>
      <c r="L4" s="10" t="s">
        <v>125</v>
      </c>
      <c r="M4" s="10" t="s">
        <v>126</v>
      </c>
      <c r="N4" s="10" t="s">
        <v>127</v>
      </c>
    </row>
    <row r="5" spans="1:14" s="11" customFormat="1" ht="13.2">
      <c r="A5" s="256"/>
      <c r="B5" s="154"/>
      <c r="C5" s="12"/>
      <c r="D5" s="13" t="s">
        <v>36</v>
      </c>
      <c r="E5" s="14" t="s">
        <v>128</v>
      </c>
      <c r="F5" s="15" t="s">
        <v>44</v>
      </c>
      <c r="G5" s="13" t="s">
        <v>37</v>
      </c>
      <c r="H5" s="13" t="s">
        <v>38</v>
      </c>
      <c r="I5" s="13" t="s">
        <v>39</v>
      </c>
      <c r="J5" s="13" t="s">
        <v>40</v>
      </c>
      <c r="K5" s="15" t="s">
        <v>45</v>
      </c>
      <c r="L5" s="15" t="s">
        <v>129</v>
      </c>
      <c r="M5" s="15" t="s">
        <v>130</v>
      </c>
      <c r="N5" s="15" t="s">
        <v>131</v>
      </c>
    </row>
    <row r="6" spans="1:14" ht="39.75" customHeight="1">
      <c r="A6" s="257" t="s">
        <v>48</v>
      </c>
      <c r="B6" s="201" t="s">
        <v>52</v>
      </c>
      <c r="C6" s="29" t="s">
        <v>20</v>
      </c>
      <c r="D6" s="16">
        <f>'別紙(6)　記載例'!D9</f>
        <v>0</v>
      </c>
      <c r="E6" s="115"/>
      <c r="F6" s="142"/>
      <c r="G6" s="16">
        <f>'別紙(6)　記載例'!D9</f>
        <v>0</v>
      </c>
      <c r="H6" s="16">
        <f>'別紙(6)　記載例'!E9</f>
        <v>0</v>
      </c>
      <c r="I6" s="142"/>
      <c r="J6" s="143"/>
      <c r="K6" s="143"/>
      <c r="L6" s="160"/>
      <c r="M6" s="160"/>
      <c r="N6" s="161"/>
    </row>
    <row r="7" spans="1:14" ht="39.75" customHeight="1">
      <c r="A7" s="257"/>
      <c r="B7" s="202"/>
      <c r="C7" s="29" t="s">
        <v>54</v>
      </c>
      <c r="D7" s="16">
        <f>'別紙(6)　記載例'!D13</f>
        <v>0</v>
      </c>
      <c r="E7" s="115"/>
      <c r="F7" s="142"/>
      <c r="G7" s="16">
        <f>'別紙(6)　記載例'!D13</f>
        <v>0</v>
      </c>
      <c r="H7" s="16">
        <f>'別紙(6)　記載例'!E13</f>
        <v>0</v>
      </c>
      <c r="I7" s="142"/>
      <c r="J7" s="143"/>
      <c r="K7" s="143"/>
      <c r="L7" s="160"/>
      <c r="M7" s="160"/>
      <c r="N7" s="161"/>
    </row>
    <row r="8" spans="1:14" ht="39.75" customHeight="1">
      <c r="A8" s="257"/>
      <c r="B8" s="203"/>
      <c r="C8" s="29" t="s">
        <v>21</v>
      </c>
      <c r="D8" s="17">
        <f>'別紙(6)　記載例'!D17</f>
        <v>400000</v>
      </c>
      <c r="E8" s="116"/>
      <c r="F8" s="142"/>
      <c r="G8" s="16">
        <f>'別紙(6)　記載例'!D17</f>
        <v>400000</v>
      </c>
      <c r="H8" s="16">
        <f>'別紙(6)　記載例'!E17</f>
        <v>400000</v>
      </c>
      <c r="I8" s="142"/>
      <c r="J8" s="143"/>
      <c r="K8" s="143"/>
      <c r="L8" s="160"/>
      <c r="M8" s="160"/>
      <c r="N8" s="161"/>
    </row>
    <row r="9" spans="1:14" ht="39.75" customHeight="1">
      <c r="A9" s="257"/>
      <c r="B9" s="257" t="s">
        <v>53</v>
      </c>
      <c r="C9" s="29" t="s">
        <v>20</v>
      </c>
      <c r="D9" s="162">
        <f>SUM('別紙(6)　記載例'!D23,'別紙(6)　記載例'!D41)</f>
        <v>0</v>
      </c>
      <c r="E9" s="116"/>
      <c r="F9" s="142"/>
      <c r="G9" s="162">
        <f>SUM('別紙(6)　記載例'!D23,'別紙(6)　記載例'!D41)</f>
        <v>0</v>
      </c>
      <c r="H9" s="163">
        <f>SUM('別紙(6)　記載例'!E23,'別紙(6)　記載例'!E41)</f>
        <v>0</v>
      </c>
      <c r="I9" s="115"/>
      <c r="J9" s="143"/>
      <c r="K9" s="143"/>
      <c r="L9" s="160"/>
      <c r="M9" s="160"/>
      <c r="N9" s="161"/>
    </row>
    <row r="10" spans="1:14" ht="39.75" customHeight="1">
      <c r="A10" s="257"/>
      <c r="B10" s="257"/>
      <c r="C10" s="29" t="s">
        <v>54</v>
      </c>
      <c r="D10" s="162">
        <f>SUM('別紙(6)　記載例'!D27,'別紙(6)　記載例'!D45)</f>
        <v>0</v>
      </c>
      <c r="E10" s="116"/>
      <c r="F10" s="142"/>
      <c r="G10" s="162">
        <f>SUM('別紙(6)　記載例'!D27,'別紙(6)　記載例'!D45)</f>
        <v>0</v>
      </c>
      <c r="H10" s="163">
        <f>SUM('別紙(6)　記載例'!E27,'別紙(6)　記載例'!E45)</f>
        <v>0</v>
      </c>
      <c r="I10" s="115"/>
      <c r="J10" s="143"/>
      <c r="K10" s="143"/>
      <c r="L10" s="160"/>
      <c r="M10" s="160"/>
      <c r="N10" s="161"/>
    </row>
    <row r="11" spans="1:14" ht="39.75" customHeight="1">
      <c r="A11" s="257"/>
      <c r="B11" s="257"/>
      <c r="C11" s="29" t="s">
        <v>21</v>
      </c>
      <c r="D11" s="162">
        <f>SUM('別紙(6)　記載例'!D35,'別紙(6)　記載例'!D49)</f>
        <v>448000</v>
      </c>
      <c r="E11" s="116"/>
      <c r="F11" s="142"/>
      <c r="G11" s="162">
        <f>SUM('別紙(6)　記載例'!D35,'別紙(6)　記載例'!D49)</f>
        <v>448000</v>
      </c>
      <c r="H11" s="163">
        <f>SUM('別紙(6)　記載例'!E35,'別紙(6)　記載例'!E49)</f>
        <v>1216000</v>
      </c>
      <c r="I11" s="115"/>
      <c r="J11" s="143"/>
      <c r="K11" s="143"/>
      <c r="L11" s="160"/>
      <c r="M11" s="160"/>
      <c r="N11" s="161"/>
    </row>
    <row r="12" spans="1:14" ht="39.75" customHeight="1">
      <c r="A12" s="257"/>
      <c r="B12" s="197" t="s">
        <v>19</v>
      </c>
      <c r="C12" s="198"/>
      <c r="D12" s="18">
        <f>SUM(D6:D11)</f>
        <v>848000</v>
      </c>
      <c r="E12" s="114">
        <v>0</v>
      </c>
      <c r="F12" s="18">
        <f>D12-E12</f>
        <v>848000</v>
      </c>
      <c r="G12" s="18">
        <f t="shared" ref="G12:H12" si="0">SUM(G6:G11)</f>
        <v>848000</v>
      </c>
      <c r="H12" s="18">
        <f t="shared" si="0"/>
        <v>1616000</v>
      </c>
      <c r="I12" s="18">
        <f>MIN(G12,H12)</f>
        <v>848000</v>
      </c>
      <c r="J12" s="18">
        <f>MIN(F12,I12)</f>
        <v>848000</v>
      </c>
      <c r="K12" s="18">
        <f>ROUNDDOWN(J12/1,-3)</f>
        <v>848000</v>
      </c>
      <c r="L12" s="18">
        <f>ROUNDDOWN(K12/1,-3)</f>
        <v>848000</v>
      </c>
      <c r="M12" s="18">
        <v>0</v>
      </c>
      <c r="N12" s="18">
        <f>K12-M12</f>
        <v>848000</v>
      </c>
    </row>
    <row r="13" spans="1:14" ht="13.5" customHeight="1"/>
    <row r="14" spans="1:14" ht="13.5" customHeight="1">
      <c r="C14" s="25" t="s">
        <v>58</v>
      </c>
      <c r="D14" s="11" t="s">
        <v>132</v>
      </c>
    </row>
    <row r="15" spans="1:14" ht="13.5" customHeight="1">
      <c r="C15" s="11"/>
      <c r="D15" s="11" t="s">
        <v>133</v>
      </c>
    </row>
    <row r="16" spans="1:14" ht="13.5" customHeight="1">
      <c r="C16" s="11"/>
      <c r="D16" s="11" t="s">
        <v>61</v>
      </c>
    </row>
    <row r="17" spans="3:4" ht="13.5" customHeight="1">
      <c r="C17" s="11"/>
      <c r="D17" s="11" t="s">
        <v>62</v>
      </c>
    </row>
    <row r="18" spans="3:4" ht="13.5" customHeight="1">
      <c r="D18" s="11" t="s">
        <v>63</v>
      </c>
    </row>
  </sheetData>
  <mergeCells count="7">
    <mergeCell ref="A2:N2"/>
    <mergeCell ref="D3:F3"/>
    <mergeCell ref="A4:A5"/>
    <mergeCell ref="A6:A12"/>
    <mergeCell ref="B6:B8"/>
    <mergeCell ref="B9:B11"/>
    <mergeCell ref="B12:C12"/>
  </mergeCells>
  <phoneticPr fontId="2"/>
  <pageMargins left="0.7" right="0.7" top="0.75" bottom="0.75" header="0.3" footer="0.3"/>
  <pageSetup paperSize="9" scale="7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71001-6632-4796-9D42-DDCCD2E0E9B9}">
  <sheetPr>
    <pageSetUpPr fitToPage="1"/>
  </sheetPr>
  <dimension ref="A1:U24"/>
  <sheetViews>
    <sheetView view="pageBreakPreview" zoomScale="85" zoomScaleNormal="100" zoomScaleSheetLayoutView="85" workbookViewId="0">
      <selection activeCell="Q9" sqref="Q9"/>
    </sheetView>
  </sheetViews>
  <sheetFormatPr defaultRowHeight="14.4"/>
  <cols>
    <col min="1" max="6" width="10.33203125" style="7" customWidth="1"/>
    <col min="7" max="20" width="10.33203125" style="1" customWidth="1"/>
    <col min="21" max="21" width="4.44140625" style="1" customWidth="1"/>
    <col min="22" max="268" width="9" style="1"/>
    <col min="269" max="269" width="1.21875" style="1" customWidth="1"/>
    <col min="270" max="270" width="18" style="1" customWidth="1"/>
    <col min="271" max="272" width="22.33203125" style="1" customWidth="1"/>
    <col min="273" max="273" width="29.77734375" style="1" customWidth="1"/>
    <col min="274" max="275" width="28.44140625" style="1" customWidth="1"/>
    <col min="276" max="276" width="12.44140625" style="1" customWidth="1"/>
    <col min="277" max="277" width="4.44140625" style="1" customWidth="1"/>
    <col min="278" max="524" width="9" style="1"/>
    <col min="525" max="525" width="1.21875" style="1" customWidth="1"/>
    <col min="526" max="526" width="18" style="1" customWidth="1"/>
    <col min="527" max="528" width="22.33203125" style="1" customWidth="1"/>
    <col min="529" max="529" width="29.77734375" style="1" customWidth="1"/>
    <col min="530" max="531" width="28.44140625" style="1" customWidth="1"/>
    <col min="532" max="532" width="12.44140625" style="1" customWidth="1"/>
    <col min="533" max="533" width="4.44140625" style="1" customWidth="1"/>
    <col min="534" max="780" width="9" style="1"/>
    <col min="781" max="781" width="1.21875" style="1" customWidth="1"/>
    <col min="782" max="782" width="18" style="1" customWidth="1"/>
    <col min="783" max="784" width="22.33203125" style="1" customWidth="1"/>
    <col min="785" max="785" width="29.77734375" style="1" customWidth="1"/>
    <col min="786" max="787" width="28.44140625" style="1" customWidth="1"/>
    <col min="788" max="788" width="12.44140625" style="1" customWidth="1"/>
    <col min="789" max="789" width="4.44140625" style="1" customWidth="1"/>
    <col min="790" max="1036" width="9" style="1"/>
    <col min="1037" max="1037" width="1.21875" style="1" customWidth="1"/>
    <col min="1038" max="1038" width="18" style="1" customWidth="1"/>
    <col min="1039" max="1040" width="22.33203125" style="1" customWidth="1"/>
    <col min="1041" max="1041" width="29.77734375" style="1" customWidth="1"/>
    <col min="1042" max="1043" width="28.44140625" style="1" customWidth="1"/>
    <col min="1044" max="1044" width="12.44140625" style="1" customWidth="1"/>
    <col min="1045" max="1045" width="4.44140625" style="1" customWidth="1"/>
    <col min="1046" max="1292" width="9" style="1"/>
    <col min="1293" max="1293" width="1.21875" style="1" customWidth="1"/>
    <col min="1294" max="1294" width="18" style="1" customWidth="1"/>
    <col min="1295" max="1296" width="22.33203125" style="1" customWidth="1"/>
    <col min="1297" max="1297" width="29.77734375" style="1" customWidth="1"/>
    <col min="1298" max="1299" width="28.44140625" style="1" customWidth="1"/>
    <col min="1300" max="1300" width="12.44140625" style="1" customWidth="1"/>
    <col min="1301" max="1301" width="4.44140625" style="1" customWidth="1"/>
    <col min="1302" max="1548" width="9" style="1"/>
    <col min="1549" max="1549" width="1.21875" style="1" customWidth="1"/>
    <col min="1550" max="1550" width="18" style="1" customWidth="1"/>
    <col min="1551" max="1552" width="22.33203125" style="1" customWidth="1"/>
    <col min="1553" max="1553" width="29.77734375" style="1" customWidth="1"/>
    <col min="1554" max="1555" width="28.44140625" style="1" customWidth="1"/>
    <col min="1556" max="1556" width="12.44140625" style="1" customWidth="1"/>
    <col min="1557" max="1557" width="4.44140625" style="1" customWidth="1"/>
    <col min="1558" max="1804" width="9" style="1"/>
    <col min="1805" max="1805" width="1.21875" style="1" customWidth="1"/>
    <col min="1806" max="1806" width="18" style="1" customWidth="1"/>
    <col min="1807" max="1808" width="22.33203125" style="1" customWidth="1"/>
    <col min="1809" max="1809" width="29.77734375" style="1" customWidth="1"/>
    <col min="1810" max="1811" width="28.44140625" style="1" customWidth="1"/>
    <col min="1812" max="1812" width="12.44140625" style="1" customWidth="1"/>
    <col min="1813" max="1813" width="4.44140625" style="1" customWidth="1"/>
    <col min="1814" max="2060" width="9" style="1"/>
    <col min="2061" max="2061" width="1.21875" style="1" customWidth="1"/>
    <col min="2062" max="2062" width="18" style="1" customWidth="1"/>
    <col min="2063" max="2064" width="22.33203125" style="1" customWidth="1"/>
    <col min="2065" max="2065" width="29.77734375" style="1" customWidth="1"/>
    <col min="2066" max="2067" width="28.44140625" style="1" customWidth="1"/>
    <col min="2068" max="2068" width="12.44140625" style="1" customWidth="1"/>
    <col min="2069" max="2069" width="4.44140625" style="1" customWidth="1"/>
    <col min="2070" max="2316" width="9" style="1"/>
    <col min="2317" max="2317" width="1.21875" style="1" customWidth="1"/>
    <col min="2318" max="2318" width="18" style="1" customWidth="1"/>
    <col min="2319" max="2320" width="22.33203125" style="1" customWidth="1"/>
    <col min="2321" max="2321" width="29.77734375" style="1" customWidth="1"/>
    <col min="2322" max="2323" width="28.44140625" style="1" customWidth="1"/>
    <col min="2324" max="2324" width="12.44140625" style="1" customWidth="1"/>
    <col min="2325" max="2325" width="4.44140625" style="1" customWidth="1"/>
    <col min="2326" max="2572" width="9" style="1"/>
    <col min="2573" max="2573" width="1.21875" style="1" customWidth="1"/>
    <col min="2574" max="2574" width="18" style="1" customWidth="1"/>
    <col min="2575" max="2576" width="22.33203125" style="1" customWidth="1"/>
    <col min="2577" max="2577" width="29.77734375" style="1" customWidth="1"/>
    <col min="2578" max="2579" width="28.44140625" style="1" customWidth="1"/>
    <col min="2580" max="2580" width="12.44140625" style="1" customWidth="1"/>
    <col min="2581" max="2581" width="4.44140625" style="1" customWidth="1"/>
    <col min="2582" max="2828" width="9" style="1"/>
    <col min="2829" max="2829" width="1.21875" style="1" customWidth="1"/>
    <col min="2830" max="2830" width="18" style="1" customWidth="1"/>
    <col min="2831" max="2832" width="22.33203125" style="1" customWidth="1"/>
    <col min="2833" max="2833" width="29.77734375" style="1" customWidth="1"/>
    <col min="2834" max="2835" width="28.44140625" style="1" customWidth="1"/>
    <col min="2836" max="2836" width="12.44140625" style="1" customWidth="1"/>
    <col min="2837" max="2837" width="4.44140625" style="1" customWidth="1"/>
    <col min="2838" max="3084" width="9" style="1"/>
    <col min="3085" max="3085" width="1.21875" style="1" customWidth="1"/>
    <col min="3086" max="3086" width="18" style="1" customWidth="1"/>
    <col min="3087" max="3088" width="22.33203125" style="1" customWidth="1"/>
    <col min="3089" max="3089" width="29.77734375" style="1" customWidth="1"/>
    <col min="3090" max="3091" width="28.44140625" style="1" customWidth="1"/>
    <col min="3092" max="3092" width="12.44140625" style="1" customWidth="1"/>
    <col min="3093" max="3093" width="4.44140625" style="1" customWidth="1"/>
    <col min="3094" max="3340" width="9" style="1"/>
    <col min="3341" max="3341" width="1.21875" style="1" customWidth="1"/>
    <col min="3342" max="3342" width="18" style="1" customWidth="1"/>
    <col min="3343" max="3344" width="22.33203125" style="1" customWidth="1"/>
    <col min="3345" max="3345" width="29.77734375" style="1" customWidth="1"/>
    <col min="3346" max="3347" width="28.44140625" style="1" customWidth="1"/>
    <col min="3348" max="3348" width="12.44140625" style="1" customWidth="1"/>
    <col min="3349" max="3349" width="4.44140625" style="1" customWidth="1"/>
    <col min="3350" max="3596" width="9" style="1"/>
    <col min="3597" max="3597" width="1.21875" style="1" customWidth="1"/>
    <col min="3598" max="3598" width="18" style="1" customWidth="1"/>
    <col min="3599" max="3600" width="22.33203125" style="1" customWidth="1"/>
    <col min="3601" max="3601" width="29.77734375" style="1" customWidth="1"/>
    <col min="3602" max="3603" width="28.44140625" style="1" customWidth="1"/>
    <col min="3604" max="3604" width="12.44140625" style="1" customWidth="1"/>
    <col min="3605" max="3605" width="4.44140625" style="1" customWidth="1"/>
    <col min="3606" max="3852" width="9" style="1"/>
    <col min="3853" max="3853" width="1.21875" style="1" customWidth="1"/>
    <col min="3854" max="3854" width="18" style="1" customWidth="1"/>
    <col min="3855" max="3856" width="22.33203125" style="1" customWidth="1"/>
    <col min="3857" max="3857" width="29.77734375" style="1" customWidth="1"/>
    <col min="3858" max="3859" width="28.44140625" style="1" customWidth="1"/>
    <col min="3860" max="3860" width="12.44140625" style="1" customWidth="1"/>
    <col min="3861" max="3861" width="4.44140625" style="1" customWidth="1"/>
    <col min="3862" max="4108" width="9" style="1"/>
    <col min="4109" max="4109" width="1.21875" style="1" customWidth="1"/>
    <col min="4110" max="4110" width="18" style="1" customWidth="1"/>
    <col min="4111" max="4112" width="22.33203125" style="1" customWidth="1"/>
    <col min="4113" max="4113" width="29.77734375" style="1" customWidth="1"/>
    <col min="4114" max="4115" width="28.44140625" style="1" customWidth="1"/>
    <col min="4116" max="4116" width="12.44140625" style="1" customWidth="1"/>
    <col min="4117" max="4117" width="4.44140625" style="1" customWidth="1"/>
    <col min="4118" max="4364" width="9" style="1"/>
    <col min="4365" max="4365" width="1.21875" style="1" customWidth="1"/>
    <col min="4366" max="4366" width="18" style="1" customWidth="1"/>
    <col min="4367" max="4368" width="22.33203125" style="1" customWidth="1"/>
    <col min="4369" max="4369" width="29.77734375" style="1" customWidth="1"/>
    <col min="4370" max="4371" width="28.44140625" style="1" customWidth="1"/>
    <col min="4372" max="4372" width="12.44140625" style="1" customWidth="1"/>
    <col min="4373" max="4373" width="4.44140625" style="1" customWidth="1"/>
    <col min="4374" max="4620" width="9" style="1"/>
    <col min="4621" max="4621" width="1.21875" style="1" customWidth="1"/>
    <col min="4622" max="4622" width="18" style="1" customWidth="1"/>
    <col min="4623" max="4624" width="22.33203125" style="1" customWidth="1"/>
    <col min="4625" max="4625" width="29.77734375" style="1" customWidth="1"/>
    <col min="4626" max="4627" width="28.44140625" style="1" customWidth="1"/>
    <col min="4628" max="4628" width="12.44140625" style="1" customWidth="1"/>
    <col min="4629" max="4629" width="4.44140625" style="1" customWidth="1"/>
    <col min="4630" max="4876" width="9" style="1"/>
    <col min="4877" max="4877" width="1.21875" style="1" customWidth="1"/>
    <col min="4878" max="4878" width="18" style="1" customWidth="1"/>
    <col min="4879" max="4880" width="22.33203125" style="1" customWidth="1"/>
    <col min="4881" max="4881" width="29.77734375" style="1" customWidth="1"/>
    <col min="4882" max="4883" width="28.44140625" style="1" customWidth="1"/>
    <col min="4884" max="4884" width="12.44140625" style="1" customWidth="1"/>
    <col min="4885" max="4885" width="4.44140625" style="1" customWidth="1"/>
    <col min="4886" max="5132" width="9" style="1"/>
    <col min="5133" max="5133" width="1.21875" style="1" customWidth="1"/>
    <col min="5134" max="5134" width="18" style="1" customWidth="1"/>
    <col min="5135" max="5136" width="22.33203125" style="1" customWidth="1"/>
    <col min="5137" max="5137" width="29.77734375" style="1" customWidth="1"/>
    <col min="5138" max="5139" width="28.44140625" style="1" customWidth="1"/>
    <col min="5140" max="5140" width="12.44140625" style="1" customWidth="1"/>
    <col min="5141" max="5141" width="4.44140625" style="1" customWidth="1"/>
    <col min="5142" max="5388" width="9" style="1"/>
    <col min="5389" max="5389" width="1.21875" style="1" customWidth="1"/>
    <col min="5390" max="5390" width="18" style="1" customWidth="1"/>
    <col min="5391" max="5392" width="22.33203125" style="1" customWidth="1"/>
    <col min="5393" max="5393" width="29.77734375" style="1" customWidth="1"/>
    <col min="5394" max="5395" width="28.44140625" style="1" customWidth="1"/>
    <col min="5396" max="5396" width="12.44140625" style="1" customWidth="1"/>
    <col min="5397" max="5397" width="4.44140625" style="1" customWidth="1"/>
    <col min="5398" max="5644" width="9" style="1"/>
    <col min="5645" max="5645" width="1.21875" style="1" customWidth="1"/>
    <col min="5646" max="5646" width="18" style="1" customWidth="1"/>
    <col min="5647" max="5648" width="22.33203125" style="1" customWidth="1"/>
    <col min="5649" max="5649" width="29.77734375" style="1" customWidth="1"/>
    <col min="5650" max="5651" width="28.44140625" style="1" customWidth="1"/>
    <col min="5652" max="5652" width="12.44140625" style="1" customWidth="1"/>
    <col min="5653" max="5653" width="4.44140625" style="1" customWidth="1"/>
    <col min="5654" max="5900" width="9" style="1"/>
    <col min="5901" max="5901" width="1.21875" style="1" customWidth="1"/>
    <col min="5902" max="5902" width="18" style="1" customWidth="1"/>
    <col min="5903" max="5904" width="22.33203125" style="1" customWidth="1"/>
    <col min="5905" max="5905" width="29.77734375" style="1" customWidth="1"/>
    <col min="5906" max="5907" width="28.44140625" style="1" customWidth="1"/>
    <col min="5908" max="5908" width="12.44140625" style="1" customWidth="1"/>
    <col min="5909" max="5909" width="4.44140625" style="1" customWidth="1"/>
    <col min="5910" max="6156" width="9" style="1"/>
    <col min="6157" max="6157" width="1.21875" style="1" customWidth="1"/>
    <col min="6158" max="6158" width="18" style="1" customWidth="1"/>
    <col min="6159" max="6160" width="22.33203125" style="1" customWidth="1"/>
    <col min="6161" max="6161" width="29.77734375" style="1" customWidth="1"/>
    <col min="6162" max="6163" width="28.44140625" style="1" customWidth="1"/>
    <col min="6164" max="6164" width="12.44140625" style="1" customWidth="1"/>
    <col min="6165" max="6165" width="4.44140625" style="1" customWidth="1"/>
    <col min="6166" max="6412" width="9" style="1"/>
    <col min="6413" max="6413" width="1.21875" style="1" customWidth="1"/>
    <col min="6414" max="6414" width="18" style="1" customWidth="1"/>
    <col min="6415" max="6416" width="22.33203125" style="1" customWidth="1"/>
    <col min="6417" max="6417" width="29.77734375" style="1" customWidth="1"/>
    <col min="6418" max="6419" width="28.44140625" style="1" customWidth="1"/>
    <col min="6420" max="6420" width="12.44140625" style="1" customWidth="1"/>
    <col min="6421" max="6421" width="4.44140625" style="1" customWidth="1"/>
    <col min="6422" max="6668" width="9" style="1"/>
    <col min="6669" max="6669" width="1.21875" style="1" customWidth="1"/>
    <col min="6670" max="6670" width="18" style="1" customWidth="1"/>
    <col min="6671" max="6672" width="22.33203125" style="1" customWidth="1"/>
    <col min="6673" max="6673" width="29.77734375" style="1" customWidth="1"/>
    <col min="6674" max="6675" width="28.44140625" style="1" customWidth="1"/>
    <col min="6676" max="6676" width="12.44140625" style="1" customWidth="1"/>
    <col min="6677" max="6677" width="4.44140625" style="1" customWidth="1"/>
    <col min="6678" max="6924" width="9" style="1"/>
    <col min="6925" max="6925" width="1.21875" style="1" customWidth="1"/>
    <col min="6926" max="6926" width="18" style="1" customWidth="1"/>
    <col min="6927" max="6928" width="22.33203125" style="1" customWidth="1"/>
    <col min="6929" max="6929" width="29.77734375" style="1" customWidth="1"/>
    <col min="6930" max="6931" width="28.44140625" style="1" customWidth="1"/>
    <col min="6932" max="6932" width="12.44140625" style="1" customWidth="1"/>
    <col min="6933" max="6933" width="4.44140625" style="1" customWidth="1"/>
    <col min="6934" max="7180" width="9" style="1"/>
    <col min="7181" max="7181" width="1.21875" style="1" customWidth="1"/>
    <col min="7182" max="7182" width="18" style="1" customWidth="1"/>
    <col min="7183" max="7184" width="22.33203125" style="1" customWidth="1"/>
    <col min="7185" max="7185" width="29.77734375" style="1" customWidth="1"/>
    <col min="7186" max="7187" width="28.44140625" style="1" customWidth="1"/>
    <col min="7188" max="7188" width="12.44140625" style="1" customWidth="1"/>
    <col min="7189" max="7189" width="4.44140625" style="1" customWidth="1"/>
    <col min="7190" max="7436" width="9" style="1"/>
    <col min="7437" max="7437" width="1.21875" style="1" customWidth="1"/>
    <col min="7438" max="7438" width="18" style="1" customWidth="1"/>
    <col min="7439" max="7440" width="22.33203125" style="1" customWidth="1"/>
    <col min="7441" max="7441" width="29.77734375" style="1" customWidth="1"/>
    <col min="7442" max="7443" width="28.44140625" style="1" customWidth="1"/>
    <col min="7444" max="7444" width="12.44140625" style="1" customWidth="1"/>
    <col min="7445" max="7445" width="4.44140625" style="1" customWidth="1"/>
    <col min="7446" max="7692" width="9" style="1"/>
    <col min="7693" max="7693" width="1.21875" style="1" customWidth="1"/>
    <col min="7694" max="7694" width="18" style="1" customWidth="1"/>
    <col min="7695" max="7696" width="22.33203125" style="1" customWidth="1"/>
    <col min="7697" max="7697" width="29.77734375" style="1" customWidth="1"/>
    <col min="7698" max="7699" width="28.44140625" style="1" customWidth="1"/>
    <col min="7700" max="7700" width="12.44140625" style="1" customWidth="1"/>
    <col min="7701" max="7701" width="4.44140625" style="1" customWidth="1"/>
    <col min="7702" max="7948" width="9" style="1"/>
    <col min="7949" max="7949" width="1.21875" style="1" customWidth="1"/>
    <col min="7950" max="7950" width="18" style="1" customWidth="1"/>
    <col min="7951" max="7952" width="22.33203125" style="1" customWidth="1"/>
    <col min="7953" max="7953" width="29.77734375" style="1" customWidth="1"/>
    <col min="7954" max="7955" width="28.44140625" style="1" customWidth="1"/>
    <col min="7956" max="7956" width="12.44140625" style="1" customWidth="1"/>
    <col min="7957" max="7957" width="4.44140625" style="1" customWidth="1"/>
    <col min="7958" max="8204" width="9" style="1"/>
    <col min="8205" max="8205" width="1.21875" style="1" customWidth="1"/>
    <col min="8206" max="8206" width="18" style="1" customWidth="1"/>
    <col min="8207" max="8208" width="22.33203125" style="1" customWidth="1"/>
    <col min="8209" max="8209" width="29.77734375" style="1" customWidth="1"/>
    <col min="8210" max="8211" width="28.44140625" style="1" customWidth="1"/>
    <col min="8212" max="8212" width="12.44140625" style="1" customWidth="1"/>
    <col min="8213" max="8213" width="4.44140625" style="1" customWidth="1"/>
    <col min="8214" max="8460" width="9" style="1"/>
    <col min="8461" max="8461" width="1.21875" style="1" customWidth="1"/>
    <col min="8462" max="8462" width="18" style="1" customWidth="1"/>
    <col min="8463" max="8464" width="22.33203125" style="1" customWidth="1"/>
    <col min="8465" max="8465" width="29.77734375" style="1" customWidth="1"/>
    <col min="8466" max="8467" width="28.44140625" style="1" customWidth="1"/>
    <col min="8468" max="8468" width="12.44140625" style="1" customWidth="1"/>
    <col min="8469" max="8469" width="4.44140625" style="1" customWidth="1"/>
    <col min="8470" max="8716" width="9" style="1"/>
    <col min="8717" max="8717" width="1.21875" style="1" customWidth="1"/>
    <col min="8718" max="8718" width="18" style="1" customWidth="1"/>
    <col min="8719" max="8720" width="22.33203125" style="1" customWidth="1"/>
    <col min="8721" max="8721" width="29.77734375" style="1" customWidth="1"/>
    <col min="8722" max="8723" width="28.44140625" style="1" customWidth="1"/>
    <col min="8724" max="8724" width="12.44140625" style="1" customWidth="1"/>
    <col min="8725" max="8725" width="4.44140625" style="1" customWidth="1"/>
    <col min="8726" max="8972" width="9" style="1"/>
    <col min="8973" max="8973" width="1.21875" style="1" customWidth="1"/>
    <col min="8974" max="8974" width="18" style="1" customWidth="1"/>
    <col min="8975" max="8976" width="22.33203125" style="1" customWidth="1"/>
    <col min="8977" max="8977" width="29.77734375" style="1" customWidth="1"/>
    <col min="8978" max="8979" width="28.44140625" style="1" customWidth="1"/>
    <col min="8980" max="8980" width="12.44140625" style="1" customWidth="1"/>
    <col min="8981" max="8981" width="4.44140625" style="1" customWidth="1"/>
    <col min="8982" max="9228" width="9" style="1"/>
    <col min="9229" max="9229" width="1.21875" style="1" customWidth="1"/>
    <col min="9230" max="9230" width="18" style="1" customWidth="1"/>
    <col min="9231" max="9232" width="22.33203125" style="1" customWidth="1"/>
    <col min="9233" max="9233" width="29.77734375" style="1" customWidth="1"/>
    <col min="9234" max="9235" width="28.44140625" style="1" customWidth="1"/>
    <col min="9236" max="9236" width="12.44140625" style="1" customWidth="1"/>
    <col min="9237" max="9237" width="4.44140625" style="1" customWidth="1"/>
    <col min="9238" max="9484" width="9" style="1"/>
    <col min="9485" max="9485" width="1.21875" style="1" customWidth="1"/>
    <col min="9486" max="9486" width="18" style="1" customWidth="1"/>
    <col min="9487" max="9488" width="22.33203125" style="1" customWidth="1"/>
    <col min="9489" max="9489" width="29.77734375" style="1" customWidth="1"/>
    <col min="9490" max="9491" width="28.44140625" style="1" customWidth="1"/>
    <col min="9492" max="9492" width="12.44140625" style="1" customWidth="1"/>
    <col min="9493" max="9493" width="4.44140625" style="1" customWidth="1"/>
    <col min="9494" max="9740" width="9" style="1"/>
    <col min="9741" max="9741" width="1.21875" style="1" customWidth="1"/>
    <col min="9742" max="9742" width="18" style="1" customWidth="1"/>
    <col min="9743" max="9744" width="22.33203125" style="1" customWidth="1"/>
    <col min="9745" max="9745" width="29.77734375" style="1" customWidth="1"/>
    <col min="9746" max="9747" width="28.44140625" style="1" customWidth="1"/>
    <col min="9748" max="9748" width="12.44140625" style="1" customWidth="1"/>
    <col min="9749" max="9749" width="4.44140625" style="1" customWidth="1"/>
    <col min="9750" max="9996" width="9" style="1"/>
    <col min="9997" max="9997" width="1.21875" style="1" customWidth="1"/>
    <col min="9998" max="9998" width="18" style="1" customWidth="1"/>
    <col min="9999" max="10000" width="22.33203125" style="1" customWidth="1"/>
    <col min="10001" max="10001" width="29.77734375" style="1" customWidth="1"/>
    <col min="10002" max="10003" width="28.44140625" style="1" customWidth="1"/>
    <col min="10004" max="10004" width="12.44140625" style="1" customWidth="1"/>
    <col min="10005" max="10005" width="4.44140625" style="1" customWidth="1"/>
    <col min="10006" max="10252" width="9" style="1"/>
    <col min="10253" max="10253" width="1.21875" style="1" customWidth="1"/>
    <col min="10254" max="10254" width="18" style="1" customWidth="1"/>
    <col min="10255" max="10256" width="22.33203125" style="1" customWidth="1"/>
    <col min="10257" max="10257" width="29.77734375" style="1" customWidth="1"/>
    <col min="10258" max="10259" width="28.44140625" style="1" customWidth="1"/>
    <col min="10260" max="10260" width="12.44140625" style="1" customWidth="1"/>
    <col min="10261" max="10261" width="4.44140625" style="1" customWidth="1"/>
    <col min="10262" max="10508" width="9" style="1"/>
    <col min="10509" max="10509" width="1.21875" style="1" customWidth="1"/>
    <col min="10510" max="10510" width="18" style="1" customWidth="1"/>
    <col min="10511" max="10512" width="22.33203125" style="1" customWidth="1"/>
    <col min="10513" max="10513" width="29.77734375" style="1" customWidth="1"/>
    <col min="10514" max="10515" width="28.44140625" style="1" customWidth="1"/>
    <col min="10516" max="10516" width="12.44140625" style="1" customWidth="1"/>
    <col min="10517" max="10517" width="4.44140625" style="1" customWidth="1"/>
    <col min="10518" max="10764" width="9" style="1"/>
    <col min="10765" max="10765" width="1.21875" style="1" customWidth="1"/>
    <col min="10766" max="10766" width="18" style="1" customWidth="1"/>
    <col min="10767" max="10768" width="22.33203125" style="1" customWidth="1"/>
    <col min="10769" max="10769" width="29.77734375" style="1" customWidth="1"/>
    <col min="10770" max="10771" width="28.44140625" style="1" customWidth="1"/>
    <col min="10772" max="10772" width="12.44140625" style="1" customWidth="1"/>
    <col min="10773" max="10773" width="4.44140625" style="1" customWidth="1"/>
    <col min="10774" max="11020" width="9" style="1"/>
    <col min="11021" max="11021" width="1.21875" style="1" customWidth="1"/>
    <col min="11022" max="11022" width="18" style="1" customWidth="1"/>
    <col min="11023" max="11024" width="22.33203125" style="1" customWidth="1"/>
    <col min="11025" max="11025" width="29.77734375" style="1" customWidth="1"/>
    <col min="11026" max="11027" width="28.44140625" style="1" customWidth="1"/>
    <col min="11028" max="11028" width="12.44140625" style="1" customWidth="1"/>
    <col min="11029" max="11029" width="4.44140625" style="1" customWidth="1"/>
    <col min="11030" max="11276" width="9" style="1"/>
    <col min="11277" max="11277" width="1.21875" style="1" customWidth="1"/>
    <col min="11278" max="11278" width="18" style="1" customWidth="1"/>
    <col min="11279" max="11280" width="22.33203125" style="1" customWidth="1"/>
    <col min="11281" max="11281" width="29.77734375" style="1" customWidth="1"/>
    <col min="11282" max="11283" width="28.44140625" style="1" customWidth="1"/>
    <col min="11284" max="11284" width="12.44140625" style="1" customWidth="1"/>
    <col min="11285" max="11285" width="4.44140625" style="1" customWidth="1"/>
    <col min="11286" max="11532" width="9" style="1"/>
    <col min="11533" max="11533" width="1.21875" style="1" customWidth="1"/>
    <col min="11534" max="11534" width="18" style="1" customWidth="1"/>
    <col min="11535" max="11536" width="22.33203125" style="1" customWidth="1"/>
    <col min="11537" max="11537" width="29.77734375" style="1" customWidth="1"/>
    <col min="11538" max="11539" width="28.44140625" style="1" customWidth="1"/>
    <col min="11540" max="11540" width="12.44140625" style="1" customWidth="1"/>
    <col min="11541" max="11541" width="4.44140625" style="1" customWidth="1"/>
    <col min="11542" max="11788" width="9" style="1"/>
    <col min="11789" max="11789" width="1.21875" style="1" customWidth="1"/>
    <col min="11790" max="11790" width="18" style="1" customWidth="1"/>
    <col min="11791" max="11792" width="22.33203125" style="1" customWidth="1"/>
    <col min="11793" max="11793" width="29.77734375" style="1" customWidth="1"/>
    <col min="11794" max="11795" width="28.44140625" style="1" customWidth="1"/>
    <col min="11796" max="11796" width="12.44140625" style="1" customWidth="1"/>
    <col min="11797" max="11797" width="4.44140625" style="1" customWidth="1"/>
    <col min="11798" max="12044" width="9" style="1"/>
    <col min="12045" max="12045" width="1.21875" style="1" customWidth="1"/>
    <col min="12046" max="12046" width="18" style="1" customWidth="1"/>
    <col min="12047" max="12048" width="22.33203125" style="1" customWidth="1"/>
    <col min="12049" max="12049" width="29.77734375" style="1" customWidth="1"/>
    <col min="12050" max="12051" width="28.44140625" style="1" customWidth="1"/>
    <col min="12052" max="12052" width="12.44140625" style="1" customWidth="1"/>
    <col min="12053" max="12053" width="4.44140625" style="1" customWidth="1"/>
    <col min="12054" max="12300" width="9" style="1"/>
    <col min="12301" max="12301" width="1.21875" style="1" customWidth="1"/>
    <col min="12302" max="12302" width="18" style="1" customWidth="1"/>
    <col min="12303" max="12304" width="22.33203125" style="1" customWidth="1"/>
    <col min="12305" max="12305" width="29.77734375" style="1" customWidth="1"/>
    <col min="12306" max="12307" width="28.44140625" style="1" customWidth="1"/>
    <col min="12308" max="12308" width="12.44140625" style="1" customWidth="1"/>
    <col min="12309" max="12309" width="4.44140625" style="1" customWidth="1"/>
    <col min="12310" max="12556" width="9" style="1"/>
    <col min="12557" max="12557" width="1.21875" style="1" customWidth="1"/>
    <col min="12558" max="12558" width="18" style="1" customWidth="1"/>
    <col min="12559" max="12560" width="22.33203125" style="1" customWidth="1"/>
    <col min="12561" max="12561" width="29.77734375" style="1" customWidth="1"/>
    <col min="12562" max="12563" width="28.44140625" style="1" customWidth="1"/>
    <col min="12564" max="12564" width="12.44140625" style="1" customWidth="1"/>
    <col min="12565" max="12565" width="4.44140625" style="1" customWidth="1"/>
    <col min="12566" max="12812" width="9" style="1"/>
    <col min="12813" max="12813" width="1.21875" style="1" customWidth="1"/>
    <col min="12814" max="12814" width="18" style="1" customWidth="1"/>
    <col min="12815" max="12816" width="22.33203125" style="1" customWidth="1"/>
    <col min="12817" max="12817" width="29.77734375" style="1" customWidth="1"/>
    <col min="12818" max="12819" width="28.44140625" style="1" customWidth="1"/>
    <col min="12820" max="12820" width="12.44140625" style="1" customWidth="1"/>
    <col min="12821" max="12821" width="4.44140625" style="1" customWidth="1"/>
    <col min="12822" max="13068" width="9" style="1"/>
    <col min="13069" max="13069" width="1.21875" style="1" customWidth="1"/>
    <col min="13070" max="13070" width="18" style="1" customWidth="1"/>
    <col min="13071" max="13072" width="22.33203125" style="1" customWidth="1"/>
    <col min="13073" max="13073" width="29.77734375" style="1" customWidth="1"/>
    <col min="13074" max="13075" width="28.44140625" style="1" customWidth="1"/>
    <col min="13076" max="13076" width="12.44140625" style="1" customWidth="1"/>
    <col min="13077" max="13077" width="4.44140625" style="1" customWidth="1"/>
    <col min="13078" max="13324" width="9" style="1"/>
    <col min="13325" max="13325" width="1.21875" style="1" customWidth="1"/>
    <col min="13326" max="13326" width="18" style="1" customWidth="1"/>
    <col min="13327" max="13328" width="22.33203125" style="1" customWidth="1"/>
    <col min="13329" max="13329" width="29.77734375" style="1" customWidth="1"/>
    <col min="13330" max="13331" width="28.44140625" style="1" customWidth="1"/>
    <col min="13332" max="13332" width="12.44140625" style="1" customWidth="1"/>
    <col min="13333" max="13333" width="4.44140625" style="1" customWidth="1"/>
    <col min="13334" max="13580" width="9" style="1"/>
    <col min="13581" max="13581" width="1.21875" style="1" customWidth="1"/>
    <col min="13582" max="13582" width="18" style="1" customWidth="1"/>
    <col min="13583" max="13584" width="22.33203125" style="1" customWidth="1"/>
    <col min="13585" max="13585" width="29.77734375" style="1" customWidth="1"/>
    <col min="13586" max="13587" width="28.44140625" style="1" customWidth="1"/>
    <col min="13588" max="13588" width="12.44140625" style="1" customWidth="1"/>
    <col min="13589" max="13589" width="4.44140625" style="1" customWidth="1"/>
    <col min="13590" max="13836" width="9" style="1"/>
    <col min="13837" max="13837" width="1.21875" style="1" customWidth="1"/>
    <col min="13838" max="13838" width="18" style="1" customWidth="1"/>
    <col min="13839" max="13840" width="22.33203125" style="1" customWidth="1"/>
    <col min="13841" max="13841" width="29.77734375" style="1" customWidth="1"/>
    <col min="13842" max="13843" width="28.44140625" style="1" customWidth="1"/>
    <col min="13844" max="13844" width="12.44140625" style="1" customWidth="1"/>
    <col min="13845" max="13845" width="4.44140625" style="1" customWidth="1"/>
    <col min="13846" max="14092" width="9" style="1"/>
    <col min="14093" max="14093" width="1.21875" style="1" customWidth="1"/>
    <col min="14094" max="14094" width="18" style="1" customWidth="1"/>
    <col min="14095" max="14096" width="22.33203125" style="1" customWidth="1"/>
    <col min="14097" max="14097" width="29.77734375" style="1" customWidth="1"/>
    <col min="14098" max="14099" width="28.44140625" style="1" customWidth="1"/>
    <col min="14100" max="14100" width="12.44140625" style="1" customWidth="1"/>
    <col min="14101" max="14101" width="4.44140625" style="1" customWidth="1"/>
    <col min="14102" max="14348" width="9" style="1"/>
    <col min="14349" max="14349" width="1.21875" style="1" customWidth="1"/>
    <col min="14350" max="14350" width="18" style="1" customWidth="1"/>
    <col min="14351" max="14352" width="22.33203125" style="1" customWidth="1"/>
    <col min="14353" max="14353" width="29.77734375" style="1" customWidth="1"/>
    <col min="14354" max="14355" width="28.44140625" style="1" customWidth="1"/>
    <col min="14356" max="14356" width="12.44140625" style="1" customWidth="1"/>
    <col min="14357" max="14357" width="4.44140625" style="1" customWidth="1"/>
    <col min="14358" max="14604" width="9" style="1"/>
    <col min="14605" max="14605" width="1.21875" style="1" customWidth="1"/>
    <col min="14606" max="14606" width="18" style="1" customWidth="1"/>
    <col min="14607" max="14608" width="22.33203125" style="1" customWidth="1"/>
    <col min="14609" max="14609" width="29.77734375" style="1" customWidth="1"/>
    <col min="14610" max="14611" width="28.44140625" style="1" customWidth="1"/>
    <col min="14612" max="14612" width="12.44140625" style="1" customWidth="1"/>
    <col min="14613" max="14613" width="4.44140625" style="1" customWidth="1"/>
    <col min="14614" max="14860" width="9" style="1"/>
    <col min="14861" max="14861" width="1.21875" style="1" customWidth="1"/>
    <col min="14862" max="14862" width="18" style="1" customWidth="1"/>
    <col min="14863" max="14864" width="22.33203125" style="1" customWidth="1"/>
    <col min="14865" max="14865" width="29.77734375" style="1" customWidth="1"/>
    <col min="14866" max="14867" width="28.44140625" style="1" customWidth="1"/>
    <col min="14868" max="14868" width="12.44140625" style="1" customWidth="1"/>
    <col min="14869" max="14869" width="4.44140625" style="1" customWidth="1"/>
    <col min="14870" max="15116" width="9" style="1"/>
    <col min="15117" max="15117" width="1.21875" style="1" customWidth="1"/>
    <col min="15118" max="15118" width="18" style="1" customWidth="1"/>
    <col min="15119" max="15120" width="22.33203125" style="1" customWidth="1"/>
    <col min="15121" max="15121" width="29.77734375" style="1" customWidth="1"/>
    <col min="15122" max="15123" width="28.44140625" style="1" customWidth="1"/>
    <col min="15124" max="15124" width="12.44140625" style="1" customWidth="1"/>
    <col min="15125" max="15125" width="4.44140625" style="1" customWidth="1"/>
    <col min="15126" max="15372" width="9" style="1"/>
    <col min="15373" max="15373" width="1.21875" style="1" customWidth="1"/>
    <col min="15374" max="15374" width="18" style="1" customWidth="1"/>
    <col min="15375" max="15376" width="22.33203125" style="1" customWidth="1"/>
    <col min="15377" max="15377" width="29.77734375" style="1" customWidth="1"/>
    <col min="15378" max="15379" width="28.44140625" style="1" customWidth="1"/>
    <col min="15380" max="15380" width="12.44140625" style="1" customWidth="1"/>
    <col min="15381" max="15381" width="4.44140625" style="1" customWidth="1"/>
    <col min="15382" max="15628" width="9" style="1"/>
    <col min="15629" max="15629" width="1.21875" style="1" customWidth="1"/>
    <col min="15630" max="15630" width="18" style="1" customWidth="1"/>
    <col min="15631" max="15632" width="22.33203125" style="1" customWidth="1"/>
    <col min="15633" max="15633" width="29.77734375" style="1" customWidth="1"/>
    <col min="15634" max="15635" width="28.44140625" style="1" customWidth="1"/>
    <col min="15636" max="15636" width="12.44140625" style="1" customWidth="1"/>
    <col min="15637" max="15637" width="4.44140625" style="1" customWidth="1"/>
    <col min="15638" max="15884" width="9" style="1"/>
    <col min="15885" max="15885" width="1.21875" style="1" customWidth="1"/>
    <col min="15886" max="15886" width="18" style="1" customWidth="1"/>
    <col min="15887" max="15888" width="22.33203125" style="1" customWidth="1"/>
    <col min="15889" max="15889" width="29.77734375" style="1" customWidth="1"/>
    <col min="15890" max="15891" width="28.44140625" style="1" customWidth="1"/>
    <col min="15892" max="15892" width="12.44140625" style="1" customWidth="1"/>
    <col min="15893" max="15893" width="4.44140625" style="1" customWidth="1"/>
    <col min="15894" max="16140" width="9" style="1"/>
    <col min="16141" max="16141" width="1.21875" style="1" customWidth="1"/>
    <col min="16142" max="16142" width="18" style="1" customWidth="1"/>
    <col min="16143" max="16144" width="22.33203125" style="1" customWidth="1"/>
    <col min="16145" max="16145" width="29.77734375" style="1" customWidth="1"/>
    <col min="16146" max="16147" width="28.44140625" style="1" customWidth="1"/>
    <col min="16148" max="16148" width="12.44140625" style="1" customWidth="1"/>
    <col min="16149" max="16149" width="4.44140625" style="1" customWidth="1"/>
    <col min="16150" max="16384" width="9" style="1"/>
  </cols>
  <sheetData>
    <row r="1" spans="1:21" ht="24" customHeight="1">
      <c r="A1" s="155" t="s">
        <v>139</v>
      </c>
      <c r="B1" s="155"/>
      <c r="C1" s="155"/>
      <c r="D1" s="155"/>
      <c r="E1" s="155"/>
      <c r="F1" s="155"/>
      <c r="G1" s="6"/>
      <c r="H1" s="6"/>
      <c r="I1" s="6"/>
      <c r="J1" s="6"/>
      <c r="K1" s="6"/>
      <c r="L1" s="6"/>
      <c r="M1" s="6"/>
      <c r="N1" s="6"/>
      <c r="O1" s="6"/>
      <c r="P1" s="6"/>
      <c r="Q1" s="21" t="s">
        <v>47</v>
      </c>
      <c r="R1" s="6"/>
      <c r="S1" s="6"/>
      <c r="U1" s="6"/>
    </row>
    <row r="2" spans="1:21" s="6" customFormat="1" ht="24" customHeight="1">
      <c r="A2" s="214" t="s">
        <v>140</v>
      </c>
      <c r="B2" s="214"/>
      <c r="C2" s="214"/>
      <c r="D2" s="214"/>
      <c r="E2" s="214"/>
      <c r="F2" s="214"/>
      <c r="G2" s="214"/>
      <c r="H2" s="214"/>
      <c r="I2" s="214"/>
      <c r="J2" s="214"/>
      <c r="K2" s="214"/>
      <c r="L2" s="214"/>
      <c r="M2" s="214"/>
      <c r="N2" s="214"/>
      <c r="O2" s="214"/>
      <c r="P2" s="214"/>
      <c r="Q2" s="214"/>
    </row>
    <row r="3" spans="1:21" ht="24" customHeight="1" thickBot="1">
      <c r="G3" s="2"/>
      <c r="H3" s="2"/>
      <c r="I3" s="2"/>
      <c r="J3" s="2"/>
      <c r="K3" s="2"/>
      <c r="L3" s="2"/>
      <c r="M3" s="2"/>
      <c r="N3" s="164" t="s">
        <v>141</v>
      </c>
      <c r="O3" s="263" t="str">
        <f>'別紙（4）記載例'!D3</f>
        <v>○○病院</v>
      </c>
      <c r="P3" s="263"/>
      <c r="Q3" s="263"/>
      <c r="R3" s="2"/>
      <c r="S3" s="2"/>
    </row>
    <row r="4" spans="1:21" s="7" customFormat="1" ht="85.5" customHeight="1">
      <c r="A4" s="208"/>
      <c r="B4" s="215" t="s">
        <v>99</v>
      </c>
      <c r="C4" s="216"/>
      <c r="D4" s="216"/>
      <c r="E4" s="216"/>
      <c r="F4" s="217"/>
      <c r="G4" s="216" t="s">
        <v>142</v>
      </c>
      <c r="H4" s="216"/>
      <c r="I4" s="216"/>
      <c r="J4" s="216"/>
      <c r="K4" s="216"/>
      <c r="L4" s="215" t="s">
        <v>143</v>
      </c>
      <c r="M4" s="216"/>
      <c r="N4" s="217"/>
      <c r="O4" s="265" t="s">
        <v>144</v>
      </c>
      <c r="P4" s="266"/>
      <c r="Q4" s="267"/>
    </row>
    <row r="5" spans="1:21" s="7" customFormat="1" ht="87" customHeight="1">
      <c r="A5" s="209"/>
      <c r="B5" s="205" t="s">
        <v>20</v>
      </c>
      <c r="C5" s="261" t="s">
        <v>145</v>
      </c>
      <c r="D5" s="262"/>
      <c r="E5" s="198"/>
      <c r="F5" s="211" t="s">
        <v>21</v>
      </c>
      <c r="G5" s="205" t="s">
        <v>20</v>
      </c>
      <c r="H5" s="261" t="s">
        <v>145</v>
      </c>
      <c r="I5" s="262"/>
      <c r="J5" s="198"/>
      <c r="K5" s="211" t="s">
        <v>21</v>
      </c>
      <c r="L5" s="205" t="s">
        <v>20</v>
      </c>
      <c r="M5" s="219" t="s">
        <v>145</v>
      </c>
      <c r="N5" s="211" t="s">
        <v>21</v>
      </c>
      <c r="O5" s="205" t="s">
        <v>20</v>
      </c>
      <c r="P5" s="219" t="s">
        <v>145</v>
      </c>
      <c r="Q5" s="211" t="s">
        <v>21</v>
      </c>
    </row>
    <row r="6" spans="1:21" s="7" customFormat="1" ht="24.9" customHeight="1">
      <c r="A6" s="264"/>
      <c r="B6" s="260"/>
      <c r="C6" s="229" t="s">
        <v>29</v>
      </c>
      <c r="D6" s="230" t="s">
        <v>112</v>
      </c>
      <c r="E6" s="230"/>
      <c r="F6" s="259"/>
      <c r="G6" s="260"/>
      <c r="H6" s="229" t="s">
        <v>29</v>
      </c>
      <c r="I6" s="229" t="s">
        <v>112</v>
      </c>
      <c r="J6" s="230"/>
      <c r="K6" s="259"/>
      <c r="L6" s="260"/>
      <c r="M6" s="258"/>
      <c r="N6" s="259"/>
      <c r="O6" s="260"/>
      <c r="P6" s="258"/>
      <c r="Q6" s="259"/>
    </row>
    <row r="7" spans="1:21" s="7" customFormat="1" ht="24.9" customHeight="1">
      <c r="A7" s="210"/>
      <c r="B7" s="207"/>
      <c r="C7" s="230"/>
      <c r="D7" s="156" t="s">
        <v>109</v>
      </c>
      <c r="E7" s="156" t="s">
        <v>110</v>
      </c>
      <c r="F7" s="213"/>
      <c r="G7" s="207"/>
      <c r="H7" s="230"/>
      <c r="I7" s="156" t="s">
        <v>109</v>
      </c>
      <c r="J7" s="156" t="s">
        <v>110</v>
      </c>
      <c r="K7" s="213"/>
      <c r="L7" s="207"/>
      <c r="M7" s="221"/>
      <c r="N7" s="213"/>
      <c r="O7" s="207"/>
      <c r="P7" s="221"/>
      <c r="Q7" s="213"/>
    </row>
    <row r="8" spans="1:21" ht="28.5" customHeight="1">
      <c r="A8" s="27" t="s">
        <v>18</v>
      </c>
      <c r="B8" s="57"/>
      <c r="C8" s="165">
        <f>SUM(D8:E8)</f>
        <v>0</v>
      </c>
      <c r="D8" s="63"/>
      <c r="E8" s="58"/>
      <c r="F8" s="59"/>
      <c r="G8" s="60"/>
      <c r="H8" s="166">
        <f t="shared" ref="H8:H19" si="0">SUM(I8:J8)</f>
        <v>0</v>
      </c>
      <c r="I8" s="60"/>
      <c r="J8" s="61"/>
      <c r="K8" s="62"/>
      <c r="L8" s="28">
        <f>B8-G8</f>
        <v>0</v>
      </c>
      <c r="M8" s="4">
        <f>C8-H8</f>
        <v>0</v>
      </c>
      <c r="N8" s="26">
        <f t="shared" ref="N8:N19" si="1">F8-K8</f>
        <v>0</v>
      </c>
      <c r="O8" s="167"/>
      <c r="P8" s="61"/>
      <c r="Q8" s="168"/>
    </row>
    <row r="9" spans="1:21" ht="28.5" customHeight="1">
      <c r="A9" s="27" t="s">
        <v>7</v>
      </c>
      <c r="B9" s="57">
        <v>0</v>
      </c>
      <c r="C9" s="165">
        <f t="shared" ref="C9:C19" si="2">SUM(D9:E9)</f>
        <v>0</v>
      </c>
      <c r="D9" s="63">
        <v>0</v>
      </c>
      <c r="E9" s="58">
        <v>0</v>
      </c>
      <c r="F9" s="59">
        <v>76</v>
      </c>
      <c r="G9" s="60">
        <v>0</v>
      </c>
      <c r="H9" s="166">
        <f t="shared" si="0"/>
        <v>0</v>
      </c>
      <c r="I9" s="60">
        <v>0</v>
      </c>
      <c r="J9" s="61">
        <v>0</v>
      </c>
      <c r="K9" s="62">
        <v>51</v>
      </c>
      <c r="L9" s="28">
        <f t="shared" ref="L9:M19" si="3">B9-G9</f>
        <v>0</v>
      </c>
      <c r="M9" s="4">
        <f t="shared" si="3"/>
        <v>0</v>
      </c>
      <c r="N9" s="26">
        <f t="shared" si="1"/>
        <v>25</v>
      </c>
      <c r="O9" s="167">
        <v>0</v>
      </c>
      <c r="P9" s="61">
        <v>0</v>
      </c>
      <c r="Q9" s="168">
        <v>28</v>
      </c>
    </row>
    <row r="10" spans="1:21" ht="28.5" customHeight="1">
      <c r="A10" s="27" t="s">
        <v>8</v>
      </c>
      <c r="B10" s="57"/>
      <c r="C10" s="165">
        <f t="shared" si="2"/>
        <v>0</v>
      </c>
      <c r="D10" s="63"/>
      <c r="E10" s="58"/>
      <c r="F10" s="59"/>
      <c r="G10" s="60"/>
      <c r="H10" s="166">
        <f t="shared" si="0"/>
        <v>0</v>
      </c>
      <c r="I10" s="60"/>
      <c r="J10" s="61"/>
      <c r="K10" s="62"/>
      <c r="L10" s="28">
        <f t="shared" si="3"/>
        <v>0</v>
      </c>
      <c r="M10" s="4">
        <f t="shared" si="3"/>
        <v>0</v>
      </c>
      <c r="N10" s="26">
        <f t="shared" si="1"/>
        <v>0</v>
      </c>
      <c r="O10" s="167"/>
      <c r="P10" s="61"/>
      <c r="Q10" s="168"/>
    </row>
    <row r="11" spans="1:21" ht="28.5" customHeight="1">
      <c r="A11" s="27" t="s">
        <v>9</v>
      </c>
      <c r="B11" s="57"/>
      <c r="C11" s="165">
        <f t="shared" si="2"/>
        <v>0</v>
      </c>
      <c r="D11" s="63"/>
      <c r="E11" s="58"/>
      <c r="F11" s="59"/>
      <c r="G11" s="60"/>
      <c r="H11" s="166">
        <f t="shared" si="0"/>
        <v>0</v>
      </c>
      <c r="I11" s="60"/>
      <c r="J11" s="61"/>
      <c r="K11" s="62"/>
      <c r="L11" s="28">
        <f t="shared" si="3"/>
        <v>0</v>
      </c>
      <c r="M11" s="4">
        <f t="shared" si="3"/>
        <v>0</v>
      </c>
      <c r="N11" s="26">
        <f t="shared" si="1"/>
        <v>0</v>
      </c>
      <c r="O11" s="167"/>
      <c r="P11" s="61"/>
      <c r="Q11" s="168"/>
    </row>
    <row r="12" spans="1:21" ht="28.5" customHeight="1">
      <c r="A12" s="27" t="s">
        <v>10</v>
      </c>
      <c r="B12" s="57"/>
      <c r="C12" s="165">
        <f t="shared" si="2"/>
        <v>0</v>
      </c>
      <c r="D12" s="63"/>
      <c r="E12" s="58"/>
      <c r="F12" s="59"/>
      <c r="G12" s="60"/>
      <c r="H12" s="166">
        <f t="shared" si="0"/>
        <v>0</v>
      </c>
      <c r="I12" s="60"/>
      <c r="J12" s="61"/>
      <c r="K12" s="62"/>
      <c r="L12" s="28">
        <f t="shared" si="3"/>
        <v>0</v>
      </c>
      <c r="M12" s="4">
        <f t="shared" si="3"/>
        <v>0</v>
      </c>
      <c r="N12" s="26">
        <f t="shared" si="1"/>
        <v>0</v>
      </c>
      <c r="O12" s="167"/>
      <c r="P12" s="61"/>
      <c r="Q12" s="168"/>
    </row>
    <row r="13" spans="1:21" ht="28.5" customHeight="1">
      <c r="A13" s="27" t="s">
        <v>11</v>
      </c>
      <c r="B13" s="57"/>
      <c r="C13" s="165">
        <f t="shared" si="2"/>
        <v>0</v>
      </c>
      <c r="D13" s="63"/>
      <c r="E13" s="58"/>
      <c r="F13" s="59"/>
      <c r="G13" s="60"/>
      <c r="H13" s="166">
        <f t="shared" si="0"/>
        <v>0</v>
      </c>
      <c r="I13" s="60"/>
      <c r="J13" s="61"/>
      <c r="K13" s="62"/>
      <c r="L13" s="28">
        <f t="shared" si="3"/>
        <v>0</v>
      </c>
      <c r="M13" s="4">
        <f t="shared" si="3"/>
        <v>0</v>
      </c>
      <c r="N13" s="26">
        <f t="shared" si="1"/>
        <v>0</v>
      </c>
      <c r="O13" s="167"/>
      <c r="P13" s="61"/>
      <c r="Q13" s="168"/>
    </row>
    <row r="14" spans="1:21" ht="28.5" customHeight="1">
      <c r="A14" s="27" t="s">
        <v>12</v>
      </c>
      <c r="B14" s="57"/>
      <c r="C14" s="165">
        <f t="shared" si="2"/>
        <v>0</v>
      </c>
      <c r="D14" s="63"/>
      <c r="E14" s="58"/>
      <c r="F14" s="59"/>
      <c r="G14" s="63"/>
      <c r="H14" s="165">
        <f t="shared" si="0"/>
        <v>0</v>
      </c>
      <c r="I14" s="63"/>
      <c r="J14" s="58"/>
      <c r="K14" s="64"/>
      <c r="L14" s="169">
        <f t="shared" si="3"/>
        <v>0</v>
      </c>
      <c r="M14" s="170">
        <f t="shared" si="3"/>
        <v>0</v>
      </c>
      <c r="N14" s="171">
        <f t="shared" si="1"/>
        <v>0</v>
      </c>
      <c r="O14" s="167"/>
      <c r="P14" s="61"/>
      <c r="Q14" s="168"/>
    </row>
    <row r="15" spans="1:21" ht="28.5" customHeight="1">
      <c r="A15" s="27" t="s">
        <v>13</v>
      </c>
      <c r="B15" s="57"/>
      <c r="C15" s="165">
        <f t="shared" si="2"/>
        <v>0</v>
      </c>
      <c r="D15" s="63"/>
      <c r="E15" s="58"/>
      <c r="F15" s="59"/>
      <c r="G15" s="63"/>
      <c r="H15" s="165">
        <f t="shared" si="0"/>
        <v>0</v>
      </c>
      <c r="I15" s="63"/>
      <c r="J15" s="58"/>
      <c r="K15" s="64"/>
      <c r="L15" s="169">
        <f t="shared" si="3"/>
        <v>0</v>
      </c>
      <c r="M15" s="170">
        <f t="shared" si="3"/>
        <v>0</v>
      </c>
      <c r="N15" s="171">
        <f t="shared" si="1"/>
        <v>0</v>
      </c>
      <c r="O15" s="167"/>
      <c r="P15" s="61"/>
      <c r="Q15" s="168"/>
    </row>
    <row r="16" spans="1:21" ht="28.5" customHeight="1">
      <c r="A16" s="27" t="s">
        <v>14</v>
      </c>
      <c r="B16" s="57"/>
      <c r="C16" s="165">
        <f t="shared" si="2"/>
        <v>0</v>
      </c>
      <c r="D16" s="63"/>
      <c r="E16" s="58"/>
      <c r="F16" s="59"/>
      <c r="G16" s="63"/>
      <c r="H16" s="165">
        <f t="shared" si="0"/>
        <v>0</v>
      </c>
      <c r="I16" s="63"/>
      <c r="J16" s="58"/>
      <c r="K16" s="64"/>
      <c r="L16" s="169">
        <f t="shared" si="3"/>
        <v>0</v>
      </c>
      <c r="M16" s="170">
        <f t="shared" si="3"/>
        <v>0</v>
      </c>
      <c r="N16" s="171">
        <f t="shared" si="1"/>
        <v>0</v>
      </c>
      <c r="O16" s="167"/>
      <c r="P16" s="61"/>
      <c r="Q16" s="168"/>
    </row>
    <row r="17" spans="1:17" ht="28.5" customHeight="1">
      <c r="A17" s="27" t="s">
        <v>15</v>
      </c>
      <c r="B17" s="57"/>
      <c r="C17" s="165">
        <f t="shared" si="2"/>
        <v>0</v>
      </c>
      <c r="D17" s="63"/>
      <c r="E17" s="58"/>
      <c r="F17" s="59"/>
      <c r="G17" s="63"/>
      <c r="H17" s="165">
        <f t="shared" si="0"/>
        <v>0</v>
      </c>
      <c r="I17" s="63"/>
      <c r="J17" s="58"/>
      <c r="K17" s="64"/>
      <c r="L17" s="169">
        <f t="shared" si="3"/>
        <v>0</v>
      </c>
      <c r="M17" s="170">
        <f t="shared" si="3"/>
        <v>0</v>
      </c>
      <c r="N17" s="171">
        <f t="shared" si="1"/>
        <v>0</v>
      </c>
      <c r="O17" s="167"/>
      <c r="P17" s="61"/>
      <c r="Q17" s="168"/>
    </row>
    <row r="18" spans="1:17" ht="28.5" customHeight="1">
      <c r="A18" s="27" t="s">
        <v>16</v>
      </c>
      <c r="B18" s="57"/>
      <c r="C18" s="165">
        <f t="shared" si="2"/>
        <v>0</v>
      </c>
      <c r="D18" s="63"/>
      <c r="E18" s="58"/>
      <c r="F18" s="59"/>
      <c r="G18" s="63"/>
      <c r="H18" s="165">
        <f t="shared" si="0"/>
        <v>0</v>
      </c>
      <c r="I18" s="63"/>
      <c r="J18" s="58"/>
      <c r="K18" s="64"/>
      <c r="L18" s="169">
        <f t="shared" si="3"/>
        <v>0</v>
      </c>
      <c r="M18" s="170">
        <f t="shared" si="3"/>
        <v>0</v>
      </c>
      <c r="N18" s="171">
        <f t="shared" si="1"/>
        <v>0</v>
      </c>
      <c r="O18" s="167"/>
      <c r="P18" s="61"/>
      <c r="Q18" s="168"/>
    </row>
    <row r="19" spans="1:17" ht="28.5" customHeight="1" thickBot="1">
      <c r="A19" s="172" t="s">
        <v>17</v>
      </c>
      <c r="B19" s="98"/>
      <c r="C19" s="173">
        <f t="shared" si="2"/>
        <v>0</v>
      </c>
      <c r="D19" s="174"/>
      <c r="E19" s="93"/>
      <c r="F19" s="95"/>
      <c r="G19" s="174"/>
      <c r="H19" s="173">
        <f t="shared" si="0"/>
        <v>0</v>
      </c>
      <c r="I19" s="174"/>
      <c r="J19" s="93"/>
      <c r="K19" s="99"/>
      <c r="L19" s="175">
        <f t="shared" si="3"/>
        <v>0</v>
      </c>
      <c r="M19" s="176">
        <f t="shared" si="3"/>
        <v>0</v>
      </c>
      <c r="N19" s="177">
        <f t="shared" si="1"/>
        <v>0</v>
      </c>
      <c r="O19" s="178"/>
      <c r="P19" s="179"/>
      <c r="Q19" s="180"/>
    </row>
    <row r="20" spans="1:17" s="8" customFormat="1" ht="28.5" customHeight="1" thickTop="1" thickBot="1">
      <c r="A20" s="181" t="s">
        <v>19</v>
      </c>
      <c r="B20" s="182">
        <f>SUM(B8:B19)</f>
        <v>0</v>
      </c>
      <c r="C20" s="94">
        <f t="shared" ref="C20:N20" si="4">SUM(C8:C19)</f>
        <v>0</v>
      </c>
      <c r="D20" s="183">
        <f t="shared" si="4"/>
        <v>0</v>
      </c>
      <c r="E20" s="94">
        <f t="shared" si="4"/>
        <v>0</v>
      </c>
      <c r="F20" s="96">
        <f>SUM(F8:F19)</f>
        <v>76</v>
      </c>
      <c r="G20" s="92">
        <f t="shared" si="4"/>
        <v>0</v>
      </c>
      <c r="H20" s="183">
        <f t="shared" si="4"/>
        <v>0</v>
      </c>
      <c r="I20" s="183">
        <f t="shared" si="4"/>
        <v>0</v>
      </c>
      <c r="J20" s="94">
        <f t="shared" si="4"/>
        <v>0</v>
      </c>
      <c r="K20" s="96">
        <f t="shared" si="4"/>
        <v>51</v>
      </c>
      <c r="L20" s="182">
        <f t="shared" si="4"/>
        <v>0</v>
      </c>
      <c r="M20" s="184">
        <f t="shared" si="4"/>
        <v>0</v>
      </c>
      <c r="N20" s="104">
        <f t="shared" si="4"/>
        <v>25</v>
      </c>
      <c r="O20" s="92">
        <f>SUM(O8:O19)</f>
        <v>0</v>
      </c>
      <c r="P20" s="94">
        <f t="shared" ref="P20:Q20" si="5">SUM(P8:P19)</f>
        <v>0</v>
      </c>
      <c r="Q20" s="104">
        <f t="shared" si="5"/>
        <v>28</v>
      </c>
    </row>
    <row r="21" spans="1:17" ht="27.75" customHeight="1">
      <c r="A21" s="9" t="s">
        <v>73</v>
      </c>
    </row>
    <row r="22" spans="1:17" ht="27.75" customHeight="1"/>
    <row r="23" spans="1:17" ht="27.75" customHeight="1"/>
    <row r="24" spans="1:17" ht="27.75" customHeight="1"/>
  </sheetData>
  <mergeCells count="23">
    <mergeCell ref="A2:Q2"/>
    <mergeCell ref="O3:Q3"/>
    <mergeCell ref="A4:A7"/>
    <mergeCell ref="B4:F4"/>
    <mergeCell ref="G4:K4"/>
    <mergeCell ref="L4:N4"/>
    <mergeCell ref="O4:Q4"/>
    <mergeCell ref="B5:B7"/>
    <mergeCell ref="C5:E5"/>
    <mergeCell ref="F5:F7"/>
    <mergeCell ref="O5:O7"/>
    <mergeCell ref="P5:P7"/>
    <mergeCell ref="Q5:Q7"/>
    <mergeCell ref="C6:C7"/>
    <mergeCell ref="D6:E6"/>
    <mergeCell ref="H6:H7"/>
    <mergeCell ref="M5:M7"/>
    <mergeCell ref="N5:N7"/>
    <mergeCell ref="I6:J6"/>
    <mergeCell ref="G5:G7"/>
    <mergeCell ref="H5:J5"/>
    <mergeCell ref="K5:K7"/>
    <mergeCell ref="L5:L7"/>
  </mergeCells>
  <phoneticPr fontId="2"/>
  <printOptions horizontalCentered="1" verticalCentered="1" gridLinesSet="0"/>
  <pageMargins left="0.25" right="0.25" top="0.75" bottom="0.75" header="0.3" footer="0.3"/>
  <pageSetup paperSize="9" scale="73"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E6434-199C-4A11-AFC4-8092FDA7462B}">
  <sheetPr>
    <pageSetUpPr fitToPage="1"/>
  </sheetPr>
  <dimension ref="B1:V12"/>
  <sheetViews>
    <sheetView view="pageBreakPreview" zoomScale="80" zoomScaleNormal="100" zoomScaleSheetLayoutView="80" workbookViewId="0">
      <selection activeCell="Z6" sqref="Z6"/>
    </sheetView>
  </sheetViews>
  <sheetFormatPr defaultRowHeight="13.2"/>
  <cols>
    <col min="1" max="1" width="3.21875" customWidth="1"/>
    <col min="2" max="3" width="14.77734375" customWidth="1"/>
    <col min="4" max="4" width="11" customWidth="1"/>
    <col min="6" max="29" width="8.21875" customWidth="1"/>
  </cols>
  <sheetData>
    <row r="1" spans="2:22" ht="24.9" customHeight="1">
      <c r="B1" s="30" t="s">
        <v>64</v>
      </c>
      <c r="C1" s="30"/>
      <c r="D1" s="30"/>
      <c r="E1" s="30"/>
      <c r="F1" s="30"/>
      <c r="G1" s="30"/>
      <c r="H1" s="30"/>
      <c r="I1" s="30"/>
      <c r="J1" s="30"/>
      <c r="K1" s="30"/>
      <c r="L1" s="30"/>
      <c r="M1" s="30"/>
      <c r="N1" s="30"/>
      <c r="O1" s="30"/>
      <c r="P1" s="30"/>
      <c r="Q1" s="30"/>
      <c r="R1" s="30"/>
      <c r="S1" s="30"/>
      <c r="T1" s="30"/>
      <c r="U1" s="30"/>
      <c r="V1" s="30"/>
    </row>
    <row r="2" spans="2:22" ht="14.4">
      <c r="B2" s="30"/>
      <c r="C2" s="30"/>
      <c r="D2" s="30"/>
      <c r="E2" s="30"/>
      <c r="F2" s="30"/>
      <c r="G2" s="30"/>
      <c r="H2" s="30"/>
      <c r="I2" s="30"/>
      <c r="J2" s="30"/>
      <c r="K2" s="30"/>
      <c r="L2" s="30"/>
      <c r="M2" s="30"/>
      <c r="N2" s="30"/>
      <c r="O2" s="30"/>
      <c r="P2" s="30"/>
      <c r="Q2" s="30"/>
      <c r="R2" s="30"/>
      <c r="S2" s="30"/>
      <c r="T2" s="30"/>
      <c r="U2" s="30"/>
      <c r="V2" s="30"/>
    </row>
    <row r="3" spans="2:22" ht="24.9" customHeight="1">
      <c r="B3" s="30"/>
      <c r="C3" s="41" t="s">
        <v>146</v>
      </c>
      <c r="D3" s="30"/>
      <c r="E3" s="30"/>
      <c r="F3" s="30"/>
      <c r="G3" s="30"/>
      <c r="H3" s="30"/>
      <c r="I3" s="30"/>
      <c r="J3" s="30"/>
      <c r="K3" s="30"/>
      <c r="L3" s="30"/>
      <c r="M3" s="30"/>
      <c r="N3" s="30"/>
      <c r="O3" s="30"/>
      <c r="P3" s="30"/>
      <c r="Q3" s="30"/>
      <c r="R3" s="30"/>
      <c r="S3" s="30"/>
      <c r="T3" s="30"/>
      <c r="U3" s="30"/>
      <c r="V3" s="30"/>
    </row>
    <row r="4" spans="2:22" ht="20.100000000000001" customHeight="1">
      <c r="B4" s="195">
        <v>5</v>
      </c>
      <c r="C4" s="185" t="s">
        <v>147</v>
      </c>
      <c r="D4" s="30"/>
      <c r="E4" s="30"/>
      <c r="F4" s="30"/>
      <c r="G4" s="30"/>
      <c r="H4" s="30"/>
      <c r="I4" s="30"/>
      <c r="J4" s="30"/>
      <c r="K4" s="30"/>
      <c r="L4" s="30"/>
      <c r="M4" s="30"/>
      <c r="N4" s="30"/>
      <c r="O4" s="30"/>
      <c r="P4" s="30"/>
      <c r="Q4" s="30"/>
      <c r="R4" s="30"/>
      <c r="S4" s="30"/>
      <c r="T4" s="30"/>
      <c r="U4" s="30"/>
      <c r="V4" s="30"/>
    </row>
    <row r="5" spans="2:22" ht="20.100000000000001" customHeight="1">
      <c r="B5" s="31"/>
      <c r="C5" s="31"/>
      <c r="D5" s="30"/>
      <c r="E5" s="30"/>
      <c r="F5" s="30"/>
      <c r="G5" s="30"/>
      <c r="H5" s="30"/>
      <c r="I5" s="30"/>
      <c r="J5" s="30"/>
      <c r="K5" s="30"/>
      <c r="L5" s="30"/>
      <c r="M5" s="30"/>
      <c r="N5" s="30"/>
      <c r="O5" s="30"/>
      <c r="P5" s="30"/>
      <c r="Q5" s="30"/>
      <c r="R5" s="30"/>
      <c r="S5" s="30"/>
      <c r="T5" s="30"/>
      <c r="U5" s="30"/>
      <c r="V5" s="30"/>
    </row>
    <row r="6" spans="2:22" ht="69.900000000000006" customHeight="1">
      <c r="B6" s="32" t="s">
        <v>77</v>
      </c>
      <c r="C6" s="233" t="s">
        <v>66</v>
      </c>
      <c r="D6" s="234"/>
      <c r="E6" s="232" t="s">
        <v>100</v>
      </c>
      <c r="F6" s="232"/>
      <c r="G6" s="232"/>
      <c r="H6" s="231" t="s">
        <v>101</v>
      </c>
      <c r="I6" s="232"/>
      <c r="J6" s="232"/>
      <c r="K6" s="231" t="s">
        <v>148</v>
      </c>
      <c r="L6" s="232"/>
      <c r="M6" s="232"/>
      <c r="N6" s="231" t="s">
        <v>67</v>
      </c>
      <c r="O6" s="232"/>
      <c r="P6" s="232"/>
      <c r="Q6" s="231" t="s">
        <v>68</v>
      </c>
      <c r="R6" s="232"/>
      <c r="S6" s="232"/>
      <c r="T6" s="231" t="s">
        <v>69</v>
      </c>
      <c r="U6" s="232"/>
      <c r="V6" s="232"/>
    </row>
    <row r="7" spans="2:22" ht="35.1" customHeight="1">
      <c r="B7" s="33"/>
      <c r="C7" s="157" t="s">
        <v>70</v>
      </c>
      <c r="D7" s="42" t="s">
        <v>71</v>
      </c>
      <c r="E7" s="39" t="s">
        <v>20</v>
      </c>
      <c r="F7" s="39" t="s">
        <v>72</v>
      </c>
      <c r="G7" s="39" t="s">
        <v>21</v>
      </c>
      <c r="H7" s="39" t="s">
        <v>20</v>
      </c>
      <c r="I7" s="39" t="s">
        <v>72</v>
      </c>
      <c r="J7" s="39" t="s">
        <v>21</v>
      </c>
      <c r="K7" s="39" t="s">
        <v>20</v>
      </c>
      <c r="L7" s="39" t="s">
        <v>72</v>
      </c>
      <c r="M7" s="39" t="s">
        <v>21</v>
      </c>
      <c r="N7" s="39" t="s">
        <v>20</v>
      </c>
      <c r="O7" s="39" t="s">
        <v>72</v>
      </c>
      <c r="P7" s="39" t="s">
        <v>21</v>
      </c>
      <c r="Q7" s="39" t="s">
        <v>20</v>
      </c>
      <c r="R7" s="39" t="s">
        <v>72</v>
      </c>
      <c r="S7" s="39" t="s">
        <v>21</v>
      </c>
      <c r="T7" s="39" t="s">
        <v>20</v>
      </c>
      <c r="U7" s="39" t="s">
        <v>72</v>
      </c>
      <c r="V7" s="39" t="s">
        <v>21</v>
      </c>
    </row>
    <row r="8" spans="2:22" ht="35.1" customHeight="1">
      <c r="B8" s="68" t="s">
        <v>151</v>
      </c>
      <c r="C8" s="68">
        <v>10</v>
      </c>
      <c r="D8" s="83" t="s">
        <v>152</v>
      </c>
      <c r="E8" s="68">
        <v>0</v>
      </c>
      <c r="F8" s="68">
        <v>0</v>
      </c>
      <c r="G8" s="68">
        <v>2</v>
      </c>
      <c r="H8" s="34">
        <f>E8*C8</f>
        <v>0</v>
      </c>
      <c r="I8" s="34">
        <f>F8*C8</f>
        <v>0</v>
      </c>
      <c r="J8" s="34">
        <f>G8*C8</f>
        <v>20</v>
      </c>
      <c r="K8" s="68">
        <v>0</v>
      </c>
      <c r="L8" s="68">
        <v>0</v>
      </c>
      <c r="M8" s="68">
        <v>15</v>
      </c>
      <c r="N8" s="34">
        <f>H8-K8</f>
        <v>0</v>
      </c>
      <c r="O8" s="34">
        <f t="shared" ref="O8:P11" si="0">I8-L8</f>
        <v>0</v>
      </c>
      <c r="P8" s="34">
        <f t="shared" si="0"/>
        <v>5</v>
      </c>
      <c r="Q8" s="68">
        <v>0</v>
      </c>
      <c r="R8" s="68">
        <v>0</v>
      </c>
      <c r="S8" s="68">
        <v>0</v>
      </c>
      <c r="T8" s="34">
        <f>C8*Q8</f>
        <v>0</v>
      </c>
      <c r="U8" s="34">
        <f>C8*R8</f>
        <v>0</v>
      </c>
      <c r="V8" s="34">
        <f>C8*S8</f>
        <v>0</v>
      </c>
    </row>
    <row r="9" spans="2:22" ht="35.1" customHeight="1">
      <c r="B9" s="68" t="s">
        <v>151</v>
      </c>
      <c r="C9" s="68">
        <v>14</v>
      </c>
      <c r="D9" s="83" t="s">
        <v>154</v>
      </c>
      <c r="E9" s="68">
        <v>0</v>
      </c>
      <c r="F9" s="68">
        <v>0</v>
      </c>
      <c r="G9" s="68">
        <v>4</v>
      </c>
      <c r="H9" s="34">
        <f>E9*C9</f>
        <v>0</v>
      </c>
      <c r="I9" s="34">
        <f>F9*C9</f>
        <v>0</v>
      </c>
      <c r="J9" s="34">
        <f>G9*C9</f>
        <v>56</v>
      </c>
      <c r="K9" s="68">
        <v>0</v>
      </c>
      <c r="L9" s="68">
        <v>0</v>
      </c>
      <c r="M9" s="68">
        <v>36</v>
      </c>
      <c r="N9" s="34">
        <f t="shared" ref="N9:N11" si="1">H9-K9</f>
        <v>0</v>
      </c>
      <c r="O9" s="34">
        <f t="shared" si="0"/>
        <v>0</v>
      </c>
      <c r="P9" s="34">
        <f t="shared" si="0"/>
        <v>20</v>
      </c>
      <c r="Q9" s="68">
        <v>0</v>
      </c>
      <c r="R9" s="68">
        <v>0</v>
      </c>
      <c r="S9" s="68">
        <v>2</v>
      </c>
      <c r="T9" s="34">
        <f t="shared" ref="T9:T11" si="2">C9*Q9</f>
        <v>0</v>
      </c>
      <c r="U9" s="34">
        <f t="shared" ref="U9:U11" si="3">C9*R9</f>
        <v>0</v>
      </c>
      <c r="V9" s="34">
        <f t="shared" ref="V9:V11" si="4">C9*S9</f>
        <v>28</v>
      </c>
    </row>
    <row r="10" spans="2:22" ht="35.1" customHeight="1">
      <c r="B10" s="69"/>
      <c r="C10" s="69"/>
      <c r="D10" s="84"/>
      <c r="E10" s="69"/>
      <c r="F10" s="69"/>
      <c r="G10" s="69"/>
      <c r="H10" s="35">
        <f>E10*C10</f>
        <v>0</v>
      </c>
      <c r="I10" s="35">
        <f>F10*C10</f>
        <v>0</v>
      </c>
      <c r="J10" s="35">
        <f>G10*C10</f>
        <v>0</v>
      </c>
      <c r="K10" s="69"/>
      <c r="L10" s="69"/>
      <c r="M10" s="69"/>
      <c r="N10" s="35">
        <f t="shared" si="1"/>
        <v>0</v>
      </c>
      <c r="O10" s="35">
        <f t="shared" si="0"/>
        <v>0</v>
      </c>
      <c r="P10" s="35">
        <f t="shared" si="0"/>
        <v>0</v>
      </c>
      <c r="Q10" s="69"/>
      <c r="R10" s="69"/>
      <c r="S10" s="69"/>
      <c r="T10" s="35">
        <f t="shared" si="2"/>
        <v>0</v>
      </c>
      <c r="U10" s="35">
        <f t="shared" si="3"/>
        <v>0</v>
      </c>
      <c r="V10" s="35">
        <f t="shared" si="4"/>
        <v>0</v>
      </c>
    </row>
    <row r="11" spans="2:22" ht="35.1" customHeight="1" thickBot="1">
      <c r="B11" s="70"/>
      <c r="C11" s="70"/>
      <c r="D11" s="85"/>
      <c r="E11" s="70"/>
      <c r="F11" s="70"/>
      <c r="G11" s="70"/>
      <c r="H11" s="36">
        <f>E11*C11</f>
        <v>0</v>
      </c>
      <c r="I11" s="36">
        <f>F11*C11</f>
        <v>0</v>
      </c>
      <c r="J11" s="36">
        <f>G11*C11</f>
        <v>0</v>
      </c>
      <c r="K11" s="70"/>
      <c r="L11" s="70"/>
      <c r="M11" s="70"/>
      <c r="N11" s="36">
        <f t="shared" si="1"/>
        <v>0</v>
      </c>
      <c r="O11" s="36">
        <f t="shared" si="0"/>
        <v>0</v>
      </c>
      <c r="P11" s="36">
        <f t="shared" si="0"/>
        <v>0</v>
      </c>
      <c r="Q11" s="70"/>
      <c r="R11" s="70"/>
      <c r="S11" s="70"/>
      <c r="T11" s="36">
        <f t="shared" si="2"/>
        <v>0</v>
      </c>
      <c r="U11" s="36">
        <f t="shared" si="3"/>
        <v>0</v>
      </c>
      <c r="V11" s="36">
        <f t="shared" si="4"/>
        <v>0</v>
      </c>
    </row>
    <row r="12" spans="2:22" ht="35.1" customHeight="1" thickTop="1">
      <c r="B12" s="37" t="s">
        <v>29</v>
      </c>
      <c r="C12" s="40">
        <f t="shared" ref="C12:V12" si="5">SUM(C8:C11)</f>
        <v>24</v>
      </c>
      <c r="D12" s="72"/>
      <c r="E12" s="40">
        <f t="shared" si="5"/>
        <v>0</v>
      </c>
      <c r="F12" s="40">
        <f t="shared" si="5"/>
        <v>0</v>
      </c>
      <c r="G12" s="40">
        <f t="shared" si="5"/>
        <v>6</v>
      </c>
      <c r="H12" s="40">
        <f t="shared" si="5"/>
        <v>0</v>
      </c>
      <c r="I12" s="40">
        <f t="shared" si="5"/>
        <v>0</v>
      </c>
      <c r="J12" s="40">
        <f t="shared" si="5"/>
        <v>76</v>
      </c>
      <c r="K12" s="40">
        <f t="shared" si="5"/>
        <v>0</v>
      </c>
      <c r="L12" s="40">
        <f t="shared" si="5"/>
        <v>0</v>
      </c>
      <c r="M12" s="40">
        <f t="shared" si="5"/>
        <v>51</v>
      </c>
      <c r="N12" s="40">
        <f t="shared" si="5"/>
        <v>0</v>
      </c>
      <c r="O12" s="40">
        <f t="shared" si="5"/>
        <v>0</v>
      </c>
      <c r="P12" s="40">
        <f t="shared" si="5"/>
        <v>25</v>
      </c>
      <c r="Q12" s="40">
        <f t="shared" si="5"/>
        <v>0</v>
      </c>
      <c r="R12" s="40">
        <f t="shared" si="5"/>
        <v>0</v>
      </c>
      <c r="S12" s="40">
        <f t="shared" si="5"/>
        <v>2</v>
      </c>
      <c r="T12" s="40">
        <f t="shared" si="5"/>
        <v>0</v>
      </c>
      <c r="U12" s="40">
        <f t="shared" si="5"/>
        <v>0</v>
      </c>
      <c r="V12" s="40">
        <f t="shared" si="5"/>
        <v>28</v>
      </c>
    </row>
  </sheetData>
  <mergeCells count="7">
    <mergeCell ref="T6:V6"/>
    <mergeCell ref="C6:D6"/>
    <mergeCell ref="E6:G6"/>
    <mergeCell ref="H6:J6"/>
    <mergeCell ref="K6:M6"/>
    <mergeCell ref="N6:P6"/>
    <mergeCell ref="Q6:S6"/>
  </mergeCells>
  <phoneticPr fontId="2"/>
  <pageMargins left="0" right="0" top="0.74803149606299213" bottom="0.74803149606299213" header="0.31496062992125984" footer="0.31496062992125984"/>
  <pageSetup paperSize="9" scale="76"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AF26D-0F3B-42AA-B1C7-8AE86008861F}">
  <sheetPr>
    <tabColor rgb="FFFFFF00"/>
    <pageSetUpPr fitToPage="1"/>
  </sheetPr>
  <dimension ref="A1:G53"/>
  <sheetViews>
    <sheetView view="pageBreakPreview" topLeftCell="A22" zoomScaleNormal="100" zoomScaleSheetLayoutView="100" workbookViewId="0">
      <selection activeCell="K36" sqref="K36"/>
    </sheetView>
  </sheetViews>
  <sheetFormatPr defaultRowHeight="14.4"/>
  <cols>
    <col min="1" max="1" width="2.88671875" style="1" bestFit="1" customWidth="1"/>
    <col min="2" max="2" width="2.88671875" style="1" customWidth="1"/>
    <col min="3" max="3" width="24.33203125" style="1" customWidth="1"/>
    <col min="4" max="6" width="14.109375" style="1" customWidth="1"/>
    <col min="7" max="7" width="40.44140625" style="1" customWidth="1"/>
    <col min="8" max="257" width="9" style="1"/>
    <col min="258" max="258" width="1.21875" style="1" customWidth="1"/>
    <col min="259" max="259" width="24.33203125" style="1" customWidth="1"/>
    <col min="260" max="262" width="11.6640625" style="1" customWidth="1"/>
    <col min="263" max="263" width="40.44140625" style="1" customWidth="1"/>
    <col min="264" max="513" width="9" style="1"/>
    <col min="514" max="514" width="1.21875" style="1" customWidth="1"/>
    <col min="515" max="515" width="24.33203125" style="1" customWidth="1"/>
    <col min="516" max="518" width="11.6640625" style="1" customWidth="1"/>
    <col min="519" max="519" width="40.44140625" style="1" customWidth="1"/>
    <col min="520" max="769" width="9" style="1"/>
    <col min="770" max="770" width="1.21875" style="1" customWidth="1"/>
    <col min="771" max="771" width="24.33203125" style="1" customWidth="1"/>
    <col min="772" max="774" width="11.6640625" style="1" customWidth="1"/>
    <col min="775" max="775" width="40.44140625" style="1" customWidth="1"/>
    <col min="776" max="1025" width="9" style="1"/>
    <col min="1026" max="1026" width="1.21875" style="1" customWidth="1"/>
    <col min="1027" max="1027" width="24.33203125" style="1" customWidth="1"/>
    <col min="1028" max="1030" width="11.6640625" style="1" customWidth="1"/>
    <col min="1031" max="1031" width="40.44140625" style="1" customWidth="1"/>
    <col min="1032" max="1281" width="9" style="1"/>
    <col min="1282" max="1282" width="1.21875" style="1" customWidth="1"/>
    <col min="1283" max="1283" width="24.33203125" style="1" customWidth="1"/>
    <col min="1284" max="1286" width="11.6640625" style="1" customWidth="1"/>
    <col min="1287" max="1287" width="40.44140625" style="1" customWidth="1"/>
    <col min="1288" max="1537" width="9" style="1"/>
    <col min="1538" max="1538" width="1.21875" style="1" customWidth="1"/>
    <col min="1539" max="1539" width="24.33203125" style="1" customWidth="1"/>
    <col min="1540" max="1542" width="11.6640625" style="1" customWidth="1"/>
    <col min="1543" max="1543" width="40.44140625" style="1" customWidth="1"/>
    <col min="1544" max="1793" width="9" style="1"/>
    <col min="1794" max="1794" width="1.21875" style="1" customWidth="1"/>
    <col min="1795" max="1795" width="24.33203125" style="1" customWidth="1"/>
    <col min="1796" max="1798" width="11.6640625" style="1" customWidth="1"/>
    <col min="1799" max="1799" width="40.44140625" style="1" customWidth="1"/>
    <col min="1800" max="2049" width="9" style="1"/>
    <col min="2050" max="2050" width="1.21875" style="1" customWidth="1"/>
    <col min="2051" max="2051" width="24.33203125" style="1" customWidth="1"/>
    <col min="2052" max="2054" width="11.6640625" style="1" customWidth="1"/>
    <col min="2055" max="2055" width="40.44140625" style="1" customWidth="1"/>
    <col min="2056" max="2305" width="9" style="1"/>
    <col min="2306" max="2306" width="1.21875" style="1" customWidth="1"/>
    <col min="2307" max="2307" width="24.33203125" style="1" customWidth="1"/>
    <col min="2308" max="2310" width="11.6640625" style="1" customWidth="1"/>
    <col min="2311" max="2311" width="40.44140625" style="1" customWidth="1"/>
    <col min="2312" max="2561" width="9" style="1"/>
    <col min="2562" max="2562" width="1.21875" style="1" customWidth="1"/>
    <col min="2563" max="2563" width="24.33203125" style="1" customWidth="1"/>
    <col min="2564" max="2566" width="11.6640625" style="1" customWidth="1"/>
    <col min="2567" max="2567" width="40.44140625" style="1" customWidth="1"/>
    <col min="2568" max="2817" width="9" style="1"/>
    <col min="2818" max="2818" width="1.21875" style="1" customWidth="1"/>
    <col min="2819" max="2819" width="24.33203125" style="1" customWidth="1"/>
    <col min="2820" max="2822" width="11.6640625" style="1" customWidth="1"/>
    <col min="2823" max="2823" width="40.44140625" style="1" customWidth="1"/>
    <col min="2824" max="3073" width="9" style="1"/>
    <col min="3074" max="3074" width="1.21875" style="1" customWidth="1"/>
    <col min="3075" max="3075" width="24.33203125" style="1" customWidth="1"/>
    <col min="3076" max="3078" width="11.6640625" style="1" customWidth="1"/>
    <col min="3079" max="3079" width="40.44140625" style="1" customWidth="1"/>
    <col min="3080" max="3329" width="9" style="1"/>
    <col min="3330" max="3330" width="1.21875" style="1" customWidth="1"/>
    <col min="3331" max="3331" width="24.33203125" style="1" customWidth="1"/>
    <col min="3332" max="3334" width="11.6640625" style="1" customWidth="1"/>
    <col min="3335" max="3335" width="40.44140625" style="1" customWidth="1"/>
    <col min="3336" max="3585" width="9" style="1"/>
    <col min="3586" max="3586" width="1.21875" style="1" customWidth="1"/>
    <col min="3587" max="3587" width="24.33203125" style="1" customWidth="1"/>
    <col min="3588" max="3590" width="11.6640625" style="1" customWidth="1"/>
    <col min="3591" max="3591" width="40.44140625" style="1" customWidth="1"/>
    <col min="3592" max="3841" width="9" style="1"/>
    <col min="3842" max="3842" width="1.21875" style="1" customWidth="1"/>
    <col min="3843" max="3843" width="24.33203125" style="1" customWidth="1"/>
    <col min="3844" max="3846" width="11.6640625" style="1" customWidth="1"/>
    <col min="3847" max="3847" width="40.44140625" style="1" customWidth="1"/>
    <col min="3848" max="4097" width="9" style="1"/>
    <col min="4098" max="4098" width="1.21875" style="1" customWidth="1"/>
    <col min="4099" max="4099" width="24.33203125" style="1" customWidth="1"/>
    <col min="4100" max="4102" width="11.6640625" style="1" customWidth="1"/>
    <col min="4103" max="4103" width="40.44140625" style="1" customWidth="1"/>
    <col min="4104" max="4353" width="9" style="1"/>
    <col min="4354" max="4354" width="1.21875" style="1" customWidth="1"/>
    <col min="4355" max="4355" width="24.33203125" style="1" customWidth="1"/>
    <col min="4356" max="4358" width="11.6640625" style="1" customWidth="1"/>
    <col min="4359" max="4359" width="40.44140625" style="1" customWidth="1"/>
    <col min="4360" max="4609" width="9" style="1"/>
    <col min="4610" max="4610" width="1.21875" style="1" customWidth="1"/>
    <col min="4611" max="4611" width="24.33203125" style="1" customWidth="1"/>
    <col min="4612" max="4614" width="11.6640625" style="1" customWidth="1"/>
    <col min="4615" max="4615" width="40.44140625" style="1" customWidth="1"/>
    <col min="4616" max="4865" width="9" style="1"/>
    <col min="4866" max="4866" width="1.21875" style="1" customWidth="1"/>
    <col min="4867" max="4867" width="24.33203125" style="1" customWidth="1"/>
    <col min="4868" max="4870" width="11.6640625" style="1" customWidth="1"/>
    <col min="4871" max="4871" width="40.44140625" style="1" customWidth="1"/>
    <col min="4872" max="5121" width="9" style="1"/>
    <col min="5122" max="5122" width="1.21875" style="1" customWidth="1"/>
    <col min="5123" max="5123" width="24.33203125" style="1" customWidth="1"/>
    <col min="5124" max="5126" width="11.6640625" style="1" customWidth="1"/>
    <col min="5127" max="5127" width="40.44140625" style="1" customWidth="1"/>
    <col min="5128" max="5377" width="9" style="1"/>
    <col min="5378" max="5378" width="1.21875" style="1" customWidth="1"/>
    <col min="5379" max="5379" width="24.33203125" style="1" customWidth="1"/>
    <col min="5380" max="5382" width="11.6640625" style="1" customWidth="1"/>
    <col min="5383" max="5383" width="40.44140625" style="1" customWidth="1"/>
    <col min="5384" max="5633" width="9" style="1"/>
    <col min="5634" max="5634" width="1.21875" style="1" customWidth="1"/>
    <col min="5635" max="5635" width="24.33203125" style="1" customWidth="1"/>
    <col min="5636" max="5638" width="11.6640625" style="1" customWidth="1"/>
    <col min="5639" max="5639" width="40.44140625" style="1" customWidth="1"/>
    <col min="5640" max="5889" width="9" style="1"/>
    <col min="5890" max="5890" width="1.21875" style="1" customWidth="1"/>
    <col min="5891" max="5891" width="24.33203125" style="1" customWidth="1"/>
    <col min="5892" max="5894" width="11.6640625" style="1" customWidth="1"/>
    <col min="5895" max="5895" width="40.44140625" style="1" customWidth="1"/>
    <col min="5896" max="6145" width="9" style="1"/>
    <col min="6146" max="6146" width="1.21875" style="1" customWidth="1"/>
    <col min="6147" max="6147" width="24.33203125" style="1" customWidth="1"/>
    <col min="6148" max="6150" width="11.6640625" style="1" customWidth="1"/>
    <col min="6151" max="6151" width="40.44140625" style="1" customWidth="1"/>
    <col min="6152" max="6401" width="9" style="1"/>
    <col min="6402" max="6402" width="1.21875" style="1" customWidth="1"/>
    <col min="6403" max="6403" width="24.33203125" style="1" customWidth="1"/>
    <col min="6404" max="6406" width="11.6640625" style="1" customWidth="1"/>
    <col min="6407" max="6407" width="40.44140625" style="1" customWidth="1"/>
    <col min="6408" max="6657" width="9" style="1"/>
    <col min="6658" max="6658" width="1.21875" style="1" customWidth="1"/>
    <col min="6659" max="6659" width="24.33203125" style="1" customWidth="1"/>
    <col min="6660" max="6662" width="11.6640625" style="1" customWidth="1"/>
    <col min="6663" max="6663" width="40.44140625" style="1" customWidth="1"/>
    <col min="6664" max="6913" width="9" style="1"/>
    <col min="6914" max="6914" width="1.21875" style="1" customWidth="1"/>
    <col min="6915" max="6915" width="24.33203125" style="1" customWidth="1"/>
    <col min="6916" max="6918" width="11.6640625" style="1" customWidth="1"/>
    <col min="6919" max="6919" width="40.44140625" style="1" customWidth="1"/>
    <col min="6920" max="7169" width="9" style="1"/>
    <col min="7170" max="7170" width="1.21875" style="1" customWidth="1"/>
    <col min="7171" max="7171" width="24.33203125" style="1" customWidth="1"/>
    <col min="7172" max="7174" width="11.6640625" style="1" customWidth="1"/>
    <col min="7175" max="7175" width="40.44140625" style="1" customWidth="1"/>
    <col min="7176" max="7425" width="9" style="1"/>
    <col min="7426" max="7426" width="1.21875" style="1" customWidth="1"/>
    <col min="7427" max="7427" width="24.33203125" style="1" customWidth="1"/>
    <col min="7428" max="7430" width="11.6640625" style="1" customWidth="1"/>
    <col min="7431" max="7431" width="40.44140625" style="1" customWidth="1"/>
    <col min="7432" max="7681" width="9" style="1"/>
    <col min="7682" max="7682" width="1.21875" style="1" customWidth="1"/>
    <col min="7683" max="7683" width="24.33203125" style="1" customWidth="1"/>
    <col min="7684" max="7686" width="11.6640625" style="1" customWidth="1"/>
    <col min="7687" max="7687" width="40.44140625" style="1" customWidth="1"/>
    <col min="7688" max="7937" width="9" style="1"/>
    <col min="7938" max="7938" width="1.21875" style="1" customWidth="1"/>
    <col min="7939" max="7939" width="24.33203125" style="1" customWidth="1"/>
    <col min="7940" max="7942" width="11.6640625" style="1" customWidth="1"/>
    <col min="7943" max="7943" width="40.44140625" style="1" customWidth="1"/>
    <col min="7944" max="8193" width="9" style="1"/>
    <col min="8194" max="8194" width="1.21875" style="1" customWidth="1"/>
    <col min="8195" max="8195" width="24.33203125" style="1" customWidth="1"/>
    <col min="8196" max="8198" width="11.6640625" style="1" customWidth="1"/>
    <col min="8199" max="8199" width="40.44140625" style="1" customWidth="1"/>
    <col min="8200" max="8449" width="9" style="1"/>
    <col min="8450" max="8450" width="1.21875" style="1" customWidth="1"/>
    <col min="8451" max="8451" width="24.33203125" style="1" customWidth="1"/>
    <col min="8452" max="8454" width="11.6640625" style="1" customWidth="1"/>
    <col min="8455" max="8455" width="40.44140625" style="1" customWidth="1"/>
    <col min="8456" max="8705" width="9" style="1"/>
    <col min="8706" max="8706" width="1.21875" style="1" customWidth="1"/>
    <col min="8707" max="8707" width="24.33203125" style="1" customWidth="1"/>
    <col min="8708" max="8710" width="11.6640625" style="1" customWidth="1"/>
    <col min="8711" max="8711" width="40.44140625" style="1" customWidth="1"/>
    <col min="8712" max="8961" width="9" style="1"/>
    <col min="8962" max="8962" width="1.21875" style="1" customWidth="1"/>
    <col min="8963" max="8963" width="24.33203125" style="1" customWidth="1"/>
    <col min="8964" max="8966" width="11.6640625" style="1" customWidth="1"/>
    <col min="8967" max="8967" width="40.44140625" style="1" customWidth="1"/>
    <col min="8968" max="9217" width="9" style="1"/>
    <col min="9218" max="9218" width="1.21875" style="1" customWidth="1"/>
    <col min="9219" max="9219" width="24.33203125" style="1" customWidth="1"/>
    <col min="9220" max="9222" width="11.6640625" style="1" customWidth="1"/>
    <col min="9223" max="9223" width="40.44140625" style="1" customWidth="1"/>
    <col min="9224" max="9473" width="9" style="1"/>
    <col min="9474" max="9474" width="1.21875" style="1" customWidth="1"/>
    <col min="9475" max="9475" width="24.33203125" style="1" customWidth="1"/>
    <col min="9476" max="9478" width="11.6640625" style="1" customWidth="1"/>
    <col min="9479" max="9479" width="40.44140625" style="1" customWidth="1"/>
    <col min="9480" max="9729" width="9" style="1"/>
    <col min="9730" max="9730" width="1.21875" style="1" customWidth="1"/>
    <col min="9731" max="9731" width="24.33203125" style="1" customWidth="1"/>
    <col min="9732" max="9734" width="11.6640625" style="1" customWidth="1"/>
    <col min="9735" max="9735" width="40.44140625" style="1" customWidth="1"/>
    <col min="9736" max="9985" width="9" style="1"/>
    <col min="9986" max="9986" width="1.21875" style="1" customWidth="1"/>
    <col min="9987" max="9987" width="24.33203125" style="1" customWidth="1"/>
    <col min="9988" max="9990" width="11.6640625" style="1" customWidth="1"/>
    <col min="9991" max="9991" width="40.44140625" style="1" customWidth="1"/>
    <col min="9992" max="10241" width="9" style="1"/>
    <col min="10242" max="10242" width="1.21875" style="1" customWidth="1"/>
    <col min="10243" max="10243" width="24.33203125" style="1" customWidth="1"/>
    <col min="10244" max="10246" width="11.6640625" style="1" customWidth="1"/>
    <col min="10247" max="10247" width="40.44140625" style="1" customWidth="1"/>
    <col min="10248" max="10497" width="9" style="1"/>
    <col min="10498" max="10498" width="1.21875" style="1" customWidth="1"/>
    <col min="10499" max="10499" width="24.33203125" style="1" customWidth="1"/>
    <col min="10500" max="10502" width="11.6640625" style="1" customWidth="1"/>
    <col min="10503" max="10503" width="40.44140625" style="1" customWidth="1"/>
    <col min="10504" max="10753" width="9" style="1"/>
    <col min="10754" max="10754" width="1.21875" style="1" customWidth="1"/>
    <col min="10755" max="10755" width="24.33203125" style="1" customWidth="1"/>
    <col min="10756" max="10758" width="11.6640625" style="1" customWidth="1"/>
    <col min="10759" max="10759" width="40.44140625" style="1" customWidth="1"/>
    <col min="10760" max="11009" width="9" style="1"/>
    <col min="11010" max="11010" width="1.21875" style="1" customWidth="1"/>
    <col min="11011" max="11011" width="24.33203125" style="1" customWidth="1"/>
    <col min="11012" max="11014" width="11.6640625" style="1" customWidth="1"/>
    <col min="11015" max="11015" width="40.44140625" style="1" customWidth="1"/>
    <col min="11016" max="11265" width="9" style="1"/>
    <col min="11266" max="11266" width="1.21875" style="1" customWidth="1"/>
    <col min="11267" max="11267" width="24.33203125" style="1" customWidth="1"/>
    <col min="11268" max="11270" width="11.6640625" style="1" customWidth="1"/>
    <col min="11271" max="11271" width="40.44140625" style="1" customWidth="1"/>
    <col min="11272" max="11521" width="9" style="1"/>
    <col min="11522" max="11522" width="1.21875" style="1" customWidth="1"/>
    <col min="11523" max="11523" width="24.33203125" style="1" customWidth="1"/>
    <col min="11524" max="11526" width="11.6640625" style="1" customWidth="1"/>
    <col min="11527" max="11527" width="40.44140625" style="1" customWidth="1"/>
    <col min="11528" max="11777" width="9" style="1"/>
    <col min="11778" max="11778" width="1.21875" style="1" customWidth="1"/>
    <col min="11779" max="11779" width="24.33203125" style="1" customWidth="1"/>
    <col min="11780" max="11782" width="11.6640625" style="1" customWidth="1"/>
    <col min="11783" max="11783" width="40.44140625" style="1" customWidth="1"/>
    <col min="11784" max="12033" width="9" style="1"/>
    <col min="12034" max="12034" width="1.21875" style="1" customWidth="1"/>
    <col min="12035" max="12035" width="24.33203125" style="1" customWidth="1"/>
    <col min="12036" max="12038" width="11.6640625" style="1" customWidth="1"/>
    <col min="12039" max="12039" width="40.44140625" style="1" customWidth="1"/>
    <col min="12040" max="12289" width="9" style="1"/>
    <col min="12290" max="12290" width="1.21875" style="1" customWidth="1"/>
    <col min="12291" max="12291" width="24.33203125" style="1" customWidth="1"/>
    <col min="12292" max="12294" width="11.6640625" style="1" customWidth="1"/>
    <col min="12295" max="12295" width="40.44140625" style="1" customWidth="1"/>
    <col min="12296" max="12545" width="9" style="1"/>
    <col min="12546" max="12546" width="1.21875" style="1" customWidth="1"/>
    <col min="12547" max="12547" width="24.33203125" style="1" customWidth="1"/>
    <col min="12548" max="12550" width="11.6640625" style="1" customWidth="1"/>
    <col min="12551" max="12551" width="40.44140625" style="1" customWidth="1"/>
    <col min="12552" max="12801" width="9" style="1"/>
    <col min="12802" max="12802" width="1.21875" style="1" customWidth="1"/>
    <col min="12803" max="12803" width="24.33203125" style="1" customWidth="1"/>
    <col min="12804" max="12806" width="11.6640625" style="1" customWidth="1"/>
    <col min="12807" max="12807" width="40.44140625" style="1" customWidth="1"/>
    <col min="12808" max="13057" width="9" style="1"/>
    <col min="13058" max="13058" width="1.21875" style="1" customWidth="1"/>
    <col min="13059" max="13059" width="24.33203125" style="1" customWidth="1"/>
    <col min="13060" max="13062" width="11.6640625" style="1" customWidth="1"/>
    <col min="13063" max="13063" width="40.44140625" style="1" customWidth="1"/>
    <col min="13064" max="13313" width="9" style="1"/>
    <col min="13314" max="13314" width="1.21875" style="1" customWidth="1"/>
    <col min="13315" max="13315" width="24.33203125" style="1" customWidth="1"/>
    <col min="13316" max="13318" width="11.6640625" style="1" customWidth="1"/>
    <col min="13319" max="13319" width="40.44140625" style="1" customWidth="1"/>
    <col min="13320" max="13569" width="9" style="1"/>
    <col min="13570" max="13570" width="1.21875" style="1" customWidth="1"/>
    <col min="13571" max="13571" width="24.33203125" style="1" customWidth="1"/>
    <col min="13572" max="13574" width="11.6640625" style="1" customWidth="1"/>
    <col min="13575" max="13575" width="40.44140625" style="1" customWidth="1"/>
    <col min="13576" max="13825" width="9" style="1"/>
    <col min="13826" max="13826" width="1.21875" style="1" customWidth="1"/>
    <col min="13827" max="13827" width="24.33203125" style="1" customWidth="1"/>
    <col min="13828" max="13830" width="11.6640625" style="1" customWidth="1"/>
    <col min="13831" max="13831" width="40.44140625" style="1" customWidth="1"/>
    <col min="13832" max="14081" width="9" style="1"/>
    <col min="14082" max="14082" width="1.21875" style="1" customWidth="1"/>
    <col min="14083" max="14083" width="24.33203125" style="1" customWidth="1"/>
    <col min="14084" max="14086" width="11.6640625" style="1" customWidth="1"/>
    <col min="14087" max="14087" width="40.44140625" style="1" customWidth="1"/>
    <col min="14088" max="14337" width="9" style="1"/>
    <col min="14338" max="14338" width="1.21875" style="1" customWidth="1"/>
    <col min="14339" max="14339" width="24.33203125" style="1" customWidth="1"/>
    <col min="14340" max="14342" width="11.6640625" style="1" customWidth="1"/>
    <col min="14343" max="14343" width="40.44140625" style="1" customWidth="1"/>
    <col min="14344" max="14593" width="9" style="1"/>
    <col min="14594" max="14594" width="1.21875" style="1" customWidth="1"/>
    <col min="14595" max="14595" width="24.33203125" style="1" customWidth="1"/>
    <col min="14596" max="14598" width="11.6640625" style="1" customWidth="1"/>
    <col min="14599" max="14599" width="40.44140625" style="1" customWidth="1"/>
    <col min="14600" max="14849" width="9" style="1"/>
    <col min="14850" max="14850" width="1.21875" style="1" customWidth="1"/>
    <col min="14851" max="14851" width="24.33203125" style="1" customWidth="1"/>
    <col min="14852" max="14854" width="11.6640625" style="1" customWidth="1"/>
    <col min="14855" max="14855" width="40.44140625" style="1" customWidth="1"/>
    <col min="14856" max="15105" width="9" style="1"/>
    <col min="15106" max="15106" width="1.21875" style="1" customWidth="1"/>
    <col min="15107" max="15107" width="24.33203125" style="1" customWidth="1"/>
    <col min="15108" max="15110" width="11.6640625" style="1" customWidth="1"/>
    <col min="15111" max="15111" width="40.44140625" style="1" customWidth="1"/>
    <col min="15112" max="15361" width="9" style="1"/>
    <col min="15362" max="15362" width="1.21875" style="1" customWidth="1"/>
    <col min="15363" max="15363" width="24.33203125" style="1" customWidth="1"/>
    <col min="15364" max="15366" width="11.6640625" style="1" customWidth="1"/>
    <col min="15367" max="15367" width="40.44140625" style="1" customWidth="1"/>
    <col min="15368" max="15617" width="9" style="1"/>
    <col min="15618" max="15618" width="1.21875" style="1" customWidth="1"/>
    <col min="15619" max="15619" width="24.33203125" style="1" customWidth="1"/>
    <col min="15620" max="15622" width="11.6640625" style="1" customWidth="1"/>
    <col min="15623" max="15623" width="40.44140625" style="1" customWidth="1"/>
    <col min="15624" max="15873" width="9" style="1"/>
    <col min="15874" max="15874" width="1.21875" style="1" customWidth="1"/>
    <col min="15875" max="15875" width="24.33203125" style="1" customWidth="1"/>
    <col min="15876" max="15878" width="11.6640625" style="1" customWidth="1"/>
    <col min="15879" max="15879" width="40.44140625" style="1" customWidth="1"/>
    <col min="15880" max="16129" width="9" style="1"/>
    <col min="16130" max="16130" width="1.21875" style="1" customWidth="1"/>
    <col min="16131" max="16131" width="24.33203125" style="1" customWidth="1"/>
    <col min="16132" max="16134" width="11.6640625" style="1" customWidth="1"/>
    <col min="16135" max="16135" width="40.44140625" style="1" customWidth="1"/>
    <col min="16136" max="16384" width="9" style="1"/>
  </cols>
  <sheetData>
    <row r="1" spans="1:7">
      <c r="C1" s="1" t="s">
        <v>134</v>
      </c>
      <c r="G1" s="21" t="s">
        <v>47</v>
      </c>
    </row>
    <row r="2" spans="1:7" ht="18" customHeight="1">
      <c r="A2" s="6"/>
      <c r="B2" s="6"/>
      <c r="C2" s="268" t="s">
        <v>135</v>
      </c>
      <c r="D2" s="268"/>
      <c r="E2" s="268"/>
      <c r="F2" s="268"/>
      <c r="G2" s="268"/>
    </row>
    <row r="3" spans="1:7" s="6" customFormat="1" ht="17.25" customHeight="1" thickBot="1">
      <c r="C3" s="1"/>
      <c r="D3" s="1"/>
      <c r="E3" s="1"/>
      <c r="F3" s="7" t="s">
        <v>136</v>
      </c>
      <c r="G3" s="186" t="str">
        <f>'別紙（4）記載例'!D3</f>
        <v>○○病院</v>
      </c>
    </row>
    <row r="4" spans="1:7" ht="18" customHeight="1" thickBot="1">
      <c r="A4" s="251"/>
      <c r="B4" s="252"/>
      <c r="C4" s="76" t="s">
        <v>1</v>
      </c>
      <c r="D4" s="76" t="s">
        <v>137</v>
      </c>
      <c r="E4" s="76" t="s">
        <v>3</v>
      </c>
      <c r="F4" s="76" t="s">
        <v>4</v>
      </c>
      <c r="G4" s="77" t="s">
        <v>5</v>
      </c>
    </row>
    <row r="5" spans="1:7" ht="18" customHeight="1">
      <c r="A5" s="269" t="s">
        <v>79</v>
      </c>
      <c r="B5" s="271" t="s">
        <v>57</v>
      </c>
      <c r="C5" s="187"/>
      <c r="D5" s="188" t="s">
        <v>0</v>
      </c>
      <c r="E5" s="188" t="s">
        <v>6</v>
      </c>
      <c r="F5" s="188" t="s">
        <v>6</v>
      </c>
      <c r="G5" s="189"/>
    </row>
    <row r="6" spans="1:7" ht="18" customHeight="1">
      <c r="A6" s="270"/>
      <c r="B6" s="272"/>
      <c r="C6" s="43" t="s">
        <v>22</v>
      </c>
      <c r="D6" s="139"/>
      <c r="E6" s="44"/>
      <c r="F6" s="253"/>
      <c r="G6" s="112"/>
    </row>
    <row r="7" spans="1:7" ht="18" customHeight="1">
      <c r="A7" s="270"/>
      <c r="B7" s="272"/>
      <c r="C7" s="48" t="s">
        <v>86</v>
      </c>
      <c r="D7" s="190"/>
      <c r="E7" s="139" t="s">
        <v>25</v>
      </c>
      <c r="F7" s="254"/>
      <c r="G7" s="73" t="s">
        <v>87</v>
      </c>
    </row>
    <row r="8" spans="1:7" ht="18" customHeight="1">
      <c r="A8" s="270"/>
      <c r="B8" s="272"/>
      <c r="C8" s="43"/>
      <c r="D8" s="190"/>
      <c r="E8" s="140" t="s">
        <v>27</v>
      </c>
      <c r="F8" s="273"/>
      <c r="G8" s="73"/>
    </row>
    <row r="9" spans="1:7" ht="18" customHeight="1">
      <c r="A9" s="270"/>
      <c r="B9" s="272"/>
      <c r="C9" s="50" t="s">
        <v>29</v>
      </c>
      <c r="D9" s="46">
        <f>SUM(D6:D8)</f>
        <v>0</v>
      </c>
      <c r="E9" s="51">
        <f>97000*'別紙(5)　記載例'!L20</f>
        <v>0</v>
      </c>
      <c r="F9" s="51">
        <f>IF(D9&lt;E9,D9,E9)</f>
        <v>0</v>
      </c>
      <c r="G9" s="47"/>
    </row>
    <row r="10" spans="1:7" ht="18" customHeight="1">
      <c r="A10" s="270"/>
      <c r="B10" s="272"/>
      <c r="C10" s="81" t="s">
        <v>88</v>
      </c>
      <c r="D10" s="52"/>
      <c r="E10" s="44"/>
      <c r="F10" s="250"/>
      <c r="G10" s="112"/>
    </row>
    <row r="11" spans="1:7" ht="18" customHeight="1">
      <c r="A11" s="270"/>
      <c r="B11" s="272"/>
      <c r="C11" s="48" t="s">
        <v>86</v>
      </c>
      <c r="D11" s="190"/>
      <c r="E11" s="139" t="s">
        <v>103</v>
      </c>
      <c r="F11" s="235"/>
      <c r="G11" s="73" t="s">
        <v>104</v>
      </c>
    </row>
    <row r="12" spans="1:7" ht="18" customHeight="1">
      <c r="A12" s="270"/>
      <c r="B12" s="272"/>
      <c r="C12" s="43"/>
      <c r="D12" s="191"/>
      <c r="E12" s="140" t="s">
        <v>28</v>
      </c>
      <c r="F12" s="274"/>
      <c r="G12" s="73"/>
    </row>
    <row r="13" spans="1:7" ht="18" customHeight="1">
      <c r="A13" s="270"/>
      <c r="B13" s="272"/>
      <c r="C13" s="50" t="s">
        <v>29</v>
      </c>
      <c r="D13" s="46">
        <f>SUM(D10:D12)</f>
        <v>0</v>
      </c>
      <c r="E13" s="51">
        <f>41000*'別紙(5)　記載例'!M20</f>
        <v>0</v>
      </c>
      <c r="F13" s="51">
        <f>IF(D13&lt;E13,D13,E13)</f>
        <v>0</v>
      </c>
      <c r="G13" s="47"/>
    </row>
    <row r="14" spans="1:7" ht="18" customHeight="1">
      <c r="A14" s="270"/>
      <c r="B14" s="272"/>
      <c r="C14" s="43" t="s">
        <v>23</v>
      </c>
      <c r="D14" s="52"/>
      <c r="E14" s="44"/>
      <c r="F14" s="250"/>
      <c r="G14" s="112"/>
    </row>
    <row r="15" spans="1:7" ht="18" customHeight="1">
      <c r="A15" s="270"/>
      <c r="B15" s="272"/>
      <c r="C15" s="48" t="s">
        <v>86</v>
      </c>
      <c r="D15" s="190">
        <v>400000</v>
      </c>
      <c r="E15" s="139" t="s">
        <v>106</v>
      </c>
      <c r="F15" s="235"/>
      <c r="G15" s="73" t="s">
        <v>107</v>
      </c>
    </row>
    <row r="16" spans="1:7" ht="18" customHeight="1">
      <c r="A16" s="270"/>
      <c r="B16" s="272"/>
      <c r="C16" s="43"/>
      <c r="D16" s="191"/>
      <c r="E16" s="140" t="s">
        <v>28</v>
      </c>
      <c r="F16" s="274"/>
      <c r="G16" s="73"/>
    </row>
    <row r="17" spans="1:7" ht="18" customHeight="1">
      <c r="A17" s="270"/>
      <c r="B17" s="272"/>
      <c r="C17" s="50" t="s">
        <v>29</v>
      </c>
      <c r="D17" s="46">
        <f>SUM(D14:D16)</f>
        <v>400000</v>
      </c>
      <c r="E17" s="51">
        <f>16000*'別紙(5)　記載例'!N20</f>
        <v>400000</v>
      </c>
      <c r="F17" s="51">
        <f>IF(D17&lt;E17,D17,E17)</f>
        <v>400000</v>
      </c>
      <c r="G17" s="47"/>
    </row>
    <row r="18" spans="1:7" ht="18" customHeight="1" thickBot="1">
      <c r="A18" s="270"/>
      <c r="B18" s="192"/>
      <c r="C18" s="53" t="s">
        <v>56</v>
      </c>
      <c r="D18" s="54">
        <f>D9+D13+D17</f>
        <v>400000</v>
      </c>
      <c r="E18" s="54">
        <f>E9+E13+E17</f>
        <v>400000</v>
      </c>
      <c r="F18" s="54">
        <f>F9+F13+F17</f>
        <v>400000</v>
      </c>
      <c r="G18" s="86"/>
    </row>
    <row r="19" spans="1:7" s="45" customFormat="1" ht="14.25" customHeight="1">
      <c r="A19" s="270"/>
      <c r="B19" s="245" t="s">
        <v>89</v>
      </c>
      <c r="C19" s="78"/>
      <c r="D19" s="119" t="s">
        <v>0</v>
      </c>
      <c r="E19" s="79" t="s">
        <v>6</v>
      </c>
      <c r="F19" s="79" t="s">
        <v>6</v>
      </c>
      <c r="G19" s="120"/>
    </row>
    <row r="20" spans="1:7" s="45" customFormat="1" ht="14.25" customHeight="1">
      <c r="A20" s="270"/>
      <c r="B20" s="246"/>
      <c r="C20" s="43" t="s">
        <v>90</v>
      </c>
      <c r="D20" s="139" t="s">
        <v>25</v>
      </c>
      <c r="E20" s="141" t="s">
        <v>25</v>
      </c>
      <c r="F20" s="235"/>
      <c r="G20" s="242" t="s">
        <v>91</v>
      </c>
    </row>
    <row r="21" spans="1:7" s="45" customFormat="1" ht="14.25" customHeight="1">
      <c r="A21" s="270"/>
      <c r="B21" s="246"/>
      <c r="C21" s="48" t="s">
        <v>86</v>
      </c>
      <c r="D21" s="121" t="s">
        <v>74</v>
      </c>
      <c r="E21" s="121" t="s">
        <v>92</v>
      </c>
      <c r="F21" s="235"/>
      <c r="G21" s="243"/>
    </row>
    <row r="22" spans="1:7" s="45" customFormat="1" ht="14.25" customHeight="1">
      <c r="A22" s="270"/>
      <c r="B22" s="246"/>
      <c r="C22" s="43"/>
      <c r="D22" s="122"/>
      <c r="E22" s="121" t="s">
        <v>93</v>
      </c>
      <c r="F22" s="235"/>
      <c r="G22" s="243"/>
    </row>
    <row r="23" spans="1:7" s="45" customFormat="1" ht="14.25" customHeight="1">
      <c r="A23" s="270"/>
      <c r="B23" s="246"/>
      <c r="C23" s="50" t="s">
        <v>29</v>
      </c>
      <c r="D23" s="123">
        <f>97000*D22</f>
        <v>0</v>
      </c>
      <c r="E23" s="51">
        <f>97000*'別紙(5)　記載例'!B20*2</f>
        <v>0</v>
      </c>
      <c r="F23" s="124"/>
      <c r="G23" s="243"/>
    </row>
    <row r="24" spans="1:7" s="45" customFormat="1" ht="14.25" customHeight="1">
      <c r="A24" s="270"/>
      <c r="B24" s="246"/>
      <c r="C24" s="81" t="s">
        <v>113</v>
      </c>
      <c r="D24" s="139" t="s">
        <v>103</v>
      </c>
      <c r="E24" s="141" t="s">
        <v>103</v>
      </c>
      <c r="F24" s="250"/>
      <c r="G24" s="243"/>
    </row>
    <row r="25" spans="1:7" s="45" customFormat="1" ht="14.25" customHeight="1">
      <c r="A25" s="270"/>
      <c r="B25" s="246"/>
      <c r="C25" s="48" t="s">
        <v>86</v>
      </c>
      <c r="D25" s="121" t="s">
        <v>74</v>
      </c>
      <c r="E25" s="121" t="s">
        <v>92</v>
      </c>
      <c r="F25" s="235"/>
      <c r="G25" s="243"/>
    </row>
    <row r="26" spans="1:7" s="45" customFormat="1" ht="14.25" customHeight="1">
      <c r="A26" s="270"/>
      <c r="B26" s="246"/>
      <c r="C26" s="43"/>
      <c r="D26" s="122"/>
      <c r="E26" s="121" t="s">
        <v>93</v>
      </c>
      <c r="F26" s="235"/>
      <c r="G26" s="243"/>
    </row>
    <row r="27" spans="1:7" s="45" customFormat="1" ht="14.25" customHeight="1">
      <c r="A27" s="270"/>
      <c r="B27" s="246"/>
      <c r="C27" s="50" t="s">
        <v>29</v>
      </c>
      <c r="D27" s="125">
        <f>41000*D26</f>
        <v>0</v>
      </c>
      <c r="E27" s="51">
        <f>41000*'別紙(5)　記載例'!E20*2</f>
        <v>0</v>
      </c>
      <c r="F27" s="124"/>
      <c r="G27" s="243"/>
    </row>
    <row r="28" spans="1:7" s="45" customFormat="1" ht="14.25" customHeight="1">
      <c r="A28" s="270"/>
      <c r="B28" s="246"/>
      <c r="C28" s="81" t="s">
        <v>138</v>
      </c>
      <c r="D28" s="139" t="s">
        <v>103</v>
      </c>
      <c r="E28" s="141" t="s">
        <v>103</v>
      </c>
      <c r="F28" s="250"/>
      <c r="G28" s="243"/>
    </row>
    <row r="29" spans="1:7" s="45" customFormat="1" ht="14.25" customHeight="1">
      <c r="A29" s="270"/>
      <c r="B29" s="246"/>
      <c r="C29" s="48" t="s">
        <v>86</v>
      </c>
      <c r="D29" s="121" t="s">
        <v>74</v>
      </c>
      <c r="E29" s="121" t="s">
        <v>92</v>
      </c>
      <c r="F29" s="235"/>
      <c r="G29" s="243"/>
    </row>
    <row r="30" spans="1:7" s="45" customFormat="1" ht="14.25" customHeight="1">
      <c r="A30" s="270"/>
      <c r="B30" s="246"/>
      <c r="C30" s="43"/>
      <c r="D30" s="122"/>
      <c r="E30" s="121" t="s">
        <v>149</v>
      </c>
      <c r="F30" s="235"/>
      <c r="G30" s="243"/>
    </row>
    <row r="31" spans="1:7" s="45" customFormat="1" ht="14.25" customHeight="1">
      <c r="A31" s="270"/>
      <c r="B31" s="246"/>
      <c r="C31" s="50" t="s">
        <v>29</v>
      </c>
      <c r="D31" s="125">
        <f>41000*D30</f>
        <v>0</v>
      </c>
      <c r="E31" s="51">
        <f>41000*'別紙(5)　記載例'!E24*1</f>
        <v>0</v>
      </c>
      <c r="F31" s="124"/>
      <c r="G31" s="243"/>
    </row>
    <row r="32" spans="1:7" s="45" customFormat="1" ht="14.25" customHeight="1">
      <c r="A32" s="270"/>
      <c r="B32" s="246"/>
      <c r="C32" s="43" t="s">
        <v>23</v>
      </c>
      <c r="D32" s="139" t="s">
        <v>106</v>
      </c>
      <c r="E32" s="141" t="s">
        <v>106</v>
      </c>
      <c r="F32" s="250"/>
      <c r="G32" s="243"/>
    </row>
    <row r="33" spans="1:7" s="45" customFormat="1" ht="14.25" customHeight="1">
      <c r="A33" s="270"/>
      <c r="B33" s="246"/>
      <c r="C33" s="48" t="s">
        <v>86</v>
      </c>
      <c r="D33" s="121" t="s">
        <v>74</v>
      </c>
      <c r="E33" s="121" t="s">
        <v>92</v>
      </c>
      <c r="F33" s="235"/>
      <c r="G33" s="243"/>
    </row>
    <row r="34" spans="1:7" s="45" customFormat="1" ht="14.25" customHeight="1">
      <c r="A34" s="270"/>
      <c r="B34" s="246"/>
      <c r="C34" s="43"/>
      <c r="D34" s="122">
        <v>28</v>
      </c>
      <c r="E34" s="121" t="s">
        <v>149</v>
      </c>
      <c r="F34" s="235"/>
      <c r="G34" s="244"/>
    </row>
    <row r="35" spans="1:7" s="45" customFormat="1" ht="14.25" customHeight="1">
      <c r="A35" s="270"/>
      <c r="B35" s="246"/>
      <c r="C35" s="50" t="s">
        <v>29</v>
      </c>
      <c r="D35" s="46">
        <f>16000*D34</f>
        <v>448000</v>
      </c>
      <c r="E35" s="51">
        <f>16000*'別紙(5)　記載例'!F20*1</f>
        <v>1216000</v>
      </c>
      <c r="F35" s="124"/>
      <c r="G35" s="126"/>
    </row>
    <row r="36" spans="1:7" s="45" customFormat="1" ht="14.25" customHeight="1" thickBot="1">
      <c r="A36" s="270"/>
      <c r="B36" s="247"/>
      <c r="C36" s="127" t="s">
        <v>94</v>
      </c>
      <c r="D36" s="128">
        <f>D23+D27+D35</f>
        <v>448000</v>
      </c>
      <c r="E36" s="129">
        <f>E23+E27+E35</f>
        <v>1216000</v>
      </c>
      <c r="F36" s="51">
        <f>IF(D36&lt;E36,D36,E36)</f>
        <v>448000</v>
      </c>
      <c r="G36" s="126"/>
    </row>
    <row r="37" spans="1:7" s="45" customFormat="1" ht="14.25" customHeight="1">
      <c r="A37" s="270"/>
      <c r="B37" s="245" t="s">
        <v>95</v>
      </c>
      <c r="C37" s="78"/>
      <c r="D37" s="119" t="s">
        <v>0</v>
      </c>
      <c r="E37" s="79" t="s">
        <v>6</v>
      </c>
      <c r="F37" s="79" t="s">
        <v>6</v>
      </c>
      <c r="G37" s="120"/>
    </row>
    <row r="38" spans="1:7" s="45" customFormat="1" ht="14.25" customHeight="1">
      <c r="A38" s="270"/>
      <c r="B38" s="246"/>
      <c r="C38" s="43" t="s">
        <v>90</v>
      </c>
      <c r="D38" s="139" t="s">
        <v>25</v>
      </c>
      <c r="E38" s="139" t="s">
        <v>25</v>
      </c>
      <c r="F38" s="235"/>
      <c r="G38" s="118"/>
    </row>
    <row r="39" spans="1:7" s="45" customFormat="1" ht="14.25" customHeight="1">
      <c r="A39" s="270"/>
      <c r="B39" s="246"/>
      <c r="C39" s="48" t="s">
        <v>86</v>
      </c>
      <c r="D39" s="121" t="s">
        <v>74</v>
      </c>
      <c r="E39" s="121" t="s">
        <v>74</v>
      </c>
      <c r="F39" s="235"/>
      <c r="G39" s="56" t="s">
        <v>98</v>
      </c>
    </row>
    <row r="40" spans="1:7" s="45" customFormat="1" ht="14.25" customHeight="1">
      <c r="A40" s="270"/>
      <c r="B40" s="246"/>
      <c r="C40" s="43"/>
      <c r="D40" s="130"/>
      <c r="E40" s="49"/>
      <c r="F40" s="235"/>
      <c r="G40" s="131"/>
    </row>
    <row r="41" spans="1:7" s="45" customFormat="1" ht="14.25" customHeight="1">
      <c r="A41" s="270"/>
      <c r="B41" s="246"/>
      <c r="C41" s="50" t="s">
        <v>29</v>
      </c>
      <c r="D41" s="46">
        <f>97000*D40</f>
        <v>0</v>
      </c>
      <c r="E41" s="51">
        <f>D41</f>
        <v>0</v>
      </c>
      <c r="F41" s="51">
        <f>IF(D41&lt;E41,D41,E41)</f>
        <v>0</v>
      </c>
      <c r="G41" s="47"/>
    </row>
    <row r="42" spans="1:7" s="45" customFormat="1" ht="14.25" customHeight="1">
      <c r="A42" s="270"/>
      <c r="B42" s="246"/>
      <c r="C42" s="81" t="s">
        <v>88</v>
      </c>
      <c r="D42" s="139" t="s">
        <v>103</v>
      </c>
      <c r="E42" s="139" t="s">
        <v>103</v>
      </c>
      <c r="F42" s="250"/>
      <c r="G42" s="118"/>
    </row>
    <row r="43" spans="1:7" s="45" customFormat="1" ht="14.25" customHeight="1">
      <c r="A43" s="270"/>
      <c r="B43" s="246"/>
      <c r="C43" s="48" t="s">
        <v>86</v>
      </c>
      <c r="D43" s="121" t="s">
        <v>74</v>
      </c>
      <c r="E43" s="121" t="s">
        <v>74</v>
      </c>
      <c r="F43" s="235"/>
      <c r="G43" s="56" t="s">
        <v>105</v>
      </c>
    </row>
    <row r="44" spans="1:7" s="45" customFormat="1" ht="14.25" customHeight="1">
      <c r="A44" s="270"/>
      <c r="B44" s="246"/>
      <c r="C44" s="43"/>
      <c r="D44" s="132"/>
      <c r="E44" s="49"/>
      <c r="F44" s="235"/>
      <c r="G44" s="56"/>
    </row>
    <row r="45" spans="1:7" s="45" customFormat="1" ht="14.25" customHeight="1">
      <c r="A45" s="270"/>
      <c r="B45" s="246"/>
      <c r="C45" s="50" t="s">
        <v>29</v>
      </c>
      <c r="D45" s="46">
        <f>41000*D44</f>
        <v>0</v>
      </c>
      <c r="E45" s="51">
        <f>D45</f>
        <v>0</v>
      </c>
      <c r="F45" s="51">
        <f>IF(D45&lt;E45,D45,E45)</f>
        <v>0</v>
      </c>
      <c r="G45" s="47"/>
    </row>
    <row r="46" spans="1:7" s="45" customFormat="1" ht="14.25" customHeight="1">
      <c r="A46" s="270"/>
      <c r="B46" s="246"/>
      <c r="C46" s="43" t="s">
        <v>23</v>
      </c>
      <c r="D46" s="139" t="s">
        <v>106</v>
      </c>
      <c r="E46" s="139" t="s">
        <v>106</v>
      </c>
      <c r="F46" s="250"/>
      <c r="G46" s="118"/>
    </row>
    <row r="47" spans="1:7" s="45" customFormat="1" ht="14.25" customHeight="1">
      <c r="A47" s="270"/>
      <c r="B47" s="246"/>
      <c r="C47" s="48" t="s">
        <v>86</v>
      </c>
      <c r="D47" s="121" t="s">
        <v>74</v>
      </c>
      <c r="E47" s="121" t="s">
        <v>74</v>
      </c>
      <c r="F47" s="235"/>
      <c r="G47" s="56" t="s">
        <v>108</v>
      </c>
    </row>
    <row r="48" spans="1:7" s="45" customFormat="1" ht="14.25" customHeight="1">
      <c r="A48" s="270"/>
      <c r="B48" s="246"/>
      <c r="C48" s="43"/>
      <c r="D48" s="130"/>
      <c r="E48" s="49"/>
      <c r="F48" s="235"/>
      <c r="G48" s="131"/>
    </row>
    <row r="49" spans="1:7" s="45" customFormat="1" ht="14.25" customHeight="1">
      <c r="A49" s="270"/>
      <c r="B49" s="246"/>
      <c r="C49" s="50" t="s">
        <v>29</v>
      </c>
      <c r="D49" s="46">
        <f>16000*D48</f>
        <v>0</v>
      </c>
      <c r="E49" s="51">
        <f>D49</f>
        <v>0</v>
      </c>
      <c r="F49" s="51">
        <f>IF(D49&lt;E49,D49,E49)</f>
        <v>0</v>
      </c>
      <c r="G49" s="133"/>
    </row>
    <row r="50" spans="1:7" s="45" customFormat="1" ht="14.25" customHeight="1" thickBot="1">
      <c r="A50" s="270"/>
      <c r="B50" s="247"/>
      <c r="C50" s="127" t="s">
        <v>96</v>
      </c>
      <c r="D50" s="128">
        <f>D41+D45+D49</f>
        <v>0</v>
      </c>
      <c r="E50" s="129">
        <f>E41+E45+E49</f>
        <v>0</v>
      </c>
      <c r="F50" s="128">
        <f>F41+F45+F49</f>
        <v>0</v>
      </c>
      <c r="G50" s="133"/>
    </row>
    <row r="51" spans="1:7" s="75" customFormat="1" ht="20.100000000000001" customHeight="1" thickBot="1">
      <c r="A51" s="270"/>
      <c r="B51" s="248" t="s">
        <v>97</v>
      </c>
      <c r="C51" s="249"/>
      <c r="D51" s="82">
        <f>D18+D36+D50</f>
        <v>848000</v>
      </c>
      <c r="E51" s="134">
        <f>E18+E36+E50</f>
        <v>1616000</v>
      </c>
      <c r="F51" s="135">
        <f>F18+F36+F50</f>
        <v>848000</v>
      </c>
      <c r="G51" s="117"/>
    </row>
    <row r="52" spans="1:7">
      <c r="C52" s="1" t="s">
        <v>26</v>
      </c>
      <c r="D52" s="193"/>
      <c r="E52" s="193"/>
      <c r="F52" s="194"/>
    </row>
    <row r="53" spans="1:7">
      <c r="C53" s="1" t="s">
        <v>24</v>
      </c>
    </row>
  </sheetData>
  <mergeCells count="18">
    <mergeCell ref="B37:B50"/>
    <mergeCell ref="F38:F40"/>
    <mergeCell ref="F42:F44"/>
    <mergeCell ref="F46:F48"/>
    <mergeCell ref="C2:G2"/>
    <mergeCell ref="A4:B4"/>
    <mergeCell ref="A5:A51"/>
    <mergeCell ref="B5:B17"/>
    <mergeCell ref="F6:F8"/>
    <mergeCell ref="F10:F12"/>
    <mergeCell ref="F14:F16"/>
    <mergeCell ref="B19:B36"/>
    <mergeCell ref="F20:F22"/>
    <mergeCell ref="G20:G34"/>
    <mergeCell ref="B51:C51"/>
    <mergeCell ref="F24:F26"/>
    <mergeCell ref="F28:F30"/>
    <mergeCell ref="F32:F34"/>
  </mergeCells>
  <phoneticPr fontId="2"/>
  <printOptions horizontalCentered="1" verticalCentered="1" gridLinesSet="0"/>
  <pageMargins left="3.937007874015748E-2" right="3.937007874015748E-2" top="0.35433070866141736" bottom="0.15748031496062992" header="0.31496062992125984" footer="0.31496062992125984"/>
  <pageSetup paperSize="9" scale="91"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別紙（1）記載例</vt:lpstr>
      <vt:lpstr>別紙(2)　記載例</vt:lpstr>
      <vt:lpstr>別紙(2)別添資料　記載例</vt:lpstr>
      <vt:lpstr>別紙(3)　記載例</vt:lpstr>
      <vt:lpstr>別紙（4）記載例</vt:lpstr>
      <vt:lpstr>別紙(5)　記載例</vt:lpstr>
      <vt:lpstr>別紙(5)別添資料　記載例</vt:lpstr>
      <vt:lpstr>別紙(6)　記載例</vt:lpstr>
      <vt:lpstr>'別紙（1）記載例'!Print_Area</vt:lpstr>
      <vt:lpstr>'別紙(2)　記載例'!Print_Area</vt:lpstr>
      <vt:lpstr>'別紙(2)別添資料　記載例'!Print_Area</vt:lpstr>
      <vt:lpstr>'別紙(3)　記載例'!Print_Area</vt:lpstr>
      <vt:lpstr>'別紙（4）記載例'!Print_Area</vt:lpstr>
      <vt:lpstr>'別紙(5)　記載例'!Print_Area</vt:lpstr>
      <vt:lpstr>'別紙(5)別添資料　記載例'!Print_Area</vt:lpstr>
      <vt:lpstr>'別紙(6)　記載例'!Print_Area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伊藤</cp:lastModifiedBy>
  <cp:lastPrinted>2023-06-20T01:18:45Z</cp:lastPrinted>
  <dcterms:created xsi:type="dcterms:W3CDTF">2014-02-19T01:44:25Z</dcterms:created>
  <dcterms:modified xsi:type="dcterms:W3CDTF">2023-08-09T08:36:40Z</dcterms:modified>
</cp:coreProperties>
</file>