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drawings/drawing3.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defaultThemeVersion="124226"/>
  <mc:AlternateContent xmlns:mc="http://schemas.openxmlformats.org/markup-compatibility/2006">
    <mc:Choice Requires="x15">
      <x15ac:absPath xmlns:x15ac="http://schemas.microsoft.com/office/spreadsheetml/2010/11/ac" url="\\Lb18z0052\共有\【★★★NewWorld★★★】\02 医療体制担当\2025（R7）\12救急告示病院、耐震化、スプリンクラー\03有床診療所等スプリンクラー等施設整備事業\05 要望調査（R8実施）\1決裁\兵庫県HP用データ\"/>
    </mc:Choice>
  </mc:AlternateContent>
  <xr:revisionPtr revIDLastSave="0" documentId="8_{37F57159-374F-4F7D-8C0C-A825B2F745D9}" xr6:coauthVersionLast="47" xr6:coauthVersionMax="47" xr10:uidLastSave="{00000000-0000-0000-0000-000000000000}"/>
  <bookViews>
    <workbookView xWindow="-28920" yWindow="-120" windowWidth="29040" windowHeight="15720" tabRatio="809" firstSheet="1" activeTab="1" xr2:uid="{00000000-000D-0000-FFFF-FFFF00000000}"/>
  </bookViews>
  <sheets>
    <sheet name="(様式1) 総括表" sheetId="48" state="hidden" r:id="rId1"/>
    <sheet name="調査票" sheetId="45" r:id="rId2"/>
    <sheet name="(様式2) 事業費内訳書" sheetId="55" state="hidden" r:id="rId3"/>
    <sheet name="施設面積内訳(1)" sheetId="49" state="hidden" r:id="rId4"/>
    <sheet name="施設面積内訳(2)" sheetId="52" state="hidden" r:id="rId5"/>
    <sheet name="施設面積内訳(3)" sheetId="53" state="hidden" r:id="rId6"/>
    <sheet name="調査票 (記載例)" sheetId="56" r:id="rId7"/>
    <sheet name="Q＆A集" sheetId="54" r:id="rId8"/>
  </sheets>
  <definedNames>
    <definedName name="_xlnm.Print_Area" localSheetId="0">'(様式1) 総括表'!$A$1:$AE$38</definedName>
    <definedName name="_xlnm.Print_Area" localSheetId="2">'(様式2) 事業費内訳書'!$A$1:$U$56</definedName>
    <definedName name="_xlnm.Print_Area" localSheetId="3">'施設面積内訳(1)'!$A$1:$H$40</definedName>
    <definedName name="_xlnm.Print_Area" localSheetId="4">'施設面積内訳(2)'!$A$1:$H$40</definedName>
    <definedName name="_xlnm.Print_Area" localSheetId="5">'施設面積内訳(3)'!$A$1:$H$40</definedName>
    <definedName name="_xlnm.Print_Area" localSheetId="1">調査票!$A$1:$L$62</definedName>
    <definedName name="_xlnm.Print_Area" localSheetId="6">'調査票 (記載例)'!$A$1:$L$62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0" i="56" l="1"/>
  <c r="G60" i="56" l="1"/>
  <c r="C60" i="56"/>
  <c r="F56" i="56"/>
  <c r="E56" i="56"/>
  <c r="C56" i="56"/>
  <c r="A56" i="56"/>
  <c r="F55" i="56"/>
  <c r="E55" i="56"/>
  <c r="C55" i="56"/>
  <c r="A55" i="56"/>
  <c r="F54" i="56"/>
  <c r="E54" i="56"/>
  <c r="C54" i="56"/>
  <c r="A54" i="56"/>
  <c r="J36" i="56"/>
  <c r="A36" i="56"/>
  <c r="J35" i="56"/>
  <c r="A35" i="56"/>
  <c r="J34" i="56"/>
  <c r="A34" i="56"/>
  <c r="E30" i="56"/>
  <c r="E29" i="56"/>
  <c r="D55" i="56" s="1"/>
  <c r="E28" i="56"/>
  <c r="D54" i="56" s="1"/>
  <c r="U37" i="48"/>
  <c r="P37" i="48"/>
  <c r="O37" i="48"/>
  <c r="M37" i="48"/>
  <c r="L37" i="48"/>
  <c r="V36" i="48"/>
  <c r="W36" i="48" s="1"/>
  <c r="V35" i="48"/>
  <c r="W35" i="48" s="1"/>
  <c r="V34" i="48"/>
  <c r="W34" i="48" s="1"/>
  <c r="V33" i="48"/>
  <c r="W33" i="48" s="1"/>
  <c r="V32" i="48"/>
  <c r="W32" i="48" s="1"/>
  <c r="V31" i="48"/>
  <c r="W31" i="48" s="1"/>
  <c r="V30" i="48"/>
  <c r="W30" i="48" s="1"/>
  <c r="V29" i="48"/>
  <c r="W29" i="48" s="1"/>
  <c r="V28" i="48"/>
  <c r="W28" i="48" s="1"/>
  <c r="V27" i="48"/>
  <c r="W27" i="48" s="1"/>
  <c r="V26" i="48"/>
  <c r="W26" i="48" s="1"/>
  <c r="V25" i="48"/>
  <c r="W25" i="48" s="1"/>
  <c r="V24" i="48"/>
  <c r="W24" i="48" s="1"/>
  <c r="V23" i="48"/>
  <c r="W23" i="48" s="1"/>
  <c r="V22" i="48"/>
  <c r="W22" i="48" s="1"/>
  <c r="S36" i="48"/>
  <c r="T36" i="48" s="1"/>
  <c r="R36" i="48"/>
  <c r="Q36" i="48"/>
  <c r="S35" i="48"/>
  <c r="T35" i="48" s="1"/>
  <c r="R35" i="48"/>
  <c r="Q35" i="48"/>
  <c r="S34" i="48"/>
  <c r="T34" i="48" s="1"/>
  <c r="R34" i="48"/>
  <c r="Q34" i="48"/>
  <c r="S33" i="48"/>
  <c r="T33" i="48" s="1"/>
  <c r="R33" i="48"/>
  <c r="Q33" i="48"/>
  <c r="S32" i="48"/>
  <c r="T32" i="48" s="1"/>
  <c r="R32" i="48"/>
  <c r="Q32" i="48"/>
  <c r="S31" i="48"/>
  <c r="T31" i="48" s="1"/>
  <c r="R31" i="48"/>
  <c r="Q31" i="48"/>
  <c r="S30" i="48"/>
  <c r="T30" i="48" s="1"/>
  <c r="R30" i="48"/>
  <c r="Q30" i="48"/>
  <c r="S29" i="48"/>
  <c r="T29" i="48" s="1"/>
  <c r="R29" i="48"/>
  <c r="Q29" i="48"/>
  <c r="S28" i="48"/>
  <c r="T28" i="48" s="1"/>
  <c r="R28" i="48"/>
  <c r="Q28" i="48"/>
  <c r="S27" i="48"/>
  <c r="T27" i="48" s="1"/>
  <c r="R27" i="48"/>
  <c r="Q27" i="48"/>
  <c r="S26" i="48"/>
  <c r="T26" i="48" s="1"/>
  <c r="R26" i="48"/>
  <c r="Q26" i="48"/>
  <c r="S25" i="48"/>
  <c r="T25" i="48" s="1"/>
  <c r="R25" i="48"/>
  <c r="Q25" i="48"/>
  <c r="S24" i="48"/>
  <c r="T24" i="48" s="1"/>
  <c r="R24" i="48"/>
  <c r="Q24" i="48"/>
  <c r="S23" i="48"/>
  <c r="T23" i="48" s="1"/>
  <c r="R23" i="48"/>
  <c r="Q23" i="48"/>
  <c r="S22" i="48"/>
  <c r="T22" i="48" s="1"/>
  <c r="R22" i="48"/>
  <c r="Q22" i="48"/>
  <c r="N36" i="48"/>
  <c r="N35" i="48"/>
  <c r="N34" i="48"/>
  <c r="N33" i="48"/>
  <c r="N32" i="48"/>
  <c r="N31" i="48"/>
  <c r="N30" i="48"/>
  <c r="N29" i="48"/>
  <c r="N28" i="48"/>
  <c r="N27" i="48"/>
  <c r="N26" i="48"/>
  <c r="N25" i="48"/>
  <c r="N24" i="48"/>
  <c r="N23" i="48"/>
  <c r="N22" i="48"/>
  <c r="K29" i="56" l="1"/>
  <c r="H35" i="56" s="1"/>
  <c r="G55" i="56"/>
  <c r="J55" i="56" s="1"/>
  <c r="D56" i="56"/>
  <c r="K30" i="56"/>
  <c r="H36" i="56" s="1"/>
  <c r="G54" i="56"/>
  <c r="J54" i="56" s="1"/>
  <c r="K28" i="56"/>
  <c r="H34" i="56" s="1"/>
  <c r="F56" i="45"/>
  <c r="F55" i="45"/>
  <c r="F54" i="45"/>
  <c r="E56" i="45"/>
  <c r="E55" i="45"/>
  <c r="E54" i="45"/>
  <c r="S21" i="48"/>
  <c r="R21" i="48"/>
  <c r="Q21" i="48"/>
  <c r="S20" i="48"/>
  <c r="R20" i="48"/>
  <c r="Q20" i="48"/>
  <c r="S19" i="48"/>
  <c r="R19" i="48"/>
  <c r="Q19" i="48"/>
  <c r="S18" i="48"/>
  <c r="R18" i="48"/>
  <c r="Q18" i="48"/>
  <c r="S17" i="48"/>
  <c r="R17" i="48"/>
  <c r="Q17" i="48"/>
  <c r="S16" i="48"/>
  <c r="R16" i="48"/>
  <c r="Q16" i="48"/>
  <c r="S15" i="48"/>
  <c r="R15" i="48"/>
  <c r="Q15" i="48"/>
  <c r="S14" i="48"/>
  <c r="R14" i="48"/>
  <c r="Q14" i="48"/>
  <c r="S13" i="48"/>
  <c r="R13" i="48"/>
  <c r="Q13" i="48"/>
  <c r="S12" i="48"/>
  <c r="R12" i="48"/>
  <c r="Q12" i="48"/>
  <c r="S11" i="48"/>
  <c r="R11" i="48"/>
  <c r="Q11" i="48"/>
  <c r="S10" i="48"/>
  <c r="R10" i="48"/>
  <c r="Q10" i="48"/>
  <c r="S9" i="48"/>
  <c r="R9" i="48"/>
  <c r="Q9" i="48"/>
  <c r="S8" i="48"/>
  <c r="R8" i="48"/>
  <c r="Q8" i="48"/>
  <c r="S7" i="48"/>
  <c r="S37" i="48" s="1"/>
  <c r="Q7" i="48"/>
  <c r="R7" i="48"/>
  <c r="G56" i="56" l="1"/>
  <c r="J56" i="56" s="1"/>
  <c r="U55" i="55"/>
  <c r="R55" i="55"/>
  <c r="O55" i="55"/>
  <c r="L55" i="55"/>
  <c r="I55" i="55"/>
  <c r="F55" i="55"/>
  <c r="T47" i="55"/>
  <c r="Q47" i="55"/>
  <c r="N47" i="55"/>
  <c r="U46" i="55"/>
  <c r="T46" i="55"/>
  <c r="R46" i="55"/>
  <c r="Q46" i="55"/>
  <c r="O46" i="55"/>
  <c r="N46" i="55"/>
  <c r="L46" i="55"/>
  <c r="K46" i="55"/>
  <c r="I46" i="55"/>
  <c r="F46" i="55"/>
  <c r="T45" i="55"/>
  <c r="Q45" i="55"/>
  <c r="N45" i="55"/>
  <c r="K45" i="55"/>
  <c r="H45" i="55"/>
  <c r="E45" i="55"/>
  <c r="T44" i="55"/>
  <c r="Q44" i="55"/>
  <c r="N44" i="55"/>
  <c r="K44" i="55"/>
  <c r="H44" i="55"/>
  <c r="E44" i="55"/>
  <c r="T43" i="55"/>
  <c r="Q43" i="55"/>
  <c r="N43" i="55"/>
  <c r="K43" i="55"/>
  <c r="H43" i="55"/>
  <c r="E43" i="55"/>
  <c r="T42" i="55"/>
  <c r="Q42" i="55"/>
  <c r="N42" i="55"/>
  <c r="K42" i="55"/>
  <c r="H42" i="55"/>
  <c r="E42" i="55"/>
  <c r="B42" i="55"/>
  <c r="T41" i="55"/>
  <c r="Q41" i="55"/>
  <c r="N41" i="55"/>
  <c r="K41" i="55"/>
  <c r="H41" i="55"/>
  <c r="E41" i="55"/>
  <c r="T40" i="55"/>
  <c r="Q40" i="55"/>
  <c r="N40" i="55"/>
  <c r="K40" i="55"/>
  <c r="H40" i="55"/>
  <c r="E40" i="55"/>
  <c r="T39" i="55"/>
  <c r="Q39" i="55"/>
  <c r="N39" i="55"/>
  <c r="K39" i="55"/>
  <c r="H39" i="55"/>
  <c r="E39" i="55"/>
  <c r="T38" i="55"/>
  <c r="Q38" i="55"/>
  <c r="N38" i="55"/>
  <c r="K38" i="55"/>
  <c r="H38" i="55"/>
  <c r="E38" i="55"/>
  <c r="T37" i="55"/>
  <c r="Q37" i="55"/>
  <c r="N37" i="55"/>
  <c r="K37" i="55"/>
  <c r="H37" i="55"/>
  <c r="E37" i="55"/>
  <c r="B37" i="55"/>
  <c r="T36" i="55"/>
  <c r="Q36" i="55"/>
  <c r="N36" i="55"/>
  <c r="K36" i="55"/>
  <c r="H36" i="55"/>
  <c r="E36" i="55"/>
  <c r="B36" i="55"/>
  <c r="T35" i="55"/>
  <c r="Q35" i="55"/>
  <c r="N35" i="55"/>
  <c r="U34" i="55"/>
  <c r="T34" i="55"/>
  <c r="R34" i="55"/>
  <c r="Q34" i="55"/>
  <c r="O34" i="55"/>
  <c r="N34" i="55"/>
  <c r="L34" i="55"/>
  <c r="K34" i="55"/>
  <c r="I34" i="55"/>
  <c r="F34" i="55"/>
  <c r="T33" i="55"/>
  <c r="Q33" i="55"/>
  <c r="N33" i="55"/>
  <c r="K33" i="55"/>
  <c r="H33" i="55"/>
  <c r="E33" i="55"/>
  <c r="T32" i="55"/>
  <c r="Q32" i="55"/>
  <c r="N32" i="55"/>
  <c r="K32" i="55"/>
  <c r="H32" i="55"/>
  <c r="E32" i="55"/>
  <c r="T31" i="55"/>
  <c r="Q31" i="55"/>
  <c r="N31" i="55"/>
  <c r="K31" i="55"/>
  <c r="H31" i="55"/>
  <c r="E31" i="55"/>
  <c r="T30" i="55"/>
  <c r="Q30" i="55"/>
  <c r="N30" i="55"/>
  <c r="K30" i="55"/>
  <c r="H30" i="55"/>
  <c r="E30" i="55"/>
  <c r="T29" i="55"/>
  <c r="Q29" i="55"/>
  <c r="N29" i="55"/>
  <c r="K29" i="55"/>
  <c r="H29" i="55"/>
  <c r="E29" i="55"/>
  <c r="U28" i="55"/>
  <c r="U35" i="55" s="1"/>
  <c r="U47" i="55" s="1"/>
  <c r="T28" i="55"/>
  <c r="R28" i="55"/>
  <c r="R35" i="55" s="1"/>
  <c r="R47" i="55" s="1"/>
  <c r="Q28" i="55"/>
  <c r="O28" i="55"/>
  <c r="O35" i="55" s="1"/>
  <c r="O47" i="55" s="1"/>
  <c r="N28" i="55"/>
  <c r="L28" i="55"/>
  <c r="L35" i="55" s="1"/>
  <c r="I28" i="55"/>
  <c r="I35" i="55" s="1"/>
  <c r="F28" i="55"/>
  <c r="E28" i="55" s="1"/>
  <c r="T27" i="55"/>
  <c r="Q27" i="55"/>
  <c r="N27" i="55"/>
  <c r="K27" i="55"/>
  <c r="H27" i="55"/>
  <c r="E27" i="55"/>
  <c r="T26" i="55"/>
  <c r="Q26" i="55"/>
  <c r="N26" i="55"/>
  <c r="K26" i="55"/>
  <c r="H26" i="55"/>
  <c r="E26" i="55"/>
  <c r="T25" i="55"/>
  <c r="Q25" i="55"/>
  <c r="N25" i="55"/>
  <c r="K25" i="55"/>
  <c r="H25" i="55"/>
  <c r="E25" i="55"/>
  <c r="T24" i="55"/>
  <c r="Q24" i="55"/>
  <c r="N24" i="55"/>
  <c r="K24" i="55"/>
  <c r="H24" i="55"/>
  <c r="E24" i="55"/>
  <c r="T23" i="55"/>
  <c r="Q23" i="55"/>
  <c r="N23" i="55"/>
  <c r="K23" i="55"/>
  <c r="H23" i="55"/>
  <c r="E23" i="55"/>
  <c r="T22" i="55"/>
  <c r="Q22" i="55"/>
  <c r="N22" i="55"/>
  <c r="K22" i="55"/>
  <c r="H22" i="55"/>
  <c r="E22" i="55"/>
  <c r="T21" i="55"/>
  <c r="Q21" i="55"/>
  <c r="N21" i="55"/>
  <c r="K21" i="55"/>
  <c r="H21" i="55"/>
  <c r="E21" i="55"/>
  <c r="T20" i="55"/>
  <c r="Q20" i="55"/>
  <c r="N20" i="55"/>
  <c r="K20" i="55"/>
  <c r="H20" i="55"/>
  <c r="E20" i="55"/>
  <c r="T19" i="55"/>
  <c r="Q19" i="55"/>
  <c r="N19" i="55"/>
  <c r="K19" i="55"/>
  <c r="H19" i="55"/>
  <c r="E19" i="55"/>
  <c r="T18" i="55"/>
  <c r="Q18" i="55"/>
  <c r="N18" i="55"/>
  <c r="K18" i="55"/>
  <c r="H18" i="55"/>
  <c r="E18" i="55"/>
  <c r="T17" i="55"/>
  <c r="Q17" i="55"/>
  <c r="N17" i="55"/>
  <c r="K17" i="55"/>
  <c r="H17" i="55"/>
  <c r="E17" i="55"/>
  <c r="T16" i="55"/>
  <c r="Q16" i="55"/>
  <c r="N16" i="55"/>
  <c r="K16" i="55"/>
  <c r="H16" i="55"/>
  <c r="E16" i="55"/>
  <c r="T15" i="55"/>
  <c r="Q15" i="55"/>
  <c r="N15" i="55"/>
  <c r="K15" i="55"/>
  <c r="H15" i="55"/>
  <c r="E15" i="55"/>
  <c r="T14" i="55"/>
  <c r="Q14" i="55"/>
  <c r="N14" i="55"/>
  <c r="K14" i="55"/>
  <c r="H14" i="55"/>
  <c r="E14" i="55"/>
  <c r="T13" i="55"/>
  <c r="Q13" i="55"/>
  <c r="N13" i="55"/>
  <c r="K13" i="55"/>
  <c r="H13" i="55"/>
  <c r="E13" i="55"/>
  <c r="T12" i="55"/>
  <c r="Q12" i="55"/>
  <c r="N12" i="55"/>
  <c r="K12" i="55"/>
  <c r="H12" i="55"/>
  <c r="E12" i="55"/>
  <c r="T11" i="55"/>
  <c r="Q11" i="55"/>
  <c r="N11" i="55"/>
  <c r="K11" i="55"/>
  <c r="H11" i="55"/>
  <c r="E11" i="55"/>
  <c r="O8" i="55" l="1"/>
  <c r="U8" i="55" s="1"/>
  <c r="R8" i="55"/>
  <c r="K28" i="55"/>
  <c r="H28" i="55"/>
  <c r="I8" i="55"/>
  <c r="L8" i="55" s="1"/>
  <c r="K35" i="55"/>
  <c r="L47" i="55"/>
  <c r="K47" i="55" s="1"/>
  <c r="I47" i="55"/>
  <c r="H47" i="55" s="1"/>
  <c r="H35" i="55"/>
  <c r="F35" i="55"/>
  <c r="F47" i="55" l="1"/>
  <c r="E35" i="55"/>
  <c r="F56" i="55" l="1"/>
  <c r="E47" i="55"/>
  <c r="V11" i="48" l="1"/>
  <c r="V12" i="48"/>
  <c r="V13" i="48"/>
  <c r="V14" i="48"/>
  <c r="V15" i="48"/>
  <c r="V16" i="48"/>
  <c r="V17" i="48"/>
  <c r="V18" i="48"/>
  <c r="V19" i="48"/>
  <c r="V20" i="48"/>
  <c r="V21" i="48"/>
  <c r="N11" i="48" l="1"/>
  <c r="N12" i="48"/>
  <c r="N13" i="48"/>
  <c r="N14" i="48"/>
  <c r="N15" i="48"/>
  <c r="N16" i="48"/>
  <c r="N17" i="48"/>
  <c r="N18" i="48"/>
  <c r="N19" i="48"/>
  <c r="N20" i="48"/>
  <c r="N21" i="48"/>
  <c r="J36" i="45" l="1"/>
  <c r="J35" i="45"/>
  <c r="J34" i="45"/>
  <c r="C54" i="45" l="1"/>
  <c r="G6" i="52"/>
  <c r="G7" i="52"/>
  <c r="G8" i="52"/>
  <c r="G9" i="52"/>
  <c r="G13" i="52"/>
  <c r="G14" i="52"/>
  <c r="G15" i="52"/>
  <c r="G16" i="52"/>
  <c r="G10" i="52"/>
  <c r="G11" i="52"/>
  <c r="G12" i="52"/>
  <c r="G20" i="53"/>
  <c r="G21" i="53"/>
  <c r="G22" i="53"/>
  <c r="G23" i="53"/>
  <c r="G24" i="53"/>
  <c r="G25" i="53"/>
  <c r="G26" i="53"/>
  <c r="G24" i="52"/>
  <c r="G25" i="52"/>
  <c r="G26" i="52"/>
  <c r="G20" i="52"/>
  <c r="G21" i="52"/>
  <c r="G22" i="52"/>
  <c r="G23" i="52"/>
  <c r="G29" i="49"/>
  <c r="G30" i="49"/>
  <c r="G20" i="49"/>
  <c r="G13" i="49"/>
  <c r="G14" i="49"/>
  <c r="G15" i="49"/>
  <c r="G16" i="49"/>
  <c r="G17" i="49"/>
  <c r="A36" i="45" l="1"/>
  <c r="A35" i="45"/>
  <c r="A34" i="45"/>
  <c r="N8" i="48" l="1"/>
  <c r="N9" i="48"/>
  <c r="N10" i="48"/>
  <c r="N7" i="48"/>
  <c r="N37" i="48" s="1"/>
  <c r="T9" i="48"/>
  <c r="V9" i="48" s="1"/>
  <c r="W9" i="48" l="1"/>
  <c r="D31" i="53"/>
  <c r="D38" i="53" s="1"/>
  <c r="E31" i="53"/>
  <c r="E38" i="53" s="1"/>
  <c r="F31" i="53"/>
  <c r="D31" i="52"/>
  <c r="D38" i="52" s="1"/>
  <c r="E31" i="52"/>
  <c r="E38" i="52" s="1"/>
  <c r="F31" i="52"/>
  <c r="D31" i="49"/>
  <c r="D38" i="49" s="1"/>
  <c r="E31" i="49"/>
  <c r="E38" i="49" s="1"/>
  <c r="F31" i="49"/>
  <c r="G33" i="53" l="1"/>
  <c r="G34" i="53"/>
  <c r="G35" i="53"/>
  <c r="G36" i="53"/>
  <c r="G29" i="53"/>
  <c r="G30" i="53"/>
  <c r="G33" i="49"/>
  <c r="G34" i="49"/>
  <c r="G35" i="49"/>
  <c r="G36" i="49"/>
  <c r="G33" i="52"/>
  <c r="G34" i="52"/>
  <c r="G35" i="52"/>
  <c r="G36" i="52"/>
  <c r="G27" i="52"/>
  <c r="G28" i="52"/>
  <c r="G29" i="52"/>
  <c r="G30" i="52"/>
  <c r="G19" i="52"/>
  <c r="G18" i="52"/>
  <c r="G17" i="52"/>
  <c r="F37" i="53" l="1"/>
  <c r="G37" i="53" s="1"/>
  <c r="G32" i="53"/>
  <c r="G31" i="53"/>
  <c r="G28" i="53"/>
  <c r="G27" i="53"/>
  <c r="G19" i="53"/>
  <c r="G18" i="53"/>
  <c r="G17" i="53"/>
  <c r="G16" i="53"/>
  <c r="G15" i="53"/>
  <c r="G14" i="53"/>
  <c r="G13" i="53"/>
  <c r="G12" i="53"/>
  <c r="G11" i="53"/>
  <c r="G10" i="53"/>
  <c r="G9" i="53"/>
  <c r="G8" i="53"/>
  <c r="G7" i="53"/>
  <c r="G6" i="53"/>
  <c r="F37" i="52"/>
  <c r="G37" i="52" s="1"/>
  <c r="G32" i="52"/>
  <c r="F37" i="49"/>
  <c r="F38" i="49" s="1"/>
  <c r="E30" i="45" l="1"/>
  <c r="F38" i="53"/>
  <c r="F38" i="52"/>
  <c r="G31" i="52"/>
  <c r="G37" i="49"/>
  <c r="G38" i="53" l="1"/>
  <c r="G38" i="52"/>
  <c r="E29" i="45"/>
  <c r="C56" i="45"/>
  <c r="C55" i="45"/>
  <c r="G10" i="49" l="1"/>
  <c r="G11" i="49"/>
  <c r="G12" i="49"/>
  <c r="G21" i="49"/>
  <c r="G8" i="49"/>
  <c r="G9" i="49"/>
  <c r="G18" i="49"/>
  <c r="G19" i="49"/>
  <c r="G22" i="49"/>
  <c r="G23" i="49"/>
  <c r="G24" i="49"/>
  <c r="G25" i="49"/>
  <c r="G26" i="49"/>
  <c r="G27" i="49"/>
  <c r="G28" i="49"/>
  <c r="G32" i="49"/>
  <c r="G6" i="49" l="1"/>
  <c r="G7" i="49"/>
  <c r="K29" i="45" l="1"/>
  <c r="H35" i="45" s="1"/>
  <c r="K30" i="45"/>
  <c r="H36" i="45" s="1"/>
  <c r="C60" i="45" l="1"/>
  <c r="G60" i="45" s="1"/>
  <c r="T8" i="48"/>
  <c r="V8" i="48" s="1"/>
  <c r="T7" i="48"/>
  <c r="T37" i="48" s="1"/>
  <c r="T16" i="48"/>
  <c r="T17" i="48"/>
  <c r="T18" i="48"/>
  <c r="T19" i="48"/>
  <c r="T20" i="48"/>
  <c r="T21" i="48"/>
  <c r="T10" i="48"/>
  <c r="V10" i="48" s="1"/>
  <c r="T11" i="48"/>
  <c r="T13" i="48"/>
  <c r="T12" i="48"/>
  <c r="V7" i="48" l="1"/>
  <c r="V37" i="48" s="1"/>
  <c r="W12" i="48"/>
  <c r="W13" i="48"/>
  <c r="W11" i="48"/>
  <c r="W8" i="48"/>
  <c r="W10" i="48"/>
  <c r="W21" i="48"/>
  <c r="W20" i="48"/>
  <c r="W19" i="48"/>
  <c r="W18" i="48"/>
  <c r="W17" i="48"/>
  <c r="W16" i="48"/>
  <c r="T15" i="48"/>
  <c r="T14" i="48"/>
  <c r="W7" i="48" l="1"/>
  <c r="W37" i="48" s="1"/>
  <c r="W14" i="48"/>
  <c r="W15" i="48"/>
  <c r="D56" i="45" l="1"/>
  <c r="G56" i="45" s="1"/>
  <c r="A56" i="45"/>
  <c r="D55" i="45"/>
  <c r="G55" i="45" s="1"/>
  <c r="A55" i="45"/>
  <c r="A54" i="45"/>
  <c r="J55" i="45" l="1"/>
  <c r="J56" i="45"/>
  <c r="G31" i="49" l="1"/>
  <c r="G38" i="49"/>
  <c r="E28" i="45" l="1"/>
  <c r="D54" i="45" l="1"/>
  <c r="G54" i="45" s="1"/>
  <c r="K28" i="45"/>
  <c r="H34" i="45" s="1"/>
  <c r="J54" i="4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E3" authorId="0" shapeId="0" xr:uid="{00000000-0006-0000-0E00-000001000000}">
      <text>
        <r>
          <rPr>
            <sz val="12"/>
            <color indexed="81"/>
            <rFont val="ＭＳ Ｐゴシック"/>
            <family val="3"/>
            <charset val="128"/>
          </rPr>
          <t>番地まで記載されているか確認すること</t>
        </r>
      </text>
    </comment>
    <comment ref="L4" authorId="0" shapeId="0" xr:uid="{00000000-0006-0000-0E00-000003000000}">
      <text>
        <r>
          <rPr>
            <sz val="11"/>
            <color indexed="81"/>
            <rFont val="ＭＳ Ｐゴシック"/>
            <family val="3"/>
            <charset val="128"/>
          </rPr>
          <t>消費税込みの額を記載すること</t>
        </r>
      </text>
    </comment>
    <comment ref="U4" authorId="0" shapeId="0" xr:uid="{00000000-0006-0000-0E00-000004000000}">
      <text>
        <r>
          <rPr>
            <sz val="12"/>
            <color indexed="81"/>
            <rFont val="ＭＳ Ｐゴシック"/>
            <family val="3"/>
            <charset val="128"/>
          </rPr>
          <t>・必ず記載すること
・都道府県自らが実施主体の場合は「-」（半角ハイフン）を入力</t>
        </r>
      </text>
    </comment>
    <comment ref="P5" authorId="0" shapeId="0" xr:uid="{00000000-0006-0000-0E00-000005000000}">
      <text>
        <r>
          <rPr>
            <sz val="11"/>
            <color indexed="81"/>
            <rFont val="ＭＳ Ｐゴシック"/>
            <family val="3"/>
            <charset val="128"/>
          </rPr>
          <t>自動火災報知設備の場合は「-」（半角ハイフン）　を入力</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6" authorId="0" shapeId="0" xr:uid="{00000000-0006-0000-0F00-000001000000}">
      <text>
        <r>
          <rPr>
            <sz val="9"/>
            <color indexed="81"/>
            <rFont val="ＭＳ Ｐゴシック"/>
            <family val="3"/>
            <charset val="128"/>
          </rPr>
          <t>該当する施設種別を選択すること</t>
        </r>
      </text>
    </comment>
    <comment ref="B16" authorId="0" shapeId="0" xr:uid="{00000000-0006-0000-0F00-000002000000}">
      <text>
        <r>
          <rPr>
            <sz val="9"/>
            <color indexed="81"/>
            <rFont val="ＭＳ Ｐゴシック"/>
            <family val="3"/>
            <charset val="128"/>
          </rPr>
          <t>実際の着工時期については、国又は都道府県の通知（内示）後とすること。
通知（内示）前に着工した場合、原則、交付の対象とならないので留意すること。
※前年度において国庫補助金を受け、当該年度においても継続整備する事業は除く。</t>
        </r>
      </text>
    </comment>
    <comment ref="G18" authorId="0" shapeId="0" xr:uid="{00000000-0006-0000-0F00-000003000000}">
      <text>
        <r>
          <rPr>
            <sz val="9"/>
            <color indexed="81"/>
            <rFont val="MS P ゴシック"/>
            <family val="3"/>
            <charset val="128"/>
          </rPr>
          <t>「×」とする場合は、その理由を欄外に記入すること</t>
        </r>
      </text>
    </comment>
    <comment ref="G19" authorId="0" shapeId="0" xr:uid="{00000000-0006-0000-0F00-000004000000}">
      <text>
        <r>
          <rPr>
            <sz val="9"/>
            <color indexed="81"/>
            <rFont val="MS P ゴシック"/>
            <family val="3"/>
            <charset val="128"/>
          </rPr>
          <t>建物とスプリンクラー等の抵当権の設定が別の場合は、欄外に記入すること</t>
        </r>
      </text>
    </comment>
    <comment ref="J26" authorId="0" shapeId="0" xr:uid="{00000000-0006-0000-0F00-000005000000}">
      <text>
        <r>
          <rPr>
            <sz val="9"/>
            <color indexed="81"/>
            <rFont val="ＭＳ Ｐゴシック"/>
            <family val="3"/>
            <charset val="128"/>
          </rPr>
          <t>助産所にあっては、
入所施設のベッド数</t>
        </r>
      </text>
    </comment>
    <comment ref="C28" authorId="0" shapeId="0" xr:uid="{00000000-0006-0000-0F00-000006000000}">
      <text>
        <r>
          <rPr>
            <sz val="9"/>
            <color indexed="81"/>
            <rFont val="ＭＳ Ｐゴシック"/>
            <family val="3"/>
            <charset val="128"/>
          </rPr>
          <t>該当するものを選択すること</t>
        </r>
      </text>
    </comment>
    <comment ref="C33" authorId="0" shapeId="0" xr:uid="{00000000-0006-0000-0F00-000007000000}">
      <text>
        <r>
          <rPr>
            <sz val="9"/>
            <color indexed="81"/>
            <rFont val="MS P ゴシック"/>
            <family val="3"/>
            <charset val="128"/>
          </rPr>
          <t>本事業計画書提出時点において、開設許可を受けていない（又は開設届出等が受理されていない）場合は、所轄保健所に事前相談の上、予定日を記載すること</t>
        </r>
      </text>
    </comment>
    <comment ref="G33" authorId="0" shapeId="0" xr:uid="{00000000-0006-0000-0F00-000008000000}">
      <text>
        <r>
          <rPr>
            <sz val="9"/>
            <color indexed="81"/>
            <rFont val="MS P ゴシック"/>
            <family val="3"/>
            <charset val="128"/>
          </rPr>
          <t>欄外に記載の「消防法施行令別表第１（６）項イ（１）～（４）」のいずれに該当する医療施設かを選択すること</t>
        </r>
      </text>
    </comment>
    <comment ref="G54" authorId="0" shapeId="0" xr:uid="{00000000-0006-0000-0F00-000009000000}">
      <text>
        <r>
          <rPr>
            <sz val="9"/>
            <color indexed="81"/>
            <rFont val="ＭＳ Ｐゴシック"/>
            <family val="3"/>
            <charset val="128"/>
          </rPr>
          <t>（B）の小数点以下第一位を四捨五入した対象面積×基準単価＝（D）</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M7" authorId="0" shapeId="0" xr:uid="{0BB6BB0B-06C5-4CDE-B714-080C5B54FC0A}">
      <text>
        <r>
          <rPr>
            <sz val="9"/>
            <color indexed="81"/>
            <rFont val="ＭＳ Ｐゴシック"/>
            <family val="3"/>
            <charset val="128"/>
          </rPr>
          <t>年度欄が不足する場合は適宜追加すること</t>
        </r>
      </text>
    </comment>
    <comment ref="C12" authorId="0" shapeId="0" xr:uid="{77D959B0-916D-4431-8D84-30FCD58425C4}">
      <text>
        <r>
          <rPr>
            <sz val="9"/>
            <color indexed="81"/>
            <rFont val="ＭＳ Ｐゴシック"/>
            <family val="3"/>
            <charset val="128"/>
          </rPr>
          <t>改修工事の場合は
&lt;改修工事&gt;を選択</t>
        </r>
      </text>
    </comment>
    <comment ref="C13" authorId="0" shapeId="0" xr:uid="{3B680C29-7DA4-4270-8A29-7F1397D73E1A}">
      <text>
        <r>
          <rPr>
            <sz val="9"/>
            <color indexed="81"/>
            <rFont val="ＭＳ Ｐゴシック"/>
            <family val="3"/>
            <charset val="128"/>
          </rPr>
          <t>&lt;建築工事&gt;の場合は、
さらに工事種別を選択</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D4" authorId="0" shapeId="0" xr:uid="{00000000-0006-0000-1000-000001000000}">
      <text>
        <r>
          <rPr>
            <sz val="9"/>
            <color indexed="81"/>
            <rFont val="MS P ゴシック"/>
            <family val="3"/>
            <charset val="128"/>
          </rPr>
          <t>施工業者に確認して記入すること</t>
        </r>
      </text>
    </comment>
    <comment ref="G31" authorId="0" shapeId="0" xr:uid="{00000000-0006-0000-1000-000002000000}">
      <text>
        <r>
          <rPr>
            <sz val="9"/>
            <color indexed="81"/>
            <rFont val="MS P ゴシック"/>
            <family val="3"/>
            <charset val="128"/>
          </rPr>
          <t>開設届出等と一致していること</t>
        </r>
      </text>
    </comment>
    <comment ref="B32" authorId="0" shapeId="0" xr:uid="{00000000-0006-0000-1000-000003000000}">
      <text>
        <r>
          <rPr>
            <sz val="9"/>
            <color indexed="81"/>
            <rFont val="MS P ゴシック"/>
            <family val="3"/>
            <charset val="128"/>
          </rPr>
          <t>住宅、介護保険施設等を記載すること</t>
        </r>
      </text>
    </comment>
    <comment ref="G38" authorId="0" shapeId="0" xr:uid="{00000000-0006-0000-1000-000004000000}">
      <text>
        <r>
          <rPr>
            <sz val="9"/>
            <color indexed="81"/>
            <rFont val="MS P ゴシック"/>
            <family val="3"/>
            <charset val="128"/>
          </rPr>
          <t>延べ床面積と一致していること</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D4" authorId="0" shapeId="0" xr:uid="{00000000-0006-0000-1500-000001000000}">
      <text>
        <r>
          <rPr>
            <sz val="9"/>
            <color indexed="81"/>
            <rFont val="MS P ゴシック"/>
            <family val="3"/>
            <charset val="128"/>
          </rPr>
          <t>施工業者に確認して記入すること</t>
        </r>
      </text>
    </comment>
    <comment ref="G31" authorId="0" shapeId="0" xr:uid="{00000000-0006-0000-1500-000002000000}">
      <text>
        <r>
          <rPr>
            <sz val="9"/>
            <color indexed="81"/>
            <rFont val="MS P ゴシック"/>
            <family val="3"/>
            <charset val="128"/>
          </rPr>
          <t>開設届出等と一致していること</t>
        </r>
      </text>
    </comment>
    <comment ref="B32" authorId="0" shapeId="0" xr:uid="{00000000-0006-0000-1500-000003000000}">
      <text>
        <r>
          <rPr>
            <sz val="9"/>
            <color indexed="81"/>
            <rFont val="MS P ゴシック"/>
            <family val="3"/>
            <charset val="128"/>
          </rPr>
          <t>住宅、介護保険施設等を記載すること</t>
        </r>
      </text>
    </comment>
    <comment ref="G38" authorId="0" shapeId="0" xr:uid="{00000000-0006-0000-1500-000004000000}">
      <text>
        <r>
          <rPr>
            <sz val="9"/>
            <color indexed="81"/>
            <rFont val="MS P ゴシック"/>
            <family val="3"/>
            <charset val="128"/>
          </rPr>
          <t>延べ床面積と一致していること</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D4" authorId="0" shapeId="0" xr:uid="{00000000-0006-0000-1600-000001000000}">
      <text>
        <r>
          <rPr>
            <sz val="9"/>
            <color indexed="81"/>
            <rFont val="MS P ゴシック"/>
            <family val="3"/>
            <charset val="128"/>
          </rPr>
          <t>施工業者に確認して記入すること</t>
        </r>
      </text>
    </comment>
    <comment ref="G31" authorId="0" shapeId="0" xr:uid="{00000000-0006-0000-1600-000002000000}">
      <text>
        <r>
          <rPr>
            <sz val="9"/>
            <color indexed="81"/>
            <rFont val="MS P ゴシック"/>
            <family val="3"/>
            <charset val="128"/>
          </rPr>
          <t>開設届出等と一致していること</t>
        </r>
      </text>
    </comment>
    <comment ref="B32" authorId="0" shapeId="0" xr:uid="{00000000-0006-0000-1600-000003000000}">
      <text>
        <r>
          <rPr>
            <sz val="9"/>
            <color indexed="81"/>
            <rFont val="MS P ゴシック"/>
            <family val="3"/>
            <charset val="128"/>
          </rPr>
          <t>住宅、介護保険施設等を記載すること</t>
        </r>
      </text>
    </comment>
    <comment ref="G38" authorId="0" shapeId="0" xr:uid="{00000000-0006-0000-1600-000004000000}">
      <text>
        <r>
          <rPr>
            <sz val="9"/>
            <color indexed="81"/>
            <rFont val="MS P ゴシック"/>
            <family val="3"/>
            <charset val="128"/>
          </rPr>
          <t>延べ床面積と一致していること</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6" authorId="0" shapeId="0" xr:uid="{FC60DAB7-1347-4D65-B764-83BC724CAF82}">
      <text>
        <r>
          <rPr>
            <sz val="9"/>
            <color indexed="81"/>
            <rFont val="ＭＳ Ｐゴシック"/>
            <family val="3"/>
            <charset val="128"/>
          </rPr>
          <t>該当する施設種別を選択すること</t>
        </r>
      </text>
    </comment>
    <comment ref="B16" authorId="0" shapeId="0" xr:uid="{234B1465-C111-49E2-BC1C-A26A97DABB14}">
      <text>
        <r>
          <rPr>
            <sz val="9"/>
            <color indexed="81"/>
            <rFont val="ＭＳ Ｐゴシック"/>
            <family val="3"/>
            <charset val="128"/>
          </rPr>
          <t>実際の着工時期については、国又は都道府県の通知（内示）後とすること。
通知（内示）前に着工した場合、原則、交付の対象とならないので留意すること。
※前年度において国庫補助金を受け、当該年度においても継続整備する事業は除く。</t>
        </r>
      </text>
    </comment>
    <comment ref="G18" authorId="0" shapeId="0" xr:uid="{4CB0E9C7-8ECA-451E-98EF-427CBB926319}">
      <text>
        <r>
          <rPr>
            <sz val="9"/>
            <color indexed="81"/>
            <rFont val="MS P ゴシック"/>
            <family val="3"/>
            <charset val="128"/>
          </rPr>
          <t>「×」とする場合は、その理由を欄外に記入すること</t>
        </r>
      </text>
    </comment>
    <comment ref="G19" authorId="0" shapeId="0" xr:uid="{F95657AE-A0AF-435B-A66D-C26C90028B6C}">
      <text>
        <r>
          <rPr>
            <sz val="9"/>
            <color indexed="81"/>
            <rFont val="MS P ゴシック"/>
            <family val="3"/>
            <charset val="128"/>
          </rPr>
          <t>建物とスプリンクラー等の抵当権の設定が別の場合は、欄外に記入すること</t>
        </r>
      </text>
    </comment>
    <comment ref="J26" authorId="0" shapeId="0" xr:uid="{52EE4EDA-3A56-4767-A1E6-C3EA20B763F1}">
      <text>
        <r>
          <rPr>
            <sz val="9"/>
            <color indexed="81"/>
            <rFont val="ＭＳ Ｐゴシック"/>
            <family val="3"/>
            <charset val="128"/>
          </rPr>
          <t>助産所にあっては、
入所施設のベッド数</t>
        </r>
      </text>
    </comment>
    <comment ref="C28" authorId="0" shapeId="0" xr:uid="{7A720A20-8878-43CD-B38D-A2E99213E240}">
      <text>
        <r>
          <rPr>
            <sz val="9"/>
            <color indexed="81"/>
            <rFont val="ＭＳ Ｐゴシック"/>
            <family val="3"/>
            <charset val="128"/>
          </rPr>
          <t>該当するものを選択すること</t>
        </r>
      </text>
    </comment>
    <comment ref="C33" authorId="0" shapeId="0" xr:uid="{81FFA66D-5248-4572-B8D7-EB5AD4A5E936}">
      <text>
        <r>
          <rPr>
            <sz val="9"/>
            <color indexed="81"/>
            <rFont val="MS P ゴシック"/>
            <family val="3"/>
            <charset val="128"/>
          </rPr>
          <t>本事業計画書提出時点において、開設許可を受けていない（又は開設届出等が受理されていない）場合は、所轄保健所に事前相談の上、予定日を記載すること</t>
        </r>
      </text>
    </comment>
    <comment ref="G33" authorId="0" shapeId="0" xr:uid="{718E0E8F-39C3-4E29-8259-BABE89ED55C6}">
      <text>
        <r>
          <rPr>
            <sz val="9"/>
            <color indexed="81"/>
            <rFont val="MS P ゴシック"/>
            <family val="3"/>
            <charset val="128"/>
          </rPr>
          <t>欄外に記載の「消防法施行令別表第１（６）項イ（１）～（４）」のいずれに該当する医療施設かを選択すること</t>
        </r>
      </text>
    </comment>
    <comment ref="G54" authorId="0" shapeId="0" xr:uid="{1E5E7EEF-1DA8-4AB0-A2C5-05F2F178B2A0}">
      <text>
        <r>
          <rPr>
            <sz val="9"/>
            <color indexed="81"/>
            <rFont val="ＭＳ Ｐゴシック"/>
            <family val="3"/>
            <charset val="128"/>
          </rPr>
          <t>（B）の小数点以下第一位を四捨五入した対象面積×基準単価＝（D）</t>
        </r>
      </text>
    </comment>
  </commentList>
</comments>
</file>

<file path=xl/sharedStrings.xml><?xml version="1.0" encoding="utf-8"?>
<sst xmlns="http://schemas.openxmlformats.org/spreadsheetml/2006/main" count="486" uniqueCount="304">
  <si>
    <t>Ａ</t>
  </si>
  <si>
    <t>Ｂ</t>
  </si>
  <si>
    <t>Ａ－Ｂ＝Ｃ</t>
  </si>
  <si>
    <t>Ｄ</t>
  </si>
  <si>
    <t>Ｅ</t>
  </si>
  <si>
    <t>Ｆ</t>
  </si>
  <si>
    <t>Ｇ</t>
  </si>
  <si>
    <t>Ｈ</t>
  </si>
  <si>
    <t>Ｉ</t>
  </si>
  <si>
    <t>番号</t>
  </si>
  <si>
    <t>総事業費</t>
  </si>
  <si>
    <t>差引事業費</t>
  </si>
  <si>
    <t>基　　　準　　　額</t>
  </si>
  <si>
    <t>金額</t>
  </si>
  <si>
    <t>円</t>
  </si>
  <si>
    <t xml:space="preserve">                                                                                                            </t>
  </si>
  <si>
    <t>施設名</t>
  </si>
  <si>
    <t>年      度      別      内      訳</t>
  </si>
  <si>
    <t xml:space="preserve">     ㎡</t>
  </si>
  <si>
    <t xml:space="preserve">      </t>
  </si>
  <si>
    <t xml:space="preserve">     円</t>
  </si>
  <si>
    <t xml:space="preserve">       </t>
  </si>
  <si>
    <t xml:space="preserve">    円</t>
  </si>
  <si>
    <t xml:space="preserve">    ㎡</t>
  </si>
  <si>
    <t xml:space="preserve">      円</t>
  </si>
  <si>
    <t>事業財源内訳</t>
  </si>
  <si>
    <t>国庫補助金</t>
  </si>
  <si>
    <t>市町村補助金</t>
  </si>
  <si>
    <t>地方債</t>
  </si>
  <si>
    <t>借入金</t>
  </si>
  <si>
    <t>自己財源</t>
  </si>
  <si>
    <t xml:space="preserve">     </t>
  </si>
  <si>
    <t>（記入上の注意）</t>
  </si>
  <si>
    <t>様式２</t>
    <phoneticPr fontId="4"/>
  </si>
  <si>
    <t>区分</t>
    <rPh sb="0" eb="2">
      <t>クブン</t>
    </rPh>
    <phoneticPr fontId="4"/>
  </si>
  <si>
    <t>費目</t>
    <phoneticPr fontId="4"/>
  </si>
  <si>
    <t>員数</t>
    <phoneticPr fontId="4"/>
  </si>
  <si>
    <t>単価</t>
    <phoneticPr fontId="4"/>
  </si>
  <si>
    <t>金額</t>
    <phoneticPr fontId="4"/>
  </si>
  <si>
    <t>補助対象事業分</t>
    <rPh sb="0" eb="2">
      <t>ホジョ</t>
    </rPh>
    <rPh sb="2" eb="4">
      <t>タイショウ</t>
    </rPh>
    <rPh sb="4" eb="7">
      <t>ジギョウブン</t>
    </rPh>
    <phoneticPr fontId="4"/>
  </si>
  <si>
    <t>補助対象事業外分</t>
    <rPh sb="0" eb="2">
      <t>ホジョ</t>
    </rPh>
    <rPh sb="2" eb="4">
      <t>タイショウ</t>
    </rPh>
    <rPh sb="4" eb="6">
      <t>ジギョウ</t>
    </rPh>
    <rPh sb="6" eb="7">
      <t>ガイ</t>
    </rPh>
    <phoneticPr fontId="4"/>
  </si>
  <si>
    <t>補助対象経費</t>
    <rPh sb="0" eb="2">
      <t>ホジョ</t>
    </rPh>
    <rPh sb="2" eb="4">
      <t>タイショウ</t>
    </rPh>
    <rPh sb="4" eb="6">
      <t>ケイヒ</t>
    </rPh>
    <phoneticPr fontId="4"/>
  </si>
  <si>
    <t>補助対象外経費</t>
    <rPh sb="0" eb="2">
      <t>ホジョ</t>
    </rPh>
    <rPh sb="2" eb="5">
      <t>タイショウガイ</t>
    </rPh>
    <rPh sb="5" eb="7">
      <t>ケイヒ</t>
    </rPh>
    <phoneticPr fontId="4"/>
  </si>
  <si>
    <t>事業区分</t>
    <phoneticPr fontId="4"/>
  </si>
  <si>
    <t xml:space="preserve"> &lt;附帯工事&gt;         </t>
    <phoneticPr fontId="4"/>
  </si>
  <si>
    <t>合計（総事業費）</t>
    <rPh sb="0" eb="2">
      <t>ゴウケイ</t>
    </rPh>
    <rPh sb="3" eb="4">
      <t>ソウ</t>
    </rPh>
    <rPh sb="4" eb="7">
      <t>ジギョウヒ</t>
    </rPh>
    <phoneticPr fontId="4"/>
  </si>
  <si>
    <t xml:space="preserve">計         </t>
    <phoneticPr fontId="4"/>
  </si>
  <si>
    <t>小　計</t>
    <phoneticPr fontId="4"/>
  </si>
  <si>
    <t>合　計</t>
    <rPh sb="0" eb="1">
      <t>ゴウ</t>
    </rPh>
    <rPh sb="2" eb="3">
      <t>ケイ</t>
    </rPh>
    <phoneticPr fontId="4"/>
  </si>
  <si>
    <t>総　合　計</t>
    <rPh sb="0" eb="1">
      <t>フサ</t>
    </rPh>
    <rPh sb="2" eb="3">
      <t>ゴウ</t>
    </rPh>
    <rPh sb="4" eb="5">
      <t>ケイ</t>
    </rPh>
    <phoneticPr fontId="4"/>
  </si>
  <si>
    <t>事業区分</t>
    <rPh sb="0" eb="2">
      <t>ジギョウ</t>
    </rPh>
    <rPh sb="2" eb="4">
      <t>クブン</t>
    </rPh>
    <phoneticPr fontId="4"/>
  </si>
  <si>
    <t>外分」とは当該事業の補助金の交付の対象としない部分（財産処分の制限がかからない部分）を指す。</t>
    <phoneticPr fontId="4"/>
  </si>
  <si>
    <t xml:space="preserve">      　</t>
    <phoneticPr fontId="4"/>
  </si>
  <si>
    <t>なお、単年度事業の場合には、「総事業」欄のみに記入すること。</t>
    <phoneticPr fontId="4"/>
  </si>
  <si>
    <t>　　　　各合計欄の金額は自動計算
　　　　「員数（㎡）」部分は個別に入力</t>
    <rPh sb="4" eb="5">
      <t>カク</t>
    </rPh>
    <rPh sb="5" eb="7">
      <t>ゴウケイ</t>
    </rPh>
    <rPh sb="7" eb="8">
      <t>ラン</t>
    </rPh>
    <rPh sb="9" eb="11">
      <t>キンガク</t>
    </rPh>
    <rPh sb="12" eb="14">
      <t>ジドウ</t>
    </rPh>
    <rPh sb="14" eb="16">
      <t>ケイサン</t>
    </rPh>
    <rPh sb="22" eb="24">
      <t>インスウ</t>
    </rPh>
    <rPh sb="28" eb="30">
      <t>ブブン</t>
    </rPh>
    <rPh sb="31" eb="33">
      <t>コベツ</t>
    </rPh>
    <rPh sb="34" eb="36">
      <t>ニュウリョク</t>
    </rPh>
    <phoneticPr fontId="4"/>
  </si>
  <si>
    <t>（４）はさらに、事業の種別により新築、改築、増築、改修等に区分すること。</t>
    <phoneticPr fontId="4"/>
  </si>
  <si>
    <t xml:space="preserve">    </t>
    <phoneticPr fontId="4"/>
  </si>
  <si>
    <t xml:space="preserve"> なお、事業の種別は次による。</t>
    <phoneticPr fontId="4"/>
  </si>
  <si>
    <t xml:space="preserve">     </t>
    <phoneticPr fontId="4"/>
  </si>
  <si>
    <t xml:space="preserve">   </t>
    <phoneticPr fontId="4"/>
  </si>
  <si>
    <t>補助対象事業分の備考欄の「整備病床数」は、補助対象事業分に含まれる病床数を記入すること。</t>
    <phoneticPr fontId="4"/>
  </si>
  <si>
    <t>全体の事業が３か年以上にわたる計画の場合には、「年度別内訳」欄を適宜増やして作成すること。</t>
    <phoneticPr fontId="4"/>
  </si>
  <si>
    <t>（１）</t>
    <phoneticPr fontId="4"/>
  </si>
  <si>
    <t>（２）</t>
    <phoneticPr fontId="4"/>
  </si>
  <si>
    <t>（３）</t>
    <phoneticPr fontId="4"/>
  </si>
  <si>
    <t>（４）</t>
    <phoneticPr fontId="4"/>
  </si>
  <si>
    <t>（５）</t>
    <phoneticPr fontId="4"/>
  </si>
  <si>
    <t>（６）</t>
    <phoneticPr fontId="4"/>
  </si>
  <si>
    <t>（７）</t>
    <phoneticPr fontId="4"/>
  </si>
  <si>
    <t>「事業区分」には、医療施設等施設整備費補助金交付要綱の５（交付額の算定方法）の表の「１区分」欄に定める事業区分を、</t>
    <phoneticPr fontId="4"/>
  </si>
  <si>
    <t>「補助対象事業分」とは当該事業の補助金の交付の対象とする部分（財産処分の制限がかかる部分）を指し、「補助対象事業</t>
    <phoneticPr fontId="4"/>
  </si>
  <si>
    <t>「補助対象外経費」とは補助対象事業分のうち、医療施設等施設整備費補助金交付要綱に定める（交付の対象外費用）に該</t>
    <phoneticPr fontId="4"/>
  </si>
  <si>
    <t>　　新　　築：新たに建物を建築する場合</t>
    <phoneticPr fontId="4"/>
  </si>
  <si>
    <t>　　改　　築：従前の建物を取りこわして、これと位置・構造・規模がほぼ同程度のものを建築する場合</t>
    <phoneticPr fontId="4"/>
  </si>
  <si>
    <t>　　増　　築：敷地内の既存の建物を建て増しする場合で、敷地内に別に建物を新築する場合を含む</t>
    <phoneticPr fontId="4"/>
  </si>
  <si>
    <t>床</t>
    <rPh sb="0" eb="1">
      <t>ショウ</t>
    </rPh>
    <phoneticPr fontId="16"/>
  </si>
  <si>
    <t>都道府県番号</t>
    <rPh sb="0" eb="4">
      <t>トドウフケン</t>
    </rPh>
    <rPh sb="4" eb="6">
      <t>バンゴウ</t>
    </rPh>
    <phoneticPr fontId="16"/>
  </si>
  <si>
    <t>都道府県内施設通番</t>
    <rPh sb="0" eb="4">
      <t>トドウフケン</t>
    </rPh>
    <rPh sb="4" eb="5">
      <t>ナイ</t>
    </rPh>
    <rPh sb="5" eb="7">
      <t>シセツ</t>
    </rPh>
    <rPh sb="7" eb="9">
      <t>ツウバン</t>
    </rPh>
    <phoneticPr fontId="16"/>
  </si>
  <si>
    <t>補助事業者名
（都道府県名）</t>
    <rPh sb="0" eb="2">
      <t>ホジョ</t>
    </rPh>
    <rPh sb="2" eb="5">
      <t>ジギョウシャ</t>
    </rPh>
    <rPh sb="5" eb="6">
      <t>メイ</t>
    </rPh>
    <rPh sb="8" eb="12">
      <t>トドウフケン</t>
    </rPh>
    <rPh sb="12" eb="13">
      <t>メイ</t>
    </rPh>
    <phoneticPr fontId="16"/>
  </si>
  <si>
    <t>間接補助事業者名
（施設名）</t>
    <rPh sb="0" eb="2">
      <t>カンセツ</t>
    </rPh>
    <rPh sb="2" eb="4">
      <t>ホジョ</t>
    </rPh>
    <rPh sb="4" eb="8">
      <t>ジギョウシャメイ</t>
    </rPh>
    <rPh sb="10" eb="13">
      <t>シセツメイ</t>
    </rPh>
    <phoneticPr fontId="16"/>
  </si>
  <si>
    <t>住所</t>
    <rPh sb="0" eb="2">
      <t>ジュウショ</t>
    </rPh>
    <phoneticPr fontId="16"/>
  </si>
  <si>
    <t>開設者</t>
    <rPh sb="0" eb="3">
      <t>カイセツシャ</t>
    </rPh>
    <phoneticPr fontId="16"/>
  </si>
  <si>
    <t>棟名</t>
    <rPh sb="0" eb="2">
      <t>トウメイ</t>
    </rPh>
    <phoneticPr fontId="16"/>
  </si>
  <si>
    <t>施設種別</t>
    <rPh sb="0" eb="2">
      <t>シセツ</t>
    </rPh>
    <rPh sb="2" eb="4">
      <t>シュベツ</t>
    </rPh>
    <phoneticPr fontId="16"/>
  </si>
  <si>
    <t>補助区分</t>
    <rPh sb="0" eb="2">
      <t>ホジョ</t>
    </rPh>
    <rPh sb="2" eb="4">
      <t>クブン</t>
    </rPh>
    <phoneticPr fontId="16"/>
  </si>
  <si>
    <t>延べ床面積</t>
    <rPh sb="0" eb="1">
      <t>ノ</t>
    </rPh>
    <rPh sb="2" eb="5">
      <t>ユカメンセキ</t>
    </rPh>
    <phoneticPr fontId="16"/>
  </si>
  <si>
    <t>主な診療科</t>
    <rPh sb="0" eb="1">
      <t>オモ</t>
    </rPh>
    <rPh sb="2" eb="5">
      <t>シンリョウカ</t>
    </rPh>
    <phoneticPr fontId="16"/>
  </si>
  <si>
    <t>1：有床診療所
2：病院
3：有床歯科診療所
4：助産所</t>
    <rPh sb="2" eb="4">
      <t>ユウショウ</t>
    </rPh>
    <rPh sb="4" eb="7">
      <t>シンリョウジョ</t>
    </rPh>
    <rPh sb="10" eb="12">
      <t>ビョウイン</t>
    </rPh>
    <rPh sb="15" eb="17">
      <t>ユウショウ</t>
    </rPh>
    <rPh sb="17" eb="19">
      <t>シカ</t>
    </rPh>
    <phoneticPr fontId="16"/>
  </si>
  <si>
    <t>○○科</t>
    <rPh sb="2" eb="3">
      <t>カ</t>
    </rPh>
    <phoneticPr fontId="16"/>
  </si>
  <si>
    <t>団体名（開設者）</t>
    <rPh sb="0" eb="3">
      <t>ダンタイメイ</t>
    </rPh>
    <rPh sb="4" eb="7">
      <t>カイセツシャ</t>
    </rPh>
    <phoneticPr fontId="4"/>
  </si>
  <si>
    <t>所在地</t>
    <rPh sb="0" eb="3">
      <t>ショザイチ</t>
    </rPh>
    <phoneticPr fontId="4"/>
  </si>
  <si>
    <t>整備事業期間</t>
    <rPh sb="0" eb="2">
      <t>セイビ</t>
    </rPh>
    <rPh sb="2" eb="4">
      <t>ジギョウ</t>
    </rPh>
    <rPh sb="4" eb="6">
      <t>キカン</t>
    </rPh>
    <phoneticPr fontId="4"/>
  </si>
  <si>
    <t>施設整備事業計画書</t>
    <rPh sb="0" eb="2">
      <t>シセツ</t>
    </rPh>
    <rPh sb="2" eb="4">
      <t>セイビ</t>
    </rPh>
    <rPh sb="4" eb="6">
      <t>ジギョウ</t>
    </rPh>
    <rPh sb="6" eb="9">
      <t>ケイカクショ</t>
    </rPh>
    <phoneticPr fontId="4"/>
  </si>
  <si>
    <t>全体事業</t>
    <rPh sb="0" eb="2">
      <t>ゼンタイ</t>
    </rPh>
    <rPh sb="2" eb="4">
      <t>ジギョウ</t>
    </rPh>
    <phoneticPr fontId="4"/>
  </si>
  <si>
    <t>補助対象部門に係る当該年度予定事業</t>
    <rPh sb="0" eb="2">
      <t>ホジョ</t>
    </rPh>
    <rPh sb="2" eb="4">
      <t>タイショウ</t>
    </rPh>
    <rPh sb="4" eb="6">
      <t>ブモン</t>
    </rPh>
    <rPh sb="7" eb="8">
      <t>カカ</t>
    </rPh>
    <rPh sb="9" eb="11">
      <t>トウガイ</t>
    </rPh>
    <rPh sb="11" eb="13">
      <t>ネンド</t>
    </rPh>
    <rPh sb="13" eb="15">
      <t>ヨテイ</t>
    </rPh>
    <rPh sb="15" eb="17">
      <t>ジギョウ</t>
    </rPh>
    <phoneticPr fontId="4"/>
  </si>
  <si>
    <t>施設名</t>
    <rPh sb="0" eb="2">
      <t>シセツ</t>
    </rPh>
    <rPh sb="2" eb="3">
      <t>メイ</t>
    </rPh>
    <phoneticPr fontId="4"/>
  </si>
  <si>
    <t>１．整備事業計画等の概要</t>
    <rPh sb="2" eb="4">
      <t>セイビ</t>
    </rPh>
    <rPh sb="4" eb="6">
      <t>ジギョウ</t>
    </rPh>
    <rPh sb="6" eb="8">
      <t>ケイカク</t>
    </rPh>
    <rPh sb="8" eb="9">
      <t>トウ</t>
    </rPh>
    <rPh sb="10" eb="12">
      <t>ガイヨウ</t>
    </rPh>
    <phoneticPr fontId="4"/>
  </si>
  <si>
    <t>２．整備事業の概要</t>
    <rPh sb="2" eb="4">
      <t>セイビ</t>
    </rPh>
    <rPh sb="4" eb="6">
      <t>ジギョウ</t>
    </rPh>
    <rPh sb="7" eb="9">
      <t>ガイヨウ</t>
    </rPh>
    <phoneticPr fontId="4"/>
  </si>
  <si>
    <t>主な診療科</t>
    <rPh sb="0" eb="1">
      <t>オモ</t>
    </rPh>
    <rPh sb="2" eb="5">
      <t>シンリョウカ</t>
    </rPh>
    <phoneticPr fontId="4"/>
  </si>
  <si>
    <t>許可病床数</t>
    <rPh sb="0" eb="2">
      <t>キョカ</t>
    </rPh>
    <rPh sb="2" eb="5">
      <t>ビョウショウスウ</t>
    </rPh>
    <phoneticPr fontId="4"/>
  </si>
  <si>
    <t>（１２）有床診療所等スプリンクラー等施設整備事業</t>
    <rPh sb="4" eb="6">
      <t>ユウショウ</t>
    </rPh>
    <rPh sb="6" eb="9">
      <t>シンリョウジョ</t>
    </rPh>
    <rPh sb="9" eb="10">
      <t>トウ</t>
    </rPh>
    <rPh sb="17" eb="18">
      <t>トウ</t>
    </rPh>
    <rPh sb="18" eb="20">
      <t>シセツ</t>
    </rPh>
    <rPh sb="20" eb="22">
      <t>セイビ</t>
    </rPh>
    <rPh sb="22" eb="24">
      <t>ジギョウ</t>
    </rPh>
    <phoneticPr fontId="4"/>
  </si>
  <si>
    <t>施設の種別</t>
    <rPh sb="0" eb="2">
      <t>シセツ</t>
    </rPh>
    <rPh sb="3" eb="5">
      <t>シュベツ</t>
    </rPh>
    <phoneticPr fontId="4"/>
  </si>
  <si>
    <r>
      <t xml:space="preserve">構造の種類
</t>
    </r>
    <r>
      <rPr>
        <sz val="8"/>
        <rFont val="ＭＳ Ｐゴシック"/>
        <family val="3"/>
        <charset val="128"/>
      </rPr>
      <t>（主たる構造）</t>
    </r>
    <rPh sb="0" eb="2">
      <t>コウゾウ</t>
    </rPh>
    <rPh sb="3" eb="5">
      <t>シュルイ</t>
    </rPh>
    <phoneticPr fontId="4"/>
  </si>
  <si>
    <t>施設名（棟名）</t>
    <rPh sb="0" eb="3">
      <t>シセツメイ</t>
    </rPh>
    <rPh sb="4" eb="5">
      <t>トウ</t>
    </rPh>
    <rPh sb="5" eb="6">
      <t>メイ</t>
    </rPh>
    <phoneticPr fontId="4"/>
  </si>
  <si>
    <t>整備内容（種別）</t>
    <rPh sb="0" eb="2">
      <t>セイビ</t>
    </rPh>
    <rPh sb="2" eb="4">
      <t>ナイヨウ</t>
    </rPh>
    <rPh sb="5" eb="7">
      <t>シュベツ</t>
    </rPh>
    <phoneticPr fontId="4"/>
  </si>
  <si>
    <t>延べ床面積（㎡）</t>
    <rPh sb="0" eb="1">
      <t>ノ</t>
    </rPh>
    <rPh sb="2" eb="3">
      <t>ユカ</t>
    </rPh>
    <rPh sb="3" eb="5">
      <t>メンセキ</t>
    </rPh>
    <phoneticPr fontId="4"/>
  </si>
  <si>
    <t>自動火災報知設備</t>
    <phoneticPr fontId="4"/>
  </si>
  <si>
    <t>整備区分</t>
    <phoneticPr fontId="4"/>
  </si>
  <si>
    <t>３．補助申請額</t>
    <rPh sb="2" eb="4">
      <t>ホジョ</t>
    </rPh>
    <rPh sb="4" eb="7">
      <t>シンセイガク</t>
    </rPh>
    <phoneticPr fontId="4"/>
  </si>
  <si>
    <t>基準単価
（C)</t>
    <rPh sb="0" eb="2">
      <t>キジュン</t>
    </rPh>
    <rPh sb="2" eb="4">
      <t>タンカ</t>
    </rPh>
    <phoneticPr fontId="4"/>
  </si>
  <si>
    <t>施設名（棟名）</t>
    <phoneticPr fontId="4"/>
  </si>
  <si>
    <t>整備区分</t>
    <rPh sb="0" eb="2">
      <t>セイビ</t>
    </rPh>
    <rPh sb="2" eb="4">
      <t>クブン</t>
    </rPh>
    <phoneticPr fontId="4"/>
  </si>
  <si>
    <t>補助基準額 （円）
（Ｂ）</t>
    <rPh sb="0" eb="2">
      <t>ホジョ</t>
    </rPh>
    <rPh sb="2" eb="5">
      <t>キジュンガク</t>
    </rPh>
    <rPh sb="7" eb="8">
      <t>エン</t>
    </rPh>
    <phoneticPr fontId="4"/>
  </si>
  <si>
    <t>病床数
（床）</t>
    <phoneticPr fontId="4"/>
  </si>
  <si>
    <t>着工</t>
    <rPh sb="0" eb="2">
      <t>チャッコウ</t>
    </rPh>
    <phoneticPr fontId="4"/>
  </si>
  <si>
    <t xml:space="preserve"> ～ </t>
    <phoneticPr fontId="4"/>
  </si>
  <si>
    <t>竣工</t>
    <phoneticPr fontId="4"/>
  </si>
  <si>
    <t>　　　「２．整備事業の概要」
　　　から自動計算</t>
    <rPh sb="20" eb="22">
      <t>ジドウ</t>
    </rPh>
    <rPh sb="22" eb="24">
      <t>ケイサン</t>
    </rPh>
    <phoneticPr fontId="4"/>
  </si>
  <si>
    <t xml:space="preserve">     ○○年 度</t>
    <phoneticPr fontId="4"/>
  </si>
  <si>
    <t>都道府県補助金</t>
    <rPh sb="0" eb="4">
      <t>トドウフケン</t>
    </rPh>
    <phoneticPr fontId="4"/>
  </si>
  <si>
    <t>年度間の金額の按分は支払額ではなく進捗率により行うこと。</t>
    <phoneticPr fontId="4"/>
  </si>
  <si>
    <t>　　移転新築：現在建物が存在する敷地とは別の敷地に新たに建物を建築し、かつ、現在の建物の機能を移転する場合</t>
    <phoneticPr fontId="4"/>
  </si>
  <si>
    <t>　　改　　修：建物の主要構造部分を取りこわさない模様替及び内部改修</t>
    <phoneticPr fontId="4"/>
  </si>
  <si>
    <t>総事業（100%）</t>
    <phoneticPr fontId="4"/>
  </si>
  <si>
    <t>施設整備事業費内訳書</t>
    <phoneticPr fontId="4"/>
  </si>
  <si>
    <t>消防機関による承認を得た（消防法令の設備基準に沿った）整備計画となっているか</t>
    <phoneticPr fontId="4"/>
  </si>
  <si>
    <t>選　定　額</t>
    <phoneticPr fontId="4"/>
  </si>
  <si>
    <t>円</t>
    <phoneticPr fontId="16"/>
  </si>
  <si>
    <t>㎡</t>
    <phoneticPr fontId="16"/>
  </si>
  <si>
    <t>㎡</t>
    <phoneticPr fontId="16"/>
  </si>
  <si>
    <t>＜自動火災報知設備＞</t>
    <phoneticPr fontId="4"/>
  </si>
  <si>
    <t>＜自動火災報知設備＞</t>
    <rPh sb="1" eb="3">
      <t>ジドウ</t>
    </rPh>
    <rPh sb="3" eb="5">
      <t>カサイ</t>
    </rPh>
    <rPh sb="5" eb="7">
      <t>ホウチ</t>
    </rPh>
    <rPh sb="7" eb="9">
      <t>セツビ</t>
    </rPh>
    <phoneticPr fontId="4"/>
  </si>
  <si>
    <r>
      <t>消防法施行令
第１１条
４　第一項各号に掲げる防火対象物又はその部分に</t>
    </r>
    <r>
      <rPr>
        <sz val="10"/>
        <color rgb="FFFF0000"/>
        <rFont val="ＭＳ Ｐゴシック"/>
        <family val="3"/>
        <charset val="128"/>
      </rPr>
      <t>スプリンクラー設備</t>
    </r>
    <r>
      <rPr>
        <sz val="10"/>
        <rFont val="ＭＳ Ｐゴシック"/>
        <family val="3"/>
        <charset val="128"/>
      </rPr>
      <t>、水噴霧消火設備、泡消火設備、不活性ガス消火設備、ハロゲン化物消火設備、粉末消火設備、屋外消火栓設備又は動力消防ポンプ設備を</t>
    </r>
    <r>
      <rPr>
        <sz val="10"/>
        <color rgb="FFFF0000"/>
        <rFont val="ＭＳ Ｐゴシック"/>
        <family val="3"/>
        <charset val="128"/>
      </rPr>
      <t>次条、第十三条、第十四条、第十五条、第十六条、第十七条、第十八条、第十九条若しくは第二十条に定める技術上の基準に従い、又は当該技術上の基準の例により設置したときは、同項の規定にかかわらず、当該設備の</t>
    </r>
    <r>
      <rPr>
        <b/>
        <u/>
        <sz val="10"/>
        <color rgb="FFFF0000"/>
        <rFont val="ＭＳ Ｐゴシック"/>
        <family val="3"/>
        <charset val="128"/>
      </rPr>
      <t>有効範囲</t>
    </r>
    <r>
      <rPr>
        <sz val="10"/>
        <color rgb="FFFF0000"/>
        <rFont val="ＭＳ Ｐゴシック"/>
        <family val="3"/>
        <charset val="128"/>
      </rPr>
      <t>内の部分</t>
    </r>
    <r>
      <rPr>
        <sz val="10"/>
        <rFont val="ＭＳ Ｐゴシック"/>
        <family val="3"/>
        <charset val="128"/>
      </rPr>
      <t>（屋外消火栓設備及び動力消防ポンプ設備にあつては、一階及び二階の部分に限る。）</t>
    </r>
    <r>
      <rPr>
        <sz val="10"/>
        <color rgb="FFFF0000"/>
        <rFont val="ＭＳ Ｐゴシック"/>
        <family val="3"/>
        <charset val="128"/>
      </rPr>
      <t>について屋内消火栓設備を設置しないことができる。</t>
    </r>
    <rPh sb="0" eb="3">
      <t>ショウボウホウ</t>
    </rPh>
    <phoneticPr fontId="4"/>
  </si>
  <si>
    <t>自動火災報知設備</t>
    <phoneticPr fontId="4"/>
  </si>
  <si>
    <t>消防法施行令の一部を改正する政令等の運用について（通知）（平成26年3月28日消防予第118号）４（２）に該当している施設か</t>
    <phoneticPr fontId="4"/>
  </si>
  <si>
    <t>床</t>
    <rPh sb="0" eb="1">
      <t>ユカ</t>
    </rPh>
    <phoneticPr fontId="4"/>
  </si>
  <si>
    <t>対象外面積（㎡）</t>
    <rPh sb="0" eb="3">
      <t>タイショウガイ</t>
    </rPh>
    <rPh sb="3" eb="5">
      <t>メンセキ</t>
    </rPh>
    <phoneticPr fontId="4"/>
  </si>
  <si>
    <t>対象外面積</t>
    <rPh sb="0" eb="3">
      <t>タイショウガイ</t>
    </rPh>
    <rPh sb="3" eb="5">
      <t>メンセキ</t>
    </rPh>
    <phoneticPr fontId="4"/>
  </si>
  <si>
    <t>対象面積</t>
    <rPh sb="0" eb="2">
      <t>タイショウ</t>
    </rPh>
    <rPh sb="2" eb="4">
      <t>メンセキ</t>
    </rPh>
    <phoneticPr fontId="4"/>
  </si>
  <si>
    <t>計</t>
    <rPh sb="0" eb="1">
      <t>ケイ</t>
    </rPh>
    <phoneticPr fontId="4"/>
  </si>
  <si>
    <t>室　名</t>
    <rPh sb="0" eb="1">
      <t>シツ</t>
    </rPh>
    <rPh sb="2" eb="3">
      <t>メイ</t>
    </rPh>
    <phoneticPr fontId="4"/>
  </si>
  <si>
    <t>床　面　積 　（ ㎡ ）</t>
    <rPh sb="0" eb="1">
      <t>ユカ</t>
    </rPh>
    <rPh sb="2" eb="3">
      <t>メン</t>
    </rPh>
    <rPh sb="4" eb="5">
      <t>セキ</t>
    </rPh>
    <phoneticPr fontId="4"/>
  </si>
  <si>
    <t>対象面積 （㎡)
（Ｂ）</t>
    <rPh sb="0" eb="2">
      <t>タイショウ</t>
    </rPh>
    <rPh sb="2" eb="4">
      <t>メンセキ</t>
    </rPh>
    <phoneticPr fontId="4"/>
  </si>
  <si>
    <t>対象経費の支出予定額（円）</t>
    <rPh sb="0" eb="2">
      <t>タイショウ</t>
    </rPh>
    <rPh sb="2" eb="4">
      <t>ケイヒ</t>
    </rPh>
    <rPh sb="7" eb="9">
      <t>ヨテイ</t>
    </rPh>
    <rPh sb="9" eb="10">
      <t>ガク</t>
    </rPh>
    <rPh sb="11" eb="12">
      <t>エン</t>
    </rPh>
    <phoneticPr fontId="4"/>
  </si>
  <si>
    <t>補助散水栓等の散水範囲</t>
    <rPh sb="0" eb="2">
      <t>ホジョ</t>
    </rPh>
    <rPh sb="2" eb="5">
      <t>サンスイセン</t>
    </rPh>
    <rPh sb="5" eb="6">
      <t>トウ</t>
    </rPh>
    <rPh sb="7" eb="9">
      <t>サンスイ</t>
    </rPh>
    <rPh sb="9" eb="11">
      <t>ハンイ</t>
    </rPh>
    <phoneticPr fontId="4"/>
  </si>
  <si>
    <t>医　　療　　施　　設</t>
    <rPh sb="0" eb="1">
      <t>イ</t>
    </rPh>
    <rPh sb="3" eb="4">
      <t>リョウ</t>
    </rPh>
    <rPh sb="6" eb="7">
      <t>シ</t>
    </rPh>
    <rPh sb="9" eb="10">
      <t>セツ</t>
    </rPh>
    <phoneticPr fontId="4"/>
  </si>
  <si>
    <t>医療施設以外</t>
    <rPh sb="0" eb="2">
      <t>イリョウ</t>
    </rPh>
    <rPh sb="2" eb="4">
      <t>シセツ</t>
    </rPh>
    <rPh sb="4" eb="6">
      <t>イガイ</t>
    </rPh>
    <phoneticPr fontId="4"/>
  </si>
  <si>
    <t>小　計（医療施設）</t>
    <rPh sb="0" eb="1">
      <t>ショウ</t>
    </rPh>
    <rPh sb="2" eb="3">
      <t>ケイ</t>
    </rPh>
    <rPh sb="4" eb="6">
      <t>イリョウ</t>
    </rPh>
    <rPh sb="6" eb="8">
      <t>シセツ</t>
    </rPh>
    <phoneticPr fontId="4"/>
  </si>
  <si>
    <t>小　計（医療施設以外）</t>
    <rPh sb="0" eb="1">
      <t>ショウ</t>
    </rPh>
    <rPh sb="2" eb="3">
      <t>ケイ</t>
    </rPh>
    <rPh sb="4" eb="6">
      <t>イリョウ</t>
    </rPh>
    <rPh sb="6" eb="8">
      <t>シセツ</t>
    </rPh>
    <rPh sb="8" eb="10">
      <t>イガイ</t>
    </rPh>
    <phoneticPr fontId="4"/>
  </si>
  <si>
    <t>合　計</t>
    <phoneticPr fontId="4"/>
  </si>
  <si>
    <t>※　複数棟ある場合は、棟ごとに別シートに記載すること。</t>
    <rPh sb="2" eb="4">
      <t>フクスウ</t>
    </rPh>
    <rPh sb="4" eb="5">
      <t>ムネ</t>
    </rPh>
    <rPh sb="7" eb="9">
      <t>バアイ</t>
    </rPh>
    <rPh sb="11" eb="12">
      <t>ムネ</t>
    </rPh>
    <rPh sb="15" eb="16">
      <t>ベツ</t>
    </rPh>
    <rPh sb="20" eb="22">
      <t>キサイ</t>
    </rPh>
    <phoneticPr fontId="4"/>
  </si>
  <si>
    <t>対象経費の
支出予定額</t>
    <rPh sb="6" eb="8">
      <t>シシュツ</t>
    </rPh>
    <phoneticPr fontId="4"/>
  </si>
  <si>
    <t>対象経費の支出予定額 （円）</t>
    <rPh sb="0" eb="2">
      <t>タイショウ</t>
    </rPh>
    <rPh sb="2" eb="4">
      <t>ケイヒ</t>
    </rPh>
    <rPh sb="7" eb="9">
      <t>ヨテイ</t>
    </rPh>
    <rPh sb="9" eb="10">
      <t>ガク</t>
    </rPh>
    <rPh sb="12" eb="13">
      <t>エン</t>
    </rPh>
    <phoneticPr fontId="4"/>
  </si>
  <si>
    <t>対象経費の
支出予定額 （円)
（Ａ）</t>
    <rPh sb="0" eb="2">
      <t>タイショウ</t>
    </rPh>
    <rPh sb="2" eb="4">
      <t>ケイヒ</t>
    </rPh>
    <rPh sb="6" eb="8">
      <t>シシュツ</t>
    </rPh>
    <rPh sb="8" eb="10">
      <t>ヨテイ</t>
    </rPh>
    <rPh sb="10" eb="11">
      <t>ガク</t>
    </rPh>
    <rPh sb="13" eb="14">
      <t>エン</t>
    </rPh>
    <phoneticPr fontId="4"/>
  </si>
  <si>
    <t>様式２（個表）</t>
  </si>
  <si>
    <t>対象面積</t>
    <rPh sb="0" eb="2">
      <t>タイショウ</t>
    </rPh>
    <phoneticPr fontId="16"/>
  </si>
  <si>
    <t>基準単価</t>
    <rPh sb="0" eb="2">
      <t>キジュン</t>
    </rPh>
    <phoneticPr fontId="4"/>
  </si>
  <si>
    <t>施設名（棟名）</t>
    <rPh sb="0" eb="3">
      <t>シセツメイ</t>
    </rPh>
    <rPh sb="4" eb="5">
      <t>ムネ</t>
    </rPh>
    <rPh sb="5" eb="6">
      <t>ナ</t>
    </rPh>
    <phoneticPr fontId="4"/>
  </si>
  <si>
    <t>開設許可日（開設日）</t>
    <rPh sb="0" eb="2">
      <t>カイセツ</t>
    </rPh>
    <rPh sb="2" eb="4">
      <t>キョカ</t>
    </rPh>
    <rPh sb="4" eb="5">
      <t>ビ</t>
    </rPh>
    <rPh sb="6" eb="9">
      <t>カイセツビ</t>
    </rPh>
    <phoneticPr fontId="4"/>
  </si>
  <si>
    <t>用途区分</t>
    <rPh sb="0" eb="2">
      <t>ヨウト</t>
    </rPh>
    <rPh sb="2" eb="4">
      <t>クブン</t>
    </rPh>
    <phoneticPr fontId="4"/>
  </si>
  <si>
    <t>医　　療　　施　　設</t>
    <phoneticPr fontId="4"/>
  </si>
  <si>
    <t>区分</t>
  </si>
  <si>
    <t>問</t>
  </si>
  <si>
    <t>回答</t>
  </si>
  <si>
    <t>補助対象</t>
  </si>
  <si>
    <t>事業計画書の記載方法</t>
  </si>
  <si>
    <t>　廊下、階段、浴室、洗面室、便所、手術室、人工透析室、物入れ、PS（パイプシャフト）、ELS（エレベーターシャフト）等が含まれる。</t>
  </si>
  <si>
    <t>財産処分</t>
  </si>
  <si>
    <t>　「補助事業等により取得し又は効用の増加した財産の処分制限期間」（厚生労働省告示）に基づき、８年となる。</t>
    <phoneticPr fontId="4"/>
  </si>
  <si>
    <t>　実施要綱で、補助対象施設は「病床又は入所施設を有している棟」となっているが、診察室、事務室など患者以外が利用する居室は補助の対象となるのか。</t>
    <phoneticPr fontId="4"/>
  </si>
  <si>
    <t>　実施要綱の事業内容に「スプリンクラー設備の代替設備として認められた設備」とあるが、具体的にどのようなものか。</t>
    <phoneticPr fontId="4"/>
  </si>
  <si>
    <t>　消防法施行令第32条の規定により消防長又は消防署長が個別に認めた設備となるため、管轄の消防署へ相談すること。</t>
    <phoneticPr fontId="4"/>
  </si>
  <si>
    <t>　パッケージ型消火設備は補助対象となるか。</t>
    <phoneticPr fontId="4"/>
  </si>
  <si>
    <t>　医療施設と介護保険施設の共用部分がある場合、対象面積はどのように算定すればよいか。</t>
    <phoneticPr fontId="4"/>
  </si>
  <si>
    <t>　共用部分が医療施設としても使用することが明確である場合は、対象面積に算定できる。
　ただし、当該共用部分について、他の補助金と重複して補助申請をすることはできないので留意すること。</t>
    <phoneticPr fontId="4"/>
  </si>
  <si>
    <t>　スプリンクラー等の整備を、２か年で整備する場合、補助対象となるか。</t>
    <phoneticPr fontId="4"/>
  </si>
  <si>
    <t>　複数年で整備することは可能である。
　ただし、補助金の交付については、年度単位で行うものであり、翌年度の補助金交付を約束するものではないので留意すること。</t>
    <phoneticPr fontId="4"/>
  </si>
  <si>
    <t>　スプリンクラー等の整備が、年度内に終了しない場合どのようにしたらよいか。</t>
    <phoneticPr fontId="4"/>
  </si>
  <si>
    <t>　単年度で計画していた事業について、年度途中で完了しないことが明らかとなった場合は、都道府県に速やかに報告し、指示を受けること。</t>
    <phoneticPr fontId="4"/>
  </si>
  <si>
    <t>　貸借の物件で診療所等の運営を行っている場合、補助対象施設となるか。</t>
    <phoneticPr fontId="4"/>
  </si>
  <si>
    <t>　スプリンクラー等を補助金の交付を受ける者（開設者）の所有とすること（建物所有者の所有としないこと）を条件に補助対象施設とすることは可能である。
　なお、設置したスプリンクラー等を処分制限期間内に処分する際は財産処分の手続きが必要となるため、事前に建物所有者と十分に協議すること。</t>
    <phoneticPr fontId="4"/>
  </si>
  <si>
    <t>　医療施設の新規開設を予定している場合に、事業計画書の提出時点までに開設許可を受けていなければならないか。</t>
    <phoneticPr fontId="4"/>
  </si>
  <si>
    <t>　必ずしも開設許可を受けている必要はないが、その場合は、事業計画書の「開設許可日（開設日）」に予定日を記載すること。
　なお、事業実績報告までに開設許可が受けられない場合は、補助金の返還を求める場合がある。</t>
    <phoneticPr fontId="4"/>
  </si>
  <si>
    <t>　将来的に無床診療所に転換する可能性があるが、補助金を申請することは可能か。</t>
    <phoneticPr fontId="4"/>
  </si>
  <si>
    <t>　無床診療所等への転換の計画が具体的となっているなど、補助事業の趣旨から外れることが既に判明している場合は申請できない。</t>
    <phoneticPr fontId="4"/>
  </si>
  <si>
    <t>　スプリンクラーヘッドと補助散水栓の散水範囲が重複する部分の面積はどのように扱えばよいか。</t>
    <phoneticPr fontId="4"/>
  </si>
  <si>
    <t>　事業計画書の「スプリンクラーヘッドがない、又は配管のみを設ける廊下等」には、どのような部分が含まれるのか。</t>
    <phoneticPr fontId="4"/>
  </si>
  <si>
    <t>　同じ医療施設の複数棟を整備する場合は、事業計画書は棟ごとに作成するのか。</t>
    <phoneticPr fontId="4"/>
  </si>
  <si>
    <t>　同じ医療施設の場合は、事業計画書の「２．整備事業の概要」に棟ごとに分けて記載するとともに、棟ごとの施設面積の内訳を「施設面積内訳」シートにそれぞれ記載する。</t>
    <phoneticPr fontId="4"/>
  </si>
  <si>
    <t>　「開設届出等と一致していること」とは、具体的に何と一致していればよいか。</t>
    <phoneticPr fontId="4"/>
  </si>
  <si>
    <t>　医療施設の一部を介護医療院に転換する時期と、スプリンクラー等の整備の時期が同時である場合、補助申請はどうしたらよいか。</t>
    <phoneticPr fontId="4"/>
  </si>
  <si>
    <t>　医療施設と介護医療院の部分（面積）を明確に区分し、介護医療院の部分は対象外面積として申請すること。</t>
    <phoneticPr fontId="4"/>
  </si>
  <si>
    <t>　スプリンクラー等を複数年で整備する場合の対象経費の算出はどのように行えばよいか。</t>
    <phoneticPr fontId="4"/>
  </si>
  <si>
    <t>　スプリンクラー等の処分制限期間は何年か。</t>
    <phoneticPr fontId="4"/>
  </si>
  <si>
    <t>　スプリンクラー等の設置後に補助対象施設以外に転用した場合（例：無床診療所への転用、施設の一部を介護医療院に転用等）の取り扱いはどのようになるのか。</t>
    <phoneticPr fontId="4"/>
  </si>
  <si>
    <t>　補助金の交付を受ける前（事業計画書提出前）からスプリンクラー等を設置しようとする建物に抵当権を設定している場合であっても抵当権設定「有」と記載する。</t>
    <phoneticPr fontId="4"/>
  </si>
  <si>
    <t>スプリンクラー等を設置する建物の抵当権（根抵当権を含む）設定の有無</t>
    <rPh sb="7" eb="8">
      <t>ナド</t>
    </rPh>
    <rPh sb="9" eb="11">
      <t>セッチ</t>
    </rPh>
    <rPh sb="13" eb="15">
      <t>タテモノ</t>
    </rPh>
    <rPh sb="16" eb="19">
      <t>テイトウケン</t>
    </rPh>
    <rPh sb="20" eb="23">
      <t>ネテイトウ</t>
    </rPh>
    <rPh sb="25" eb="26">
      <t>フク</t>
    </rPh>
    <rPh sb="28" eb="30">
      <t>セッテイ</t>
    </rPh>
    <rPh sb="31" eb="33">
      <t>ウム</t>
    </rPh>
    <phoneticPr fontId="4"/>
  </si>
  <si>
    <t>※1　「スプリンクラー設備等」は、「通常型スプリンクラー、水道連結型スプリンクラー、圧力水槽方式スプリンクラー、パッケージ型自動消火設備」を指し、「スプリンクラー等」は、スプリンクラー設備等に「自動火災報知設備」を加えたものを指す。</t>
    <rPh sb="92" eb="94">
      <t>セツビ</t>
    </rPh>
    <rPh sb="94" eb="95">
      <t>トウ</t>
    </rPh>
    <rPh sb="101" eb="103">
      <t>ホウチ</t>
    </rPh>
    <rPh sb="103" eb="105">
      <t>セツビ</t>
    </rPh>
    <rPh sb="107" eb="108">
      <t>クワ</t>
    </rPh>
    <rPh sb="113" eb="114">
      <t>サ</t>
    </rPh>
    <phoneticPr fontId="4"/>
  </si>
  <si>
    <t>1：スプリンクラー設備等
2：自動火災報知設備</t>
    <rPh sb="9" eb="11">
      <t>セツビ</t>
    </rPh>
    <rPh sb="11" eb="12">
      <t>トウ</t>
    </rPh>
    <rPh sb="15" eb="17">
      <t>ジドウ</t>
    </rPh>
    <rPh sb="17" eb="19">
      <t>カサイ</t>
    </rPh>
    <rPh sb="19" eb="21">
      <t>ホウチ</t>
    </rPh>
    <rPh sb="21" eb="23">
      <t>セツビ</t>
    </rPh>
    <phoneticPr fontId="16"/>
  </si>
  <si>
    <r>
      <rPr>
        <b/>
        <sz val="10"/>
        <rFont val="ＭＳ Ｐゴシック"/>
        <family val="3"/>
        <charset val="128"/>
      </rPr>
      <t>＜スプリンクラー設備等※1＞</t>
    </r>
    <r>
      <rPr>
        <sz val="10"/>
        <rFont val="ＭＳ Ｐゴシック"/>
        <family val="3"/>
        <charset val="128"/>
      </rPr>
      <t>　※複数の棟の申請を行う場合には、棟ごとに記載（適宜行を追加すること）</t>
    </r>
    <rPh sb="8" eb="10">
      <t>セツビ</t>
    </rPh>
    <rPh sb="10" eb="11">
      <t>ナド</t>
    </rPh>
    <rPh sb="16" eb="18">
      <t>フクスウ</t>
    </rPh>
    <rPh sb="19" eb="20">
      <t>トウ</t>
    </rPh>
    <rPh sb="21" eb="23">
      <t>シンセイ</t>
    </rPh>
    <rPh sb="24" eb="25">
      <t>オコナ</t>
    </rPh>
    <rPh sb="26" eb="28">
      <t>バアイ</t>
    </rPh>
    <rPh sb="31" eb="32">
      <t>トウ</t>
    </rPh>
    <rPh sb="35" eb="37">
      <t>キサイ</t>
    </rPh>
    <rPh sb="38" eb="40">
      <t>テキギ</t>
    </rPh>
    <rPh sb="40" eb="41">
      <t>ギョウ</t>
    </rPh>
    <rPh sb="42" eb="44">
      <t>ツイカ</t>
    </rPh>
    <phoneticPr fontId="4"/>
  </si>
  <si>
    <t>整備するスプリンクラー設備等</t>
    <rPh sb="0" eb="2">
      <t>セイビ</t>
    </rPh>
    <rPh sb="11" eb="13">
      <t>セツビ</t>
    </rPh>
    <rPh sb="13" eb="14">
      <t>ナド</t>
    </rPh>
    <phoneticPr fontId="4"/>
  </si>
  <si>
    <t>対象面積（㎡）(※2）</t>
    <rPh sb="0" eb="2">
      <t>タイショウ</t>
    </rPh>
    <rPh sb="2" eb="4">
      <t>メンセキ</t>
    </rPh>
    <phoneticPr fontId="4"/>
  </si>
  <si>
    <t>スプリンクラー設備等を設置する居室等の面積</t>
    <rPh sb="7" eb="9">
      <t>セツビ</t>
    </rPh>
    <rPh sb="9" eb="10">
      <t>トウ</t>
    </rPh>
    <rPh sb="11" eb="13">
      <t>セッチ</t>
    </rPh>
    <rPh sb="15" eb="17">
      <t>キョシツ</t>
    </rPh>
    <rPh sb="17" eb="18">
      <t>トウ</t>
    </rPh>
    <rPh sb="19" eb="21">
      <t>メンセキ</t>
    </rPh>
    <phoneticPr fontId="4"/>
  </si>
  <si>
    <t>補助散水栓等（※3）の散水範囲</t>
    <rPh sb="0" eb="2">
      <t>ホジョ</t>
    </rPh>
    <rPh sb="2" eb="5">
      <t>サンスイセン</t>
    </rPh>
    <rPh sb="5" eb="6">
      <t>トウ</t>
    </rPh>
    <rPh sb="11" eb="13">
      <t>サンスイ</t>
    </rPh>
    <rPh sb="13" eb="15">
      <t>ハンイ</t>
    </rPh>
    <phoneticPr fontId="4"/>
  </si>
  <si>
    <t>政令（※4）改正前のスプリンクラー設備等設置義務の有無</t>
    <rPh sb="0" eb="2">
      <t>セイレイ</t>
    </rPh>
    <rPh sb="6" eb="9">
      <t>カイセイマエ</t>
    </rPh>
    <rPh sb="17" eb="19">
      <t>セツビ</t>
    </rPh>
    <rPh sb="19" eb="20">
      <t>トウ</t>
    </rPh>
    <rPh sb="20" eb="22">
      <t>セッチ</t>
    </rPh>
    <rPh sb="22" eb="24">
      <t>ギム</t>
    </rPh>
    <rPh sb="25" eb="27">
      <t>ウム</t>
    </rPh>
    <phoneticPr fontId="4"/>
  </si>
  <si>
    <t>政令改正後のスプリンクラー設備等の設置義務の有無</t>
    <rPh sb="0" eb="2">
      <t>セイレイ</t>
    </rPh>
    <rPh sb="2" eb="5">
      <t>カイセイゴ</t>
    </rPh>
    <rPh sb="13" eb="15">
      <t>セツビ</t>
    </rPh>
    <rPh sb="15" eb="16">
      <t>トウ</t>
    </rPh>
    <rPh sb="17" eb="19">
      <t>セッチ</t>
    </rPh>
    <rPh sb="19" eb="21">
      <t>ギム</t>
    </rPh>
    <rPh sb="22" eb="24">
      <t>ウム</t>
    </rPh>
    <phoneticPr fontId="4"/>
  </si>
  <si>
    <t>※2　対象面積とは、スプリンクラー設備等を設置する居室等の面積（スプリンクラー設備等の一部として設ける補助散水栓等の散水範囲を含む）とする。
ただし、住宅、介護保険施設等の医療施設以外の部分は除く。なお、「スプリンクラー設備等を設置する居室等」とは、スプリンクラーヘッドが設けられている居室等を指し、スプリンクラーヘッドがない、又は配管のみを設ける廊下等は、上記補助散水栓等の散水範囲に含まれない場合は該当しない。</t>
    <rPh sb="17" eb="19">
      <t>セツビ</t>
    </rPh>
    <rPh sb="39" eb="41">
      <t>セツビ</t>
    </rPh>
    <rPh sb="86" eb="88">
      <t>イリョウ</t>
    </rPh>
    <rPh sb="88" eb="90">
      <t>シセツ</t>
    </rPh>
    <rPh sb="90" eb="92">
      <t>イガイ</t>
    </rPh>
    <rPh sb="93" eb="95">
      <t>ブブン</t>
    </rPh>
    <rPh sb="110" eb="112">
      <t>セツビ</t>
    </rPh>
    <rPh sb="112" eb="113">
      <t>トウ</t>
    </rPh>
    <rPh sb="186" eb="187">
      <t>トウ</t>
    </rPh>
    <phoneticPr fontId="4"/>
  </si>
  <si>
    <t>※3　補助散水栓等には、パッケージ型自動消火設備の一部として設けるパッケージ型消火設備を含む。</t>
    <rPh sb="3" eb="5">
      <t>ホジョ</t>
    </rPh>
    <rPh sb="5" eb="8">
      <t>サンスイセン</t>
    </rPh>
    <rPh sb="8" eb="9">
      <t>トウ</t>
    </rPh>
    <rPh sb="38" eb="39">
      <t>ガタ</t>
    </rPh>
    <rPh sb="39" eb="41">
      <t>ショウカ</t>
    </rPh>
    <rPh sb="41" eb="43">
      <t>セツビ</t>
    </rPh>
    <rPh sb="44" eb="45">
      <t>フク</t>
    </rPh>
    <phoneticPr fontId="4"/>
  </si>
  <si>
    <t>※4　平成26年10月に公布された消防法施行令の一部を改正する政令（平成26年政令第333号）</t>
    <rPh sb="3" eb="5">
      <t>ヘイセイ</t>
    </rPh>
    <rPh sb="7" eb="8">
      <t>ネン</t>
    </rPh>
    <rPh sb="10" eb="11">
      <t>ガツ</t>
    </rPh>
    <rPh sb="12" eb="14">
      <t>コウフ</t>
    </rPh>
    <rPh sb="17" eb="20">
      <t>ショウボウホウ</t>
    </rPh>
    <rPh sb="20" eb="23">
      <t>シコウレイ</t>
    </rPh>
    <rPh sb="24" eb="26">
      <t>イチブ</t>
    </rPh>
    <rPh sb="27" eb="29">
      <t>カイセイ</t>
    </rPh>
    <rPh sb="31" eb="33">
      <t>セイレイ</t>
    </rPh>
    <rPh sb="34" eb="36">
      <t>ヘイセイ</t>
    </rPh>
    <rPh sb="38" eb="39">
      <t>ネン</t>
    </rPh>
    <rPh sb="39" eb="41">
      <t>セイレイ</t>
    </rPh>
    <rPh sb="41" eb="42">
      <t>ダイ</t>
    </rPh>
    <rPh sb="45" eb="46">
      <t>ゴウ</t>
    </rPh>
    <phoneticPr fontId="4"/>
  </si>
  <si>
    <t>※5　対象面積及び対象外面積が分かる図面を添付すること（Ａ３又はＡ４で作成すること。また、各室の用途を記入し、スプリンクラー設備等を設置する居室等の面積と補助散水栓等の散水範囲を色分けすること。）。</t>
    <rPh sb="30" eb="31">
      <t>マタ</t>
    </rPh>
    <rPh sb="35" eb="37">
      <t>サクセイ</t>
    </rPh>
    <rPh sb="51" eb="53">
      <t>キニュウ</t>
    </rPh>
    <rPh sb="62" eb="64">
      <t>セツビ</t>
    </rPh>
    <rPh sb="89" eb="91">
      <t>イロワ</t>
    </rPh>
    <phoneticPr fontId="4"/>
  </si>
  <si>
    <t>＜スプリンクラー設備等＞</t>
    <rPh sb="8" eb="10">
      <t>セツビ</t>
    </rPh>
    <rPh sb="10" eb="11">
      <t>ナド</t>
    </rPh>
    <phoneticPr fontId="4"/>
  </si>
  <si>
    <t>補助申請額 （円）※6
（Ａ）・（Ｂ）の少ない方の額（千円未満切り捨て）</t>
    <rPh sb="0" eb="2">
      <t>ホジョ</t>
    </rPh>
    <rPh sb="2" eb="5">
      <t>シンセイガク</t>
    </rPh>
    <rPh sb="7" eb="8">
      <t>エン</t>
    </rPh>
    <rPh sb="20" eb="21">
      <t>スク</t>
    </rPh>
    <rPh sb="23" eb="24">
      <t>ホウ</t>
    </rPh>
    <rPh sb="25" eb="26">
      <t>ガク</t>
    </rPh>
    <rPh sb="27" eb="29">
      <t>センエン</t>
    </rPh>
    <rPh sb="29" eb="31">
      <t>ミマン</t>
    </rPh>
    <rPh sb="31" eb="32">
      <t>キ</t>
    </rPh>
    <rPh sb="33" eb="34">
      <t>ス</t>
    </rPh>
    <phoneticPr fontId="4"/>
  </si>
  <si>
    <t>※6　総括表における「差引事業費」又は「都道府県補助額」が最も少ない金額である場合は、当該金額（千円未満切り捨て）とする。　</t>
    <rPh sb="3" eb="5">
      <t>ソウカツ</t>
    </rPh>
    <rPh sb="5" eb="6">
      <t>ヒョウ</t>
    </rPh>
    <rPh sb="11" eb="12">
      <t>サ</t>
    </rPh>
    <rPh sb="12" eb="13">
      <t>ヒ</t>
    </rPh>
    <rPh sb="13" eb="16">
      <t>ジギョウヒ</t>
    </rPh>
    <rPh sb="17" eb="18">
      <t>マタ</t>
    </rPh>
    <rPh sb="20" eb="24">
      <t>トドウフケン</t>
    </rPh>
    <rPh sb="24" eb="27">
      <t>ホジョガク</t>
    </rPh>
    <rPh sb="29" eb="30">
      <t>モット</t>
    </rPh>
    <rPh sb="31" eb="32">
      <t>スク</t>
    </rPh>
    <rPh sb="34" eb="36">
      <t>キンガク</t>
    </rPh>
    <rPh sb="39" eb="41">
      <t>バアイ</t>
    </rPh>
    <rPh sb="43" eb="45">
      <t>トウガイ</t>
    </rPh>
    <rPh sb="45" eb="47">
      <t>キンガク</t>
    </rPh>
    <rPh sb="48" eb="50">
      <t>センエン</t>
    </rPh>
    <rPh sb="50" eb="52">
      <t>ミマン</t>
    </rPh>
    <rPh sb="52" eb="53">
      <t>キ</t>
    </rPh>
    <rPh sb="54" eb="55">
      <t>ス</t>
    </rPh>
    <phoneticPr fontId="4"/>
  </si>
  <si>
    <t>　重複する部分の面積は、「スプリンクラー設備等を設置する居室等の面積」に記載する。</t>
    <rPh sb="20" eb="22">
      <t>セツビ</t>
    </rPh>
    <phoneticPr fontId="4"/>
  </si>
  <si>
    <t>　平成26年10月に公布された消防法施行令の一部を改正する政令（平成26年政令第333号）の施行（平成28年4月1日）前に改正政令に適合する性能のスプリンクラーを自主的に設置した医療施設が、老朽化等を理由として政令改正後に改正政令に適合する性能のスプリンクラーに更新した場合は補助対象となるか。</t>
    <phoneticPr fontId="4"/>
  </si>
  <si>
    <t>　政令改正により新たに設置義務が生じた医療施設であるため、補助対象となる。</t>
    <phoneticPr fontId="4"/>
  </si>
  <si>
    <t xml:space="preserve">　補助散水栓は補助対象となるか。 </t>
    <phoneticPr fontId="4"/>
  </si>
  <si>
    <t>　パッケージ型消火設備を屋内消火栓設備の代替として設置する場合は、補助対象となるか。</t>
    <phoneticPr fontId="4"/>
  </si>
  <si>
    <t>　医療施設 と介護保険施設が一つの棟にある場合、対象経費はどのように算定すればよいか。</t>
    <phoneticPr fontId="4"/>
  </si>
  <si>
    <t>　事業計画書の「施設面積内訳」に医療施設と医療施設以外（介護保険施設等）に区分し、総事業費をそれぞれの面積で按分して対象経費を算定すること。</t>
    <phoneticPr fontId="4"/>
  </si>
  <si>
    <t>　開設許可申請書で、事務室や廊下等の面積を記載していない場合、建物平面図等で確認できる床面積の合計が一致していればよいか。</t>
    <phoneticPr fontId="4"/>
  </si>
  <si>
    <t>　そのような確認方法も、やむを得ないものと認めるが、医療施設か否かを確認するため、開設許可申請書に記載のある居室等の面積は確認すること。</t>
    <phoneticPr fontId="4"/>
  </si>
  <si>
    <t>　面積は、壁芯又は内法のどちらで算出するのか。</t>
    <phoneticPr fontId="4"/>
  </si>
  <si>
    <t>　面積の算出は、原則として、壁芯で行うこと。ただし、壁芯での算出が困難な場合は内法によること。</t>
    <phoneticPr fontId="4"/>
  </si>
  <si>
    <t>　「施設面積内訳」シートにおいて、面積を室ごとに記載するよう例示しているが、用途ごとにまとめて記載することはできないか。</t>
    <phoneticPr fontId="4"/>
  </si>
  <si>
    <t>　用途（病室、廊下、階段等）ごとにまとめて記載することは差し支えない。
　ただし、その場合であっても、対象面積は「スプリンクラー設備等を設置する居室等の面積」と「補助散水栓等の散水範囲」とに区分すること。</t>
    <phoneticPr fontId="4"/>
  </si>
  <si>
    <t>　開設許可申請書や開設許可事項一部変更許可申請書等の面積が記載されている書類（いずれも直近のもの）に記載の面積と一致していること。</t>
    <rPh sb="13" eb="15">
      <t>ジコウ</t>
    </rPh>
    <rPh sb="24" eb="25">
      <t>トウ</t>
    </rPh>
    <rPh sb="26" eb="28">
      <t>メンセキ</t>
    </rPh>
    <rPh sb="29" eb="31">
      <t>キサイ</t>
    </rPh>
    <rPh sb="36" eb="38">
      <t>ショルイ</t>
    </rPh>
    <phoneticPr fontId="4"/>
  </si>
  <si>
    <r>
      <t xml:space="preserve">パッケージ型消火設備を屋内消火栓設備の代替として設置する場合は、補助対象とならない。
</t>
    </r>
    <r>
      <rPr>
        <sz val="10"/>
        <color theme="1"/>
        <rFont val="ＭＳ ゴシック"/>
        <family val="3"/>
        <charset val="128"/>
      </rPr>
      <t>＜参考＞※第１条は対象外、第２条は対象
○必要とされる防火安全性能を有する消防の用に供する設備等に関する省令（平成１６年総務省令第９２号）
（屋内消火栓設備に代えて用いることができるパッケージ型消火設備）
第１条　消防法施行令（略）第十一条第一項から第三項までの規定により設置し、及び維持しなければならない屋内消火栓設備に代えて用いることができる必要とされる防火安全性能を有する消防の用に供する設備等（略）は、パッケージ型消火設備（略）とする。
（スプリンクラー設備に代えて用いることができるパッケージ型自動消火設備）
第２条　令第十二条第一項及び第二項の規定により設置し、及び維持しなければならないスプリンクラー設備に代えて用いることができる必要とされる防火安全性能を有する消防の用に供する設備等は、パッケージ型自動消火設備（略）とする。</t>
    </r>
    <phoneticPr fontId="4"/>
  </si>
  <si>
    <t>　補助金の交付を受けた後に転用、譲渡（開設者の変更を含む）、交換、貸付、担保提供（スプリンクラー等を設置する建物に抵当権（根抵当権も含む）が設定される場合）、取壊し等をしようとする場合については、事前に財産処分の手続きが必要である（補助金の返還が生じる場合がある）。</t>
    <phoneticPr fontId="4"/>
  </si>
  <si>
    <t>　医療法上の医療施設（診療所、病院、助産所） に該当する部分でスプリンクラー等を設置する場合は補助対象となる。</t>
    <phoneticPr fontId="4"/>
  </si>
  <si>
    <r>
      <t xml:space="preserve">補助散水栓については、スプリンクラー設備の一部として設ける場合のみ、補助対象としている。
</t>
    </r>
    <r>
      <rPr>
        <sz val="10"/>
        <color theme="1"/>
        <rFont val="ＭＳ ゴシック"/>
        <family val="3"/>
        <charset val="128"/>
      </rPr>
      <t>＜参考＞
○消防法施行令（抄）
第12条
２　前項に規定するもののほか、スプリンクラー設備の設置及び維持に関する技術上の基準は、次のとおりとする。
八　スプリンクラー設備には、総務省令で定めるところにより、補助散水栓を設けることができること。</t>
    </r>
    <phoneticPr fontId="4"/>
  </si>
  <si>
    <r>
      <t xml:space="preserve">　パッケージ型消火設備については、パッケージ型自動消火設備の一部として設ける場合のみ、補助対象としている。
</t>
    </r>
    <r>
      <rPr>
        <sz val="10"/>
        <color theme="1"/>
        <rFont val="ＭＳ ゴシック"/>
        <family val="3"/>
        <charset val="128"/>
      </rPr>
      <t>＜参考＞
○パッケージ型自動消火設備の設置及び維持に関する技術上の基準を定める件（平成１６年消防庁告示１３号）（抄）
第３　パッケージ型自動消火設備を設置することができる防火対象物
（略）ただし、パッケージ型自動消火設備を設置する防火対象物の部分のうち、消防法施行規則第１３条第３項に掲げる部分については、パッケージ型消火設備を「パッケージ型消化設備の設置及び維持に関する技術上の基準」に従い設置することができる。</t>
    </r>
    <phoneticPr fontId="4"/>
  </si>
  <si>
    <t>　スプリンクラー等の事業計画書は複数年度分を記載するとともに、医療施設等施設整備費補助金（有床診療所等スプリンクラー等施設整備事業を除く）事業計画書の様式２「施設整備事業費内訳書」に準じた様式を作成し、年度ごとの工事の進捗率に応じて、対象経費を按分して記載する。
　ただし、補助金の交付については、年度単位で行うものであり、翌年度の補助金交付を約束するものではないので留意すること。</t>
    <phoneticPr fontId="4"/>
  </si>
  <si>
    <r>
      <t>　交付申請書及び実績報告書の抵当権（根抵当権も含む）設定の記入欄は、どの時点での「有」「無」を記載するのか。</t>
    </r>
    <r>
      <rPr>
        <sz val="10"/>
        <color theme="1"/>
        <rFont val="ＭＳ ゴシック"/>
        <family val="3"/>
        <charset val="128"/>
      </rPr>
      <t>※補助金の交付を受ける前か後か。</t>
    </r>
    <phoneticPr fontId="4"/>
  </si>
  <si>
    <t xml:space="preserve">①通常型スプリンクラーとは何か。
②水道連結型スプリンクラーとは何か。
③パッケージ型自動消火設備とは何か。
④消防法施行令第３２条適用設備とは何か。
</t>
    <rPh sb="1" eb="4">
      <t>ツウジョウガタ</t>
    </rPh>
    <rPh sb="13" eb="14">
      <t>ナニ</t>
    </rPh>
    <rPh sb="19" eb="21">
      <t>スイドウ</t>
    </rPh>
    <rPh sb="21" eb="23">
      <t>レンケツ</t>
    </rPh>
    <rPh sb="23" eb="24">
      <t>ガタ</t>
    </rPh>
    <rPh sb="33" eb="34">
      <t>ナニ</t>
    </rPh>
    <rPh sb="44" eb="45">
      <t>ガタ</t>
    </rPh>
    <rPh sb="45" eb="47">
      <t>ジドウ</t>
    </rPh>
    <rPh sb="47" eb="49">
      <t>ショウカ</t>
    </rPh>
    <rPh sb="49" eb="51">
      <t>セツビ</t>
    </rPh>
    <rPh sb="53" eb="54">
      <t>ナニ</t>
    </rPh>
    <rPh sb="59" eb="65">
      <t>ショウボウホウセコウレイ</t>
    </rPh>
    <rPh sb="65" eb="66">
      <t>ダイ</t>
    </rPh>
    <rPh sb="68" eb="69">
      <t>ジョウ</t>
    </rPh>
    <rPh sb="69" eb="71">
      <t>テキヨウ</t>
    </rPh>
    <rPh sb="71" eb="73">
      <t>セツビ</t>
    </rPh>
    <rPh sb="75" eb="76">
      <t>ナニ</t>
    </rPh>
    <phoneticPr fontId="4"/>
  </si>
  <si>
    <t>①消防法施行令（昭和36年政令第37号）第12条に規定するスプリンクラー設備（特定施設水道連結型スプリンクラー設備を除く）をいう。
②消防法施行令（昭和36年政令第37号）第12条第2項第3号の2に規定する特定施設水道連結型スプリンクラー設備をいう。
③必要とされる防火安全性能を有する消防の用に供する設備等に関する省令（平成16年総務省令第92号）第2条に規定するパッケージ型自動消火設備をいう。
④消防法施行令（昭和36年政令第37号）第32条の規定によりスプリンクラー設備の代替設備として認められた設備をいう。</t>
    <phoneticPr fontId="4"/>
  </si>
  <si>
    <t xml:space="preserve">A棟とB棟に通常型スプリンクラーを設置し、さらに、それぞれに消火ポンプユニットを設置した場合の加算額はどうなるのか。
</t>
    <rPh sb="1" eb="2">
      <t>トウ</t>
    </rPh>
    <rPh sb="4" eb="5">
      <t>トウ</t>
    </rPh>
    <rPh sb="6" eb="9">
      <t>ツウジョウガタ</t>
    </rPh>
    <rPh sb="17" eb="19">
      <t>セッチ</t>
    </rPh>
    <rPh sb="30" eb="32">
      <t>ショウカ</t>
    </rPh>
    <rPh sb="40" eb="42">
      <t>セッチ</t>
    </rPh>
    <rPh sb="44" eb="46">
      <t>バアイ</t>
    </rPh>
    <rPh sb="47" eb="49">
      <t>カサン</t>
    </rPh>
    <rPh sb="49" eb="50">
      <t>ガク</t>
    </rPh>
    <phoneticPr fontId="4"/>
  </si>
  <si>
    <t>消火ポンプ
ユニット</t>
    <rPh sb="0" eb="2">
      <t>ショウカ</t>
    </rPh>
    <phoneticPr fontId="4"/>
  </si>
  <si>
    <t>補助率</t>
    <rPh sb="0" eb="3">
      <t>ホジョリツ</t>
    </rPh>
    <phoneticPr fontId="4"/>
  </si>
  <si>
    <t>補助申請額 （円）※6
（Ａ）・（Ｄ）の少ない方の額×補助率（千円未満切り捨て）</t>
    <rPh sb="0" eb="2">
      <t>ホジョ</t>
    </rPh>
    <rPh sb="2" eb="5">
      <t>シンセイガク</t>
    </rPh>
    <rPh sb="7" eb="8">
      <t>エン</t>
    </rPh>
    <rPh sb="20" eb="21">
      <t>スク</t>
    </rPh>
    <rPh sb="23" eb="24">
      <t>ホウ</t>
    </rPh>
    <rPh sb="25" eb="26">
      <t>ガク</t>
    </rPh>
    <rPh sb="27" eb="30">
      <t>ホジョリツ</t>
    </rPh>
    <rPh sb="31" eb="33">
      <t>センエン</t>
    </rPh>
    <rPh sb="33" eb="35">
      <t>ミマン</t>
    </rPh>
    <rPh sb="35" eb="36">
      <t>キ</t>
    </rPh>
    <rPh sb="37" eb="38">
      <t>ス</t>
    </rPh>
    <phoneticPr fontId="4"/>
  </si>
  <si>
    <t>加算額
（C)'</t>
    <rPh sb="0" eb="3">
      <t>カサンガク</t>
    </rPh>
    <phoneticPr fontId="4"/>
  </si>
  <si>
    <t>補助基準額 （円)
（Ｄ）=（Ｂ）×（Ｃ）＋（C）'</t>
    <rPh sb="0" eb="2">
      <t>ホジョ</t>
    </rPh>
    <rPh sb="2" eb="5">
      <t>キジュンガク</t>
    </rPh>
    <rPh sb="7" eb="8">
      <t>エン</t>
    </rPh>
    <phoneticPr fontId="4"/>
  </si>
  <si>
    <t>消火ポンプユニットの有無</t>
    <rPh sb="0" eb="2">
      <t>ショウカ</t>
    </rPh>
    <rPh sb="10" eb="12">
      <t>ウム</t>
    </rPh>
    <phoneticPr fontId="4"/>
  </si>
  <si>
    <t>1.通常型スプリンクラー
2.水道連結型スプリンクラー
3.パッケージ型自動消火設備
4.消防法施行令第32条適用設備</t>
    <phoneticPr fontId="4"/>
  </si>
  <si>
    <t>1.有
2.無</t>
    <rPh sb="2" eb="3">
      <t>ア</t>
    </rPh>
    <rPh sb="6" eb="7">
      <t>ナ</t>
    </rPh>
    <phoneticPr fontId="4"/>
  </si>
  <si>
    <t>加算額</t>
    <rPh sb="0" eb="3">
      <t>カサンガク</t>
    </rPh>
    <phoneticPr fontId="4"/>
  </si>
  <si>
    <t>円</t>
    <rPh sb="0" eb="1">
      <t>エン</t>
    </rPh>
    <phoneticPr fontId="4"/>
  </si>
  <si>
    <t>A棟とB棟が別棟であれば、それぞれ基準額を計上する。</t>
    <rPh sb="1" eb="2">
      <t>トウ</t>
    </rPh>
    <rPh sb="4" eb="5">
      <t>トウ</t>
    </rPh>
    <rPh sb="6" eb="7">
      <t>ベツ</t>
    </rPh>
    <rPh sb="7" eb="8">
      <t>トウ</t>
    </rPh>
    <rPh sb="17" eb="19">
      <t>キジュン</t>
    </rPh>
    <rPh sb="19" eb="20">
      <t>ガク</t>
    </rPh>
    <rPh sb="21" eb="23">
      <t>ケイジョウ</t>
    </rPh>
    <phoneticPr fontId="4"/>
  </si>
  <si>
    <t>有床診療所等スプリンクラー等施設整備事業のQ&amp;A集（令和4年7月版）</t>
    <phoneticPr fontId="4"/>
  </si>
  <si>
    <t>(12) 有床診療所等スプリンクラー等施設整備事業</t>
  </si>
  <si>
    <t>【病棟】</t>
    <rPh sb="1" eb="2">
      <t>ビョウ</t>
    </rPh>
    <rPh sb="2" eb="3">
      <t>トウ</t>
    </rPh>
    <phoneticPr fontId="4"/>
  </si>
  <si>
    <t>&lt;改修工事&gt;</t>
  </si>
  <si>
    <t>　（改築）</t>
  </si>
  <si>
    <t>記載すること。</t>
    <phoneticPr fontId="4"/>
  </si>
  <si>
    <t>当する経費及び交付要綱に定める（交付額の算定方法）において対象経費とされていない経費を指す。</t>
    <rPh sb="5" eb="6">
      <t>オヨ</t>
    </rPh>
    <phoneticPr fontId="4"/>
  </si>
  <si>
    <t>また、「補助対象経費」とは補助対象事業分のうち、交付要綱に定める（交付額の算定方法）において対象経費とされている経費を指す。</t>
    <phoneticPr fontId="4"/>
  </si>
  <si>
    <t>補助対象事業分の「費目」欄は、医療施設等施設整備費補助金交付要綱５の表の「３対象経費」に定める各部門に区分して記入すること。</t>
    <phoneticPr fontId="4"/>
  </si>
  <si>
    <t xml:space="preserve">     令和○年度</t>
    <rPh sb="5" eb="7">
      <t>レイワ</t>
    </rPh>
    <phoneticPr fontId="4"/>
  </si>
  <si>
    <t>様式3</t>
    <rPh sb="0" eb="2">
      <t>ヨウシキ</t>
    </rPh>
    <phoneticPr fontId="4"/>
  </si>
  <si>
    <t>施設面積内訳（対象・対象外面積一覧）（スプリンクラー等整備）</t>
    <rPh sb="0" eb="2">
      <t>シセツ</t>
    </rPh>
    <rPh sb="2" eb="4">
      <t>メンセキ</t>
    </rPh>
    <rPh sb="4" eb="6">
      <t>ウチワケ</t>
    </rPh>
    <phoneticPr fontId="4"/>
  </si>
  <si>
    <t>様式１</t>
    <phoneticPr fontId="4"/>
  </si>
  <si>
    <t>寄附金</t>
    <rPh sb="0" eb="2">
      <t>キフ</t>
    </rPh>
    <phoneticPr fontId="4"/>
  </si>
  <si>
    <r>
      <t>（注）１．「選定額」欄は、（D）と（E）とを比較して少ない方の額を記入すること。
　　　</t>
    </r>
    <r>
      <rPr>
        <sz val="11"/>
        <color rgb="FFFF0000"/>
        <rFont val="ＭＳ Ｐゴシック"/>
        <family val="3"/>
        <charset val="128"/>
      </rPr>
      <t>２．「国庫補助基本額」欄は、（C）と（F）とを比較して少ない方の額に補助率を乗じて得た額と
　　　　　（G）とを比較して少ない方の額を記入すること。</t>
    </r>
    <r>
      <rPr>
        <sz val="11"/>
        <rFont val="ＭＳ Ｐゴシック"/>
        <family val="3"/>
        <charset val="128"/>
      </rPr>
      <t xml:space="preserve">
　　　３．「国庫補助所要額」欄は、（H）欄に記載された額を記入すること。
　　　　　ただし、算出された額に1,000円未満の端数が生じた場合にはこれを切り捨てるものとする。
</t>
    </r>
    <rPh sb="111" eb="113">
      <t>キニュウ</t>
    </rPh>
    <phoneticPr fontId="16"/>
  </si>
  <si>
    <t>総括表と照合すること。</t>
    <rPh sb="0" eb="2">
      <t>ソウカツ</t>
    </rPh>
    <rPh sb="2" eb="3">
      <t>ヒョウ</t>
    </rPh>
    <rPh sb="4" eb="6">
      <t>ショウゴウ</t>
    </rPh>
    <phoneticPr fontId="4"/>
  </si>
  <si>
    <t>所在地</t>
    <phoneticPr fontId="4"/>
  </si>
  <si>
    <t>市町村名</t>
  </si>
  <si>
    <t>抵当権</t>
    <rPh sb="0" eb="3">
      <t>テイトウケン</t>
    </rPh>
    <phoneticPr fontId="4"/>
  </si>
  <si>
    <t>工事計画
年数</t>
    <rPh sb="0" eb="2">
      <t>コウジ</t>
    </rPh>
    <rPh sb="2" eb="4">
      <t>ケイカク</t>
    </rPh>
    <rPh sb="5" eb="7">
      <t>ネンスウ</t>
    </rPh>
    <phoneticPr fontId="4"/>
  </si>
  <si>
    <t>無／有</t>
    <rPh sb="0" eb="1">
      <t>ナシ</t>
    </rPh>
    <rPh sb="2" eb="3">
      <t>アリ</t>
    </rPh>
    <phoneticPr fontId="4"/>
  </si>
  <si>
    <t>単年／
複数年</t>
    <rPh sb="0" eb="2">
      <t>タンネン</t>
    </rPh>
    <rPh sb="4" eb="7">
      <t>フクスウネン</t>
    </rPh>
    <phoneticPr fontId="4"/>
  </si>
  <si>
    <t>合計</t>
    <rPh sb="0" eb="2">
      <t>ゴウケイ</t>
    </rPh>
    <phoneticPr fontId="4"/>
  </si>
  <si>
    <t>－</t>
    <phoneticPr fontId="4"/>
  </si>
  <si>
    <t>令和７年度（令和６年度からの繰越分）医療施設等施設整備費補助金事業計画総括表（スプリンクラー等整備）</t>
    <rPh sb="0" eb="2">
      <t>レイワ</t>
    </rPh>
    <rPh sb="3" eb="5">
      <t>ネンド</t>
    </rPh>
    <rPh sb="6" eb="8">
      <t>レイワ</t>
    </rPh>
    <rPh sb="9" eb="11">
      <t>ネンド</t>
    </rPh>
    <rPh sb="14" eb="16">
      <t>クリコシ</t>
    </rPh>
    <rPh sb="16" eb="17">
      <t>ブン</t>
    </rPh>
    <rPh sb="18" eb="20">
      <t>イリョウ</t>
    </rPh>
    <rPh sb="31" eb="33">
      <t>ジギョウ</t>
    </rPh>
    <rPh sb="33" eb="35">
      <t>ケイカク</t>
    </rPh>
    <rPh sb="35" eb="37">
      <t>ソウカツ</t>
    </rPh>
    <rPh sb="37" eb="38">
      <t>ヒョウ</t>
    </rPh>
    <rPh sb="46" eb="47">
      <t>トウ</t>
    </rPh>
    <rPh sb="47" eb="49">
      <t>セイビ</t>
    </rPh>
    <phoneticPr fontId="4"/>
  </si>
  <si>
    <t>　　年　月　日</t>
  </si>
  <si>
    <t>　　年　月　日</t>
    <phoneticPr fontId="4"/>
  </si>
  <si>
    <t>消防法施行令の一部を改正する政令（平成２６年政令第３３３号）により新たに設置義務が生じたか</t>
    <rPh sb="0" eb="3">
      <t>ショウボウホウ</t>
    </rPh>
    <rPh sb="3" eb="6">
      <t>セコウレイ</t>
    </rPh>
    <rPh sb="7" eb="9">
      <t>イチブ</t>
    </rPh>
    <rPh sb="10" eb="12">
      <t>カイセイ</t>
    </rPh>
    <rPh sb="14" eb="16">
      <t>セイレイ</t>
    </rPh>
    <rPh sb="17" eb="19">
      <t>ヘイセイ</t>
    </rPh>
    <rPh sb="21" eb="22">
      <t>ネン</t>
    </rPh>
    <rPh sb="22" eb="24">
      <t>セイレイ</t>
    </rPh>
    <rPh sb="24" eb="25">
      <t>ダイ</t>
    </rPh>
    <rPh sb="28" eb="29">
      <t>ゴウ</t>
    </rPh>
    <rPh sb="33" eb="34">
      <t>アラ</t>
    </rPh>
    <rPh sb="36" eb="38">
      <t>セッチ</t>
    </rPh>
    <rPh sb="38" eb="40">
      <t>ギム</t>
    </rPh>
    <rPh sb="41" eb="42">
      <t>ショウ</t>
    </rPh>
    <phoneticPr fontId="4"/>
  </si>
  <si>
    <t>寄附金
その他の
収入額</t>
    <rPh sb="0" eb="2">
      <t>キフ</t>
    </rPh>
    <phoneticPr fontId="4"/>
  </si>
  <si>
    <t>都道府県
補助額</t>
    <phoneticPr fontId="4"/>
  </si>
  <si>
    <t>国庫補助
基本額</t>
    <phoneticPr fontId="16"/>
  </si>
  <si>
    <t>国庫補助
所要額</t>
    <phoneticPr fontId="4"/>
  </si>
  <si>
    <t>施設全体の
病床数</t>
    <rPh sb="0" eb="2">
      <t>シセツ</t>
    </rPh>
    <rPh sb="2" eb="4">
      <t>ゼンタイ</t>
    </rPh>
    <rPh sb="6" eb="9">
      <t>ビョウショウスウ</t>
    </rPh>
    <phoneticPr fontId="16"/>
  </si>
  <si>
    <t>整備する
スプリンクラー設備等
の種別</t>
    <rPh sb="0" eb="2">
      <t>セイビ</t>
    </rPh>
    <rPh sb="12" eb="14">
      <t>セツビ</t>
    </rPh>
    <rPh sb="14" eb="15">
      <t>トウ</t>
    </rPh>
    <rPh sb="17" eb="19">
      <t>シュベツ</t>
    </rPh>
    <phoneticPr fontId="16"/>
  </si>
  <si>
    <t>病床数
（助産所に
あっては
入所施設の
ベッド数）</t>
    <rPh sb="0" eb="3">
      <t>ビョウショウスウ</t>
    </rPh>
    <rPh sb="5" eb="8">
      <t>ジョサンジョ</t>
    </rPh>
    <rPh sb="15" eb="17">
      <t>ニュウショ</t>
    </rPh>
    <rPh sb="17" eb="19">
      <t>シセツ</t>
    </rPh>
    <rPh sb="24" eb="25">
      <t>スウ</t>
    </rPh>
    <phoneticPr fontId="16"/>
  </si>
  <si>
    <t xml:space="preserve">                                                                                                                                                                                                                                                                                                                                                                                                                                                                                                                                                                                                                                                                                                                                                                                                                                                                                                                                                                                                                                                                                                                                                                                                                                                                                                                                                                                                                                                                                                                                                                                                                                                                                                                                                                                                                                                                                                                                                                                                                                                                                                                                                                                                                                                                                                                                                                                                                                                                                                                                                                                                                                                                                       </t>
    <phoneticPr fontId="4"/>
  </si>
  <si>
    <t>病院</t>
  </si>
  <si>
    <t>△町1-1</t>
  </si>
  <si>
    <t>●●病院</t>
  </si>
  <si>
    <t>▲▲</t>
  </si>
  <si>
    <t>　○年○月○日</t>
  </si>
  <si>
    <t>鉄骨鉄筋コンクリート造</t>
  </si>
  <si>
    <t>○</t>
  </si>
  <si>
    <t>有</t>
  </si>
  <si>
    <t>A</t>
  </si>
  <si>
    <t>B</t>
  </si>
  <si>
    <t>C</t>
  </si>
  <si>
    <t>1.通常型スプリンクラー</t>
  </si>
  <si>
    <t>2.水道連結型スプリンクラー</t>
  </si>
  <si>
    <t>3.パッケージ型自動消火設備</t>
  </si>
  <si>
    <t>無</t>
  </si>
  <si>
    <t>内科</t>
    <rPh sb="0" eb="2">
      <t>ナイカ</t>
    </rPh>
    <phoneticPr fontId="5"/>
  </si>
  <si>
    <t>外科</t>
    <rPh sb="0" eb="2">
      <t>ゲカ</t>
    </rPh>
    <phoneticPr fontId="5"/>
  </si>
  <si>
    <t>整形外科</t>
    <rPh sb="0" eb="2">
      <t>セイケイ</t>
    </rPh>
    <rPh sb="2" eb="4">
      <t>ゲカ</t>
    </rPh>
    <phoneticPr fontId="5"/>
  </si>
  <si>
    <t>(6)項イ(1)</t>
  </si>
  <si>
    <t>(6)項イ(2)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</si>
</sst>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
    <numFmt numFmtId="177" formatCode="#,##0;&quot;△ &quot;#,##0"/>
    <numFmt numFmtId="178" formatCode="#,##0.00;&quot;△ &quot;#,##0.00"/>
    <numFmt numFmtId="179" formatCode="#,##0_ "/>
    <numFmt numFmtId="180" formatCode="#,##0_);\(#,##0\)"/>
    <numFmt numFmtId="181" formatCode="#,##0.00&quot;㎡&quot;"/>
    <numFmt numFmtId="182" formatCode="#&quot;床&quot;"/>
    <numFmt numFmtId="183" formatCode="#,###&quot;円&quot;"/>
    <numFmt numFmtId="184" formatCode="#,##0.0&quot;㎡&quot;"/>
    <numFmt numFmtId="185" formatCode="#,###&quot;円/㎡&quot;"/>
    <numFmt numFmtId="186" formatCode="\(###&quot;%&quot;\)"/>
    <numFmt numFmtId="187" formatCode="#,###"/>
  </numFmts>
  <fonts count="42">
    <font>
      <sz val="11"/>
      <name val="ＭＳ Ｐゴシック"/>
      <family val="3"/>
      <charset val="128"/>
    </font>
    <font>
      <sz val="11"/>
      <color theme="1"/>
      <name val="ＭＳ Ｐゴシック"/>
      <family val="2"/>
      <charset val="128"/>
      <scheme val="minor"/>
    </font>
    <font>
      <sz val="11"/>
      <name val="ＭＳ Ｐゴシック"/>
      <family val="3"/>
      <charset val="128"/>
    </font>
    <font>
      <sz val="11"/>
      <name val="ＭＳ ゴシック"/>
      <family val="3"/>
      <charset val="128"/>
    </font>
    <font>
      <sz val="6"/>
      <name val="ＭＳ Ｐゴシック"/>
      <family val="3"/>
      <charset val="128"/>
    </font>
    <font>
      <sz val="9"/>
      <color indexed="81"/>
      <name val="ＭＳ Ｐゴシック"/>
      <family val="3"/>
      <charset val="128"/>
    </font>
    <font>
      <sz val="11"/>
      <color theme="1"/>
      <name val="ＭＳ Ｐゴシック"/>
      <family val="3"/>
      <charset val="128"/>
      <scheme val="minor"/>
    </font>
    <font>
      <sz val="10"/>
      <color rgb="FF000000"/>
      <name val="ＭＳ Ｐゴシック"/>
      <family val="3"/>
      <charset val="128"/>
      <scheme val="minor"/>
    </font>
    <font>
      <sz val="11"/>
      <name val="ＭＳ Ｐゴシック"/>
      <family val="3"/>
      <charset val="128"/>
      <scheme val="minor"/>
    </font>
    <font>
      <sz val="14"/>
      <color rgb="FF000000"/>
      <name val="ＭＳ Ｐゴシック"/>
      <family val="3"/>
      <charset val="128"/>
      <scheme val="minor"/>
    </font>
    <font>
      <sz val="9.5"/>
      <color rgb="FF000000"/>
      <name val="ＭＳ Ｐゴシック"/>
      <family val="3"/>
      <charset val="128"/>
      <scheme val="minor"/>
    </font>
    <font>
      <sz val="10"/>
      <name val="ＭＳ Ｐゴシック"/>
      <family val="3"/>
      <charset val="128"/>
      <scheme val="minor"/>
    </font>
    <font>
      <sz val="10.5"/>
      <color rgb="FF000000"/>
      <name val="ＭＳ Ｐゴシック"/>
      <family val="3"/>
      <charset val="128"/>
      <scheme val="minor"/>
    </font>
    <font>
      <sz val="10"/>
      <color theme="1"/>
      <name val="ＭＳ Ｐゴシック"/>
      <family val="3"/>
      <charset val="128"/>
      <scheme val="minor"/>
    </font>
    <font>
      <sz val="11"/>
      <name val="ＭＳ Ｐ明朝"/>
      <family val="1"/>
      <charset val="128"/>
    </font>
    <font>
      <sz val="14"/>
      <name val="ＭＳ Ｐゴシック"/>
      <family val="3"/>
      <charset val="128"/>
    </font>
    <font>
      <sz val="6"/>
      <name val="ＭＳ Ｐ明朝"/>
      <family val="1"/>
      <charset val="128"/>
    </font>
    <font>
      <sz val="9"/>
      <name val="ＭＳ Ｐゴシック"/>
      <family val="3"/>
      <charset val="128"/>
    </font>
    <font>
      <sz val="12"/>
      <name val="ＭＳ Ｐゴシック"/>
      <family val="3"/>
      <charset val="128"/>
    </font>
    <font>
      <sz val="10"/>
      <name val="ＭＳ Ｐゴシック"/>
      <family val="3"/>
      <charset val="128"/>
    </font>
    <font>
      <sz val="24"/>
      <name val="ＭＳ ゴシック"/>
      <family val="3"/>
      <charset val="128"/>
    </font>
    <font>
      <sz val="9"/>
      <name val="ＭＳ ゴシック"/>
      <family val="3"/>
      <charset val="128"/>
    </font>
    <font>
      <sz val="8"/>
      <name val="ＭＳ Ｐゴシック"/>
      <family val="3"/>
      <charset val="128"/>
    </font>
    <font>
      <b/>
      <sz val="10"/>
      <name val="ＭＳ Ｐゴシック"/>
      <family val="3"/>
      <charset val="128"/>
    </font>
    <font>
      <sz val="10"/>
      <color rgb="FFFF0000"/>
      <name val="ＭＳ Ｐゴシック"/>
      <family val="3"/>
      <charset val="128"/>
      <scheme val="minor"/>
    </font>
    <font>
      <b/>
      <sz val="11"/>
      <color rgb="FFFF0000"/>
      <name val="ＭＳ Ｐゴシック"/>
      <family val="3"/>
      <charset val="128"/>
      <scheme val="minor"/>
    </font>
    <font>
      <sz val="11"/>
      <color indexed="81"/>
      <name val="ＭＳ Ｐゴシック"/>
      <family val="3"/>
      <charset val="128"/>
    </font>
    <font>
      <sz val="12"/>
      <color indexed="81"/>
      <name val="ＭＳ Ｐゴシック"/>
      <family val="3"/>
      <charset val="128"/>
    </font>
    <font>
      <sz val="9"/>
      <color indexed="81"/>
      <name val="MS P ゴシック"/>
      <family val="3"/>
      <charset val="128"/>
    </font>
    <font>
      <sz val="10"/>
      <color rgb="FFFF0000"/>
      <name val="ＭＳ Ｐゴシック"/>
      <family val="3"/>
      <charset val="128"/>
    </font>
    <font>
      <b/>
      <u/>
      <sz val="10"/>
      <color rgb="FFFF0000"/>
      <name val="ＭＳ Ｐゴシック"/>
      <family val="3"/>
      <charset val="128"/>
    </font>
    <font>
      <sz val="10"/>
      <color theme="1"/>
      <name val="ＭＳ Ｐゴシック"/>
      <family val="3"/>
      <charset val="128"/>
    </font>
    <font>
      <sz val="9"/>
      <color rgb="FFFF0000"/>
      <name val="ＭＳ Ｐゴシック"/>
      <family val="3"/>
      <charset val="128"/>
    </font>
    <font>
      <sz val="22"/>
      <name val="ＭＳ ゴシック"/>
      <family val="3"/>
      <charset val="128"/>
    </font>
    <font>
      <sz val="12"/>
      <color rgb="FFFF0000"/>
      <name val="ＭＳ Ｐゴシック"/>
      <family val="3"/>
      <charset val="128"/>
    </font>
    <font>
      <b/>
      <sz val="18"/>
      <color theme="1"/>
      <name val="ＭＳ Ｐゴシック"/>
      <family val="3"/>
      <charset val="128"/>
    </font>
    <font>
      <sz val="11"/>
      <color theme="1"/>
      <name val="ＭＳ Ｐゴシック"/>
      <family val="3"/>
      <charset val="128"/>
    </font>
    <font>
      <sz val="12"/>
      <color theme="1"/>
      <name val="ＭＳ ゴシック"/>
      <family val="3"/>
      <charset val="128"/>
    </font>
    <font>
      <sz val="12"/>
      <color theme="1"/>
      <name val="ＭＳ Ｐゴシック"/>
      <family val="3"/>
      <charset val="128"/>
    </font>
    <font>
      <sz val="10"/>
      <color theme="1"/>
      <name val="ＭＳ ゴシック"/>
      <family val="3"/>
      <charset val="128"/>
    </font>
    <font>
      <sz val="11"/>
      <color rgb="FFFF0000"/>
      <name val="ＭＳ Ｐゴシック"/>
      <family val="3"/>
      <charset val="128"/>
    </font>
    <font>
      <b/>
      <sz val="11"/>
      <name val="ＭＳ Ｐゴシック"/>
      <family val="3"/>
      <charset val="128"/>
    </font>
  </fonts>
  <fills count="7">
    <fill>
      <patternFill patternType="none"/>
    </fill>
    <fill>
      <patternFill patternType="gray125"/>
    </fill>
    <fill>
      <patternFill patternType="solid">
        <fgColor theme="9" tint="0.79998168889431442"/>
        <bgColor indexed="64"/>
      </patternFill>
    </fill>
    <fill>
      <patternFill patternType="solid">
        <fgColor theme="9" tint="0.59999389629810485"/>
        <bgColor indexed="64"/>
      </patternFill>
    </fill>
    <fill>
      <patternFill patternType="solid">
        <fgColor theme="0"/>
        <bgColor indexed="64"/>
      </patternFill>
    </fill>
    <fill>
      <patternFill patternType="solid">
        <fgColor rgb="FFFCD5B4"/>
        <bgColor indexed="64"/>
      </patternFill>
    </fill>
    <fill>
      <patternFill patternType="solid">
        <fgColor rgb="FFFFFF00"/>
        <bgColor indexed="64"/>
      </patternFill>
    </fill>
  </fills>
  <borders count="80">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right style="medium">
        <color indexed="64"/>
      </right>
      <top/>
      <bottom/>
      <diagonal/>
    </border>
    <border>
      <left style="medium">
        <color indexed="64"/>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style="thin">
        <color indexed="64"/>
      </left>
      <right style="medium">
        <color indexed="64"/>
      </right>
      <top style="thin">
        <color indexed="64"/>
      </top>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bottom style="thin">
        <color indexed="64"/>
      </bottom>
      <diagonal/>
    </border>
    <border diagonalUp="1">
      <left style="medium">
        <color indexed="64"/>
      </left>
      <right style="thin">
        <color indexed="64"/>
      </right>
      <top style="medium">
        <color indexed="64"/>
      </top>
      <bottom/>
      <diagonal style="thin">
        <color indexed="64"/>
      </diagonal>
    </border>
    <border diagonalUp="1">
      <left style="thin">
        <color indexed="64"/>
      </left>
      <right style="thin">
        <color indexed="64"/>
      </right>
      <top style="medium">
        <color indexed="64"/>
      </top>
      <bottom/>
      <diagonal style="thin">
        <color indexed="64"/>
      </diagonal>
    </border>
    <border diagonalUp="1">
      <left style="medium">
        <color indexed="64"/>
      </left>
      <right style="thin">
        <color indexed="64"/>
      </right>
      <top/>
      <bottom/>
      <diagonal style="thin">
        <color indexed="64"/>
      </diagonal>
    </border>
    <border diagonalUp="1">
      <left style="thin">
        <color indexed="64"/>
      </left>
      <right style="thin">
        <color indexed="64"/>
      </right>
      <top/>
      <bottom/>
      <diagonal style="thin">
        <color indexed="64"/>
      </diagonal>
    </border>
    <border diagonalUp="1">
      <left style="medium">
        <color indexed="64"/>
      </left>
      <right style="thin">
        <color indexed="64"/>
      </right>
      <top/>
      <bottom style="thin">
        <color indexed="64"/>
      </bottom>
      <diagonal style="thin">
        <color indexed="64"/>
      </diagonal>
    </border>
    <border diagonalUp="1">
      <left style="thin">
        <color indexed="64"/>
      </left>
      <right style="thin">
        <color indexed="64"/>
      </right>
      <top/>
      <bottom style="thin">
        <color indexed="64"/>
      </bottom>
      <diagonal style="thin">
        <color indexed="64"/>
      </diagonal>
    </border>
    <border diagonalUp="1">
      <left style="medium">
        <color indexed="64"/>
      </left>
      <right style="thin">
        <color indexed="64"/>
      </right>
      <top style="thin">
        <color indexed="64"/>
      </top>
      <bottom style="medium">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left style="medium">
        <color indexed="64"/>
      </left>
      <right/>
      <top/>
      <bottom/>
      <diagonal/>
    </border>
    <border>
      <left style="medium">
        <color indexed="64"/>
      </left>
      <right/>
      <top style="medium">
        <color indexed="64"/>
      </top>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diagonal style="thin">
        <color indexed="64"/>
      </diagonal>
    </border>
    <border diagonalDown="1">
      <left style="thin">
        <color indexed="64"/>
      </left>
      <right style="thin">
        <color indexed="64"/>
      </right>
      <top/>
      <bottom/>
      <diagonal style="thin">
        <color indexed="64"/>
      </diagonal>
    </border>
    <border diagonalDown="1">
      <left style="thin">
        <color indexed="64"/>
      </left>
      <right style="thin">
        <color indexed="64"/>
      </right>
      <top/>
      <bottom style="thin">
        <color indexed="64"/>
      </bottom>
      <diagonal style="thin">
        <color indexed="64"/>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s>
  <cellStyleXfs count="6">
    <xf numFmtId="0" fontId="0" fillId="0" borderId="0"/>
    <xf numFmtId="0" fontId="6" fillId="0" borderId="0">
      <alignment vertical="center"/>
    </xf>
    <xf numFmtId="0" fontId="1" fillId="0" borderId="0">
      <alignment vertical="center"/>
    </xf>
    <xf numFmtId="0" fontId="14" fillId="0" borderId="0"/>
    <xf numFmtId="38" fontId="14" fillId="0" borderId="0" applyFont="0" applyFill="0" applyBorder="0" applyAlignment="0" applyProtection="0"/>
    <xf numFmtId="38" fontId="2" fillId="0" borderId="0" applyFont="0" applyFill="0" applyBorder="0" applyAlignment="0" applyProtection="0"/>
  </cellStyleXfs>
  <cellXfs count="438">
    <xf numFmtId="0" fontId="0" fillId="0" borderId="0" xfId="0"/>
    <xf numFmtId="0" fontId="7" fillId="0" borderId="0" xfId="0" applyFont="1" applyAlignment="1">
      <alignment vertical="center"/>
    </xf>
    <xf numFmtId="0" fontId="8" fillId="0" borderId="0" xfId="0" applyFont="1"/>
    <xf numFmtId="0" fontId="10" fillId="0" borderId="0" xfId="0" applyFont="1" applyAlignment="1">
      <alignment vertical="center"/>
    </xf>
    <xf numFmtId="0" fontId="7" fillId="0" borderId="14" xfId="0" applyFont="1" applyBorder="1" applyAlignment="1">
      <alignment horizontal="center" vertical="center" wrapText="1"/>
    </xf>
    <xf numFmtId="0" fontId="11" fillId="0" borderId="0" xfId="0" applyFont="1"/>
    <xf numFmtId="0" fontId="7" fillId="0" borderId="31" xfId="0" applyFont="1" applyBorder="1" applyAlignment="1">
      <alignment vertical="center" wrapText="1"/>
    </xf>
    <xf numFmtId="0" fontId="7" fillId="0" borderId="35" xfId="0" applyFont="1" applyBorder="1" applyAlignment="1">
      <alignment horizontal="right" vertical="center" wrapText="1"/>
    </xf>
    <xf numFmtId="0" fontId="7" fillId="0" borderId="17" xfId="0" applyFont="1" applyBorder="1" applyAlignment="1">
      <alignment horizontal="right" vertical="center" wrapText="1"/>
    </xf>
    <xf numFmtId="0" fontId="7" fillId="0" borderId="18" xfId="0" applyFont="1" applyBorder="1" applyAlignment="1">
      <alignment horizontal="right" vertical="center" wrapText="1"/>
    </xf>
    <xf numFmtId="0" fontId="7" fillId="0" borderId="5" xfId="0" applyFont="1" applyBorder="1" applyAlignment="1">
      <alignment horizontal="right" vertical="center" wrapText="1"/>
    </xf>
    <xf numFmtId="0" fontId="7" fillId="0" borderId="9" xfId="0" applyFont="1" applyBorder="1" applyAlignment="1">
      <alignment horizontal="right" vertical="center" wrapText="1"/>
    </xf>
    <xf numFmtId="0" fontId="12" fillId="0" borderId="0" xfId="0" applyFont="1" applyAlignment="1">
      <alignment vertical="center"/>
    </xf>
    <xf numFmtId="49" fontId="12" fillId="0" borderId="0" xfId="0" applyNumberFormat="1" applyFont="1" applyAlignment="1">
      <alignment horizontal="right" vertical="center"/>
    </xf>
    <xf numFmtId="49" fontId="8" fillId="0" borderId="0" xfId="0" applyNumberFormat="1" applyFont="1" applyAlignment="1">
      <alignment horizontal="right"/>
    </xf>
    <xf numFmtId="0" fontId="2" fillId="0" borderId="0" xfId="3" applyFont="1" applyAlignment="1">
      <alignment vertical="center"/>
    </xf>
    <xf numFmtId="176" fontId="21" fillId="0" borderId="54" xfId="3" applyNumberFormat="1" applyFont="1" applyBorder="1" applyAlignment="1">
      <alignment horizontal="right" vertical="center"/>
    </xf>
    <xf numFmtId="176" fontId="21" fillId="0" borderId="17" xfId="3" applyNumberFormat="1" applyFont="1" applyBorder="1" applyAlignment="1">
      <alignment horizontal="right" vertical="center"/>
    </xf>
    <xf numFmtId="176" fontId="21" fillId="0" borderId="54" xfId="3" applyNumberFormat="1" applyFont="1" applyBorder="1" applyAlignment="1">
      <alignment vertical="center"/>
    </xf>
    <xf numFmtId="176" fontId="21" fillId="0" borderId="16" xfId="3" applyNumberFormat="1" applyFont="1" applyBorder="1" applyAlignment="1">
      <alignment horizontal="center" vertical="center"/>
    </xf>
    <xf numFmtId="176" fontId="21" fillId="0" borderId="16" xfId="3" applyNumberFormat="1" applyFont="1" applyBorder="1" applyAlignment="1">
      <alignment horizontal="right" vertical="center"/>
    </xf>
    <xf numFmtId="38" fontId="3" fillId="0" borderId="5" xfId="4" applyFont="1" applyBorder="1" applyAlignment="1">
      <alignment horizontal="center" vertical="center"/>
    </xf>
    <xf numFmtId="38" fontId="3" fillId="0" borderId="9" xfId="4" applyFont="1" applyFill="1" applyBorder="1" applyAlignment="1">
      <alignment horizontal="center" vertical="center"/>
    </xf>
    <xf numFmtId="40" fontId="3" fillId="0" borderId="9" xfId="4" applyNumberFormat="1" applyFont="1" applyFill="1" applyBorder="1" applyAlignment="1">
      <alignment horizontal="center" vertical="center"/>
    </xf>
    <xf numFmtId="40" fontId="3" fillId="0" borderId="12" xfId="4" applyNumberFormat="1" applyFont="1" applyFill="1" applyBorder="1" applyAlignment="1">
      <alignment horizontal="center" vertical="center"/>
    </xf>
    <xf numFmtId="0" fontId="17" fillId="0" borderId="0" xfId="3" applyFont="1" applyAlignment="1">
      <alignment horizontal="left" vertical="center"/>
    </xf>
    <xf numFmtId="0" fontId="17" fillId="0" borderId="19" xfId="3" applyFont="1" applyBorder="1" applyAlignment="1">
      <alignment horizontal="left" vertical="center"/>
    </xf>
    <xf numFmtId="0" fontId="17" fillId="0" borderId="13" xfId="3" applyFont="1" applyBorder="1" applyAlignment="1">
      <alignment horizontal="left" vertical="center"/>
    </xf>
    <xf numFmtId="0" fontId="17" fillId="0" borderId="13" xfId="3" applyFont="1" applyBorder="1" applyAlignment="1">
      <alignment horizontal="left" vertical="center" wrapText="1"/>
    </xf>
    <xf numFmtId="38" fontId="3" fillId="0" borderId="13" xfId="4" applyFont="1" applyFill="1" applyBorder="1" applyAlignment="1">
      <alignment horizontal="center" vertical="center"/>
    </xf>
    <xf numFmtId="0" fontId="2" fillId="0" borderId="13" xfId="3" applyFont="1" applyBorder="1" applyAlignment="1">
      <alignment horizontal="center" vertical="center"/>
    </xf>
    <xf numFmtId="0" fontId="2" fillId="0" borderId="0" xfId="3" applyFont="1" applyAlignment="1">
      <alignment horizontal="center" vertical="center"/>
    </xf>
    <xf numFmtId="0" fontId="19" fillId="0" borderId="0" xfId="0" applyFont="1" applyAlignment="1">
      <alignment vertical="center"/>
    </xf>
    <xf numFmtId="0" fontId="19" fillId="0" borderId="0" xfId="0" applyFont="1" applyAlignment="1">
      <alignment vertical="center" wrapText="1"/>
    </xf>
    <xf numFmtId="0" fontId="19" fillId="0" borderId="13" xfId="0" applyFont="1" applyBorder="1" applyAlignment="1">
      <alignment horizontal="center" vertical="center"/>
    </xf>
    <xf numFmtId="0" fontId="19" fillId="0" borderId="0" xfId="0" applyFont="1" applyAlignment="1">
      <alignment vertical="center" shrinkToFit="1"/>
    </xf>
    <xf numFmtId="0" fontId="23" fillId="0" borderId="0" xfId="0" applyFont="1" applyAlignment="1">
      <alignment vertical="center"/>
    </xf>
    <xf numFmtId="0" fontId="9" fillId="0" borderId="0" xfId="0" applyFont="1" applyAlignment="1">
      <alignment vertical="center"/>
    </xf>
    <xf numFmtId="0" fontId="19" fillId="0" borderId="12" xfId="0" applyFont="1" applyBorder="1" applyAlignment="1">
      <alignment horizontal="center" vertical="center"/>
    </xf>
    <xf numFmtId="0" fontId="19" fillId="0" borderId="56" xfId="0" applyFont="1" applyBorder="1" applyAlignment="1">
      <alignment horizontal="center" vertical="center"/>
    </xf>
    <xf numFmtId="57" fontId="19" fillId="3" borderId="56" xfId="0" applyNumberFormat="1" applyFont="1" applyFill="1" applyBorder="1" applyAlignment="1">
      <alignment horizontal="center" vertical="center" shrinkToFit="1"/>
    </xf>
    <xf numFmtId="57" fontId="19" fillId="3" borderId="57" xfId="0" applyNumberFormat="1" applyFont="1" applyFill="1" applyBorder="1" applyAlignment="1">
      <alignment horizontal="center" vertical="center" shrinkToFit="1"/>
    </xf>
    <xf numFmtId="0" fontId="19" fillId="3" borderId="13" xfId="0" applyFont="1" applyFill="1" applyBorder="1" applyAlignment="1">
      <alignment horizontal="center" vertical="center" shrinkToFit="1"/>
    </xf>
    <xf numFmtId="183" fontId="19" fillId="3" borderId="13" xfId="0" applyNumberFormat="1" applyFont="1" applyFill="1" applyBorder="1" applyAlignment="1">
      <alignment vertical="center" shrinkToFit="1"/>
    </xf>
    <xf numFmtId="182" fontId="19" fillId="3" borderId="13" xfId="0" applyNumberFormat="1" applyFont="1" applyFill="1" applyBorder="1" applyAlignment="1">
      <alignment vertical="center" shrinkToFit="1"/>
    </xf>
    <xf numFmtId="178" fontId="7" fillId="0" borderId="36" xfId="0" applyNumberFormat="1" applyFont="1" applyBorder="1" applyAlignment="1">
      <alignment horizontal="right" vertical="center" shrinkToFit="1"/>
    </xf>
    <xf numFmtId="178" fontId="7" fillId="0" borderId="6" xfId="0" applyNumberFormat="1" applyFont="1" applyBorder="1" applyAlignment="1">
      <alignment horizontal="right" vertical="center" shrinkToFit="1"/>
    </xf>
    <xf numFmtId="179" fontId="7" fillId="0" borderId="20" xfId="0" applyNumberFormat="1" applyFont="1" applyBorder="1" applyAlignment="1">
      <alignment horizontal="right" vertical="center" shrinkToFit="1"/>
    </xf>
    <xf numFmtId="177" fontId="7" fillId="0" borderId="6" xfId="0" applyNumberFormat="1" applyFont="1" applyBorder="1" applyAlignment="1">
      <alignment horizontal="right" vertical="center" shrinkToFit="1"/>
    </xf>
    <xf numFmtId="177" fontId="7" fillId="0" borderId="20" xfId="0" applyNumberFormat="1" applyFont="1" applyBorder="1" applyAlignment="1">
      <alignment horizontal="right" vertical="center" shrinkToFit="1"/>
    </xf>
    <xf numFmtId="0" fontId="7" fillId="3" borderId="26" xfId="0" applyFont="1" applyFill="1" applyBorder="1" applyAlignment="1">
      <alignment vertical="center" wrapText="1"/>
    </xf>
    <xf numFmtId="0" fontId="25" fillId="0" borderId="0" xfId="0" applyFont="1"/>
    <xf numFmtId="0" fontId="7" fillId="3" borderId="32" xfId="0" applyFont="1" applyFill="1" applyBorder="1" applyAlignment="1">
      <alignment vertical="center" wrapText="1"/>
    </xf>
    <xf numFmtId="0" fontId="7" fillId="3" borderId="20" xfId="0" applyFont="1" applyFill="1" applyBorder="1" applyAlignment="1">
      <alignment vertical="center" wrapText="1"/>
    </xf>
    <xf numFmtId="0" fontId="7" fillId="3" borderId="25" xfId="0" applyFont="1" applyFill="1" applyBorder="1" applyAlignment="1">
      <alignment vertical="center" wrapText="1"/>
    </xf>
    <xf numFmtId="0" fontId="7" fillId="3" borderId="34" xfId="0" applyFont="1" applyFill="1" applyBorder="1" applyAlignment="1">
      <alignment vertical="center" wrapText="1"/>
    </xf>
    <xf numFmtId="0" fontId="8" fillId="2" borderId="0" xfId="0" applyFont="1" applyFill="1"/>
    <xf numFmtId="0" fontId="6" fillId="2" borderId="0" xfId="0" applyFont="1" applyFill="1"/>
    <xf numFmtId="0" fontId="19" fillId="0" borderId="8" xfId="0" applyFont="1" applyBorder="1" applyAlignment="1">
      <alignment horizontal="center" vertical="center"/>
    </xf>
    <xf numFmtId="0" fontId="19" fillId="0" borderId="13" xfId="0" applyFont="1" applyBorder="1" applyAlignment="1">
      <alignment horizontal="center" vertical="center" wrapText="1"/>
    </xf>
    <xf numFmtId="187" fontId="24" fillId="3" borderId="36" xfId="0" applyNumberFormat="1" applyFont="1" applyFill="1" applyBorder="1" applyAlignment="1">
      <alignment vertical="center" shrinkToFit="1"/>
    </xf>
    <xf numFmtId="187" fontId="7" fillId="0" borderId="6" xfId="0" applyNumberFormat="1" applyFont="1" applyBorder="1" applyAlignment="1">
      <alignment horizontal="right" vertical="center" shrinkToFit="1"/>
    </xf>
    <xf numFmtId="187" fontId="7" fillId="3" borderId="20" xfId="0" applyNumberFormat="1" applyFont="1" applyFill="1" applyBorder="1" applyAlignment="1">
      <alignment horizontal="right" vertical="center" shrinkToFit="1"/>
    </xf>
    <xf numFmtId="187" fontId="7" fillId="3" borderId="36" xfId="0" applyNumberFormat="1" applyFont="1" applyFill="1" applyBorder="1" applyAlignment="1">
      <alignment horizontal="right" vertical="center" shrinkToFit="1"/>
    </xf>
    <xf numFmtId="187" fontId="7" fillId="3" borderId="6" xfId="0" applyNumberFormat="1" applyFont="1" applyFill="1" applyBorder="1" applyAlignment="1">
      <alignment horizontal="right" vertical="center" shrinkToFit="1"/>
    </xf>
    <xf numFmtId="187" fontId="7" fillId="0" borderId="36" xfId="0" applyNumberFormat="1" applyFont="1" applyBorder="1" applyAlignment="1">
      <alignment horizontal="right" vertical="center" shrinkToFit="1"/>
    </xf>
    <xf numFmtId="187" fontId="7" fillId="0" borderId="20" xfId="0" applyNumberFormat="1" applyFont="1" applyBorder="1" applyAlignment="1">
      <alignment horizontal="right" vertical="center" shrinkToFit="1"/>
    </xf>
    <xf numFmtId="187" fontId="11" fillId="0" borderId="6" xfId="0" applyNumberFormat="1" applyFont="1" applyBorder="1" applyAlignment="1">
      <alignment vertical="center" shrinkToFit="1"/>
    </xf>
    <xf numFmtId="187" fontId="11" fillId="0" borderId="0" xfId="0" applyNumberFormat="1" applyFont="1" applyAlignment="1">
      <alignment vertical="center" shrinkToFit="1"/>
    </xf>
    <xf numFmtId="187" fontId="11" fillId="3" borderId="6" xfId="0" applyNumberFormat="1" applyFont="1" applyFill="1" applyBorder="1" applyAlignment="1">
      <alignment vertical="center" shrinkToFit="1"/>
    </xf>
    <xf numFmtId="187" fontId="11" fillId="0" borderId="36" xfId="0" applyNumberFormat="1" applyFont="1" applyBorder="1" applyAlignment="1">
      <alignment vertical="center" shrinkToFit="1"/>
    </xf>
    <xf numFmtId="187" fontId="11" fillId="3" borderId="36" xfId="0" applyNumberFormat="1" applyFont="1" applyFill="1" applyBorder="1" applyAlignment="1">
      <alignment vertical="center" shrinkToFit="1"/>
    </xf>
    <xf numFmtId="187" fontId="11" fillId="3" borderId="20" xfId="0" applyNumberFormat="1" applyFont="1" applyFill="1" applyBorder="1" applyAlignment="1">
      <alignment vertical="center" shrinkToFit="1"/>
    </xf>
    <xf numFmtId="187" fontId="13" fillId="3" borderId="19" xfId="0" applyNumberFormat="1" applyFont="1" applyFill="1" applyBorder="1" applyAlignment="1">
      <alignment vertical="center" shrinkToFit="1"/>
    </xf>
    <xf numFmtId="187" fontId="7" fillId="0" borderId="13" xfId="0" applyNumberFormat="1" applyFont="1" applyBorder="1" applyAlignment="1">
      <alignment vertical="center" shrinkToFit="1"/>
    </xf>
    <xf numFmtId="187" fontId="7" fillId="0" borderId="29" xfId="0" applyNumberFormat="1" applyFont="1" applyBorder="1" applyAlignment="1">
      <alignment vertical="center" shrinkToFit="1"/>
    </xf>
    <xf numFmtId="187" fontId="7" fillId="3" borderId="19" xfId="0" applyNumberFormat="1" applyFont="1" applyFill="1" applyBorder="1" applyAlignment="1">
      <alignment vertical="center" shrinkToFit="1"/>
    </xf>
    <xf numFmtId="187" fontId="7" fillId="3" borderId="13" xfId="0" applyNumberFormat="1" applyFont="1" applyFill="1" applyBorder="1" applyAlignment="1">
      <alignment vertical="center" shrinkToFit="1"/>
    </xf>
    <xf numFmtId="187" fontId="7" fillId="3" borderId="27" xfId="0" applyNumberFormat="1" applyFont="1" applyFill="1" applyBorder="1" applyAlignment="1">
      <alignment vertical="center" shrinkToFit="1"/>
    </xf>
    <xf numFmtId="187" fontId="7" fillId="0" borderId="1" xfId="0" applyNumberFormat="1" applyFont="1" applyBorder="1" applyAlignment="1">
      <alignment vertical="center" shrinkToFit="1"/>
    </xf>
    <xf numFmtId="187" fontId="7" fillId="3" borderId="32" xfId="0" applyNumberFormat="1" applyFont="1" applyFill="1" applyBorder="1" applyAlignment="1">
      <alignment vertical="center" shrinkToFit="1"/>
    </xf>
    <xf numFmtId="187" fontId="7" fillId="3" borderId="1" xfId="0" applyNumberFormat="1" applyFont="1" applyFill="1" applyBorder="1" applyAlignment="1">
      <alignment vertical="center" shrinkToFit="1"/>
    </xf>
    <xf numFmtId="187" fontId="7" fillId="3" borderId="36" xfId="0" applyNumberFormat="1" applyFont="1" applyFill="1" applyBorder="1" applyAlignment="1">
      <alignment vertical="center" shrinkToFit="1"/>
    </xf>
    <xf numFmtId="187" fontId="7" fillId="0" borderId="6" xfId="0" applyNumberFormat="1" applyFont="1" applyBorder="1" applyAlignment="1">
      <alignment vertical="center" shrinkToFit="1"/>
    </xf>
    <xf numFmtId="187" fontId="7" fillId="3" borderId="20" xfId="0" applyNumberFormat="1" applyFont="1" applyFill="1" applyBorder="1" applyAlignment="1">
      <alignment vertical="center" shrinkToFit="1"/>
    </xf>
    <xf numFmtId="187" fontId="7" fillId="3" borderId="6" xfId="0" applyNumberFormat="1" applyFont="1" applyFill="1" applyBorder="1" applyAlignment="1">
      <alignment vertical="center" shrinkToFit="1"/>
    </xf>
    <xf numFmtId="187" fontId="7" fillId="3" borderId="43" xfId="0" applyNumberFormat="1" applyFont="1" applyFill="1" applyBorder="1" applyAlignment="1">
      <alignment vertical="center" shrinkToFit="1"/>
    </xf>
    <xf numFmtId="187" fontId="7" fillId="0" borderId="8" xfId="0" applyNumberFormat="1" applyFont="1" applyBorder="1" applyAlignment="1">
      <alignment vertical="center" shrinkToFit="1"/>
    </xf>
    <xf numFmtId="187" fontId="7" fillId="3" borderId="25" xfId="0" applyNumberFormat="1" applyFont="1" applyFill="1" applyBorder="1" applyAlignment="1">
      <alignment vertical="center" shrinkToFit="1"/>
    </xf>
    <xf numFmtId="187" fontId="7" fillId="3" borderId="8" xfId="0" applyNumberFormat="1" applyFont="1" applyFill="1" applyBorder="1" applyAlignment="1">
      <alignment vertical="center" shrinkToFit="1"/>
    </xf>
    <xf numFmtId="187" fontId="7" fillId="0" borderId="27" xfId="0" applyNumberFormat="1" applyFont="1" applyBorder="1" applyAlignment="1">
      <alignment vertical="center" shrinkToFit="1"/>
    </xf>
    <xf numFmtId="187" fontId="7" fillId="0" borderId="32" xfId="0" applyNumberFormat="1" applyFont="1" applyBorder="1" applyAlignment="1">
      <alignment vertical="center" shrinkToFit="1"/>
    </xf>
    <xf numFmtId="187" fontId="7" fillId="0" borderId="36" xfId="0" applyNumberFormat="1" applyFont="1" applyBorder="1" applyAlignment="1">
      <alignment vertical="center" shrinkToFit="1"/>
    </xf>
    <xf numFmtId="187" fontId="7" fillId="0" borderId="20" xfId="0" applyNumberFormat="1" applyFont="1" applyBorder="1" applyAlignment="1">
      <alignment vertical="center" shrinkToFit="1"/>
    </xf>
    <xf numFmtId="187" fontId="7" fillId="3" borderId="21" xfId="0" applyNumberFormat="1" applyFont="1" applyFill="1" applyBorder="1" applyAlignment="1">
      <alignment vertical="center" shrinkToFit="1"/>
    </xf>
    <xf numFmtId="187" fontId="7" fillId="0" borderId="23" xfId="0" applyNumberFormat="1" applyFont="1" applyBorder="1" applyAlignment="1">
      <alignment vertical="center" shrinkToFit="1"/>
    </xf>
    <xf numFmtId="187" fontId="7" fillId="0" borderId="30" xfId="0" applyNumberFormat="1" applyFont="1" applyBorder="1" applyAlignment="1">
      <alignment vertical="center" shrinkToFit="1"/>
    </xf>
    <xf numFmtId="187" fontId="7" fillId="3" borderId="23" xfId="0" applyNumberFormat="1" applyFont="1" applyFill="1" applyBorder="1" applyAlignment="1">
      <alignment vertical="center" shrinkToFit="1"/>
    </xf>
    <xf numFmtId="187" fontId="7" fillId="3" borderId="18" xfId="0" applyNumberFormat="1" applyFont="1" applyFill="1" applyBorder="1" applyAlignment="1">
      <alignment vertical="center" shrinkToFit="1"/>
    </xf>
    <xf numFmtId="187" fontId="7" fillId="3" borderId="17" xfId="0" applyNumberFormat="1" applyFont="1" applyFill="1" applyBorder="1" applyAlignment="1">
      <alignment vertical="center" shrinkToFit="1"/>
    </xf>
    <xf numFmtId="187" fontId="7" fillId="0" borderId="50" xfId="0" applyNumberFormat="1" applyFont="1" applyBorder="1" applyAlignment="1">
      <alignment vertical="center" shrinkToFit="1"/>
    </xf>
    <xf numFmtId="187" fontId="7" fillId="0" borderId="51" xfId="0" applyNumberFormat="1" applyFont="1" applyBorder="1" applyAlignment="1">
      <alignment vertical="center" shrinkToFit="1"/>
    </xf>
    <xf numFmtId="3" fontId="7" fillId="0" borderId="6" xfId="0" applyNumberFormat="1" applyFont="1" applyBorder="1" applyAlignment="1">
      <alignment horizontal="right" vertical="center" shrinkToFit="1"/>
    </xf>
    <xf numFmtId="0" fontId="7" fillId="3" borderId="14" xfId="0" applyFont="1" applyFill="1" applyBorder="1" applyAlignment="1">
      <alignment vertical="center" wrapText="1"/>
    </xf>
    <xf numFmtId="38" fontId="3" fillId="0" borderId="5" xfId="4" applyFont="1" applyBorder="1" applyAlignment="1">
      <alignment horizontal="center" vertical="center" wrapText="1"/>
    </xf>
    <xf numFmtId="0" fontId="29" fillId="0" borderId="0" xfId="0" applyFont="1" applyAlignment="1">
      <alignment vertical="center"/>
    </xf>
    <xf numFmtId="0" fontId="19" fillId="0" borderId="3" xfId="0" applyFont="1" applyBorder="1" applyAlignment="1">
      <alignment vertical="center"/>
    </xf>
    <xf numFmtId="0" fontId="31" fillId="0" borderId="57" xfId="0" applyFont="1" applyBorder="1" applyAlignment="1">
      <alignment horizontal="center" vertical="center"/>
    </xf>
    <xf numFmtId="0" fontId="32" fillId="0" borderId="0" xfId="0" applyFont="1" applyAlignment="1">
      <alignment vertical="center" shrinkToFit="1"/>
    </xf>
    <xf numFmtId="184" fontId="19" fillId="0" borderId="13" xfId="0" applyNumberFormat="1" applyFont="1" applyBorder="1" applyAlignment="1">
      <alignment vertical="center" shrinkToFit="1"/>
    </xf>
    <xf numFmtId="184" fontId="19" fillId="0" borderId="3" xfId="0" applyNumberFormat="1" applyFont="1" applyBorder="1" applyAlignment="1">
      <alignment vertical="center" shrinkToFit="1"/>
    </xf>
    <xf numFmtId="0" fontId="19" fillId="0" borderId="3" xfId="0" applyFont="1" applyBorder="1" applyAlignment="1">
      <alignment vertical="center" shrinkToFit="1"/>
    </xf>
    <xf numFmtId="0" fontId="19" fillId="0" borderId="3" xfId="0" applyFont="1" applyBorder="1" applyAlignment="1">
      <alignment horizontal="center" vertical="center" shrinkToFit="1"/>
    </xf>
    <xf numFmtId="183" fontId="19" fillId="0" borderId="3" xfId="0" applyNumberFormat="1" applyFont="1" applyBorder="1" applyAlignment="1">
      <alignment vertical="center" shrinkToFit="1"/>
    </xf>
    <xf numFmtId="182" fontId="19" fillId="0" borderId="3" xfId="0" applyNumberFormat="1" applyFont="1" applyBorder="1" applyAlignment="1">
      <alignment vertical="center" shrinkToFit="1"/>
    </xf>
    <xf numFmtId="0" fontId="18" fillId="0" borderId="0" xfId="0" applyFont="1" applyAlignment="1">
      <alignment vertical="center"/>
    </xf>
    <xf numFmtId="0" fontId="18" fillId="0" borderId="13" xfId="0" applyFont="1" applyBorder="1" applyAlignment="1">
      <alignment horizontal="centerContinuous" vertical="center"/>
    </xf>
    <xf numFmtId="0" fontId="18" fillId="3" borderId="13" xfId="0" applyFont="1" applyFill="1" applyBorder="1" applyAlignment="1">
      <alignment vertical="center"/>
    </xf>
    <xf numFmtId="0" fontId="18" fillId="0" borderId="0" xfId="0" applyFont="1" applyAlignment="1">
      <alignment horizontal="center" vertical="center"/>
    </xf>
    <xf numFmtId="181" fontId="18" fillId="3" borderId="13" xfId="0" applyNumberFormat="1" applyFont="1" applyFill="1" applyBorder="1" applyAlignment="1">
      <alignment vertical="center" shrinkToFit="1"/>
    </xf>
    <xf numFmtId="181" fontId="18" fillId="0" borderId="13" xfId="0" applyNumberFormat="1" applyFont="1" applyBorder="1" applyAlignment="1">
      <alignment vertical="center"/>
    </xf>
    <xf numFmtId="0" fontId="18" fillId="0" borderId="8" xfId="0" applyFont="1" applyBorder="1" applyAlignment="1">
      <alignment vertical="top" wrapText="1"/>
    </xf>
    <xf numFmtId="0" fontId="18" fillId="3" borderId="1" xfId="0" applyFont="1" applyFill="1" applyBorder="1" applyAlignment="1">
      <alignment vertical="center"/>
    </xf>
    <xf numFmtId="181" fontId="18" fillId="3" borderId="1" xfId="0" applyNumberFormat="1" applyFont="1" applyFill="1" applyBorder="1" applyAlignment="1">
      <alignment vertical="center" shrinkToFit="1"/>
    </xf>
    <xf numFmtId="0" fontId="18" fillId="3" borderId="8" xfId="0" applyFont="1" applyFill="1" applyBorder="1" applyAlignment="1">
      <alignment vertical="center"/>
    </xf>
    <xf numFmtId="181" fontId="18" fillId="3" borderId="8" xfId="0" applyNumberFormat="1" applyFont="1" applyFill="1" applyBorder="1" applyAlignment="1">
      <alignment vertical="center" shrinkToFit="1"/>
    </xf>
    <xf numFmtId="181" fontId="18" fillId="0" borderId="8" xfId="0" applyNumberFormat="1" applyFont="1" applyBorder="1" applyAlignment="1">
      <alignment vertical="center"/>
    </xf>
    <xf numFmtId="0" fontId="18" fillId="0" borderId="38" xfId="0" applyFont="1" applyBorder="1" applyAlignment="1">
      <alignment horizontal="center" vertical="center"/>
    </xf>
    <xf numFmtId="181" fontId="18" fillId="0" borderId="58" xfId="0" applyNumberFormat="1" applyFont="1" applyBorder="1" applyAlignment="1">
      <alignment vertical="center" shrinkToFit="1"/>
    </xf>
    <xf numFmtId="181" fontId="18" fillId="0" borderId="41" xfId="0" applyNumberFormat="1" applyFont="1" applyBorder="1" applyAlignment="1">
      <alignment vertical="center"/>
    </xf>
    <xf numFmtId="0" fontId="18" fillId="0" borderId="35" xfId="0" applyFont="1" applyBorder="1" applyAlignment="1">
      <alignment horizontal="center" vertical="center"/>
    </xf>
    <xf numFmtId="0" fontId="2" fillId="0" borderId="57" xfId="3" applyFont="1" applyBorder="1" applyAlignment="1">
      <alignment horizontal="center" vertical="center"/>
    </xf>
    <xf numFmtId="0" fontId="17" fillId="0" borderId="8" xfId="0" applyFont="1" applyBorder="1" applyAlignment="1">
      <alignment vertical="center" wrapText="1" shrinkToFit="1"/>
    </xf>
    <xf numFmtId="0" fontId="19" fillId="0" borderId="0" xfId="0" applyFont="1" applyAlignment="1">
      <alignment horizontal="center" vertical="center" shrinkToFit="1"/>
    </xf>
    <xf numFmtId="184" fontId="19" fillId="0" borderId="0" xfId="0" applyNumberFormat="1" applyFont="1" applyAlignment="1">
      <alignment vertical="center" shrinkToFit="1"/>
    </xf>
    <xf numFmtId="183" fontId="19" fillId="0" borderId="0" xfId="0" applyNumberFormat="1" applyFont="1" applyAlignment="1">
      <alignment vertical="center" shrinkToFit="1"/>
    </xf>
    <xf numFmtId="182" fontId="19" fillId="0" borderId="0" xfId="0" applyNumberFormat="1" applyFont="1" applyAlignment="1">
      <alignment vertical="center" shrinkToFit="1"/>
    </xf>
    <xf numFmtId="184" fontId="19" fillId="0" borderId="13" xfId="0" applyNumberFormat="1" applyFont="1" applyBorder="1" applyAlignment="1">
      <alignment horizontal="center" vertical="center" shrinkToFit="1"/>
    </xf>
    <xf numFmtId="181" fontId="18" fillId="3" borderId="59" xfId="0" applyNumberFormat="1" applyFont="1" applyFill="1" applyBorder="1" applyAlignment="1">
      <alignment vertical="center" shrinkToFit="1"/>
    </xf>
    <xf numFmtId="181" fontId="18" fillId="3" borderId="24" xfId="0" applyNumberFormat="1" applyFont="1" applyFill="1" applyBorder="1" applyAlignment="1">
      <alignment vertical="center" shrinkToFit="1"/>
    </xf>
    <xf numFmtId="181" fontId="34" fillId="3" borderId="13" xfId="0" applyNumberFormat="1" applyFont="1" applyFill="1" applyBorder="1" applyAlignment="1">
      <alignment vertical="center" shrinkToFit="1"/>
    </xf>
    <xf numFmtId="181" fontId="18" fillId="3" borderId="58" xfId="0" applyNumberFormat="1" applyFont="1" applyFill="1" applyBorder="1" applyAlignment="1">
      <alignment horizontal="right" vertical="center" shrinkToFit="1"/>
    </xf>
    <xf numFmtId="0" fontId="17" fillId="0" borderId="0" xfId="0" applyFont="1" applyAlignment="1">
      <alignment horizontal="center" vertical="center" wrapText="1"/>
    </xf>
    <xf numFmtId="0" fontId="19" fillId="5" borderId="13" xfId="0" applyFont="1" applyFill="1" applyBorder="1" applyAlignment="1">
      <alignment horizontal="center" vertical="center" shrinkToFit="1"/>
    </xf>
    <xf numFmtId="0" fontId="29" fillId="0" borderId="0" xfId="0" applyFont="1" applyAlignment="1">
      <alignment vertical="center" shrinkToFit="1"/>
    </xf>
    <xf numFmtId="0" fontId="22" fillId="0" borderId="8" xfId="0" applyFont="1" applyBorder="1" applyAlignment="1">
      <alignment vertical="center" wrapText="1" shrinkToFit="1"/>
    </xf>
    <xf numFmtId="0" fontId="19" fillId="0" borderId="56" xfId="0" applyFont="1" applyBorder="1" applyAlignment="1">
      <alignment horizontal="center" vertical="center" wrapText="1" shrinkToFit="1"/>
    </xf>
    <xf numFmtId="0" fontId="19" fillId="0" borderId="57" xfId="0" applyFont="1" applyBorder="1" applyAlignment="1">
      <alignment horizontal="center" vertical="center" wrapText="1" shrinkToFit="1"/>
    </xf>
    <xf numFmtId="0" fontId="0" fillId="0" borderId="8" xfId="0" applyBorder="1" applyAlignment="1">
      <alignment vertical="top" wrapText="1"/>
    </xf>
    <xf numFmtId="0" fontId="36" fillId="0" borderId="0" xfId="0" applyFont="1"/>
    <xf numFmtId="0" fontId="37" fillId="0" borderId="14" xfId="0" applyFont="1" applyBorder="1" applyAlignment="1">
      <alignment horizontal="center" vertical="center"/>
    </xf>
    <xf numFmtId="0" fontId="37" fillId="0" borderId="40" xfId="0" applyFont="1" applyBorder="1" applyAlignment="1">
      <alignment horizontal="center" vertical="center" wrapText="1"/>
    </xf>
    <xf numFmtId="0" fontId="37" fillId="0" borderId="42" xfId="0" applyFont="1" applyBorder="1" applyAlignment="1">
      <alignment horizontal="center" vertical="center" wrapText="1"/>
    </xf>
    <xf numFmtId="0" fontId="37" fillId="0" borderId="14" xfId="0" applyFont="1" applyBorder="1" applyAlignment="1">
      <alignment horizontal="left" vertical="top" wrapText="1"/>
    </xf>
    <xf numFmtId="0" fontId="37" fillId="0" borderId="64" xfId="0" applyFont="1" applyBorder="1" applyAlignment="1">
      <alignment horizontal="left" vertical="top" wrapText="1"/>
    </xf>
    <xf numFmtId="0" fontId="37" fillId="6" borderId="42" xfId="0" applyFont="1" applyFill="1" applyBorder="1" applyAlignment="1">
      <alignment horizontal="center" vertical="center" wrapText="1"/>
    </xf>
    <xf numFmtId="0" fontId="37" fillId="6" borderId="14" xfId="0" applyFont="1" applyFill="1" applyBorder="1" applyAlignment="1">
      <alignment horizontal="left" vertical="top" wrapText="1"/>
    </xf>
    <xf numFmtId="0" fontId="19" fillId="0" borderId="0" xfId="0" applyFont="1" applyAlignment="1">
      <alignment horizontal="center" vertical="center" wrapText="1" shrinkToFit="1"/>
    </xf>
    <xf numFmtId="183" fontId="19" fillId="0" borderId="13" xfId="0" applyNumberFormat="1" applyFont="1" applyBorder="1" applyAlignment="1">
      <alignment vertical="center" shrinkToFit="1"/>
    </xf>
    <xf numFmtId="184" fontId="19" fillId="4" borderId="13" xfId="0" applyNumberFormat="1" applyFont="1" applyFill="1" applyBorder="1" applyAlignment="1">
      <alignment vertical="center" shrinkToFit="1"/>
    </xf>
    <xf numFmtId="0" fontId="19" fillId="0" borderId="2" xfId="0" applyFont="1" applyBorder="1" applyAlignment="1">
      <alignment vertical="center" wrapText="1"/>
    </xf>
    <xf numFmtId="0" fontId="19" fillId="3" borderId="13" xfId="0" applyFont="1" applyFill="1" applyBorder="1" applyAlignment="1">
      <alignment vertical="center" shrinkToFit="1"/>
    </xf>
    <xf numFmtId="0" fontId="17" fillId="3" borderId="12" xfId="0" applyFont="1" applyFill="1" applyBorder="1" applyAlignment="1">
      <alignment vertical="center" shrinkToFit="1"/>
    </xf>
    <xf numFmtId="0" fontId="17" fillId="3" borderId="13" xfId="0" applyFont="1" applyFill="1" applyBorder="1" applyAlignment="1">
      <alignment horizontal="center" vertical="center" shrinkToFit="1"/>
    </xf>
    <xf numFmtId="0" fontId="19" fillId="0" borderId="12" xfId="0" applyFont="1" applyBorder="1" applyAlignment="1">
      <alignment vertical="center" wrapText="1"/>
    </xf>
    <xf numFmtId="185" fontId="19" fillId="0" borderId="12" xfId="0" applyNumberFormat="1" applyFont="1" applyBorder="1" applyAlignment="1">
      <alignment vertical="center" shrinkToFit="1"/>
    </xf>
    <xf numFmtId="183" fontId="19" fillId="0" borderId="12" xfId="0" applyNumberFormat="1" applyFont="1" applyBorder="1" applyAlignment="1">
      <alignment vertical="center" shrinkToFit="1"/>
    </xf>
    <xf numFmtId="12" fontId="19" fillId="0" borderId="12" xfId="0" applyNumberFormat="1" applyFont="1" applyBorder="1" applyAlignment="1">
      <alignment horizontal="center" vertical="center"/>
    </xf>
    <xf numFmtId="0" fontId="9" fillId="0" borderId="0" xfId="0" applyFont="1" applyAlignment="1">
      <alignment horizontal="center" vertical="center"/>
    </xf>
    <xf numFmtId="0" fontId="7" fillId="0" borderId="29" xfId="0" applyFont="1" applyBorder="1" applyAlignment="1">
      <alignment horizontal="center" vertical="center" wrapText="1"/>
    </xf>
    <xf numFmtId="0" fontId="7" fillId="0" borderId="26" xfId="0" applyFont="1" applyBorder="1" applyAlignment="1">
      <alignment vertical="center" wrapText="1"/>
    </xf>
    <xf numFmtId="0" fontId="7" fillId="0" borderId="33" xfId="0" applyFont="1" applyBorder="1" applyAlignment="1">
      <alignment horizontal="center" vertical="center" wrapText="1"/>
    </xf>
    <xf numFmtId="0" fontId="7" fillId="0" borderId="21" xfId="0" applyFont="1" applyBorder="1" applyAlignment="1">
      <alignment horizontal="center" vertical="center" wrapText="1"/>
    </xf>
    <xf numFmtId="0" fontId="7" fillId="0" borderId="23" xfId="0" applyFont="1" applyBorder="1" applyAlignment="1">
      <alignment horizontal="center" vertical="center" wrapText="1"/>
    </xf>
    <xf numFmtId="0" fontId="7" fillId="0" borderId="30" xfId="0" applyFont="1" applyBorder="1" applyAlignment="1">
      <alignment horizontal="center" vertical="center" wrapText="1"/>
    </xf>
    <xf numFmtId="186" fontId="7" fillId="0" borderId="57" xfId="0" applyNumberFormat="1" applyFont="1" applyBorder="1" applyAlignment="1">
      <alignment horizontal="left" vertical="center" wrapText="1"/>
    </xf>
    <xf numFmtId="186" fontId="7" fillId="0" borderId="33" xfId="0" applyNumberFormat="1" applyFont="1" applyBorder="1" applyAlignment="1">
      <alignment horizontal="left" vertical="center" wrapText="1"/>
    </xf>
    <xf numFmtId="0" fontId="7" fillId="0" borderId="0" xfId="0" applyFont="1" applyAlignment="1">
      <alignment horizontal="right" vertical="center" wrapText="1"/>
    </xf>
    <xf numFmtId="0" fontId="15" fillId="0" borderId="0" xfId="0" applyFont="1" applyAlignment="1">
      <alignment horizontal="center" vertical="center"/>
    </xf>
    <xf numFmtId="0" fontId="19" fillId="0" borderId="0" xfId="0" applyFont="1" applyAlignment="1">
      <alignment horizontal="left" vertical="center" wrapText="1" shrinkToFit="1"/>
    </xf>
    <xf numFmtId="0" fontId="19" fillId="0" borderId="0" xfId="0" applyFont="1" applyAlignment="1">
      <alignment horizontal="left" vertical="center" shrinkToFit="1"/>
    </xf>
    <xf numFmtId="0" fontId="19" fillId="0" borderId="0" xfId="0" applyFont="1" applyAlignment="1">
      <alignment horizontal="left" vertical="center"/>
    </xf>
    <xf numFmtId="0" fontId="19" fillId="0" borderId="0" xfId="0" applyFont="1" applyAlignment="1">
      <alignment vertical="top" wrapText="1"/>
    </xf>
    <xf numFmtId="0" fontId="2" fillId="0" borderId="12" xfId="3" applyFont="1" applyBorder="1" applyAlignment="1">
      <alignment horizontal="center" vertical="center"/>
    </xf>
    <xf numFmtId="0" fontId="41" fillId="0" borderId="13" xfId="3" applyFont="1" applyBorder="1" applyAlignment="1">
      <alignment horizontal="center" vertical="center"/>
    </xf>
    <xf numFmtId="0" fontId="2" fillId="3" borderId="72" xfId="3" applyFont="1" applyFill="1" applyBorder="1" applyAlignment="1">
      <alignment vertical="center"/>
    </xf>
    <xf numFmtId="0" fontId="0" fillId="3" borderId="72" xfId="3" applyFont="1" applyFill="1" applyBorder="1" applyAlignment="1">
      <alignment vertical="center"/>
    </xf>
    <xf numFmtId="0" fontId="0" fillId="3" borderId="72" xfId="3" applyFont="1" applyFill="1" applyBorder="1" applyAlignment="1">
      <alignment horizontal="center" vertical="center"/>
    </xf>
    <xf numFmtId="0" fontId="18" fillId="3" borderId="72" xfId="3" applyFont="1" applyFill="1" applyBorder="1" applyAlignment="1">
      <alignment horizontal="center" vertical="center"/>
    </xf>
    <xf numFmtId="0" fontId="18" fillId="3" borderId="72" xfId="3" applyFont="1" applyFill="1" applyBorder="1" applyAlignment="1">
      <alignment horizontal="center" vertical="center" wrapText="1"/>
    </xf>
    <xf numFmtId="177" fontId="3" fillId="3" borderId="72" xfId="4" applyNumberFormat="1" applyFont="1" applyFill="1" applyBorder="1" applyAlignment="1">
      <alignment vertical="center" wrapText="1"/>
    </xf>
    <xf numFmtId="0" fontId="2" fillId="3" borderId="73" xfId="3" applyFont="1" applyFill="1" applyBorder="1" applyAlignment="1">
      <alignment vertical="center"/>
    </xf>
    <xf numFmtId="0" fontId="2" fillId="3" borderId="74" xfId="3" applyFont="1" applyFill="1" applyBorder="1" applyAlignment="1">
      <alignment vertical="center"/>
    </xf>
    <xf numFmtId="0" fontId="0" fillId="3" borderId="74" xfId="3" applyFont="1" applyFill="1" applyBorder="1" applyAlignment="1">
      <alignment vertical="center"/>
    </xf>
    <xf numFmtId="0" fontId="0" fillId="3" borderId="74" xfId="3" applyFont="1" applyFill="1" applyBorder="1" applyAlignment="1">
      <alignment horizontal="center" vertical="center"/>
    </xf>
    <xf numFmtId="0" fontId="18" fillId="3" borderId="74" xfId="3" applyFont="1" applyFill="1" applyBorder="1" applyAlignment="1">
      <alignment horizontal="center" vertical="center"/>
    </xf>
    <xf numFmtId="177" fontId="3" fillId="3" borderId="74" xfId="4" applyNumberFormat="1" applyFont="1" applyFill="1" applyBorder="1" applyAlignment="1">
      <alignment vertical="center" wrapText="1"/>
    </xf>
    <xf numFmtId="0" fontId="2" fillId="3" borderId="74" xfId="3" applyFont="1" applyFill="1" applyBorder="1" applyAlignment="1">
      <alignment horizontal="center" vertical="center"/>
    </xf>
    <xf numFmtId="0" fontId="2" fillId="3" borderId="74" xfId="3" applyFont="1" applyFill="1" applyBorder="1" applyAlignment="1">
      <alignment horizontal="center" vertical="center" wrapText="1"/>
    </xf>
    <xf numFmtId="0" fontId="2" fillId="3" borderId="75" xfId="3" applyFont="1" applyFill="1" applyBorder="1" applyAlignment="1">
      <alignment vertical="center"/>
    </xf>
    <xf numFmtId="0" fontId="2" fillId="3" borderId="75" xfId="3" applyFont="1" applyFill="1" applyBorder="1" applyAlignment="1">
      <alignment horizontal="center" vertical="center"/>
    </xf>
    <xf numFmtId="0" fontId="2" fillId="3" borderId="75" xfId="3" applyFont="1" applyFill="1" applyBorder="1" applyAlignment="1">
      <alignment horizontal="center" vertical="center" wrapText="1"/>
    </xf>
    <xf numFmtId="177" fontId="3" fillId="3" borderId="75" xfId="4" applyNumberFormat="1" applyFont="1" applyFill="1" applyBorder="1" applyAlignment="1">
      <alignment vertical="center" wrapText="1"/>
    </xf>
    <xf numFmtId="0" fontId="2" fillId="3" borderId="76" xfId="3" applyFont="1" applyFill="1" applyBorder="1" applyAlignment="1">
      <alignment vertical="center"/>
    </xf>
    <xf numFmtId="0" fontId="2" fillId="3" borderId="77" xfId="3" applyFont="1" applyFill="1" applyBorder="1" applyAlignment="1">
      <alignment vertical="center"/>
    </xf>
    <xf numFmtId="0" fontId="0" fillId="3" borderId="71" xfId="3" applyFont="1" applyFill="1" applyBorder="1" applyAlignment="1">
      <alignment vertical="center"/>
    </xf>
    <xf numFmtId="0" fontId="0" fillId="3" borderId="73" xfId="3" applyFont="1" applyFill="1" applyBorder="1" applyAlignment="1">
      <alignment vertical="center"/>
    </xf>
    <xf numFmtId="0" fontId="0" fillId="0" borderId="29" xfId="3" applyFont="1" applyBorder="1" applyAlignment="1">
      <alignment horizontal="center" vertical="center" wrapText="1"/>
    </xf>
    <xf numFmtId="0" fontId="2" fillId="0" borderId="16" xfId="3" applyFont="1" applyBorder="1" applyAlignment="1">
      <alignment vertical="center"/>
    </xf>
    <xf numFmtId="0" fontId="2" fillId="0" borderId="16" xfId="3" applyFont="1" applyBorder="1" applyAlignment="1">
      <alignment horizontal="center" vertical="center"/>
    </xf>
    <xf numFmtId="177" fontId="3" fillId="0" borderId="72" xfId="4" applyNumberFormat="1" applyFont="1" applyFill="1" applyBorder="1" applyAlignment="1">
      <alignment vertical="center" wrapText="1"/>
    </xf>
    <xf numFmtId="177" fontId="3" fillId="0" borderId="74" xfId="4" applyNumberFormat="1" applyFont="1" applyFill="1" applyBorder="1" applyAlignment="1">
      <alignment vertical="center" wrapText="1"/>
    </xf>
    <xf numFmtId="0" fontId="3" fillId="0" borderId="67" xfId="3" applyFont="1" applyBorder="1" applyAlignment="1">
      <alignment horizontal="center" vertical="center"/>
    </xf>
    <xf numFmtId="0" fontId="3" fillId="0" borderId="68" xfId="3" applyFont="1" applyBorder="1" applyAlignment="1">
      <alignment vertical="center"/>
    </xf>
    <xf numFmtId="0" fontId="3" fillId="0" borderId="68" xfId="3" applyFont="1" applyBorder="1" applyAlignment="1">
      <alignment horizontal="center" vertical="center"/>
    </xf>
    <xf numFmtId="0" fontId="3" fillId="0" borderId="69" xfId="3" applyFont="1" applyBorder="1" applyAlignment="1">
      <alignment vertical="center"/>
    </xf>
    <xf numFmtId="0" fontId="17" fillId="0" borderId="0" xfId="3" applyFont="1" applyAlignment="1">
      <alignment horizontal="center" vertical="center"/>
    </xf>
    <xf numFmtId="0" fontId="2" fillId="0" borderId="31" xfId="3" applyFont="1" applyBorder="1" applyAlignment="1">
      <alignment horizontal="center" vertical="center"/>
    </xf>
    <xf numFmtId="0" fontId="2" fillId="0" borderId="53" xfId="3" applyFont="1" applyBorder="1" applyAlignment="1">
      <alignment vertical="center"/>
    </xf>
    <xf numFmtId="177" fontId="3" fillId="0" borderId="75" xfId="4" applyNumberFormat="1" applyFont="1" applyFill="1" applyBorder="1" applyAlignment="1">
      <alignment vertical="center" wrapText="1"/>
    </xf>
    <xf numFmtId="180" fontId="3" fillId="3" borderId="72" xfId="4" applyNumberFormat="1" applyFont="1" applyFill="1" applyBorder="1" applyAlignment="1">
      <alignment vertical="center" wrapText="1"/>
    </xf>
    <xf numFmtId="177" fontId="3" fillId="0" borderId="72" xfId="4" applyNumberFormat="1" applyFont="1" applyFill="1" applyBorder="1" applyAlignment="1">
      <alignment horizontal="center" vertical="center" wrapText="1"/>
    </xf>
    <xf numFmtId="180" fontId="3" fillId="3" borderId="74" xfId="4" applyNumberFormat="1" applyFont="1" applyFill="1" applyBorder="1" applyAlignment="1">
      <alignment vertical="center" wrapText="1"/>
    </xf>
    <xf numFmtId="177" fontId="3" fillId="0" borderId="74" xfId="4" applyNumberFormat="1" applyFont="1" applyFill="1" applyBorder="1" applyAlignment="1">
      <alignment horizontal="center" vertical="center" wrapText="1"/>
    </xf>
    <xf numFmtId="180" fontId="3" fillId="3" borderId="74" xfId="4" applyNumberFormat="1" applyFont="1" applyFill="1" applyBorder="1" applyAlignment="1">
      <alignment horizontal="center" vertical="center" wrapText="1"/>
    </xf>
    <xf numFmtId="0" fontId="3" fillId="3" borderId="74" xfId="3" applyFont="1" applyFill="1" applyBorder="1" applyAlignment="1">
      <alignment horizontal="center" vertical="center"/>
    </xf>
    <xf numFmtId="0" fontId="2" fillId="3" borderId="78" xfId="3" applyFont="1" applyFill="1" applyBorder="1" applyAlignment="1">
      <alignment vertical="center"/>
    </xf>
    <xf numFmtId="0" fontId="3" fillId="3" borderId="75" xfId="3" applyFont="1" applyFill="1" applyBorder="1" applyAlignment="1">
      <alignment horizontal="center" vertical="center"/>
    </xf>
    <xf numFmtId="180" fontId="3" fillId="3" borderId="75" xfId="4" applyNumberFormat="1" applyFont="1" applyFill="1" applyBorder="1" applyAlignment="1">
      <alignment vertical="center" wrapText="1"/>
    </xf>
    <xf numFmtId="177" fontId="3" fillId="0" borderId="75" xfId="4" applyNumberFormat="1" applyFont="1" applyFill="1" applyBorder="1" applyAlignment="1">
      <alignment horizontal="center" vertical="center" wrapText="1"/>
    </xf>
    <xf numFmtId="0" fontId="2" fillId="3" borderId="79" xfId="3" applyFont="1" applyFill="1" applyBorder="1" applyAlignment="1">
      <alignment vertical="center"/>
    </xf>
    <xf numFmtId="0" fontId="11" fillId="3" borderId="26" xfId="0" applyFont="1" applyFill="1" applyBorder="1" applyAlignment="1">
      <alignment vertical="center" wrapText="1"/>
    </xf>
    <xf numFmtId="0" fontId="19" fillId="0" borderId="13" xfId="0" applyFont="1" applyBorder="1" applyAlignment="1">
      <alignment horizontal="center" vertical="center" shrinkToFit="1"/>
    </xf>
    <xf numFmtId="0" fontId="19" fillId="0" borderId="13" xfId="0" applyFont="1" applyBorder="1" applyAlignment="1">
      <alignment vertical="center" shrinkToFit="1"/>
    </xf>
    <xf numFmtId="57" fontId="19" fillId="0" borderId="56" xfId="0" applyNumberFormat="1" applyFont="1" applyBorder="1" applyAlignment="1">
      <alignment horizontal="center" vertical="center" shrinkToFit="1"/>
    </xf>
    <xf numFmtId="57" fontId="19" fillId="0" borderId="57" xfId="0" applyNumberFormat="1" applyFont="1" applyBorder="1" applyAlignment="1">
      <alignment horizontal="center" vertical="center" shrinkToFit="1"/>
    </xf>
    <xf numFmtId="0" fontId="17" fillId="0" borderId="12" xfId="0" applyFont="1" applyBorder="1" applyAlignment="1">
      <alignment vertical="center" shrinkToFit="1"/>
    </xf>
    <xf numFmtId="0" fontId="17" fillId="0" borderId="13" xfId="0" applyFont="1" applyBorder="1" applyAlignment="1">
      <alignment horizontal="center" vertical="center" shrinkToFit="1"/>
    </xf>
    <xf numFmtId="182" fontId="19" fillId="0" borderId="13" xfId="0" applyNumberFormat="1" applyFont="1" applyBorder="1" applyAlignment="1">
      <alignment vertical="center" shrinkToFit="1"/>
    </xf>
    <xf numFmtId="184" fontId="19" fillId="3" borderId="13" xfId="0" applyNumberFormat="1" applyFont="1" applyFill="1" applyBorder="1" applyAlignment="1">
      <alignment vertical="center" shrinkToFit="1"/>
    </xf>
    <xf numFmtId="0" fontId="0" fillId="0" borderId="24" xfId="3" applyFont="1" applyBorder="1" applyAlignment="1">
      <alignment horizontal="center" vertical="center"/>
    </xf>
    <xf numFmtId="0" fontId="2" fillId="0" borderId="57" xfId="3" applyFont="1" applyBorder="1" applyAlignment="1">
      <alignment horizontal="center" vertical="center"/>
    </xf>
    <xf numFmtId="0" fontId="2" fillId="0" borderId="13" xfId="3" applyFont="1" applyBorder="1" applyAlignment="1">
      <alignment horizontal="center" vertical="center"/>
    </xf>
    <xf numFmtId="0" fontId="0" fillId="0" borderId="28" xfId="3" applyFont="1" applyBorder="1" applyAlignment="1">
      <alignment horizontal="center" vertical="center" wrapText="1"/>
    </xf>
    <xf numFmtId="0" fontId="2" fillId="0" borderId="29" xfId="3" applyFont="1" applyBorder="1" applyAlignment="1">
      <alignment horizontal="center" vertical="center"/>
    </xf>
    <xf numFmtId="0" fontId="0" fillId="0" borderId="17" xfId="3" applyFont="1" applyBorder="1" applyAlignment="1">
      <alignment horizontal="center" vertical="center"/>
    </xf>
    <xf numFmtId="0" fontId="0" fillId="0" borderId="6" xfId="3" applyFont="1" applyBorder="1" applyAlignment="1">
      <alignment horizontal="center" vertical="center"/>
    </xf>
    <xf numFmtId="0" fontId="0" fillId="0" borderId="8" xfId="3" applyFont="1" applyBorder="1" applyAlignment="1">
      <alignment horizontal="center" vertical="center"/>
    </xf>
    <xf numFmtId="0" fontId="0" fillId="0" borderId="17" xfId="3" applyFont="1" applyBorder="1" applyAlignment="1">
      <alignment horizontal="center" vertical="center" wrapText="1"/>
    </xf>
    <xf numFmtId="0" fontId="0" fillId="0" borderId="6" xfId="3" applyFont="1" applyBorder="1" applyAlignment="1">
      <alignment horizontal="center" vertical="center" wrapText="1"/>
    </xf>
    <xf numFmtId="0" fontId="0" fillId="0" borderId="8" xfId="3" applyFont="1" applyBorder="1" applyAlignment="1">
      <alignment horizontal="center" vertical="center" wrapText="1"/>
    </xf>
    <xf numFmtId="38" fontId="3" fillId="0" borderId="6" xfId="4" applyFont="1" applyBorder="1" applyAlignment="1">
      <alignment horizontal="center" vertical="center" wrapText="1"/>
    </xf>
    <xf numFmtId="38" fontId="3" fillId="0" borderId="8" xfId="4" applyFont="1" applyBorder="1" applyAlignment="1">
      <alignment horizontal="center" vertical="center" wrapText="1"/>
    </xf>
    <xf numFmtId="0" fontId="2" fillId="0" borderId="24" xfId="3" applyFont="1" applyBorder="1" applyAlignment="1">
      <alignment horizontal="center" vertical="center" wrapText="1"/>
    </xf>
    <xf numFmtId="0" fontId="2" fillId="0" borderId="13" xfId="3" applyFont="1" applyBorder="1" applyAlignment="1">
      <alignment horizontal="center" vertical="center" wrapText="1"/>
    </xf>
    <xf numFmtId="40" fontId="3" fillId="0" borderId="6" xfId="4" applyNumberFormat="1" applyFont="1" applyBorder="1" applyAlignment="1">
      <alignment horizontal="center" vertical="center" wrapText="1"/>
    </xf>
    <xf numFmtId="40" fontId="3" fillId="0" borderId="8" xfId="4" applyNumberFormat="1" applyFont="1" applyBorder="1" applyAlignment="1">
      <alignment horizontal="center" vertical="center" wrapText="1"/>
    </xf>
    <xf numFmtId="40" fontId="3" fillId="0" borderId="9" xfId="4" applyNumberFormat="1" applyFont="1" applyBorder="1" applyAlignment="1">
      <alignment horizontal="center" vertical="center" wrapText="1"/>
    </xf>
    <xf numFmtId="40" fontId="3" fillId="0" borderId="10" xfId="4" applyNumberFormat="1" applyFont="1" applyBorder="1" applyAlignment="1">
      <alignment horizontal="center" vertical="center" wrapText="1"/>
    </xf>
    <xf numFmtId="40" fontId="3" fillId="0" borderId="11" xfId="4" applyNumberFormat="1" applyFont="1" applyBorder="1" applyAlignment="1">
      <alignment horizontal="center" vertical="center" wrapText="1"/>
    </xf>
    <xf numFmtId="38" fontId="3" fillId="0" borderId="6" xfId="4" applyFont="1" applyBorder="1" applyAlignment="1">
      <alignment horizontal="center" vertical="center"/>
    </xf>
    <xf numFmtId="38" fontId="3" fillId="0" borderId="8" xfId="4" applyFont="1" applyBorder="1" applyAlignment="1">
      <alignment horizontal="center" vertical="center"/>
    </xf>
    <xf numFmtId="0" fontId="20" fillId="0" borderId="0" xfId="3" applyFont="1" applyAlignment="1">
      <alignment horizontal="left" vertical="center"/>
    </xf>
    <xf numFmtId="0" fontId="0" fillId="0" borderId="0" xfId="3" applyFont="1" applyAlignment="1">
      <alignment horizontal="left" wrapText="1"/>
    </xf>
    <xf numFmtId="0" fontId="2" fillId="0" borderId="0" xfId="3" applyFont="1" applyAlignment="1">
      <alignment horizontal="left" wrapText="1"/>
    </xf>
    <xf numFmtId="57" fontId="33" fillId="0" borderId="0" xfId="4" applyNumberFormat="1" applyFont="1" applyFill="1" applyBorder="1" applyAlignment="1">
      <alignment horizontal="left"/>
    </xf>
    <xf numFmtId="0" fontId="2" fillId="0" borderId="0" xfId="3" applyFont="1" applyAlignment="1">
      <alignment horizontal="center" vertical="center" wrapText="1"/>
    </xf>
    <xf numFmtId="0" fontId="19" fillId="0" borderId="0" xfId="3" applyFont="1" applyAlignment="1">
      <alignment horizontal="center" vertical="center" wrapText="1"/>
    </xf>
    <xf numFmtId="0" fontId="2" fillId="0" borderId="15" xfId="3" applyFont="1" applyBorder="1" applyAlignment="1">
      <alignment horizontal="center" vertical="center" wrapText="1"/>
    </xf>
    <xf numFmtId="0" fontId="2" fillId="0" borderId="19" xfId="3" applyFont="1" applyBorder="1" applyAlignment="1">
      <alignment horizontal="center" vertical="center" wrapText="1"/>
    </xf>
    <xf numFmtId="0" fontId="2" fillId="0" borderId="17" xfId="3" applyFont="1" applyBorder="1" applyAlignment="1">
      <alignment horizontal="center" vertical="center" wrapText="1"/>
    </xf>
    <xf numFmtId="0" fontId="2" fillId="0" borderId="6" xfId="3" applyFont="1" applyBorder="1" applyAlignment="1">
      <alignment horizontal="center" vertical="center" wrapText="1"/>
    </xf>
    <xf numFmtId="0" fontId="2" fillId="0" borderId="8" xfId="3" applyFont="1" applyBorder="1" applyAlignment="1">
      <alignment horizontal="center" vertical="center" wrapText="1"/>
    </xf>
    <xf numFmtId="0" fontId="0" fillId="0" borderId="24" xfId="3" applyFont="1" applyBorder="1" applyAlignment="1">
      <alignment horizontal="center" vertical="center" wrapText="1"/>
    </xf>
    <xf numFmtId="0" fontId="0" fillId="0" borderId="55" xfId="3" applyFont="1" applyBorder="1" applyAlignment="1">
      <alignment horizontal="center" vertical="center" wrapText="1"/>
    </xf>
    <xf numFmtId="0" fontId="2" fillId="0" borderId="57" xfId="3" applyFont="1" applyBorder="1" applyAlignment="1">
      <alignment horizontal="center" vertical="center" wrapText="1"/>
    </xf>
    <xf numFmtId="0" fontId="2" fillId="0" borderId="70" xfId="3" applyFont="1" applyBorder="1" applyAlignment="1">
      <alignment horizontal="center" vertical="center" wrapText="1"/>
    </xf>
    <xf numFmtId="0" fontId="2" fillId="0" borderId="12" xfId="3" applyFont="1" applyBorder="1" applyAlignment="1">
      <alignment horizontal="center" vertical="center" wrapText="1"/>
    </xf>
    <xf numFmtId="0" fontId="19" fillId="0" borderId="0" xfId="0" applyFont="1" applyAlignment="1">
      <alignment horizontal="left" vertical="center"/>
    </xf>
    <xf numFmtId="0" fontId="19" fillId="3" borderId="13" xfId="0" applyFont="1" applyFill="1" applyBorder="1" applyAlignment="1">
      <alignment vertical="center" shrinkToFit="1"/>
    </xf>
    <xf numFmtId="0" fontId="19" fillId="0" borderId="13" xfId="0" applyFont="1" applyBorder="1" applyAlignment="1">
      <alignment horizontal="left" vertical="center"/>
    </xf>
    <xf numFmtId="0" fontId="19" fillId="3" borderId="13" xfId="0" applyFont="1" applyFill="1" applyBorder="1" applyAlignment="1">
      <alignment vertical="center"/>
    </xf>
    <xf numFmtId="0" fontId="19" fillId="0" borderId="13" xfId="0" applyFont="1" applyBorder="1" applyAlignment="1">
      <alignment horizontal="center" vertical="center"/>
    </xf>
    <xf numFmtId="0" fontId="19" fillId="3" borderId="12" xfId="0" applyFont="1" applyFill="1" applyBorder="1" applyAlignment="1">
      <alignment horizontal="center" vertical="center"/>
    </xf>
    <xf numFmtId="0" fontId="19" fillId="3" borderId="56" xfId="0" applyFont="1" applyFill="1" applyBorder="1" applyAlignment="1">
      <alignment horizontal="center" vertical="center"/>
    </xf>
    <xf numFmtId="0" fontId="19" fillId="3" borderId="57" xfId="0" applyFont="1" applyFill="1" applyBorder="1" applyAlignment="1">
      <alignment horizontal="center" vertical="center"/>
    </xf>
    <xf numFmtId="0" fontId="19" fillId="4" borderId="13" xfId="0" applyFont="1" applyFill="1" applyBorder="1" applyAlignment="1">
      <alignment horizontal="left" vertical="center" shrinkToFit="1"/>
    </xf>
    <xf numFmtId="0" fontId="19" fillId="3" borderId="13" xfId="0" applyFont="1" applyFill="1" applyBorder="1" applyAlignment="1">
      <alignment horizontal="center" vertical="center"/>
    </xf>
    <xf numFmtId="0" fontId="19" fillId="0" borderId="12" xfId="0" applyFont="1" applyBorder="1" applyAlignment="1">
      <alignment vertical="center" shrinkToFit="1"/>
    </xf>
    <xf numFmtId="0" fontId="19" fillId="0" borderId="57" xfId="0" applyFont="1" applyBorder="1" applyAlignment="1">
      <alignment vertical="center" shrinkToFit="1"/>
    </xf>
    <xf numFmtId="0" fontId="19" fillId="0" borderId="2" xfId="0" applyFont="1" applyBorder="1" applyAlignment="1">
      <alignment horizontal="center" vertical="center" wrapText="1"/>
    </xf>
    <xf numFmtId="0" fontId="19" fillId="0" borderId="4" xfId="0" applyFont="1" applyBorder="1" applyAlignment="1">
      <alignment horizontal="center" vertical="center"/>
    </xf>
    <xf numFmtId="0" fontId="19" fillId="0" borderId="13" xfId="0" applyFont="1" applyBorder="1" applyAlignment="1">
      <alignment horizontal="center" vertical="center" wrapText="1"/>
    </xf>
    <xf numFmtId="0" fontId="17" fillId="0" borderId="0" xfId="0" applyFont="1" applyAlignment="1">
      <alignment horizontal="center" vertical="center" wrapText="1"/>
    </xf>
    <xf numFmtId="0" fontId="19" fillId="0" borderId="2" xfId="0" applyFont="1" applyBorder="1" applyAlignment="1">
      <alignment horizontal="center" vertical="center"/>
    </xf>
    <xf numFmtId="183" fontId="19" fillId="0" borderId="13" xfId="0" applyNumberFormat="1" applyFont="1" applyBorder="1" applyAlignment="1">
      <alignment vertical="center"/>
    </xf>
    <xf numFmtId="183" fontId="19" fillId="0" borderId="13" xfId="0" applyNumberFormat="1" applyFont="1" applyBorder="1" applyAlignment="1">
      <alignment horizontal="right" vertical="center"/>
    </xf>
    <xf numFmtId="0" fontId="19" fillId="0" borderId="53" xfId="0" applyFont="1" applyBorder="1" applyAlignment="1">
      <alignment horizontal="center" vertical="center" wrapText="1"/>
    </xf>
    <xf numFmtId="0" fontId="19" fillId="0" borderId="31" xfId="0" applyFont="1" applyBorder="1" applyAlignment="1">
      <alignment horizontal="center" vertical="center"/>
    </xf>
    <xf numFmtId="0" fontId="31" fillId="0" borderId="12" xfId="0" applyFont="1" applyBorder="1" applyAlignment="1">
      <alignment horizontal="center" vertical="center" shrinkToFit="1"/>
    </xf>
    <xf numFmtId="0" fontId="31" fillId="0" borderId="56" xfId="0" applyFont="1" applyBorder="1" applyAlignment="1">
      <alignment horizontal="center" vertical="center" shrinkToFit="1"/>
    </xf>
    <xf numFmtId="0" fontId="31" fillId="0" borderId="57" xfId="0" applyFont="1" applyBorder="1" applyAlignment="1">
      <alignment horizontal="center" vertical="center" shrinkToFit="1"/>
    </xf>
    <xf numFmtId="183" fontId="19" fillId="3" borderId="12" xfId="0" applyNumberFormat="1" applyFont="1" applyFill="1" applyBorder="1" applyAlignment="1">
      <alignment horizontal="center" vertical="center" shrinkToFit="1"/>
    </xf>
    <xf numFmtId="183" fontId="19" fillId="3" borderId="56" xfId="0" applyNumberFormat="1" applyFont="1" applyFill="1" applyBorder="1" applyAlignment="1">
      <alignment horizontal="center" vertical="center" shrinkToFit="1"/>
    </xf>
    <xf numFmtId="183" fontId="19" fillId="3" borderId="57" xfId="0" applyNumberFormat="1" applyFont="1" applyFill="1" applyBorder="1" applyAlignment="1">
      <alignment horizontal="center" vertical="center" shrinkToFit="1"/>
    </xf>
    <xf numFmtId="0" fontId="19" fillId="0" borderId="1" xfId="0" applyFont="1" applyBorder="1" applyAlignment="1">
      <alignment horizontal="center" vertical="center"/>
    </xf>
    <xf numFmtId="0" fontId="19" fillId="0" borderId="8" xfId="0" applyFont="1" applyBorder="1" applyAlignment="1">
      <alignment horizontal="center" vertical="center"/>
    </xf>
    <xf numFmtId="0" fontId="19" fillId="0" borderId="2" xfId="0" applyFont="1" applyBorder="1" applyAlignment="1">
      <alignment horizontal="center" vertical="center" wrapText="1" shrinkToFit="1"/>
    </xf>
    <xf numFmtId="0" fontId="19" fillId="0" borderId="3" xfId="0" applyFont="1" applyBorder="1" applyAlignment="1">
      <alignment horizontal="center" vertical="center" wrapText="1" shrinkToFit="1"/>
    </xf>
    <xf numFmtId="0" fontId="19" fillId="0" borderId="4" xfId="0" applyFont="1" applyBorder="1" applyAlignment="1">
      <alignment horizontal="center" vertical="center" wrapText="1" shrinkToFit="1"/>
    </xf>
    <xf numFmtId="0" fontId="19" fillId="0" borderId="9" xfId="0" applyFont="1" applyBorder="1" applyAlignment="1">
      <alignment horizontal="center" vertical="center" wrapText="1" shrinkToFit="1"/>
    </xf>
    <xf numFmtId="0" fontId="19" fillId="0" borderId="10" xfId="0" applyFont="1" applyBorder="1" applyAlignment="1">
      <alignment horizontal="center" vertical="center" wrapText="1" shrinkToFit="1"/>
    </xf>
    <xf numFmtId="0" fontId="19" fillId="0" borderId="11" xfId="0" applyFont="1" applyBorder="1" applyAlignment="1">
      <alignment horizontal="center" vertical="center" wrapText="1" shrinkToFit="1"/>
    </xf>
    <xf numFmtId="0" fontId="19" fillId="0" borderId="4" xfId="0" applyFont="1" applyBorder="1" applyAlignment="1">
      <alignment horizontal="center" vertical="center" wrapText="1"/>
    </xf>
    <xf numFmtId="0" fontId="19" fillId="0" borderId="11" xfId="0" applyFont="1" applyBorder="1" applyAlignment="1">
      <alignment horizontal="center" vertical="center" wrapText="1"/>
    </xf>
    <xf numFmtId="0" fontId="19" fillId="0" borderId="0" xfId="0" applyFont="1" applyAlignment="1">
      <alignment horizontal="left" vertical="center" wrapText="1" shrinkToFit="1"/>
    </xf>
    <xf numFmtId="0" fontId="19" fillId="3" borderId="12" xfId="0" applyFont="1" applyFill="1" applyBorder="1" applyAlignment="1">
      <alignment vertical="center" shrinkToFit="1"/>
    </xf>
    <xf numFmtId="0" fontId="19" fillId="3" borderId="57" xfId="0" applyFont="1" applyFill="1" applyBorder="1" applyAlignment="1">
      <alignment vertical="center" shrinkToFit="1"/>
    </xf>
    <xf numFmtId="0" fontId="19" fillId="3" borderId="12" xfId="0" applyFont="1" applyFill="1" applyBorder="1" applyAlignment="1">
      <alignment horizontal="center" vertical="center" shrinkToFit="1"/>
    </xf>
    <xf numFmtId="0" fontId="19" fillId="3" borderId="57" xfId="0" applyFont="1" applyFill="1" applyBorder="1" applyAlignment="1">
      <alignment horizontal="center" vertical="center" shrinkToFit="1"/>
    </xf>
    <xf numFmtId="183" fontId="22" fillId="0" borderId="13" xfId="0" applyNumberFormat="1" applyFont="1" applyBorder="1" applyAlignment="1">
      <alignment horizontal="left" vertical="center" wrapText="1" shrinkToFit="1"/>
    </xf>
    <xf numFmtId="0" fontId="19" fillId="0" borderId="13" xfId="0" applyFont="1" applyBorder="1" applyAlignment="1">
      <alignment horizontal="center" vertical="center" shrinkToFit="1"/>
    </xf>
    <xf numFmtId="0" fontId="19" fillId="0" borderId="1" xfId="0" applyFont="1" applyBorder="1" applyAlignment="1">
      <alignment horizontal="center" vertical="center" wrapText="1" shrinkToFit="1"/>
    </xf>
    <xf numFmtId="0" fontId="19" fillId="0" borderId="8" xfId="0" applyFont="1" applyBorder="1" applyAlignment="1">
      <alignment horizontal="center" vertical="center" wrapText="1" shrinkToFit="1"/>
    </xf>
    <xf numFmtId="0" fontId="31" fillId="0" borderId="1" xfId="0" applyFont="1" applyBorder="1" applyAlignment="1">
      <alignment horizontal="center" vertical="center" wrapText="1" shrinkToFit="1"/>
    </xf>
    <xf numFmtId="0" fontId="31" fillId="0" borderId="8" xfId="0" applyFont="1" applyBorder="1" applyAlignment="1">
      <alignment horizontal="center" vertical="center" wrapText="1" shrinkToFit="1"/>
    </xf>
    <xf numFmtId="0" fontId="31" fillId="0" borderId="2" xfId="0" applyFont="1" applyBorder="1" applyAlignment="1">
      <alignment horizontal="left" vertical="center" wrapText="1"/>
    </xf>
    <xf numFmtId="0" fontId="31" fillId="0" borderId="3" xfId="0" applyFont="1" applyBorder="1" applyAlignment="1">
      <alignment horizontal="left" vertical="center" wrapText="1"/>
    </xf>
    <xf numFmtId="0" fontId="31" fillId="0" borderId="4" xfId="0" applyFont="1" applyBorder="1" applyAlignment="1">
      <alignment horizontal="left" vertical="center" wrapText="1"/>
    </xf>
    <xf numFmtId="0" fontId="31" fillId="0" borderId="9" xfId="0" applyFont="1" applyBorder="1" applyAlignment="1">
      <alignment horizontal="left" vertical="center" wrapText="1"/>
    </xf>
    <xf numFmtId="0" fontId="31" fillId="0" borderId="10" xfId="0" applyFont="1" applyBorder="1" applyAlignment="1">
      <alignment horizontal="left" vertical="center" wrapText="1"/>
    </xf>
    <xf numFmtId="0" fontId="31" fillId="0" borderId="11" xfId="0" applyFont="1" applyBorder="1" applyAlignment="1">
      <alignment horizontal="left" vertical="center" wrapText="1"/>
    </xf>
    <xf numFmtId="0" fontId="19" fillId="0" borderId="0" xfId="0" applyFont="1" applyAlignment="1">
      <alignment vertical="center"/>
    </xf>
    <xf numFmtId="183" fontId="19" fillId="0" borderId="13" xfId="0" applyNumberFormat="1" applyFont="1" applyBorder="1" applyAlignment="1">
      <alignment vertical="center" shrinkToFit="1"/>
    </xf>
    <xf numFmtId="183" fontId="19" fillId="0" borderId="12" xfId="0" applyNumberFormat="1" applyFont="1" applyBorder="1" applyAlignment="1">
      <alignment vertical="center" shrinkToFit="1"/>
    </xf>
    <xf numFmtId="0" fontId="19" fillId="0" borderId="15" xfId="0" applyFont="1" applyBorder="1" applyAlignment="1">
      <alignment horizontal="center" vertical="center" wrapText="1"/>
    </xf>
    <xf numFmtId="0" fontId="19" fillId="0" borderId="28" xfId="0" applyFont="1" applyBorder="1" applyAlignment="1">
      <alignment horizontal="center" vertical="center"/>
    </xf>
    <xf numFmtId="183" fontId="19" fillId="0" borderId="21" xfId="0" applyNumberFormat="1" applyFont="1" applyBorder="1" applyAlignment="1">
      <alignment vertical="center"/>
    </xf>
    <xf numFmtId="183" fontId="19" fillId="0" borderId="30" xfId="0" applyNumberFormat="1" applyFont="1" applyBorder="1" applyAlignment="1">
      <alignment vertical="center"/>
    </xf>
    <xf numFmtId="0" fontId="19" fillId="0" borderId="0" xfId="0" applyFont="1" applyAlignment="1">
      <alignment horizontal="center" vertical="center" wrapText="1"/>
    </xf>
    <xf numFmtId="0" fontId="19" fillId="0" borderId="0" xfId="0" applyFont="1" applyAlignment="1">
      <alignment horizontal="center" vertical="center"/>
    </xf>
    <xf numFmtId="183" fontId="19" fillId="0" borderId="21" xfId="0" applyNumberFormat="1" applyFont="1" applyBorder="1" applyAlignment="1">
      <alignment vertical="center" shrinkToFit="1"/>
    </xf>
    <xf numFmtId="183" fontId="19" fillId="0" borderId="30" xfId="0" applyNumberFormat="1" applyFont="1" applyBorder="1" applyAlignment="1">
      <alignment vertical="center" shrinkToFit="1"/>
    </xf>
    <xf numFmtId="183" fontId="19" fillId="0" borderId="19" xfId="0" applyNumberFormat="1" applyFont="1" applyBorder="1" applyAlignment="1">
      <alignment vertical="center" shrinkToFit="1"/>
    </xf>
    <xf numFmtId="183" fontId="19" fillId="0" borderId="29" xfId="0" applyNumberFormat="1" applyFont="1" applyBorder="1" applyAlignment="1">
      <alignment vertical="center" shrinkToFit="1"/>
    </xf>
    <xf numFmtId="0" fontId="19" fillId="0" borderId="3" xfId="0" applyFont="1" applyBorder="1" applyAlignment="1">
      <alignment horizontal="center" vertical="center"/>
    </xf>
    <xf numFmtId="0" fontId="19" fillId="0" borderId="6" xfId="0" applyFont="1" applyBorder="1" applyAlignment="1">
      <alignment horizontal="center" vertical="center" wrapText="1" shrinkToFit="1"/>
    </xf>
    <xf numFmtId="0" fontId="22" fillId="0" borderId="13" xfId="0" applyFont="1" applyBorder="1" applyAlignment="1">
      <alignment horizontal="left" vertical="center" wrapText="1"/>
    </xf>
    <xf numFmtId="0" fontId="19" fillId="0" borderId="12" xfId="0" applyFont="1" applyBorder="1" applyAlignment="1">
      <alignment horizontal="center" vertical="center" wrapText="1" shrinkToFit="1"/>
    </xf>
    <xf numFmtId="0" fontId="19" fillId="0" borderId="56" xfId="0" applyFont="1" applyBorder="1" applyAlignment="1">
      <alignment horizontal="center" vertical="center" wrapText="1" shrinkToFit="1"/>
    </xf>
    <xf numFmtId="0" fontId="19" fillId="0" borderId="57" xfId="0" applyFont="1" applyBorder="1" applyAlignment="1">
      <alignment horizontal="center" vertical="center" wrapText="1" shrinkToFit="1"/>
    </xf>
    <xf numFmtId="0" fontId="19" fillId="0" borderId="0" xfId="0" applyFont="1" applyAlignment="1">
      <alignment horizontal="left" vertical="center" shrinkToFit="1"/>
    </xf>
    <xf numFmtId="57" fontId="19" fillId="3" borderId="12" xfId="0" applyNumberFormat="1" applyFont="1" applyFill="1" applyBorder="1" applyAlignment="1">
      <alignment horizontal="center" vertical="center" shrinkToFit="1"/>
    </xf>
    <xf numFmtId="0" fontId="19" fillId="0" borderId="0" xfId="0" applyFont="1" applyAlignment="1">
      <alignment vertical="center" wrapText="1"/>
    </xf>
    <xf numFmtId="0" fontId="15" fillId="0" borderId="0" xfId="0" applyFont="1" applyAlignment="1">
      <alignment horizontal="center" vertical="center"/>
    </xf>
    <xf numFmtId="0" fontId="19" fillId="0" borderId="12" xfId="0" applyFont="1" applyBorder="1" applyAlignment="1">
      <alignment horizontal="center" vertical="center" shrinkToFit="1"/>
    </xf>
    <xf numFmtId="0" fontId="19" fillId="0" borderId="57" xfId="0" applyFont="1" applyBorder="1" applyAlignment="1">
      <alignment horizontal="center" vertical="center" shrinkToFit="1"/>
    </xf>
    <xf numFmtId="0" fontId="19" fillId="0" borderId="5" xfId="0" applyFont="1" applyBorder="1" applyAlignment="1">
      <alignment horizontal="center" vertical="center" wrapText="1" shrinkToFit="1"/>
    </xf>
    <xf numFmtId="0" fontId="19" fillId="0" borderId="7" xfId="0" applyFont="1" applyBorder="1" applyAlignment="1">
      <alignment horizontal="center" vertical="center" wrapText="1" shrinkToFit="1"/>
    </xf>
    <xf numFmtId="0" fontId="19" fillId="0" borderId="13" xfId="0" applyFont="1" applyBorder="1" applyAlignment="1">
      <alignment horizontal="left" vertical="center" shrinkToFit="1"/>
    </xf>
    <xf numFmtId="0" fontId="19" fillId="0" borderId="12" xfId="0" applyFont="1" applyBorder="1" applyAlignment="1">
      <alignment horizontal="left" vertical="center"/>
    </xf>
    <xf numFmtId="0" fontId="19" fillId="0" borderId="56" xfId="0" applyFont="1" applyBorder="1" applyAlignment="1">
      <alignment horizontal="left" vertical="center"/>
    </xf>
    <xf numFmtId="0" fontId="19" fillId="0" borderId="57" xfId="0" applyFont="1" applyBorder="1" applyAlignment="1">
      <alignment horizontal="left" vertical="center"/>
    </xf>
    <xf numFmtId="187" fontId="7" fillId="0" borderId="44" xfId="0" applyNumberFormat="1" applyFont="1" applyBorder="1" applyAlignment="1">
      <alignment vertical="center" shrinkToFit="1"/>
    </xf>
    <xf numFmtId="187" fontId="7" fillId="0" borderId="46" xfId="0" applyNumberFormat="1" applyFont="1" applyBorder="1" applyAlignment="1">
      <alignment vertical="center" shrinkToFit="1"/>
    </xf>
    <xf numFmtId="187" fontId="7" fillId="0" borderId="48" xfId="0" applyNumberFormat="1" applyFont="1" applyBorder="1" applyAlignment="1">
      <alignment vertical="center" shrinkToFit="1"/>
    </xf>
    <xf numFmtId="187" fontId="7" fillId="0" borderId="45" xfId="0" applyNumberFormat="1" applyFont="1" applyBorder="1" applyAlignment="1">
      <alignment vertical="center" shrinkToFit="1"/>
    </xf>
    <xf numFmtId="187" fontId="7" fillId="0" borderId="47" xfId="0" applyNumberFormat="1" applyFont="1" applyBorder="1" applyAlignment="1">
      <alignment vertical="center" shrinkToFit="1"/>
    </xf>
    <xf numFmtId="187" fontId="7" fillId="0" borderId="49" xfId="0" applyNumberFormat="1" applyFont="1" applyBorder="1" applyAlignment="1">
      <alignment vertical="center" shrinkToFit="1"/>
    </xf>
    <xf numFmtId="0" fontId="7" fillId="0" borderId="0" xfId="0" applyFont="1" applyAlignment="1">
      <alignment horizontal="left" vertical="center" wrapText="1"/>
    </xf>
    <xf numFmtId="0" fontId="7" fillId="0" borderId="26" xfId="0" applyFont="1" applyBorder="1" applyAlignment="1">
      <alignment horizontal="left" vertical="center" wrapText="1"/>
    </xf>
    <xf numFmtId="0" fontId="7" fillId="0" borderId="22" xfId="0" applyFont="1" applyBorder="1" applyAlignment="1">
      <alignment horizontal="center" vertical="center" wrapText="1"/>
    </xf>
    <xf numFmtId="0" fontId="7" fillId="0" borderId="37" xfId="0" applyFont="1" applyBorder="1" applyAlignment="1">
      <alignment horizontal="center" vertical="center" wrapText="1"/>
    </xf>
    <xf numFmtId="0" fontId="7" fillId="0" borderId="15" xfId="0" applyFont="1" applyBorder="1" applyAlignment="1">
      <alignment horizontal="center" vertical="center" textRotation="255" wrapText="1"/>
    </xf>
    <xf numFmtId="0" fontId="7" fillId="0" borderId="19" xfId="0" applyFont="1" applyBorder="1" applyAlignment="1">
      <alignment horizontal="center" vertical="center" textRotation="255" wrapText="1"/>
    </xf>
    <xf numFmtId="0" fontId="7" fillId="0" borderId="24" xfId="0" applyFont="1" applyBorder="1" applyAlignment="1">
      <alignment horizontal="center" vertical="center" textRotation="255" wrapText="1"/>
    </xf>
    <xf numFmtId="0" fontId="7" fillId="0" borderId="13" xfId="0" applyFont="1" applyBorder="1" applyAlignment="1">
      <alignment horizontal="center" vertical="center" textRotation="255" wrapText="1"/>
    </xf>
    <xf numFmtId="0" fontId="7" fillId="0" borderId="12" xfId="0" applyFont="1" applyBorder="1" applyAlignment="1">
      <alignment horizontal="center" vertical="center" wrapText="1"/>
    </xf>
    <xf numFmtId="0" fontId="7" fillId="0" borderId="33" xfId="0" applyFont="1" applyBorder="1" applyAlignment="1">
      <alignment horizontal="center" vertical="center" wrapText="1"/>
    </xf>
    <xf numFmtId="0" fontId="7" fillId="0" borderId="21" xfId="0" applyFont="1" applyBorder="1" applyAlignment="1">
      <alignment horizontal="center" vertical="center" wrapText="1"/>
    </xf>
    <xf numFmtId="0" fontId="7" fillId="0" borderId="23" xfId="0" applyFont="1" applyBorder="1" applyAlignment="1">
      <alignment horizontal="center" vertical="center" wrapText="1"/>
    </xf>
    <xf numFmtId="0" fontId="7" fillId="0" borderId="30" xfId="0" applyFont="1" applyBorder="1" applyAlignment="1">
      <alignment horizontal="center" vertical="center" wrapText="1"/>
    </xf>
    <xf numFmtId="0" fontId="7" fillId="0" borderId="21" xfId="0" applyFont="1" applyBorder="1" applyAlignment="1">
      <alignment horizontal="center" vertical="center" textRotation="255" wrapText="1"/>
    </xf>
    <xf numFmtId="0" fontId="7" fillId="0" borderId="16" xfId="0" applyFont="1" applyBorder="1" applyAlignment="1">
      <alignment horizontal="left" vertical="center" wrapText="1"/>
    </xf>
    <xf numFmtId="0" fontId="7" fillId="0" borderId="31" xfId="0" applyFont="1" applyBorder="1" applyAlignment="1">
      <alignment horizontal="left" vertical="center" wrapText="1"/>
    </xf>
    <xf numFmtId="0" fontId="11" fillId="0" borderId="52" xfId="0" applyFont="1" applyBorder="1" applyAlignment="1">
      <alignment vertical="center" wrapText="1"/>
    </xf>
    <xf numFmtId="0" fontId="11" fillId="0" borderId="0" xfId="0" applyFont="1" applyAlignment="1">
      <alignment vertical="center" wrapText="1"/>
    </xf>
    <xf numFmtId="0" fontId="7" fillId="0" borderId="13" xfId="0" applyFont="1" applyBorder="1" applyAlignment="1">
      <alignment horizontal="center" vertical="center" wrapText="1"/>
    </xf>
    <xf numFmtId="0" fontId="7" fillId="0" borderId="29" xfId="0" applyFont="1" applyBorder="1" applyAlignment="1">
      <alignment horizontal="center" vertical="center" wrapText="1"/>
    </xf>
    <xf numFmtId="0" fontId="7" fillId="0" borderId="27" xfId="0" applyFont="1" applyBorder="1" applyAlignment="1">
      <alignment horizontal="center" vertical="center" textRotation="255" wrapText="1"/>
    </xf>
    <xf numFmtId="0" fontId="7" fillId="0" borderId="0" xfId="0" applyFont="1" applyAlignment="1">
      <alignment vertical="center" wrapText="1"/>
    </xf>
    <xf numFmtId="0" fontId="7" fillId="0" borderId="26" xfId="0" applyFont="1" applyBorder="1" applyAlignment="1">
      <alignment vertical="center" wrapText="1"/>
    </xf>
    <xf numFmtId="0" fontId="7" fillId="0" borderId="15" xfId="0" applyFont="1" applyBorder="1" applyAlignment="1">
      <alignment horizontal="center" vertical="center" wrapText="1"/>
    </xf>
    <xf numFmtId="0" fontId="7" fillId="0" borderId="24" xfId="0" applyFont="1" applyBorder="1" applyAlignment="1">
      <alignment horizontal="center" vertical="center" wrapText="1"/>
    </xf>
    <xf numFmtId="0" fontId="7" fillId="0" borderId="28" xfId="0" applyFont="1" applyBorder="1" applyAlignment="1">
      <alignment horizontal="center" vertical="center" wrapText="1"/>
    </xf>
    <xf numFmtId="0" fontId="7" fillId="0" borderId="19" xfId="0" applyFont="1" applyBorder="1" applyAlignment="1">
      <alignment horizontal="center" vertical="center" wrapText="1"/>
    </xf>
    <xf numFmtId="0" fontId="7" fillId="3" borderId="60" xfId="0" applyFont="1" applyFill="1" applyBorder="1" applyAlignment="1">
      <alignment horizontal="right" vertical="center" wrapText="1"/>
    </xf>
    <xf numFmtId="0" fontId="7" fillId="3" borderId="56" xfId="0" applyFont="1" applyFill="1" applyBorder="1" applyAlignment="1">
      <alignment horizontal="right" vertical="center" wrapText="1"/>
    </xf>
    <xf numFmtId="0" fontId="7" fillId="3" borderId="12" xfId="0" applyFont="1" applyFill="1" applyBorder="1" applyAlignment="1">
      <alignment horizontal="right" vertical="center" wrapText="1"/>
    </xf>
    <xf numFmtId="0" fontId="9" fillId="0" borderId="0" xfId="0" applyFont="1" applyAlignment="1">
      <alignment horizontal="center" vertical="center" wrapText="1"/>
    </xf>
    <xf numFmtId="0" fontId="7" fillId="0" borderId="38" xfId="0" applyFont="1" applyBorder="1" applyAlignment="1">
      <alignment horizontal="center" vertical="center" wrapText="1"/>
    </xf>
    <xf numFmtId="0" fontId="7" fillId="0" borderId="41" xfId="0" applyFont="1" applyBorder="1" applyAlignment="1">
      <alignment horizontal="center" vertical="center" wrapText="1"/>
    </xf>
    <xf numFmtId="0" fontId="7" fillId="0" borderId="42" xfId="0" applyFont="1" applyBorder="1" applyAlignment="1">
      <alignment vertical="center" wrapText="1"/>
    </xf>
    <xf numFmtId="0" fontId="7" fillId="0" borderId="39" xfId="0" applyFont="1" applyBorder="1" applyAlignment="1">
      <alignment vertical="center" wrapText="1"/>
    </xf>
    <xf numFmtId="0" fontId="7" fillId="0" borderId="40" xfId="0" applyFont="1" applyBorder="1" applyAlignment="1">
      <alignment vertical="center" wrapText="1"/>
    </xf>
    <xf numFmtId="0" fontId="18" fillId="0" borderId="42" xfId="0" applyFont="1" applyBorder="1" applyAlignment="1">
      <alignment horizontal="center" vertical="center"/>
    </xf>
    <xf numFmtId="0" fontId="18" fillId="0" borderId="39" xfId="0" applyFont="1" applyBorder="1" applyAlignment="1">
      <alignment horizontal="center" vertical="center"/>
    </xf>
    <xf numFmtId="0" fontId="19" fillId="0" borderId="0" xfId="0" applyFont="1" applyAlignment="1">
      <alignment horizontal="left" vertical="top" wrapText="1"/>
    </xf>
    <xf numFmtId="0" fontId="15" fillId="0" borderId="10" xfId="0" applyFont="1" applyBorder="1" applyAlignment="1">
      <alignment horizontal="center" vertical="center"/>
    </xf>
    <xf numFmtId="0" fontId="18" fillId="0" borderId="1" xfId="0" applyFont="1" applyBorder="1" applyAlignment="1">
      <alignment horizontal="center" vertical="center" textRotation="255"/>
    </xf>
    <xf numFmtId="0" fontId="18" fillId="0" borderId="6" xfId="0" applyFont="1" applyBorder="1" applyAlignment="1">
      <alignment horizontal="center" vertical="center" textRotation="255"/>
    </xf>
    <xf numFmtId="0" fontId="18" fillId="0" borderId="9" xfId="0" applyFont="1" applyBorder="1" applyAlignment="1">
      <alignment horizontal="center" vertical="center" textRotation="255"/>
    </xf>
    <xf numFmtId="0" fontId="18" fillId="0" borderId="5" xfId="0" applyFont="1" applyBorder="1" applyAlignment="1">
      <alignment horizontal="center" vertical="center" textRotation="255"/>
    </xf>
    <xf numFmtId="0" fontId="18" fillId="0" borderId="1" xfId="0" applyFont="1" applyBorder="1" applyAlignment="1">
      <alignment horizontal="center" vertical="center"/>
    </xf>
    <xf numFmtId="0" fontId="18" fillId="0" borderId="6" xfId="0" applyFont="1" applyBorder="1" applyAlignment="1">
      <alignment horizontal="center" vertical="center"/>
    </xf>
    <xf numFmtId="0" fontId="18" fillId="0" borderId="8" xfId="0" applyFont="1" applyBorder="1" applyAlignment="1">
      <alignment horizontal="center" vertical="center"/>
    </xf>
    <xf numFmtId="0" fontId="18" fillId="0" borderId="61" xfId="0" applyFont="1" applyBorder="1" applyAlignment="1">
      <alignment horizontal="center" vertical="center"/>
    </xf>
    <xf numFmtId="0" fontId="18" fillId="0" borderId="62" xfId="0" applyFont="1" applyBorder="1" applyAlignment="1">
      <alignment horizontal="center" vertical="center"/>
    </xf>
    <xf numFmtId="0" fontId="18" fillId="0" borderId="63" xfId="0" applyFont="1" applyBorder="1" applyAlignment="1">
      <alignment horizontal="center" vertical="center"/>
    </xf>
    <xf numFmtId="0" fontId="18" fillId="0" borderId="12" xfId="0" applyFont="1" applyBorder="1" applyAlignment="1">
      <alignment horizontal="center" vertical="center"/>
    </xf>
    <xf numFmtId="0" fontId="18" fillId="0" borderId="57" xfId="0" applyFont="1" applyBorder="1" applyAlignment="1">
      <alignment horizontal="center" vertical="center"/>
    </xf>
    <xf numFmtId="183" fontId="19" fillId="0" borderId="12" xfId="0" applyNumberFormat="1" applyFont="1" applyBorder="1" applyAlignment="1">
      <alignment horizontal="center" vertical="center" shrinkToFit="1"/>
    </xf>
    <xf numFmtId="183" fontId="19" fillId="0" borderId="56" xfId="0" applyNumberFormat="1" applyFont="1" applyBorder="1" applyAlignment="1">
      <alignment horizontal="center" vertical="center" shrinkToFit="1"/>
    </xf>
    <xf numFmtId="183" fontId="19" fillId="0" borderId="57" xfId="0" applyNumberFormat="1" applyFont="1" applyBorder="1" applyAlignment="1">
      <alignment horizontal="center" vertical="center" shrinkToFit="1"/>
    </xf>
    <xf numFmtId="57" fontId="19" fillId="0" borderId="12" xfId="0" applyNumberFormat="1" applyFont="1" applyBorder="1" applyAlignment="1">
      <alignment horizontal="center" vertical="center" shrinkToFit="1"/>
    </xf>
    <xf numFmtId="0" fontId="19" fillId="0" borderId="13" xfId="0" applyFont="1" applyBorder="1" applyAlignment="1">
      <alignment vertical="center" shrinkToFit="1"/>
    </xf>
    <xf numFmtId="0" fontId="19" fillId="0" borderId="12" xfId="0" applyFont="1" applyBorder="1" applyAlignment="1">
      <alignment horizontal="center" vertical="center"/>
    </xf>
    <xf numFmtId="0" fontId="19" fillId="0" borderId="56" xfId="0" applyFont="1" applyBorder="1" applyAlignment="1">
      <alignment horizontal="center" vertical="center"/>
    </xf>
    <xf numFmtId="0" fontId="19" fillId="0" borderId="57" xfId="0" applyFont="1" applyBorder="1" applyAlignment="1">
      <alignment horizontal="center" vertical="center"/>
    </xf>
    <xf numFmtId="0" fontId="19" fillId="0" borderId="13" xfId="0" applyFont="1" applyBorder="1" applyAlignment="1">
      <alignment vertical="center"/>
    </xf>
    <xf numFmtId="0" fontId="35" fillId="0" borderId="0" xfId="0" applyFont="1" applyAlignment="1">
      <alignment horizontal="center" vertical="top"/>
    </xf>
    <xf numFmtId="0" fontId="38" fillId="0" borderId="66" xfId="0" applyFont="1" applyBorder="1" applyAlignment="1">
      <alignment horizontal="center" vertical="center"/>
    </xf>
    <xf numFmtId="0" fontId="38" fillId="0" borderId="65" xfId="0" applyFont="1" applyBorder="1" applyAlignment="1">
      <alignment horizontal="center" vertical="center"/>
    </xf>
    <xf numFmtId="0" fontId="38" fillId="0" borderId="64" xfId="0" applyFont="1" applyBorder="1" applyAlignment="1">
      <alignment horizontal="center" vertical="center"/>
    </xf>
    <xf numFmtId="0" fontId="38" fillId="0" borderId="66" xfId="0" applyFont="1" applyBorder="1" applyAlignment="1">
      <alignment horizontal="justify" vertical="center"/>
    </xf>
    <xf numFmtId="0" fontId="38" fillId="0" borderId="65" xfId="0" applyFont="1" applyBorder="1" applyAlignment="1">
      <alignment horizontal="justify" vertical="center"/>
    </xf>
    <xf numFmtId="0" fontId="38" fillId="6" borderId="66" xfId="0" applyFont="1" applyFill="1" applyBorder="1" applyAlignment="1">
      <alignment horizontal="center" vertical="center"/>
    </xf>
    <xf numFmtId="0" fontId="38" fillId="6" borderId="65" xfId="0" applyFont="1" applyFill="1" applyBorder="1" applyAlignment="1">
      <alignment horizontal="center" vertical="center"/>
    </xf>
  </cellXfs>
  <cellStyles count="6">
    <cellStyle name="桁区切り 2" xfId="4" xr:uid="{00000000-0005-0000-0000-000001000000}"/>
    <cellStyle name="桁区切り 3" xfId="5" xr:uid="{00000000-0005-0000-0000-000002000000}"/>
    <cellStyle name="標準" xfId="0" builtinId="0"/>
    <cellStyle name="標準 2" xfId="1" xr:uid="{00000000-0005-0000-0000-000004000000}"/>
    <cellStyle name="標準 3" xfId="2" xr:uid="{00000000-0005-0000-0000-000005000000}"/>
    <cellStyle name="標準 4" xfId="3" xr:uid="{00000000-0005-0000-0000-000006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CD5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12</xdr:col>
      <xdr:colOff>94193</xdr:colOff>
      <xdr:row>51</xdr:row>
      <xdr:rowOff>76200</xdr:rowOff>
    </xdr:from>
    <xdr:to>
      <xdr:col>12</xdr:col>
      <xdr:colOff>333375</xdr:colOff>
      <xdr:row>62</xdr:row>
      <xdr:rowOff>0</xdr:rowOff>
    </xdr:to>
    <xdr:sp macro="" textlink="">
      <xdr:nvSpPr>
        <xdr:cNvPr id="2" name="右中かっこ 1">
          <a:extLst>
            <a:ext uri="{FF2B5EF4-FFF2-40B4-BE49-F238E27FC236}">
              <a16:creationId xmlns:a16="http://schemas.microsoft.com/office/drawing/2014/main" id="{00000000-0008-0000-0F00-000002000000}"/>
            </a:ext>
          </a:extLst>
        </xdr:cNvPr>
        <xdr:cNvSpPr/>
      </xdr:nvSpPr>
      <xdr:spPr>
        <a:xfrm>
          <a:off x="10143068" y="11210925"/>
          <a:ext cx="239182" cy="2886075"/>
        </a:xfrm>
        <a:prstGeom prst="rightBrac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21</xdr:col>
      <xdr:colOff>29096</xdr:colOff>
      <xdr:row>9</xdr:row>
      <xdr:rowOff>15875</xdr:rowOff>
    </xdr:from>
    <xdr:to>
      <xdr:col>21</xdr:col>
      <xdr:colOff>253999</xdr:colOff>
      <xdr:row>54</xdr:row>
      <xdr:rowOff>222250</xdr:rowOff>
    </xdr:to>
    <xdr:sp macro="" textlink="">
      <xdr:nvSpPr>
        <xdr:cNvPr id="2" name="右中かっこ 1">
          <a:extLst>
            <a:ext uri="{FF2B5EF4-FFF2-40B4-BE49-F238E27FC236}">
              <a16:creationId xmlns:a16="http://schemas.microsoft.com/office/drawing/2014/main" id="{7854F2A6-5727-4E0F-BA44-4642867B517E}"/>
            </a:ext>
          </a:extLst>
        </xdr:cNvPr>
        <xdr:cNvSpPr/>
      </xdr:nvSpPr>
      <xdr:spPr>
        <a:xfrm>
          <a:off x="8515871" y="1978025"/>
          <a:ext cx="224903" cy="10493375"/>
        </a:xfrm>
        <a:prstGeom prst="rightBrac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12</xdr:col>
      <xdr:colOff>94193</xdr:colOff>
      <xdr:row>51</xdr:row>
      <xdr:rowOff>76200</xdr:rowOff>
    </xdr:from>
    <xdr:to>
      <xdr:col>12</xdr:col>
      <xdr:colOff>333375</xdr:colOff>
      <xdr:row>62</xdr:row>
      <xdr:rowOff>0</xdr:rowOff>
    </xdr:to>
    <xdr:sp macro="" textlink="">
      <xdr:nvSpPr>
        <xdr:cNvPr id="2" name="右中かっこ 1">
          <a:extLst>
            <a:ext uri="{FF2B5EF4-FFF2-40B4-BE49-F238E27FC236}">
              <a16:creationId xmlns:a16="http://schemas.microsoft.com/office/drawing/2014/main" id="{49DDE3BB-87DC-426A-9CDC-B20C924A94E4}"/>
            </a:ext>
          </a:extLst>
        </xdr:cNvPr>
        <xdr:cNvSpPr/>
      </xdr:nvSpPr>
      <xdr:spPr>
        <a:xfrm>
          <a:off x="9295343" y="11296650"/>
          <a:ext cx="236007" cy="2886075"/>
        </a:xfrm>
        <a:prstGeom prst="rightBrac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3.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D37"/>
  <sheetViews>
    <sheetView showGridLines="0" view="pageBreakPreview" zoomScale="80" zoomScaleNormal="75" zoomScaleSheetLayoutView="80" zoomScalePageLayoutView="70" workbookViewId="0">
      <pane xSplit="4" ySplit="6" topLeftCell="E7" activePane="bottomRight" state="frozen"/>
      <selection activeCell="K6" sqref="K6"/>
      <selection pane="topRight" activeCell="K6" sqref="K6"/>
      <selection pane="bottomLeft" activeCell="K6" sqref="K6"/>
      <selection pane="bottomRight"/>
    </sheetView>
  </sheetViews>
  <sheetFormatPr defaultColWidth="1.08984375" defaultRowHeight="20.149999999999999" customHeight="1"/>
  <cols>
    <col min="1" max="2" width="3.6328125" style="31" customWidth="1"/>
    <col min="3" max="5" width="20.6328125" style="15" customWidth="1"/>
    <col min="6" max="6" width="10.6328125" style="15" customWidth="1"/>
    <col min="7" max="7" width="7.6328125" style="31" customWidth="1"/>
    <col min="8" max="8" width="13.26953125" style="31" bestFit="1" customWidth="1"/>
    <col min="9" max="9" width="16.36328125" style="31" customWidth="1"/>
    <col min="10" max="10" width="23.26953125" style="31" customWidth="1"/>
    <col min="11" max="11" width="8.453125" style="31" customWidth="1"/>
    <col min="12" max="12" width="11.08984375" style="15" customWidth="1"/>
    <col min="13" max="13" width="9.36328125" style="15" customWidth="1"/>
    <col min="14" max="15" width="11.08984375" style="15" customWidth="1"/>
    <col min="16" max="16" width="10.6328125" style="15" customWidth="1"/>
    <col min="17" max="18" width="10.6328125" style="31" customWidth="1"/>
    <col min="19" max="23" width="11.08984375" style="15" customWidth="1"/>
    <col min="24" max="27" width="11.36328125" style="15" customWidth="1"/>
    <col min="28" max="30" width="10.6328125" style="15" customWidth="1"/>
    <col min="31" max="16384" width="1.08984375" style="15"/>
  </cols>
  <sheetData>
    <row r="1" spans="1:30" ht="31.5" customHeight="1">
      <c r="C1" s="262" t="s">
        <v>260</v>
      </c>
      <c r="D1" s="262"/>
      <c r="E1" s="262"/>
      <c r="F1" s="262"/>
      <c r="G1" s="262"/>
      <c r="H1" s="262"/>
      <c r="I1" s="262"/>
      <c r="J1" s="262"/>
      <c r="K1" s="262"/>
      <c r="L1" s="262"/>
      <c r="W1" s="263" t="s">
        <v>262</v>
      </c>
      <c r="X1" s="264"/>
      <c r="Y1" s="264"/>
      <c r="Z1" s="264"/>
      <c r="AA1" s="264"/>
      <c r="AB1" s="264"/>
      <c r="AC1" s="264"/>
      <c r="AD1" s="264"/>
    </row>
    <row r="2" spans="1:30" ht="61.15" customHeight="1" thickBot="1">
      <c r="C2" s="265" t="s">
        <v>272</v>
      </c>
      <c r="D2" s="265"/>
      <c r="E2" s="265"/>
      <c r="F2" s="265"/>
      <c r="G2" s="265"/>
      <c r="H2" s="265"/>
      <c r="I2" s="265"/>
      <c r="J2" s="265"/>
      <c r="K2" s="265"/>
      <c r="L2" s="265"/>
      <c r="M2" s="265"/>
      <c r="N2" s="265"/>
      <c r="O2" s="265"/>
      <c r="P2" s="265"/>
      <c r="Q2" s="265"/>
      <c r="R2" s="265"/>
      <c r="S2" s="265"/>
      <c r="T2" s="265"/>
      <c r="U2" s="265"/>
      <c r="W2" s="264"/>
      <c r="X2" s="264"/>
      <c r="Y2" s="264"/>
      <c r="Z2" s="264"/>
      <c r="AA2" s="264"/>
      <c r="AB2" s="264"/>
      <c r="AC2" s="264"/>
      <c r="AD2" s="264"/>
    </row>
    <row r="3" spans="1:30" ht="20.149999999999999" customHeight="1">
      <c r="A3" s="266" t="s">
        <v>76</v>
      </c>
      <c r="B3" s="267" t="s">
        <v>77</v>
      </c>
      <c r="C3" s="268" t="s">
        <v>78</v>
      </c>
      <c r="D3" s="253" t="s">
        <v>79</v>
      </c>
      <c r="E3" s="270" t="s">
        <v>80</v>
      </c>
      <c r="F3" s="253" t="s">
        <v>81</v>
      </c>
      <c r="G3" s="253" t="s">
        <v>82</v>
      </c>
      <c r="H3" s="253" t="s">
        <v>83</v>
      </c>
      <c r="I3" s="253" t="s">
        <v>84</v>
      </c>
      <c r="J3" s="273" t="s">
        <v>281</v>
      </c>
      <c r="K3" s="248" t="s">
        <v>242</v>
      </c>
      <c r="L3" s="16" t="s">
        <v>0</v>
      </c>
      <c r="M3" s="16" t="s">
        <v>1</v>
      </c>
      <c r="N3" s="16" t="s">
        <v>2</v>
      </c>
      <c r="O3" s="17" t="s">
        <v>3</v>
      </c>
      <c r="P3" s="18"/>
      <c r="Q3" s="19"/>
      <c r="R3" s="19"/>
      <c r="S3" s="20" t="s">
        <v>4</v>
      </c>
      <c r="T3" s="16" t="s">
        <v>5</v>
      </c>
      <c r="U3" s="16" t="s">
        <v>6</v>
      </c>
      <c r="V3" s="17" t="s">
        <v>7</v>
      </c>
      <c r="W3" s="17" t="s">
        <v>8</v>
      </c>
      <c r="X3" s="273" t="s">
        <v>282</v>
      </c>
      <c r="Y3" s="274" t="s">
        <v>280</v>
      </c>
      <c r="Z3" s="253" t="s">
        <v>85</v>
      </c>
      <c r="AA3" s="276" t="s">
        <v>86</v>
      </c>
      <c r="AB3" s="245" t="s">
        <v>264</v>
      </c>
      <c r="AC3" s="240" t="s">
        <v>266</v>
      </c>
      <c r="AD3" s="243" t="s">
        <v>267</v>
      </c>
    </row>
    <row r="4" spans="1:30" ht="64.5" customHeight="1">
      <c r="A4" s="266"/>
      <c r="B4" s="267"/>
      <c r="C4" s="269"/>
      <c r="D4" s="254"/>
      <c r="E4" s="271"/>
      <c r="F4" s="254"/>
      <c r="G4" s="254"/>
      <c r="H4" s="254"/>
      <c r="I4" s="254"/>
      <c r="J4" s="254"/>
      <c r="K4" s="249"/>
      <c r="L4" s="21" t="s">
        <v>10</v>
      </c>
      <c r="M4" s="104" t="s">
        <v>276</v>
      </c>
      <c r="N4" s="21" t="s">
        <v>11</v>
      </c>
      <c r="O4" s="255" t="s">
        <v>151</v>
      </c>
      <c r="P4" s="257" t="s">
        <v>12</v>
      </c>
      <c r="Q4" s="258"/>
      <c r="R4" s="258"/>
      <c r="S4" s="259"/>
      <c r="T4" s="260" t="s">
        <v>126</v>
      </c>
      <c r="U4" s="251" t="s">
        <v>277</v>
      </c>
      <c r="V4" s="251" t="s">
        <v>278</v>
      </c>
      <c r="W4" s="251" t="s">
        <v>279</v>
      </c>
      <c r="X4" s="254"/>
      <c r="Y4" s="275"/>
      <c r="Z4" s="254"/>
      <c r="AA4" s="277"/>
      <c r="AB4" s="246"/>
      <c r="AC4" s="241"/>
      <c r="AD4" s="244"/>
    </row>
    <row r="5" spans="1:30" ht="39" customHeight="1">
      <c r="A5" s="266"/>
      <c r="B5" s="267"/>
      <c r="C5" s="269"/>
      <c r="D5" s="254"/>
      <c r="E5" s="272"/>
      <c r="F5" s="254"/>
      <c r="G5" s="254"/>
      <c r="H5" s="254"/>
      <c r="I5" s="254"/>
      <c r="J5" s="254"/>
      <c r="K5" s="250"/>
      <c r="L5" s="22"/>
      <c r="M5" s="22"/>
      <c r="N5" s="23"/>
      <c r="O5" s="256"/>
      <c r="P5" s="24" t="s">
        <v>155</v>
      </c>
      <c r="Q5" s="24" t="s">
        <v>156</v>
      </c>
      <c r="R5" s="24" t="s">
        <v>245</v>
      </c>
      <c r="S5" s="24" t="s">
        <v>13</v>
      </c>
      <c r="T5" s="261"/>
      <c r="U5" s="252"/>
      <c r="V5" s="252"/>
      <c r="W5" s="252"/>
      <c r="X5" s="254"/>
      <c r="Y5" s="275"/>
      <c r="Z5" s="254"/>
      <c r="AA5" s="277"/>
      <c r="AB5" s="247"/>
      <c r="AC5" s="242"/>
      <c r="AD5" s="244"/>
    </row>
    <row r="6" spans="1:30" s="25" customFormat="1" ht="78" customHeight="1">
      <c r="A6" s="216"/>
      <c r="B6" s="216"/>
      <c r="C6" s="26"/>
      <c r="D6" s="27"/>
      <c r="E6" s="27"/>
      <c r="F6" s="27"/>
      <c r="G6" s="27"/>
      <c r="H6" s="28" t="s">
        <v>87</v>
      </c>
      <c r="I6" s="28" t="s">
        <v>198</v>
      </c>
      <c r="J6" s="28" t="s">
        <v>243</v>
      </c>
      <c r="K6" s="28" t="s">
        <v>244</v>
      </c>
      <c r="L6" s="29" t="s">
        <v>14</v>
      </c>
      <c r="M6" s="29" t="s">
        <v>14</v>
      </c>
      <c r="N6" s="29" t="s">
        <v>127</v>
      </c>
      <c r="O6" s="29" t="s">
        <v>14</v>
      </c>
      <c r="P6" s="29" t="s">
        <v>128</v>
      </c>
      <c r="Q6" s="29" t="s">
        <v>14</v>
      </c>
      <c r="R6" s="29" t="s">
        <v>246</v>
      </c>
      <c r="S6" s="29" t="s">
        <v>14</v>
      </c>
      <c r="T6" s="29" t="s">
        <v>14</v>
      </c>
      <c r="U6" s="29" t="s">
        <v>14</v>
      </c>
      <c r="V6" s="29" t="s">
        <v>14</v>
      </c>
      <c r="W6" s="29" t="s">
        <v>14</v>
      </c>
      <c r="X6" s="30" t="s">
        <v>75</v>
      </c>
      <c r="Y6" s="131" t="s">
        <v>75</v>
      </c>
      <c r="Z6" s="30" t="s">
        <v>129</v>
      </c>
      <c r="AA6" s="183" t="s">
        <v>88</v>
      </c>
      <c r="AB6" s="184" t="s">
        <v>265</v>
      </c>
      <c r="AC6" s="30" t="s">
        <v>268</v>
      </c>
      <c r="AD6" s="207" t="s">
        <v>269</v>
      </c>
    </row>
    <row r="7" spans="1:30" ht="20.149999999999999" customHeight="1">
      <c r="C7" s="205"/>
      <c r="D7" s="186"/>
      <c r="E7" s="186"/>
      <c r="F7" s="186"/>
      <c r="G7" s="187"/>
      <c r="H7" s="188"/>
      <c r="I7" s="189"/>
      <c r="J7" s="188"/>
      <c r="K7" s="188"/>
      <c r="L7" s="190"/>
      <c r="M7" s="190"/>
      <c r="N7" s="210">
        <f>L7-M7</f>
        <v>0</v>
      </c>
      <c r="O7" s="190"/>
      <c r="P7" s="220"/>
      <c r="Q7" s="221" t="str">
        <f>IF(I7=1,IF(J7=1,24000,IF(J7=2,23000,IF(J7=3,28000,IF(J7=4,27000,"-")))),"-")</f>
        <v>-</v>
      </c>
      <c r="R7" s="221" t="str">
        <f>IF(AND(OR(J7=1,J7=2),K7=1),2460000,"-")</f>
        <v>-</v>
      </c>
      <c r="S7" s="210" t="str">
        <f>IF(I7=1,SUM(ROUND(P7,0)*Q7,R7),IF(I7=2,1279000,""))</f>
        <v/>
      </c>
      <c r="T7" s="210">
        <f>MIN(O7,S7)</f>
        <v>0</v>
      </c>
      <c r="U7" s="190"/>
      <c r="V7" s="210">
        <f>IF(I7=1,MIN(MIN(N7,T7)*0.5,U7),IF(I7=2,MIN(MIN(N7,T7)*1,U7),0))</f>
        <v>0</v>
      </c>
      <c r="W7" s="210">
        <f t="shared" ref="W7:W12" si="0">ROUNDDOWN(V7,-3)</f>
        <v>0</v>
      </c>
      <c r="X7" s="185"/>
      <c r="Y7" s="185"/>
      <c r="Z7" s="185"/>
      <c r="AA7" s="186"/>
      <c r="AB7" s="185"/>
      <c r="AC7" s="185"/>
      <c r="AD7" s="203"/>
    </row>
    <row r="8" spans="1:30" ht="20.149999999999999" customHeight="1">
      <c r="C8" s="206"/>
      <c r="D8" s="193"/>
      <c r="E8" s="193"/>
      <c r="F8" s="193"/>
      <c r="G8" s="194"/>
      <c r="H8" s="195"/>
      <c r="I8" s="195"/>
      <c r="J8" s="195"/>
      <c r="K8" s="195"/>
      <c r="L8" s="196"/>
      <c r="M8" s="196"/>
      <c r="N8" s="211">
        <f t="shared" ref="N8:N36" si="1">L8-M8</f>
        <v>0</v>
      </c>
      <c r="O8" s="196"/>
      <c r="P8" s="222"/>
      <c r="Q8" s="223" t="str">
        <f t="shared" ref="Q8:Q21" si="2">IF(I8=1,IF(J8=1,24000,IF(J8=2,23000,IF(J8=3,28000,IF(J8=4,27000,"-")))),"-")</f>
        <v>-</v>
      </c>
      <c r="R8" s="223" t="str">
        <f t="shared" ref="R8:R21" si="3">IF(AND(OR(J8=1,J8=2),K8=1),2460000,"-")</f>
        <v>-</v>
      </c>
      <c r="S8" s="211" t="str">
        <f t="shared" ref="S8:S21" si="4">IF(I8=1,SUM(ROUND(P8,0)*Q8,R8),IF(I8=2,1279000,""))</f>
        <v/>
      </c>
      <c r="T8" s="211">
        <f>MIN(O8,S8)</f>
        <v>0</v>
      </c>
      <c r="U8" s="196"/>
      <c r="V8" s="211">
        <f t="shared" ref="V8:V9" si="5">IF(I8=1,MIN(MIN(N8,T8)*0.5,U8),IF(I8=2,MIN(MIN(N8,T8)*1,U8),0))</f>
        <v>0</v>
      </c>
      <c r="W8" s="211">
        <f t="shared" si="0"/>
        <v>0</v>
      </c>
      <c r="X8" s="192"/>
      <c r="Y8" s="192"/>
      <c r="Z8" s="192"/>
      <c r="AA8" s="193"/>
      <c r="AB8" s="192"/>
      <c r="AC8" s="192"/>
      <c r="AD8" s="204"/>
    </row>
    <row r="9" spans="1:30" ht="20.149999999999999" customHeight="1">
      <c r="C9" s="206"/>
      <c r="D9" s="193"/>
      <c r="E9" s="193"/>
      <c r="F9" s="193"/>
      <c r="G9" s="194"/>
      <c r="H9" s="195"/>
      <c r="I9" s="195"/>
      <c r="J9" s="195"/>
      <c r="K9" s="195"/>
      <c r="L9" s="196"/>
      <c r="M9" s="196"/>
      <c r="N9" s="211">
        <f t="shared" si="1"/>
        <v>0</v>
      </c>
      <c r="O9" s="196"/>
      <c r="P9" s="222"/>
      <c r="Q9" s="223" t="str">
        <f t="shared" si="2"/>
        <v>-</v>
      </c>
      <c r="R9" s="223" t="str">
        <f t="shared" si="3"/>
        <v>-</v>
      </c>
      <c r="S9" s="211" t="str">
        <f t="shared" si="4"/>
        <v/>
      </c>
      <c r="T9" s="211">
        <f>MIN(O9,S9)</f>
        <v>0</v>
      </c>
      <c r="U9" s="196"/>
      <c r="V9" s="211">
        <f t="shared" si="5"/>
        <v>0</v>
      </c>
      <c r="W9" s="211">
        <f t="shared" si="0"/>
        <v>0</v>
      </c>
      <c r="X9" s="192"/>
      <c r="Y9" s="192"/>
      <c r="Z9" s="192"/>
      <c r="AA9" s="193"/>
      <c r="AB9" s="192"/>
      <c r="AC9" s="192"/>
      <c r="AD9" s="204"/>
    </row>
    <row r="10" spans="1:30" ht="20.149999999999999" customHeight="1">
      <c r="C10" s="191"/>
      <c r="D10" s="193"/>
      <c r="E10" s="193"/>
      <c r="F10" s="193"/>
      <c r="G10" s="194"/>
      <c r="H10" s="195"/>
      <c r="I10" s="195"/>
      <c r="J10" s="195"/>
      <c r="K10" s="195"/>
      <c r="L10" s="196"/>
      <c r="M10" s="196"/>
      <c r="N10" s="211">
        <f t="shared" si="1"/>
        <v>0</v>
      </c>
      <c r="O10" s="196"/>
      <c r="P10" s="224"/>
      <c r="Q10" s="223" t="str">
        <f t="shared" si="2"/>
        <v>-</v>
      </c>
      <c r="R10" s="223" t="str">
        <f t="shared" si="3"/>
        <v>-</v>
      </c>
      <c r="S10" s="211" t="str">
        <f t="shared" si="4"/>
        <v/>
      </c>
      <c r="T10" s="211">
        <f t="shared" ref="T10:T13" si="6">MIN(O10,S10)</f>
        <v>0</v>
      </c>
      <c r="U10" s="196"/>
      <c r="V10" s="211">
        <f>IF(I10=1,MIN(MIN(N10,T10)*0.5,U10),IF(I10=2,MIN(MIN(N10,T10)*1,U10),0))</f>
        <v>0</v>
      </c>
      <c r="W10" s="211">
        <f t="shared" si="0"/>
        <v>0</v>
      </c>
      <c r="X10" s="192"/>
      <c r="Y10" s="192"/>
      <c r="Z10" s="192"/>
      <c r="AA10" s="193"/>
      <c r="AB10" s="192"/>
      <c r="AC10" s="192"/>
      <c r="AD10" s="204"/>
    </row>
    <row r="11" spans="1:30" ht="20.149999999999999" customHeight="1">
      <c r="C11" s="191"/>
      <c r="D11" s="192"/>
      <c r="E11" s="192"/>
      <c r="F11" s="192"/>
      <c r="G11" s="197"/>
      <c r="H11" s="197"/>
      <c r="I11" s="197"/>
      <c r="J11" s="197"/>
      <c r="K11" s="197"/>
      <c r="L11" s="192"/>
      <c r="M11" s="192"/>
      <c r="N11" s="211">
        <f t="shared" si="1"/>
        <v>0</v>
      </c>
      <c r="O11" s="192"/>
      <c r="P11" s="222"/>
      <c r="Q11" s="223" t="str">
        <f t="shared" si="2"/>
        <v>-</v>
      </c>
      <c r="R11" s="223" t="str">
        <f t="shared" si="3"/>
        <v>-</v>
      </c>
      <c r="S11" s="211" t="str">
        <f t="shared" si="4"/>
        <v/>
      </c>
      <c r="T11" s="211">
        <f t="shared" si="6"/>
        <v>0</v>
      </c>
      <c r="U11" s="196"/>
      <c r="V11" s="211">
        <f t="shared" ref="V11:V21" si="7">IF(I11=1,MIN(MIN(N11,T11)*0.5,U11),IF(I11=2,MIN(MIN(N11,T11)*1,U11),0))</f>
        <v>0</v>
      </c>
      <c r="W11" s="211">
        <f t="shared" si="0"/>
        <v>0</v>
      </c>
      <c r="X11" s="192"/>
      <c r="Y11" s="192"/>
      <c r="Z11" s="192"/>
      <c r="AA11" s="192"/>
      <c r="AB11" s="192"/>
      <c r="AC11" s="192"/>
      <c r="AD11" s="204"/>
    </row>
    <row r="12" spans="1:30" ht="19.5" customHeight="1">
      <c r="C12" s="191"/>
      <c r="D12" s="192"/>
      <c r="E12" s="192"/>
      <c r="F12" s="192"/>
      <c r="G12" s="197"/>
      <c r="H12" s="198"/>
      <c r="I12" s="197"/>
      <c r="J12" s="197"/>
      <c r="K12" s="197"/>
      <c r="L12" s="196"/>
      <c r="M12" s="196"/>
      <c r="N12" s="211">
        <f t="shared" si="1"/>
        <v>0</v>
      </c>
      <c r="O12" s="196"/>
      <c r="P12" s="222"/>
      <c r="Q12" s="223" t="str">
        <f t="shared" si="2"/>
        <v>-</v>
      </c>
      <c r="R12" s="223" t="str">
        <f t="shared" si="3"/>
        <v>-</v>
      </c>
      <c r="S12" s="211" t="str">
        <f t="shared" si="4"/>
        <v/>
      </c>
      <c r="T12" s="211">
        <f t="shared" si="6"/>
        <v>0</v>
      </c>
      <c r="U12" s="196"/>
      <c r="V12" s="211">
        <f t="shared" si="7"/>
        <v>0</v>
      </c>
      <c r="W12" s="211">
        <f t="shared" si="0"/>
        <v>0</v>
      </c>
      <c r="X12" s="192"/>
      <c r="Y12" s="192"/>
      <c r="Z12" s="192"/>
      <c r="AA12" s="192"/>
      <c r="AB12" s="192"/>
      <c r="AC12" s="192"/>
      <c r="AD12" s="204"/>
    </row>
    <row r="13" spans="1:30" ht="20.149999999999999" customHeight="1">
      <c r="C13" s="191"/>
      <c r="D13" s="192"/>
      <c r="E13" s="192"/>
      <c r="F13" s="192"/>
      <c r="G13" s="197"/>
      <c r="H13" s="197"/>
      <c r="I13" s="197"/>
      <c r="J13" s="197"/>
      <c r="K13" s="197"/>
      <c r="L13" s="196"/>
      <c r="M13" s="196"/>
      <c r="N13" s="211">
        <f t="shared" si="1"/>
        <v>0</v>
      </c>
      <c r="O13" s="196"/>
      <c r="P13" s="222"/>
      <c r="Q13" s="223" t="str">
        <f t="shared" si="2"/>
        <v>-</v>
      </c>
      <c r="R13" s="223" t="str">
        <f t="shared" si="3"/>
        <v>-</v>
      </c>
      <c r="S13" s="211" t="str">
        <f t="shared" si="4"/>
        <v/>
      </c>
      <c r="T13" s="211">
        <f t="shared" si="6"/>
        <v>0</v>
      </c>
      <c r="U13" s="196"/>
      <c r="V13" s="211">
        <f t="shared" si="7"/>
        <v>0</v>
      </c>
      <c r="W13" s="211">
        <f>ROUNDDOWN(V13,-3)</f>
        <v>0</v>
      </c>
      <c r="X13" s="192"/>
      <c r="Y13" s="192"/>
      <c r="Z13" s="192"/>
      <c r="AA13" s="192"/>
      <c r="AB13" s="192"/>
      <c r="AC13" s="192"/>
      <c r="AD13" s="204"/>
    </row>
    <row r="14" spans="1:30" ht="20.149999999999999" customHeight="1">
      <c r="C14" s="191"/>
      <c r="D14" s="192"/>
      <c r="E14" s="192"/>
      <c r="F14" s="192"/>
      <c r="G14" s="197"/>
      <c r="H14" s="197"/>
      <c r="I14" s="197"/>
      <c r="J14" s="197"/>
      <c r="K14" s="197"/>
      <c r="L14" s="196"/>
      <c r="M14" s="196"/>
      <c r="N14" s="211">
        <f t="shared" si="1"/>
        <v>0</v>
      </c>
      <c r="O14" s="196"/>
      <c r="P14" s="222"/>
      <c r="Q14" s="223" t="str">
        <f t="shared" si="2"/>
        <v>-</v>
      </c>
      <c r="R14" s="223" t="str">
        <f t="shared" si="3"/>
        <v>-</v>
      </c>
      <c r="S14" s="211" t="str">
        <f t="shared" si="4"/>
        <v/>
      </c>
      <c r="T14" s="211">
        <f t="shared" ref="T14:T20" si="8">MIN(O14,S14)</f>
        <v>0</v>
      </c>
      <c r="U14" s="196"/>
      <c r="V14" s="211">
        <f t="shared" si="7"/>
        <v>0</v>
      </c>
      <c r="W14" s="211">
        <f t="shared" ref="W14:W20" si="9">ROUNDDOWN(V14,-3)</f>
        <v>0</v>
      </c>
      <c r="X14" s="192"/>
      <c r="Y14" s="192"/>
      <c r="Z14" s="192"/>
      <c r="AA14" s="192"/>
      <c r="AB14" s="192"/>
      <c r="AC14" s="192"/>
      <c r="AD14" s="204"/>
    </row>
    <row r="15" spans="1:30" ht="20.149999999999999" customHeight="1">
      <c r="C15" s="191"/>
      <c r="D15" s="192"/>
      <c r="E15" s="192"/>
      <c r="F15" s="192"/>
      <c r="G15" s="197"/>
      <c r="H15" s="197"/>
      <c r="I15" s="198"/>
      <c r="J15" s="197"/>
      <c r="K15" s="197"/>
      <c r="L15" s="196"/>
      <c r="M15" s="196"/>
      <c r="N15" s="211">
        <f t="shared" si="1"/>
        <v>0</v>
      </c>
      <c r="O15" s="196"/>
      <c r="P15" s="222"/>
      <c r="Q15" s="223" t="str">
        <f t="shared" si="2"/>
        <v>-</v>
      </c>
      <c r="R15" s="223" t="str">
        <f t="shared" si="3"/>
        <v>-</v>
      </c>
      <c r="S15" s="211" t="str">
        <f t="shared" si="4"/>
        <v/>
      </c>
      <c r="T15" s="211">
        <f t="shared" si="8"/>
        <v>0</v>
      </c>
      <c r="U15" s="196"/>
      <c r="V15" s="211">
        <f t="shared" si="7"/>
        <v>0</v>
      </c>
      <c r="W15" s="211">
        <f t="shared" si="9"/>
        <v>0</v>
      </c>
      <c r="X15" s="192"/>
      <c r="Y15" s="192"/>
      <c r="Z15" s="192"/>
      <c r="AA15" s="192"/>
      <c r="AB15" s="192"/>
      <c r="AC15" s="192"/>
      <c r="AD15" s="204"/>
    </row>
    <row r="16" spans="1:30" ht="20.149999999999999" customHeight="1">
      <c r="C16" s="191"/>
      <c r="D16" s="192"/>
      <c r="E16" s="192"/>
      <c r="F16" s="192"/>
      <c r="G16" s="197"/>
      <c r="H16" s="197"/>
      <c r="I16" s="197"/>
      <c r="J16" s="197"/>
      <c r="K16" s="197"/>
      <c r="L16" s="196"/>
      <c r="M16" s="196"/>
      <c r="N16" s="211">
        <f t="shared" si="1"/>
        <v>0</v>
      </c>
      <c r="O16" s="196"/>
      <c r="P16" s="222"/>
      <c r="Q16" s="223" t="str">
        <f t="shared" si="2"/>
        <v>-</v>
      </c>
      <c r="R16" s="223" t="str">
        <f t="shared" si="3"/>
        <v>-</v>
      </c>
      <c r="S16" s="211" t="str">
        <f t="shared" si="4"/>
        <v/>
      </c>
      <c r="T16" s="211">
        <f t="shared" si="8"/>
        <v>0</v>
      </c>
      <c r="U16" s="196"/>
      <c r="V16" s="211">
        <f t="shared" si="7"/>
        <v>0</v>
      </c>
      <c r="W16" s="211">
        <f t="shared" si="9"/>
        <v>0</v>
      </c>
      <c r="X16" s="192"/>
      <c r="Y16" s="192"/>
      <c r="Z16" s="192"/>
      <c r="AA16" s="192"/>
      <c r="AB16" s="192"/>
      <c r="AC16" s="192"/>
      <c r="AD16" s="204"/>
    </row>
    <row r="17" spans="3:30" ht="20.149999999999999" customHeight="1">
      <c r="C17" s="191"/>
      <c r="D17" s="192"/>
      <c r="E17" s="192"/>
      <c r="F17" s="192"/>
      <c r="G17" s="197"/>
      <c r="H17" s="197"/>
      <c r="I17" s="197"/>
      <c r="J17" s="197"/>
      <c r="K17" s="197"/>
      <c r="L17" s="196"/>
      <c r="M17" s="196"/>
      <c r="N17" s="211">
        <f t="shared" si="1"/>
        <v>0</v>
      </c>
      <c r="O17" s="196"/>
      <c r="P17" s="222"/>
      <c r="Q17" s="223" t="str">
        <f t="shared" si="2"/>
        <v>-</v>
      </c>
      <c r="R17" s="223" t="str">
        <f t="shared" si="3"/>
        <v>-</v>
      </c>
      <c r="S17" s="211" t="str">
        <f t="shared" si="4"/>
        <v/>
      </c>
      <c r="T17" s="211">
        <f t="shared" si="8"/>
        <v>0</v>
      </c>
      <c r="U17" s="196"/>
      <c r="V17" s="211">
        <f t="shared" si="7"/>
        <v>0</v>
      </c>
      <c r="W17" s="211">
        <f t="shared" si="9"/>
        <v>0</v>
      </c>
      <c r="X17" s="192"/>
      <c r="Y17" s="192"/>
      <c r="Z17" s="192"/>
      <c r="AA17" s="192"/>
      <c r="AB17" s="192"/>
      <c r="AC17" s="192"/>
      <c r="AD17" s="204"/>
    </row>
    <row r="18" spans="3:30" ht="20.149999999999999" customHeight="1">
      <c r="C18" s="191"/>
      <c r="D18" s="192"/>
      <c r="E18" s="192"/>
      <c r="F18" s="192"/>
      <c r="G18" s="197"/>
      <c r="H18" s="197"/>
      <c r="I18" s="197"/>
      <c r="J18" s="197"/>
      <c r="K18" s="197"/>
      <c r="L18" s="196"/>
      <c r="M18" s="196"/>
      <c r="N18" s="211">
        <f t="shared" si="1"/>
        <v>0</v>
      </c>
      <c r="O18" s="196"/>
      <c r="P18" s="222"/>
      <c r="Q18" s="223" t="str">
        <f t="shared" si="2"/>
        <v>-</v>
      </c>
      <c r="R18" s="223" t="str">
        <f t="shared" si="3"/>
        <v>-</v>
      </c>
      <c r="S18" s="211" t="str">
        <f t="shared" si="4"/>
        <v/>
      </c>
      <c r="T18" s="211">
        <f t="shared" si="8"/>
        <v>0</v>
      </c>
      <c r="U18" s="196"/>
      <c r="V18" s="211">
        <f t="shared" si="7"/>
        <v>0</v>
      </c>
      <c r="W18" s="211">
        <f t="shared" si="9"/>
        <v>0</v>
      </c>
      <c r="X18" s="192"/>
      <c r="Y18" s="192"/>
      <c r="Z18" s="192"/>
      <c r="AA18" s="192"/>
      <c r="AB18" s="192"/>
      <c r="AC18" s="192"/>
      <c r="AD18" s="204"/>
    </row>
    <row r="19" spans="3:30" ht="20.149999999999999" customHeight="1">
      <c r="C19" s="191"/>
      <c r="D19" s="192"/>
      <c r="E19" s="192"/>
      <c r="F19" s="192"/>
      <c r="G19" s="197"/>
      <c r="H19" s="197"/>
      <c r="I19" s="197"/>
      <c r="J19" s="197"/>
      <c r="K19" s="197"/>
      <c r="L19" s="192"/>
      <c r="M19" s="192"/>
      <c r="N19" s="211">
        <f t="shared" si="1"/>
        <v>0</v>
      </c>
      <c r="O19" s="192"/>
      <c r="P19" s="222"/>
      <c r="Q19" s="223" t="str">
        <f t="shared" si="2"/>
        <v>-</v>
      </c>
      <c r="R19" s="223" t="str">
        <f t="shared" si="3"/>
        <v>-</v>
      </c>
      <c r="S19" s="211" t="str">
        <f t="shared" si="4"/>
        <v/>
      </c>
      <c r="T19" s="211">
        <f t="shared" si="8"/>
        <v>0</v>
      </c>
      <c r="U19" s="196"/>
      <c r="V19" s="211">
        <f t="shared" si="7"/>
        <v>0</v>
      </c>
      <c r="W19" s="211">
        <f t="shared" si="9"/>
        <v>0</v>
      </c>
      <c r="X19" s="192"/>
      <c r="Y19" s="192"/>
      <c r="Z19" s="192"/>
      <c r="AA19" s="192"/>
      <c r="AB19" s="192"/>
      <c r="AC19" s="192"/>
      <c r="AD19" s="204"/>
    </row>
    <row r="20" spans="3:30" ht="20.149999999999999" customHeight="1">
      <c r="C20" s="191"/>
      <c r="D20" s="192"/>
      <c r="E20" s="192"/>
      <c r="F20" s="192"/>
      <c r="G20" s="197"/>
      <c r="H20" s="197"/>
      <c r="I20" s="197"/>
      <c r="J20" s="197"/>
      <c r="K20" s="197"/>
      <c r="L20" s="192"/>
      <c r="M20" s="192"/>
      <c r="N20" s="211">
        <f t="shared" si="1"/>
        <v>0</v>
      </c>
      <c r="O20" s="192"/>
      <c r="P20" s="222"/>
      <c r="Q20" s="223" t="str">
        <f t="shared" si="2"/>
        <v>-</v>
      </c>
      <c r="R20" s="223" t="str">
        <f t="shared" si="3"/>
        <v>-</v>
      </c>
      <c r="S20" s="211" t="str">
        <f t="shared" si="4"/>
        <v/>
      </c>
      <c r="T20" s="211">
        <f t="shared" si="8"/>
        <v>0</v>
      </c>
      <c r="U20" s="196"/>
      <c r="V20" s="211">
        <f t="shared" si="7"/>
        <v>0</v>
      </c>
      <c r="W20" s="211">
        <f t="shared" si="9"/>
        <v>0</v>
      </c>
      <c r="X20" s="192"/>
      <c r="Y20" s="192"/>
      <c r="Z20" s="192"/>
      <c r="AA20" s="192"/>
      <c r="AB20" s="192"/>
      <c r="AC20" s="192"/>
      <c r="AD20" s="204"/>
    </row>
    <row r="21" spans="3:30" ht="19.5" customHeight="1">
      <c r="C21" s="191"/>
      <c r="D21" s="192"/>
      <c r="E21" s="192"/>
      <c r="F21" s="192"/>
      <c r="G21" s="197"/>
      <c r="H21" s="198"/>
      <c r="I21" s="197"/>
      <c r="J21" s="197"/>
      <c r="K21" s="225"/>
      <c r="L21" s="196"/>
      <c r="M21" s="196"/>
      <c r="N21" s="211">
        <f t="shared" si="1"/>
        <v>0</v>
      </c>
      <c r="O21" s="196"/>
      <c r="P21" s="222"/>
      <c r="Q21" s="223" t="str">
        <f t="shared" si="2"/>
        <v>-</v>
      </c>
      <c r="R21" s="223" t="str">
        <f t="shared" si="3"/>
        <v>-</v>
      </c>
      <c r="S21" s="211" t="str">
        <f t="shared" si="4"/>
        <v/>
      </c>
      <c r="T21" s="211">
        <f>MIN(O21,S21)</f>
        <v>0</v>
      </c>
      <c r="U21" s="196"/>
      <c r="V21" s="211">
        <f t="shared" si="7"/>
        <v>0</v>
      </c>
      <c r="W21" s="211">
        <f>ROUNDDOWN(V21,-3)</f>
        <v>0</v>
      </c>
      <c r="X21" s="192"/>
      <c r="Y21" s="192"/>
      <c r="Z21" s="192"/>
      <c r="AA21" s="192"/>
      <c r="AB21" s="192"/>
      <c r="AC21" s="192"/>
      <c r="AD21" s="204"/>
    </row>
    <row r="22" spans="3:30" ht="19.5" customHeight="1">
      <c r="C22" s="191"/>
      <c r="D22" s="192"/>
      <c r="E22" s="192"/>
      <c r="F22" s="192"/>
      <c r="G22" s="197"/>
      <c r="H22" s="198"/>
      <c r="I22" s="197"/>
      <c r="J22" s="197"/>
      <c r="K22" s="225"/>
      <c r="L22" s="196"/>
      <c r="M22" s="196"/>
      <c r="N22" s="211">
        <f t="shared" si="1"/>
        <v>0</v>
      </c>
      <c r="O22" s="196"/>
      <c r="P22" s="222"/>
      <c r="Q22" s="223" t="str">
        <f t="shared" ref="Q22:Q36" si="10">IF(I22=1,IF(J22=1,24000,IF(J22=2,23000,IF(J22=3,28000,IF(J22=4,27000,"-")))),"-")</f>
        <v>-</v>
      </c>
      <c r="R22" s="223" t="str">
        <f t="shared" ref="R22:R36" si="11">IF(AND(OR(J22=1,J22=2),K22=1),2460000,"-")</f>
        <v>-</v>
      </c>
      <c r="S22" s="211" t="str">
        <f t="shared" ref="S22:S36" si="12">IF(I22=1,SUM(ROUND(P22,0)*Q22,R22),IF(I22=2,1279000,""))</f>
        <v/>
      </c>
      <c r="T22" s="211">
        <f t="shared" ref="T22:T36" si="13">MIN(O22,S22)</f>
        <v>0</v>
      </c>
      <c r="U22" s="196"/>
      <c r="V22" s="211">
        <f t="shared" ref="V22:V36" si="14">IF(I22=1,MIN(MIN(N22,T22)*0.5,U22),IF(I22=2,MIN(MIN(N22,T22)*1,U22),0))</f>
        <v>0</v>
      </c>
      <c r="W22" s="211">
        <f t="shared" ref="W22:W36" si="15">ROUNDDOWN(V22,-3)</f>
        <v>0</v>
      </c>
      <c r="X22" s="192"/>
      <c r="Y22" s="192"/>
      <c r="Z22" s="192"/>
      <c r="AA22" s="192"/>
      <c r="AB22" s="192"/>
      <c r="AC22" s="192"/>
      <c r="AD22" s="204"/>
    </row>
    <row r="23" spans="3:30" ht="19.5" customHeight="1">
      <c r="C23" s="191"/>
      <c r="D23" s="192"/>
      <c r="E23" s="192"/>
      <c r="F23" s="192"/>
      <c r="G23" s="197"/>
      <c r="H23" s="198"/>
      <c r="I23" s="197"/>
      <c r="J23" s="197"/>
      <c r="K23" s="225"/>
      <c r="L23" s="196"/>
      <c r="M23" s="196"/>
      <c r="N23" s="211">
        <f t="shared" si="1"/>
        <v>0</v>
      </c>
      <c r="O23" s="196"/>
      <c r="P23" s="222"/>
      <c r="Q23" s="223" t="str">
        <f t="shared" si="10"/>
        <v>-</v>
      </c>
      <c r="R23" s="223" t="str">
        <f t="shared" si="11"/>
        <v>-</v>
      </c>
      <c r="S23" s="211" t="str">
        <f t="shared" si="12"/>
        <v/>
      </c>
      <c r="T23" s="211">
        <f t="shared" si="13"/>
        <v>0</v>
      </c>
      <c r="U23" s="196"/>
      <c r="V23" s="211">
        <f t="shared" si="14"/>
        <v>0</v>
      </c>
      <c r="W23" s="211">
        <f t="shared" si="15"/>
        <v>0</v>
      </c>
      <c r="X23" s="192"/>
      <c r="Y23" s="192"/>
      <c r="Z23" s="192"/>
      <c r="AA23" s="192"/>
      <c r="AB23" s="192"/>
      <c r="AC23" s="192"/>
      <c r="AD23" s="204"/>
    </row>
    <row r="24" spans="3:30" ht="19.5" customHeight="1">
      <c r="C24" s="191"/>
      <c r="D24" s="192"/>
      <c r="E24" s="192"/>
      <c r="F24" s="192"/>
      <c r="G24" s="197"/>
      <c r="H24" s="198"/>
      <c r="I24" s="197"/>
      <c r="J24" s="197"/>
      <c r="K24" s="225"/>
      <c r="L24" s="196"/>
      <c r="M24" s="196"/>
      <c r="N24" s="211">
        <f t="shared" si="1"/>
        <v>0</v>
      </c>
      <c r="O24" s="196"/>
      <c r="P24" s="222"/>
      <c r="Q24" s="223" t="str">
        <f t="shared" si="10"/>
        <v>-</v>
      </c>
      <c r="R24" s="223" t="str">
        <f t="shared" si="11"/>
        <v>-</v>
      </c>
      <c r="S24" s="211" t="str">
        <f t="shared" si="12"/>
        <v/>
      </c>
      <c r="T24" s="211">
        <f t="shared" si="13"/>
        <v>0</v>
      </c>
      <c r="U24" s="196"/>
      <c r="V24" s="211">
        <f t="shared" si="14"/>
        <v>0</v>
      </c>
      <c r="W24" s="211">
        <f t="shared" si="15"/>
        <v>0</v>
      </c>
      <c r="X24" s="192"/>
      <c r="Y24" s="192"/>
      <c r="Z24" s="192"/>
      <c r="AA24" s="192"/>
      <c r="AB24" s="192"/>
      <c r="AC24" s="192"/>
      <c r="AD24" s="204"/>
    </row>
    <row r="25" spans="3:30" ht="19.5" customHeight="1">
      <c r="C25" s="191"/>
      <c r="D25" s="192"/>
      <c r="E25" s="192"/>
      <c r="F25" s="192"/>
      <c r="G25" s="197"/>
      <c r="H25" s="198"/>
      <c r="I25" s="197"/>
      <c r="J25" s="197"/>
      <c r="K25" s="225"/>
      <c r="L25" s="196"/>
      <c r="M25" s="196"/>
      <c r="N25" s="211">
        <f t="shared" si="1"/>
        <v>0</v>
      </c>
      <c r="O25" s="196"/>
      <c r="P25" s="222"/>
      <c r="Q25" s="223" t="str">
        <f t="shared" si="10"/>
        <v>-</v>
      </c>
      <c r="R25" s="223" t="str">
        <f t="shared" si="11"/>
        <v>-</v>
      </c>
      <c r="S25" s="211" t="str">
        <f t="shared" si="12"/>
        <v/>
      </c>
      <c r="T25" s="211">
        <f t="shared" si="13"/>
        <v>0</v>
      </c>
      <c r="U25" s="196"/>
      <c r="V25" s="211">
        <f t="shared" si="14"/>
        <v>0</v>
      </c>
      <c r="W25" s="211">
        <f t="shared" si="15"/>
        <v>0</v>
      </c>
      <c r="X25" s="192"/>
      <c r="Y25" s="192"/>
      <c r="Z25" s="192"/>
      <c r="AA25" s="192"/>
      <c r="AB25" s="192"/>
      <c r="AC25" s="192"/>
      <c r="AD25" s="204"/>
    </row>
    <row r="26" spans="3:30" ht="19.5" customHeight="1">
      <c r="C26" s="191"/>
      <c r="D26" s="192"/>
      <c r="E26" s="192"/>
      <c r="F26" s="192"/>
      <c r="G26" s="197"/>
      <c r="H26" s="198"/>
      <c r="I26" s="197"/>
      <c r="J26" s="197"/>
      <c r="K26" s="225"/>
      <c r="L26" s="196"/>
      <c r="M26" s="196"/>
      <c r="N26" s="211">
        <f t="shared" si="1"/>
        <v>0</v>
      </c>
      <c r="O26" s="196"/>
      <c r="P26" s="222"/>
      <c r="Q26" s="223" t="str">
        <f t="shared" si="10"/>
        <v>-</v>
      </c>
      <c r="R26" s="223" t="str">
        <f t="shared" si="11"/>
        <v>-</v>
      </c>
      <c r="S26" s="211" t="str">
        <f t="shared" si="12"/>
        <v/>
      </c>
      <c r="T26" s="211">
        <f t="shared" si="13"/>
        <v>0</v>
      </c>
      <c r="U26" s="196"/>
      <c r="V26" s="211">
        <f t="shared" si="14"/>
        <v>0</v>
      </c>
      <c r="W26" s="211">
        <f t="shared" si="15"/>
        <v>0</v>
      </c>
      <c r="X26" s="192"/>
      <c r="Y26" s="192"/>
      <c r="Z26" s="192"/>
      <c r="AA26" s="192"/>
      <c r="AB26" s="192"/>
      <c r="AC26" s="192"/>
      <c r="AD26" s="204"/>
    </row>
    <row r="27" spans="3:30" ht="19.5" customHeight="1">
      <c r="C27" s="191"/>
      <c r="D27" s="192"/>
      <c r="E27" s="192"/>
      <c r="F27" s="192"/>
      <c r="G27" s="197"/>
      <c r="H27" s="198"/>
      <c r="I27" s="197"/>
      <c r="J27" s="197"/>
      <c r="K27" s="225"/>
      <c r="L27" s="196"/>
      <c r="M27" s="196"/>
      <c r="N27" s="211">
        <f t="shared" si="1"/>
        <v>0</v>
      </c>
      <c r="O27" s="196"/>
      <c r="P27" s="222"/>
      <c r="Q27" s="223" t="str">
        <f t="shared" si="10"/>
        <v>-</v>
      </c>
      <c r="R27" s="223" t="str">
        <f t="shared" si="11"/>
        <v>-</v>
      </c>
      <c r="S27" s="211" t="str">
        <f t="shared" si="12"/>
        <v/>
      </c>
      <c r="T27" s="211">
        <f t="shared" si="13"/>
        <v>0</v>
      </c>
      <c r="U27" s="196"/>
      <c r="V27" s="211">
        <f t="shared" si="14"/>
        <v>0</v>
      </c>
      <c r="W27" s="211">
        <f t="shared" si="15"/>
        <v>0</v>
      </c>
      <c r="X27" s="192"/>
      <c r="Y27" s="192"/>
      <c r="Z27" s="192"/>
      <c r="AA27" s="192"/>
      <c r="AB27" s="192"/>
      <c r="AC27" s="192"/>
      <c r="AD27" s="204"/>
    </row>
    <row r="28" spans="3:30" ht="19.5" customHeight="1">
      <c r="C28" s="191"/>
      <c r="D28" s="192"/>
      <c r="E28" s="192"/>
      <c r="F28" s="192"/>
      <c r="G28" s="197"/>
      <c r="H28" s="198"/>
      <c r="I28" s="197"/>
      <c r="J28" s="197"/>
      <c r="K28" s="225"/>
      <c r="L28" s="196"/>
      <c r="M28" s="196"/>
      <c r="N28" s="211">
        <f t="shared" si="1"/>
        <v>0</v>
      </c>
      <c r="O28" s="196"/>
      <c r="P28" s="222"/>
      <c r="Q28" s="223" t="str">
        <f t="shared" si="10"/>
        <v>-</v>
      </c>
      <c r="R28" s="223" t="str">
        <f t="shared" si="11"/>
        <v>-</v>
      </c>
      <c r="S28" s="211" t="str">
        <f t="shared" si="12"/>
        <v/>
      </c>
      <c r="T28" s="211">
        <f t="shared" si="13"/>
        <v>0</v>
      </c>
      <c r="U28" s="196"/>
      <c r="V28" s="211">
        <f t="shared" si="14"/>
        <v>0</v>
      </c>
      <c r="W28" s="211">
        <f t="shared" si="15"/>
        <v>0</v>
      </c>
      <c r="X28" s="192"/>
      <c r="Y28" s="192"/>
      <c r="Z28" s="192"/>
      <c r="AA28" s="192"/>
      <c r="AB28" s="192"/>
      <c r="AC28" s="192"/>
      <c r="AD28" s="204"/>
    </row>
    <row r="29" spans="3:30" ht="19.5" customHeight="1">
      <c r="C29" s="191"/>
      <c r="D29" s="192"/>
      <c r="E29" s="192"/>
      <c r="F29" s="192"/>
      <c r="G29" s="197"/>
      <c r="H29" s="198"/>
      <c r="I29" s="197"/>
      <c r="J29" s="197"/>
      <c r="K29" s="225"/>
      <c r="L29" s="196"/>
      <c r="M29" s="196"/>
      <c r="N29" s="211">
        <f t="shared" si="1"/>
        <v>0</v>
      </c>
      <c r="O29" s="196"/>
      <c r="P29" s="222"/>
      <c r="Q29" s="223" t="str">
        <f t="shared" si="10"/>
        <v>-</v>
      </c>
      <c r="R29" s="223" t="str">
        <f t="shared" si="11"/>
        <v>-</v>
      </c>
      <c r="S29" s="211" t="str">
        <f t="shared" si="12"/>
        <v/>
      </c>
      <c r="T29" s="211">
        <f t="shared" si="13"/>
        <v>0</v>
      </c>
      <c r="U29" s="196"/>
      <c r="V29" s="211">
        <f t="shared" si="14"/>
        <v>0</v>
      </c>
      <c r="W29" s="211">
        <f t="shared" si="15"/>
        <v>0</v>
      </c>
      <c r="X29" s="192"/>
      <c r="Y29" s="192"/>
      <c r="Z29" s="192"/>
      <c r="AA29" s="192"/>
      <c r="AB29" s="192"/>
      <c r="AC29" s="192"/>
      <c r="AD29" s="204"/>
    </row>
    <row r="30" spans="3:30" ht="19.5" customHeight="1">
      <c r="C30" s="191"/>
      <c r="D30" s="192"/>
      <c r="E30" s="192"/>
      <c r="F30" s="192"/>
      <c r="G30" s="197"/>
      <c r="H30" s="198"/>
      <c r="I30" s="197"/>
      <c r="J30" s="197"/>
      <c r="K30" s="225"/>
      <c r="L30" s="196"/>
      <c r="M30" s="196"/>
      <c r="N30" s="211">
        <f t="shared" si="1"/>
        <v>0</v>
      </c>
      <c r="O30" s="196"/>
      <c r="P30" s="222"/>
      <c r="Q30" s="223" t="str">
        <f t="shared" si="10"/>
        <v>-</v>
      </c>
      <c r="R30" s="223" t="str">
        <f t="shared" si="11"/>
        <v>-</v>
      </c>
      <c r="S30" s="211" t="str">
        <f t="shared" si="12"/>
        <v/>
      </c>
      <c r="T30" s="211">
        <f t="shared" si="13"/>
        <v>0</v>
      </c>
      <c r="U30" s="196"/>
      <c r="V30" s="211">
        <f t="shared" si="14"/>
        <v>0</v>
      </c>
      <c r="W30" s="211">
        <f t="shared" si="15"/>
        <v>0</v>
      </c>
      <c r="X30" s="192"/>
      <c r="Y30" s="192"/>
      <c r="Z30" s="192"/>
      <c r="AA30" s="192"/>
      <c r="AB30" s="192"/>
      <c r="AC30" s="192"/>
      <c r="AD30" s="204"/>
    </row>
    <row r="31" spans="3:30" ht="19.5" customHeight="1">
      <c r="C31" s="191"/>
      <c r="D31" s="192"/>
      <c r="E31" s="192"/>
      <c r="F31" s="192"/>
      <c r="G31" s="197"/>
      <c r="H31" s="198"/>
      <c r="I31" s="197"/>
      <c r="J31" s="197"/>
      <c r="K31" s="225"/>
      <c r="L31" s="196"/>
      <c r="M31" s="196"/>
      <c r="N31" s="211">
        <f t="shared" si="1"/>
        <v>0</v>
      </c>
      <c r="O31" s="196"/>
      <c r="P31" s="222"/>
      <c r="Q31" s="223" t="str">
        <f t="shared" si="10"/>
        <v>-</v>
      </c>
      <c r="R31" s="223" t="str">
        <f t="shared" si="11"/>
        <v>-</v>
      </c>
      <c r="S31" s="211" t="str">
        <f t="shared" si="12"/>
        <v/>
      </c>
      <c r="T31" s="211">
        <f t="shared" si="13"/>
        <v>0</v>
      </c>
      <c r="U31" s="196"/>
      <c r="V31" s="211">
        <f t="shared" si="14"/>
        <v>0</v>
      </c>
      <c r="W31" s="211">
        <f t="shared" si="15"/>
        <v>0</v>
      </c>
      <c r="X31" s="192"/>
      <c r="Y31" s="192"/>
      <c r="Z31" s="192"/>
      <c r="AA31" s="192"/>
      <c r="AB31" s="192"/>
      <c r="AC31" s="192"/>
      <c r="AD31" s="204"/>
    </row>
    <row r="32" spans="3:30" ht="19.5" customHeight="1">
      <c r="C32" s="191"/>
      <c r="D32" s="192"/>
      <c r="E32" s="192"/>
      <c r="F32" s="192"/>
      <c r="G32" s="197"/>
      <c r="H32" s="198"/>
      <c r="I32" s="197"/>
      <c r="J32" s="197"/>
      <c r="K32" s="225"/>
      <c r="L32" s="196"/>
      <c r="M32" s="196"/>
      <c r="N32" s="211">
        <f t="shared" si="1"/>
        <v>0</v>
      </c>
      <c r="O32" s="196"/>
      <c r="P32" s="222"/>
      <c r="Q32" s="223" t="str">
        <f t="shared" si="10"/>
        <v>-</v>
      </c>
      <c r="R32" s="223" t="str">
        <f t="shared" si="11"/>
        <v>-</v>
      </c>
      <c r="S32" s="211" t="str">
        <f t="shared" si="12"/>
        <v/>
      </c>
      <c r="T32" s="211">
        <f t="shared" si="13"/>
        <v>0</v>
      </c>
      <c r="U32" s="196"/>
      <c r="V32" s="211">
        <f t="shared" si="14"/>
        <v>0</v>
      </c>
      <c r="W32" s="211">
        <f t="shared" si="15"/>
        <v>0</v>
      </c>
      <c r="X32" s="192"/>
      <c r="Y32" s="192"/>
      <c r="Z32" s="192"/>
      <c r="AA32" s="192"/>
      <c r="AB32" s="192"/>
      <c r="AC32" s="192"/>
      <c r="AD32" s="204"/>
    </row>
    <row r="33" spans="3:30" ht="19.5" customHeight="1">
      <c r="C33" s="191"/>
      <c r="D33" s="192"/>
      <c r="E33" s="192"/>
      <c r="F33" s="192"/>
      <c r="G33" s="197"/>
      <c r="H33" s="198"/>
      <c r="I33" s="197"/>
      <c r="J33" s="197"/>
      <c r="K33" s="225"/>
      <c r="L33" s="196"/>
      <c r="M33" s="196"/>
      <c r="N33" s="211">
        <f t="shared" si="1"/>
        <v>0</v>
      </c>
      <c r="O33" s="196"/>
      <c r="P33" s="222"/>
      <c r="Q33" s="223" t="str">
        <f t="shared" si="10"/>
        <v>-</v>
      </c>
      <c r="R33" s="223" t="str">
        <f t="shared" si="11"/>
        <v>-</v>
      </c>
      <c r="S33" s="211" t="str">
        <f t="shared" si="12"/>
        <v/>
      </c>
      <c r="T33" s="211">
        <f t="shared" si="13"/>
        <v>0</v>
      </c>
      <c r="U33" s="196"/>
      <c r="V33" s="211">
        <f t="shared" si="14"/>
        <v>0</v>
      </c>
      <c r="W33" s="211">
        <f t="shared" si="15"/>
        <v>0</v>
      </c>
      <c r="X33" s="192"/>
      <c r="Y33" s="192"/>
      <c r="Z33" s="192"/>
      <c r="AA33" s="192"/>
      <c r="AB33" s="192"/>
      <c r="AC33" s="192"/>
      <c r="AD33" s="204"/>
    </row>
    <row r="34" spans="3:30" ht="19.5" customHeight="1">
      <c r="C34" s="191"/>
      <c r="D34" s="192"/>
      <c r="E34" s="192"/>
      <c r="F34" s="192"/>
      <c r="G34" s="197"/>
      <c r="H34" s="198"/>
      <c r="I34" s="197"/>
      <c r="J34" s="197"/>
      <c r="K34" s="225"/>
      <c r="L34" s="196"/>
      <c r="M34" s="196"/>
      <c r="N34" s="211">
        <f t="shared" si="1"/>
        <v>0</v>
      </c>
      <c r="O34" s="196"/>
      <c r="P34" s="222"/>
      <c r="Q34" s="223" t="str">
        <f t="shared" si="10"/>
        <v>-</v>
      </c>
      <c r="R34" s="223" t="str">
        <f t="shared" si="11"/>
        <v>-</v>
      </c>
      <c r="S34" s="211" t="str">
        <f t="shared" si="12"/>
        <v/>
      </c>
      <c r="T34" s="211">
        <f t="shared" si="13"/>
        <v>0</v>
      </c>
      <c r="U34" s="196"/>
      <c r="V34" s="211">
        <f t="shared" si="14"/>
        <v>0</v>
      </c>
      <c r="W34" s="211">
        <f t="shared" si="15"/>
        <v>0</v>
      </c>
      <c r="X34" s="192"/>
      <c r="Y34" s="192"/>
      <c r="Z34" s="192"/>
      <c r="AA34" s="192"/>
      <c r="AB34" s="192"/>
      <c r="AC34" s="192"/>
      <c r="AD34" s="204"/>
    </row>
    <row r="35" spans="3:30" ht="19.5" customHeight="1">
      <c r="C35" s="191"/>
      <c r="D35" s="192"/>
      <c r="E35" s="192"/>
      <c r="F35" s="192"/>
      <c r="G35" s="197"/>
      <c r="H35" s="198"/>
      <c r="I35" s="197"/>
      <c r="J35" s="197"/>
      <c r="K35" s="225"/>
      <c r="L35" s="196"/>
      <c r="M35" s="196"/>
      <c r="N35" s="211">
        <f t="shared" si="1"/>
        <v>0</v>
      </c>
      <c r="O35" s="196"/>
      <c r="P35" s="222"/>
      <c r="Q35" s="223" t="str">
        <f t="shared" si="10"/>
        <v>-</v>
      </c>
      <c r="R35" s="223" t="str">
        <f t="shared" si="11"/>
        <v>-</v>
      </c>
      <c r="S35" s="211" t="str">
        <f t="shared" si="12"/>
        <v/>
      </c>
      <c r="T35" s="211">
        <f t="shared" si="13"/>
        <v>0</v>
      </c>
      <c r="U35" s="196"/>
      <c r="V35" s="211">
        <f t="shared" si="14"/>
        <v>0</v>
      </c>
      <c r="W35" s="211">
        <f t="shared" si="15"/>
        <v>0</v>
      </c>
      <c r="X35" s="192"/>
      <c r="Y35" s="192"/>
      <c r="Z35" s="192"/>
      <c r="AA35" s="192"/>
      <c r="AB35" s="192"/>
      <c r="AC35" s="192"/>
      <c r="AD35" s="204"/>
    </row>
    <row r="36" spans="3:30" ht="19.5" customHeight="1" thickBot="1">
      <c r="C36" s="226"/>
      <c r="D36" s="199"/>
      <c r="E36" s="199"/>
      <c r="F36" s="199"/>
      <c r="G36" s="200"/>
      <c r="H36" s="201"/>
      <c r="I36" s="200"/>
      <c r="J36" s="200"/>
      <c r="K36" s="227"/>
      <c r="L36" s="202"/>
      <c r="M36" s="202"/>
      <c r="N36" s="219">
        <f t="shared" si="1"/>
        <v>0</v>
      </c>
      <c r="O36" s="202"/>
      <c r="P36" s="228"/>
      <c r="Q36" s="229" t="str">
        <f t="shared" si="10"/>
        <v>-</v>
      </c>
      <c r="R36" s="229" t="str">
        <f t="shared" si="11"/>
        <v>-</v>
      </c>
      <c r="S36" s="219" t="str">
        <f t="shared" si="12"/>
        <v/>
      </c>
      <c r="T36" s="219">
        <f t="shared" si="13"/>
        <v>0</v>
      </c>
      <c r="U36" s="202"/>
      <c r="V36" s="219">
        <f t="shared" si="14"/>
        <v>0</v>
      </c>
      <c r="W36" s="219">
        <f t="shared" si="15"/>
        <v>0</v>
      </c>
      <c r="X36" s="199"/>
      <c r="Y36" s="199"/>
      <c r="Z36" s="199"/>
      <c r="AA36" s="199"/>
      <c r="AB36" s="199"/>
      <c r="AC36" s="199"/>
      <c r="AD36" s="230"/>
    </row>
    <row r="37" spans="3:30" ht="20.149999999999999" customHeight="1" thickTop="1" thickBot="1">
      <c r="C37" s="208"/>
      <c r="D37" s="208"/>
      <c r="E37" s="208"/>
      <c r="F37" s="208"/>
      <c r="G37" s="209"/>
      <c r="H37" s="209"/>
      <c r="I37" s="209"/>
      <c r="J37" s="217"/>
      <c r="K37" s="212" t="s">
        <v>270</v>
      </c>
      <c r="L37" s="213" t="str">
        <f>IF(OR(L7="",L7=0),"",SUM(L7:L36))</f>
        <v/>
      </c>
      <c r="M37" s="213" t="str">
        <f t="shared" ref="M37:P37" si="16">IF(OR(M7="",M7=0),"",SUM(M7:M36))</f>
        <v/>
      </c>
      <c r="N37" s="213" t="str">
        <f t="shared" si="16"/>
        <v/>
      </c>
      <c r="O37" s="213" t="str">
        <f t="shared" si="16"/>
        <v/>
      </c>
      <c r="P37" s="213" t="str">
        <f t="shared" si="16"/>
        <v/>
      </c>
      <c r="Q37" s="214" t="s">
        <v>271</v>
      </c>
      <c r="R37" s="214" t="s">
        <v>271</v>
      </c>
      <c r="S37" s="213" t="str">
        <f t="shared" ref="S37:W37" si="17">IF(OR(S7="",S7=0),"",SUM(S7:S36))</f>
        <v/>
      </c>
      <c r="T37" s="213" t="str">
        <f t="shared" si="17"/>
        <v/>
      </c>
      <c r="U37" s="213" t="str">
        <f t="shared" si="17"/>
        <v/>
      </c>
      <c r="V37" s="213" t="str">
        <f t="shared" si="17"/>
        <v/>
      </c>
      <c r="W37" s="215" t="str">
        <f t="shared" si="17"/>
        <v/>
      </c>
      <c r="X37" s="218"/>
      <c r="Y37" s="208"/>
      <c r="Z37" s="208"/>
      <c r="AA37" s="208"/>
      <c r="AB37" s="208"/>
      <c r="AC37" s="208"/>
      <c r="AD37" s="208"/>
    </row>
  </sheetData>
  <mergeCells count="27">
    <mergeCell ref="C1:L1"/>
    <mergeCell ref="W1:AD2"/>
    <mergeCell ref="C2:U2"/>
    <mergeCell ref="A3:A5"/>
    <mergeCell ref="B3:B5"/>
    <mergeCell ref="C3:C5"/>
    <mergeCell ref="D3:D5"/>
    <mergeCell ref="E3:E5"/>
    <mergeCell ref="F3:F5"/>
    <mergeCell ref="G3:G5"/>
    <mergeCell ref="H3:H5"/>
    <mergeCell ref="I3:I5"/>
    <mergeCell ref="J3:J5"/>
    <mergeCell ref="X3:X5"/>
    <mergeCell ref="Y3:Y5"/>
    <mergeCell ref="AA3:AA5"/>
    <mergeCell ref="AC3:AC5"/>
    <mergeCell ref="AD3:AD5"/>
    <mergeCell ref="AB3:AB5"/>
    <mergeCell ref="K3:K5"/>
    <mergeCell ref="W4:W5"/>
    <mergeCell ref="Z3:Z5"/>
    <mergeCell ref="O4:O5"/>
    <mergeCell ref="P4:S4"/>
    <mergeCell ref="T4:T5"/>
    <mergeCell ref="U4:U5"/>
    <mergeCell ref="V4:V5"/>
  </mergeCells>
  <phoneticPr fontId="4"/>
  <dataValidations count="4">
    <dataValidation type="list" allowBlank="1" showInputMessage="1" showErrorMessage="1" sqref="H7:H36 J7:J36" xr:uid="{00000000-0002-0000-0E00-000000000000}">
      <formula1>"1,2,3,4"</formula1>
    </dataValidation>
    <dataValidation type="list" allowBlank="1" showInputMessage="1" showErrorMessage="1" sqref="I7:I36 K7:K36" xr:uid="{00000000-0002-0000-0E00-000001000000}">
      <formula1>"1,2"</formula1>
    </dataValidation>
    <dataValidation type="list" allowBlank="1" showInputMessage="1" showErrorMessage="1" sqref="AC7:AC36" xr:uid="{FFCA9371-31E6-471E-81A3-9C108CEEE002}">
      <formula1>"無,有"</formula1>
    </dataValidation>
    <dataValidation type="list" allowBlank="1" showInputMessage="1" showErrorMessage="1" sqref="AD7:AD36" xr:uid="{C839EA80-686F-4792-9820-C4B3B01411B2}">
      <formula1>"単年,複数年"</formula1>
    </dataValidation>
  </dataValidations>
  <printOptions horizontalCentered="1"/>
  <pageMargins left="0.39370078740157483" right="0.39370078740157483" top="0.78740157480314965" bottom="0.43307086614173229" header="0" footer="0"/>
  <pageSetup paperSize="9" scale="39" orientation="landscape" cellComments="asDisplayed"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2:N70"/>
  <sheetViews>
    <sheetView tabSelected="1" view="pageBreakPreview" zoomScaleNormal="100" zoomScaleSheetLayoutView="100" workbookViewId="0">
      <selection activeCell="B6" sqref="B6:F6"/>
    </sheetView>
  </sheetViews>
  <sheetFormatPr defaultColWidth="9" defaultRowHeight="12"/>
  <cols>
    <col min="1" max="1" width="11.26953125" style="32" customWidth="1"/>
    <col min="2" max="2" width="10" style="32" customWidth="1"/>
    <col min="3" max="3" width="17" style="32" customWidth="1"/>
    <col min="4" max="4" width="12.36328125" style="32" customWidth="1"/>
    <col min="5" max="5" width="10.7265625" style="32" customWidth="1"/>
    <col min="6" max="6" width="10.453125" style="32" customWidth="1"/>
    <col min="7" max="12" width="10" style="32" customWidth="1"/>
    <col min="13" max="13" width="5" style="32" customWidth="1"/>
    <col min="14" max="14" width="115.90625" style="32" customWidth="1"/>
    <col min="15" max="19" width="10" style="32" customWidth="1"/>
    <col min="20" max="16384" width="9" style="32"/>
  </cols>
  <sheetData>
    <row r="2" spans="1:14" ht="18" customHeight="1">
      <c r="A2" s="354" t="s">
        <v>92</v>
      </c>
      <c r="B2" s="354"/>
      <c r="C2" s="354"/>
      <c r="D2" s="354"/>
      <c r="E2" s="354"/>
      <c r="F2" s="354"/>
      <c r="G2" s="354"/>
      <c r="H2" s="354"/>
      <c r="I2" s="354"/>
      <c r="J2" s="354"/>
      <c r="K2" s="354"/>
      <c r="L2" s="354"/>
      <c r="M2" s="178"/>
    </row>
    <row r="3" spans="1:14" ht="12" customHeight="1">
      <c r="N3" s="353" t="s">
        <v>132</v>
      </c>
    </row>
    <row r="4" spans="1:14">
      <c r="N4" s="353"/>
    </row>
    <row r="5" spans="1:14" ht="18.75" customHeight="1">
      <c r="A5" s="34" t="s">
        <v>50</v>
      </c>
      <c r="B5" s="280" t="s">
        <v>100</v>
      </c>
      <c r="C5" s="280"/>
      <c r="D5" s="280"/>
      <c r="E5" s="280"/>
      <c r="F5" s="280"/>
      <c r="N5" s="353"/>
    </row>
    <row r="6" spans="1:14" ht="18.75" customHeight="1">
      <c r="A6" s="34" t="s">
        <v>101</v>
      </c>
      <c r="B6" s="281"/>
      <c r="C6" s="281"/>
      <c r="D6" s="281"/>
      <c r="E6" s="281"/>
      <c r="F6" s="281"/>
      <c r="N6" s="353"/>
    </row>
    <row r="7" spans="1:14">
      <c r="N7" s="353"/>
    </row>
    <row r="8" spans="1:14">
      <c r="N8" s="33"/>
    </row>
    <row r="9" spans="1:14">
      <c r="A9" s="280" t="s">
        <v>89</v>
      </c>
      <c r="B9" s="280"/>
      <c r="C9" s="280"/>
      <c r="D9" s="280" t="s">
        <v>95</v>
      </c>
      <c r="E9" s="280"/>
      <c r="F9" s="280"/>
      <c r="G9" s="280" t="s">
        <v>90</v>
      </c>
      <c r="H9" s="280"/>
      <c r="I9" s="280"/>
      <c r="J9" s="280"/>
      <c r="K9" s="280"/>
    </row>
    <row r="10" spans="1:14" ht="18.75" customHeight="1">
      <c r="A10" s="279"/>
      <c r="B10" s="279"/>
      <c r="C10" s="279"/>
      <c r="D10" s="279"/>
      <c r="E10" s="279"/>
      <c r="F10" s="279"/>
      <c r="G10" s="279"/>
      <c r="H10" s="279"/>
      <c r="I10" s="279"/>
      <c r="J10" s="279"/>
      <c r="K10" s="279"/>
      <c r="N10" s="353" t="s">
        <v>283</v>
      </c>
    </row>
    <row r="11" spans="1:14" ht="12" customHeight="1">
      <c r="A11" s="35"/>
      <c r="B11" s="35"/>
      <c r="C11" s="35"/>
      <c r="D11" s="35"/>
      <c r="E11" s="35"/>
      <c r="F11" s="35"/>
      <c r="G11" s="35"/>
      <c r="H11" s="35"/>
      <c r="I11" s="35"/>
      <c r="J11" s="35"/>
      <c r="K11" s="35"/>
      <c r="N11" s="353"/>
    </row>
    <row r="12" spans="1:14" ht="12" customHeight="1">
      <c r="A12" s="35"/>
      <c r="B12" s="35"/>
      <c r="C12" s="35"/>
      <c r="D12" s="35"/>
      <c r="E12" s="35"/>
      <c r="F12" s="35"/>
      <c r="G12" s="35"/>
      <c r="H12" s="35"/>
      <c r="I12" s="35"/>
      <c r="J12" s="35"/>
      <c r="K12" s="35"/>
      <c r="N12" s="353"/>
    </row>
    <row r="13" spans="1:14">
      <c r="A13" s="32" t="s">
        <v>96</v>
      </c>
      <c r="N13" s="353"/>
    </row>
    <row r="14" spans="1:14" ht="3.75" customHeight="1">
      <c r="N14" s="353"/>
    </row>
    <row r="15" spans="1:14">
      <c r="A15" s="305" t="s">
        <v>91</v>
      </c>
      <c r="B15" s="282" t="s">
        <v>93</v>
      </c>
      <c r="C15" s="282"/>
      <c r="D15" s="282"/>
      <c r="E15" s="282"/>
      <c r="F15" s="282"/>
      <c r="G15" s="282" t="s">
        <v>94</v>
      </c>
      <c r="H15" s="282"/>
      <c r="I15" s="282"/>
      <c r="J15" s="282"/>
      <c r="K15" s="282"/>
      <c r="N15" s="353"/>
    </row>
    <row r="16" spans="1:14" ht="18.75" customHeight="1">
      <c r="A16" s="306"/>
      <c r="B16" s="38" t="s">
        <v>114</v>
      </c>
      <c r="C16" s="40" t="s">
        <v>273</v>
      </c>
      <c r="D16" s="39" t="s">
        <v>115</v>
      </c>
      <c r="E16" s="39" t="s">
        <v>116</v>
      </c>
      <c r="F16" s="41" t="s">
        <v>274</v>
      </c>
      <c r="G16" s="38" t="s">
        <v>114</v>
      </c>
      <c r="H16" s="40" t="s">
        <v>273</v>
      </c>
      <c r="I16" s="39" t="s">
        <v>115</v>
      </c>
      <c r="J16" s="39" t="s">
        <v>116</v>
      </c>
      <c r="K16" s="41" t="s">
        <v>273</v>
      </c>
      <c r="N16" s="353"/>
    </row>
    <row r="17" spans="1:14" ht="30.75" customHeight="1">
      <c r="A17" s="58" t="s">
        <v>99</v>
      </c>
      <c r="B17" s="283"/>
      <c r="C17" s="284"/>
      <c r="D17" s="284"/>
      <c r="E17" s="284"/>
      <c r="F17" s="107" t="s">
        <v>135</v>
      </c>
      <c r="G17" s="59" t="s">
        <v>102</v>
      </c>
      <c r="H17" s="283"/>
      <c r="I17" s="284"/>
      <c r="J17" s="284"/>
      <c r="K17" s="285"/>
      <c r="N17" s="353"/>
    </row>
    <row r="18" spans="1:14" ht="17.25" customHeight="1">
      <c r="A18" s="286" t="s">
        <v>125</v>
      </c>
      <c r="B18" s="286"/>
      <c r="C18" s="286"/>
      <c r="D18" s="286"/>
      <c r="E18" s="286"/>
      <c r="F18" s="286"/>
      <c r="G18" s="287"/>
      <c r="H18" s="287"/>
      <c r="I18" s="287"/>
      <c r="J18" s="287"/>
      <c r="K18" s="287"/>
      <c r="N18" s="33"/>
    </row>
    <row r="19" spans="1:14" ht="17.25" customHeight="1">
      <c r="A19" s="359" t="s">
        <v>196</v>
      </c>
      <c r="B19" s="359"/>
      <c r="C19" s="359"/>
      <c r="D19" s="359"/>
      <c r="E19" s="359"/>
      <c r="F19" s="359"/>
      <c r="G19" s="287"/>
      <c r="H19" s="287"/>
      <c r="I19" s="287"/>
      <c r="J19" s="287"/>
      <c r="K19" s="287"/>
      <c r="N19" s="33"/>
    </row>
    <row r="20" spans="1:14" ht="17.25" customHeight="1">
      <c r="A20" s="360" t="s">
        <v>275</v>
      </c>
      <c r="B20" s="361"/>
      <c r="C20" s="361"/>
      <c r="D20" s="361"/>
      <c r="E20" s="361"/>
      <c r="F20" s="362"/>
      <c r="G20" s="287"/>
      <c r="H20" s="287"/>
      <c r="I20" s="287"/>
      <c r="J20" s="287"/>
      <c r="K20" s="287"/>
      <c r="N20" s="33"/>
    </row>
    <row r="21" spans="1:14" ht="21.75" customHeight="1">
      <c r="N21" s="33"/>
    </row>
    <row r="22" spans="1:14">
      <c r="A22" s="32" t="s">
        <v>97</v>
      </c>
      <c r="N22" s="33"/>
    </row>
    <row r="23" spans="1:14" ht="3.75" customHeight="1">
      <c r="N23" s="33"/>
    </row>
    <row r="24" spans="1:14" ht="14.25" customHeight="1">
      <c r="A24" s="32" t="s">
        <v>199</v>
      </c>
      <c r="N24" s="33"/>
    </row>
    <row r="25" spans="1:14" ht="15" customHeight="1">
      <c r="A25" s="307" t="s">
        <v>103</v>
      </c>
      <c r="B25" s="309"/>
      <c r="C25" s="348" t="s">
        <v>200</v>
      </c>
      <c r="D25" s="349"/>
      <c r="E25" s="349"/>
      <c r="F25" s="349"/>
      <c r="G25" s="349"/>
      <c r="H25" s="349"/>
      <c r="I25" s="349"/>
      <c r="J25" s="350"/>
      <c r="K25" s="322" t="s">
        <v>105</v>
      </c>
      <c r="L25" s="322" t="s">
        <v>98</v>
      </c>
      <c r="M25" s="157"/>
      <c r="N25" s="33"/>
    </row>
    <row r="26" spans="1:14" ht="15" customHeight="1">
      <c r="A26" s="357"/>
      <c r="B26" s="358"/>
      <c r="C26" s="307" t="s">
        <v>104</v>
      </c>
      <c r="D26" s="322" t="s">
        <v>237</v>
      </c>
      <c r="E26" s="307" t="s">
        <v>201</v>
      </c>
      <c r="F26" s="146"/>
      <c r="G26" s="147"/>
      <c r="H26" s="313" t="s">
        <v>136</v>
      </c>
      <c r="I26" s="324" t="s">
        <v>143</v>
      </c>
      <c r="J26" s="322" t="s">
        <v>113</v>
      </c>
      <c r="K26" s="346"/>
      <c r="L26" s="346"/>
      <c r="M26" s="157"/>
    </row>
    <row r="27" spans="1:14" ht="33">
      <c r="A27" s="310"/>
      <c r="B27" s="312"/>
      <c r="C27" s="310"/>
      <c r="D27" s="323"/>
      <c r="E27" s="323"/>
      <c r="F27" s="145" t="s">
        <v>202</v>
      </c>
      <c r="G27" s="132" t="s">
        <v>203</v>
      </c>
      <c r="H27" s="314"/>
      <c r="I27" s="325"/>
      <c r="J27" s="323"/>
      <c r="K27" s="323"/>
      <c r="L27" s="323"/>
      <c r="M27" s="157"/>
    </row>
    <row r="28" spans="1:14" ht="18.75" customHeight="1">
      <c r="A28" s="316"/>
      <c r="B28" s="317"/>
      <c r="C28" s="162"/>
      <c r="D28" s="163"/>
      <c r="E28" s="109">
        <f>SUM(F28:G28)</f>
        <v>0</v>
      </c>
      <c r="F28" s="239"/>
      <c r="G28" s="239"/>
      <c r="H28" s="239"/>
      <c r="I28" s="43"/>
      <c r="J28" s="44"/>
      <c r="K28" s="109">
        <f>E28+H28</f>
        <v>0</v>
      </c>
      <c r="L28" s="161"/>
      <c r="M28" s="35"/>
    </row>
    <row r="29" spans="1:14" ht="18.75" customHeight="1">
      <c r="A29" s="316"/>
      <c r="B29" s="317"/>
      <c r="C29" s="162"/>
      <c r="D29" s="163"/>
      <c r="E29" s="109">
        <f t="shared" ref="E29:E30" si="0">SUM(F29:G29)</f>
        <v>0</v>
      </c>
      <c r="F29" s="239"/>
      <c r="G29" s="239"/>
      <c r="H29" s="239"/>
      <c r="I29" s="43"/>
      <c r="J29" s="44"/>
      <c r="K29" s="109">
        <f>E29+H29</f>
        <v>0</v>
      </c>
      <c r="L29" s="161"/>
      <c r="M29" s="35"/>
    </row>
    <row r="30" spans="1:14" ht="18.75" customHeight="1">
      <c r="A30" s="316"/>
      <c r="B30" s="317"/>
      <c r="C30" s="162"/>
      <c r="D30" s="163"/>
      <c r="E30" s="109">
        <f t="shared" si="0"/>
        <v>0</v>
      </c>
      <c r="F30" s="239"/>
      <c r="G30" s="239"/>
      <c r="H30" s="239"/>
      <c r="I30" s="43"/>
      <c r="J30" s="44"/>
      <c r="K30" s="109">
        <f>E30+H30</f>
        <v>0</v>
      </c>
      <c r="L30" s="161"/>
      <c r="M30" s="35"/>
    </row>
    <row r="31" spans="1:14" ht="4.5" customHeight="1">
      <c r="A31" s="111"/>
      <c r="B31" s="111"/>
      <c r="C31" s="112"/>
      <c r="D31" s="112"/>
      <c r="E31" s="110"/>
      <c r="F31" s="113"/>
      <c r="G31" s="113"/>
      <c r="H31" s="114"/>
      <c r="I31" s="110"/>
      <c r="J31" s="111"/>
    </row>
    <row r="32" spans="1:14" ht="10" customHeight="1">
      <c r="A32" s="35"/>
      <c r="B32" s="35"/>
      <c r="C32" s="133"/>
      <c r="D32" s="133"/>
      <c r="E32" s="134"/>
      <c r="F32" s="135"/>
      <c r="G32" s="135"/>
      <c r="H32" s="136"/>
      <c r="I32" s="134"/>
      <c r="J32" s="35"/>
    </row>
    <row r="33" spans="1:13" ht="30" customHeight="1">
      <c r="A33" s="355" t="s">
        <v>157</v>
      </c>
      <c r="B33" s="356"/>
      <c r="C33" s="355" t="s">
        <v>158</v>
      </c>
      <c r="D33" s="356"/>
      <c r="E33" s="347" t="s">
        <v>204</v>
      </c>
      <c r="F33" s="347"/>
      <c r="G33" s="137" t="s">
        <v>159</v>
      </c>
      <c r="H33" s="320" t="s">
        <v>205</v>
      </c>
      <c r="I33" s="320"/>
      <c r="J33" s="35"/>
    </row>
    <row r="34" spans="1:13" ht="18.75" customHeight="1">
      <c r="A34" s="288">
        <f>A28</f>
        <v>0</v>
      </c>
      <c r="B34" s="289"/>
      <c r="C34" s="352"/>
      <c r="D34" s="319"/>
      <c r="E34" s="318"/>
      <c r="F34" s="319"/>
      <c r="G34" s="143"/>
      <c r="H34" s="321" t="str">
        <f>IF(OR(G34="(6)項イ(1)",G34="(6)項イ(2)"),"有",IF(OR(AND(G34="(6)項イ(3)",K28&gt;=3000),AND(G34="(6)項イ(4)",K28&gt;=6000)),"有","無"))</f>
        <v>無</v>
      </c>
      <c r="I34" s="321"/>
      <c r="J34" s="144" t="str">
        <f>(IF(E34="有","補助対象外です"," "))</f>
        <v xml:space="preserve"> </v>
      </c>
      <c r="K34" s="144"/>
    </row>
    <row r="35" spans="1:13" ht="18.75" customHeight="1">
      <c r="A35" s="288">
        <f>A29</f>
        <v>0</v>
      </c>
      <c r="B35" s="289"/>
      <c r="C35" s="318"/>
      <c r="D35" s="319"/>
      <c r="E35" s="318"/>
      <c r="F35" s="319"/>
      <c r="G35" s="42"/>
      <c r="H35" s="321" t="str">
        <f>IF(OR(G35="(6)項イ(1)",G35="(6)項イ(2)"),"有",IF(OR(AND(G35="(6)項イ(3)",K29&gt;=3000),AND(G35="(6)項イ(4)",K29&gt;=6000)),"有","無"))</f>
        <v>無</v>
      </c>
      <c r="I35" s="321"/>
      <c r="J35" s="144" t="str">
        <f>(IF(E35="有","補助対象外です"," "))</f>
        <v xml:space="preserve"> </v>
      </c>
    </row>
    <row r="36" spans="1:13" ht="18.75" customHeight="1">
      <c r="A36" s="288">
        <f>A30</f>
        <v>0</v>
      </c>
      <c r="B36" s="289"/>
      <c r="C36" s="318"/>
      <c r="D36" s="319"/>
      <c r="E36" s="318"/>
      <c r="F36" s="319"/>
      <c r="G36" s="42"/>
      <c r="H36" s="321" t="str">
        <f>IF(OR(G36="(6)項イ(1)",G36="(6)項イ(2)"),"有",IF(OR(AND(G36="(6)項イ(3)",K30&gt;=3000),AND(G36="(6)項イ(4)",K30&gt;=6000)),"有","無"))</f>
        <v>無</v>
      </c>
      <c r="I36" s="321"/>
      <c r="J36" s="144" t="str">
        <f>(IF(E36="有","補助対象外です"," "))</f>
        <v xml:space="preserve"> </v>
      </c>
    </row>
    <row r="37" spans="1:13" ht="30.75" customHeight="1">
      <c r="A37" s="315" t="s">
        <v>197</v>
      </c>
      <c r="B37" s="351"/>
      <c r="C37" s="351"/>
      <c r="D37" s="351"/>
      <c r="E37" s="351"/>
      <c r="F37" s="351"/>
      <c r="G37" s="351"/>
      <c r="H37" s="351"/>
      <c r="I37" s="351"/>
      <c r="J37" s="351"/>
      <c r="K37" s="351"/>
      <c r="L37" s="351"/>
      <c r="M37" s="180"/>
    </row>
    <row r="38" spans="1:13" s="105" customFormat="1" ht="24.75" customHeight="1">
      <c r="A38" s="315" t="s">
        <v>206</v>
      </c>
      <c r="B38" s="315"/>
      <c r="C38" s="315"/>
      <c r="D38" s="315"/>
      <c r="E38" s="315"/>
      <c r="F38" s="315"/>
      <c r="G38" s="315"/>
      <c r="H38" s="315"/>
      <c r="I38" s="315"/>
      <c r="J38" s="315"/>
      <c r="K38" s="315"/>
      <c r="L38" s="315"/>
      <c r="M38" s="179"/>
    </row>
    <row r="39" spans="1:13" s="105" customFormat="1" ht="21.75" customHeight="1">
      <c r="A39" s="315"/>
      <c r="B39" s="315"/>
      <c r="C39" s="315"/>
      <c r="D39" s="315"/>
      <c r="E39" s="315"/>
      <c r="F39" s="315"/>
      <c r="G39" s="315"/>
      <c r="H39" s="315"/>
      <c r="I39" s="315"/>
      <c r="J39" s="315"/>
      <c r="K39" s="315"/>
      <c r="L39" s="315"/>
      <c r="M39" s="179"/>
    </row>
    <row r="40" spans="1:13" ht="20.149999999999999" customHeight="1">
      <c r="A40" s="315" t="s">
        <v>207</v>
      </c>
      <c r="B40" s="315"/>
      <c r="C40" s="315"/>
      <c r="D40" s="315"/>
      <c r="E40" s="315"/>
      <c r="F40" s="315"/>
      <c r="G40" s="315"/>
      <c r="H40" s="315"/>
      <c r="I40" s="315"/>
      <c r="J40" s="315"/>
      <c r="K40" s="315"/>
      <c r="L40" s="315"/>
      <c r="M40" s="179"/>
    </row>
    <row r="41" spans="1:13" s="105" customFormat="1" ht="20.149999999999999" customHeight="1">
      <c r="A41" s="315" t="s">
        <v>208</v>
      </c>
      <c r="B41" s="315"/>
      <c r="C41" s="315"/>
      <c r="D41" s="315"/>
      <c r="E41" s="315"/>
      <c r="F41" s="315"/>
      <c r="G41" s="315"/>
      <c r="H41" s="315"/>
      <c r="I41" s="315"/>
      <c r="J41" s="315"/>
      <c r="K41" s="315"/>
      <c r="L41" s="315"/>
      <c r="M41" s="179"/>
    </row>
    <row r="42" spans="1:13" ht="30.75" customHeight="1">
      <c r="A42" s="315" t="s">
        <v>209</v>
      </c>
      <c r="B42" s="315"/>
      <c r="C42" s="315"/>
      <c r="D42" s="315"/>
      <c r="E42" s="315"/>
      <c r="F42" s="315"/>
      <c r="G42" s="315"/>
      <c r="H42" s="315"/>
      <c r="I42" s="315"/>
      <c r="J42" s="315"/>
      <c r="K42" s="315"/>
      <c r="L42" s="315"/>
      <c r="M42" s="179"/>
    </row>
    <row r="43" spans="1:13" ht="14.25" customHeight="1"/>
    <row r="44" spans="1:13" ht="15" customHeight="1">
      <c r="A44" s="108"/>
      <c r="B44" s="108"/>
      <c r="C44" s="108"/>
      <c r="D44" s="108"/>
      <c r="E44" s="108"/>
      <c r="F44" s="108"/>
      <c r="G44" s="108"/>
      <c r="H44" s="108"/>
      <c r="I44" s="108"/>
      <c r="J44" s="108"/>
      <c r="K44" s="108"/>
    </row>
    <row r="45" spans="1:13" ht="24" customHeight="1">
      <c r="A45" s="36" t="s">
        <v>131</v>
      </c>
    </row>
    <row r="46" spans="1:13" ht="19.5" customHeight="1">
      <c r="A46" s="307" t="s">
        <v>107</v>
      </c>
      <c r="B46" s="308"/>
      <c r="C46" s="308"/>
      <c r="D46" s="309"/>
      <c r="E46" s="322" t="s">
        <v>152</v>
      </c>
      <c r="F46" s="326" t="s">
        <v>134</v>
      </c>
      <c r="G46" s="327"/>
      <c r="H46" s="327"/>
      <c r="I46" s="328"/>
    </row>
    <row r="47" spans="1:13" ht="30" customHeight="1">
      <c r="A47" s="310"/>
      <c r="B47" s="311"/>
      <c r="C47" s="311"/>
      <c r="D47" s="312"/>
      <c r="E47" s="323"/>
      <c r="F47" s="329"/>
      <c r="G47" s="330"/>
      <c r="H47" s="330"/>
      <c r="I47" s="331"/>
    </row>
    <row r="48" spans="1:13" ht="20.25" customHeight="1">
      <c r="A48" s="299" t="s">
        <v>133</v>
      </c>
      <c r="B48" s="300"/>
      <c r="C48" s="300"/>
      <c r="D48" s="301"/>
      <c r="E48" s="43"/>
      <c r="F48" s="302"/>
      <c r="G48" s="303"/>
      <c r="H48" s="303"/>
      <c r="I48" s="304"/>
    </row>
    <row r="49" spans="1:14">
      <c r="A49" s="106"/>
      <c r="B49" s="106"/>
      <c r="C49" s="106"/>
      <c r="D49" s="106"/>
      <c r="E49" s="106"/>
    </row>
    <row r="50" spans="1:14" ht="15" customHeight="1"/>
    <row r="51" spans="1:14" ht="14.25" customHeight="1">
      <c r="A51" s="32" t="s">
        <v>108</v>
      </c>
    </row>
    <row r="52" spans="1:14" ht="19.5" customHeight="1" thickBot="1">
      <c r="A52" s="36" t="s">
        <v>210</v>
      </c>
    </row>
    <row r="53" spans="1:14" ht="44.25" customHeight="1">
      <c r="A53" s="294" t="s">
        <v>110</v>
      </c>
      <c r="B53" s="291"/>
      <c r="C53" s="160" t="s">
        <v>153</v>
      </c>
      <c r="D53" s="160" t="s">
        <v>142</v>
      </c>
      <c r="E53" s="164" t="s">
        <v>109</v>
      </c>
      <c r="F53" s="164" t="s">
        <v>240</v>
      </c>
      <c r="G53" s="290" t="s">
        <v>241</v>
      </c>
      <c r="H53" s="345"/>
      <c r="I53" s="38" t="s">
        <v>238</v>
      </c>
      <c r="J53" s="297" t="s">
        <v>239</v>
      </c>
      <c r="K53" s="298"/>
    </row>
    <row r="54" spans="1:14" ht="14.25" customHeight="1">
      <c r="A54" s="288" t="str">
        <f>IF(A28="","",A28)</f>
        <v/>
      </c>
      <c r="B54" s="289"/>
      <c r="C54" s="158" t="str">
        <f>IF(I28="","",I28)</f>
        <v/>
      </c>
      <c r="D54" s="159">
        <f>IF(E28="","",E28)</f>
        <v>0</v>
      </c>
      <c r="E54" s="165" t="b">
        <f>IF(C28="1.通常型スプリンクラー",24000,IF(C28="2.水道連結型スプリンクラー",23000,IF(C28="3.パッケージ型自動消火設備",28000,IF(C28="4.消防法施行令第32条適用設備",27000))))</f>
        <v>0</v>
      </c>
      <c r="F54" s="166">
        <f>IF(AND(OR(C28="1.通常型スプリンクラー",C28="2.水道連結型スプリンクラー"),D28="有"),2460000,0)</f>
        <v>0</v>
      </c>
      <c r="G54" s="333">
        <f>IF(D54="","",SUM(ROUND(D54,0)*E54,F54))</f>
        <v>0</v>
      </c>
      <c r="H54" s="334"/>
      <c r="I54" s="167">
        <v>0.5</v>
      </c>
      <c r="J54" s="343">
        <f>IF(D54="","",ROUNDDOWN(MIN(C54,G54)*I54,-3))</f>
        <v>0</v>
      </c>
      <c r="K54" s="344"/>
    </row>
    <row r="55" spans="1:14" ht="14.25" customHeight="1">
      <c r="A55" s="288" t="str">
        <f>IF(A29="","",A29)</f>
        <v/>
      </c>
      <c r="B55" s="289"/>
      <c r="C55" s="158" t="str">
        <f>IF(I29="","",I29)</f>
        <v/>
      </c>
      <c r="D55" s="109">
        <f>IF(E29="","",E29)</f>
        <v>0</v>
      </c>
      <c r="E55" s="165" t="b">
        <f t="shared" ref="E55:E56" si="1">IF(C29="1.通常型スプリンクラー",24000,IF(C29="2.水道連結型スプリンクラー",23000,IF(C29="3.パッケージ型自動消火設備",28000,IF(C29="4.消防法施行令第32条適用設備",27000))))</f>
        <v>0</v>
      </c>
      <c r="F55" s="166">
        <f t="shared" ref="F55:F56" si="2">IF(AND(OR(C29="1.通常型スプリンクラー",C29="2.水道連結型スプリンクラー"),D29="有"),2460000,0)</f>
        <v>0</v>
      </c>
      <c r="G55" s="333">
        <f>IF(D55="","",SUM(ROUND(D55,0)*E55,F55))</f>
        <v>0</v>
      </c>
      <c r="H55" s="334"/>
      <c r="I55" s="167">
        <v>0.5</v>
      </c>
      <c r="J55" s="343">
        <f>IF(D55="","",ROUNDDOWN(MIN(C55,G55)*I55,-3))</f>
        <v>0</v>
      </c>
      <c r="K55" s="344"/>
      <c r="L55" s="142"/>
      <c r="M55" s="142"/>
    </row>
    <row r="56" spans="1:14" ht="14.25" customHeight="1" thickBot="1">
      <c r="A56" s="288" t="str">
        <f>IF(A30="","",A30)</f>
        <v/>
      </c>
      <c r="B56" s="289"/>
      <c r="C56" s="158" t="str">
        <f>IF(I30="","",I30)</f>
        <v/>
      </c>
      <c r="D56" s="109">
        <f>IF(E30="","",E30)</f>
        <v>0</v>
      </c>
      <c r="E56" s="165" t="b">
        <f t="shared" si="1"/>
        <v>0</v>
      </c>
      <c r="F56" s="166">
        <f t="shared" si="2"/>
        <v>0</v>
      </c>
      <c r="G56" s="333">
        <f>IF(D56="","",SUM(ROUND(D56,0)*E56,F56))</f>
        <v>0</v>
      </c>
      <c r="H56" s="334"/>
      <c r="I56" s="167">
        <v>0.5</v>
      </c>
      <c r="J56" s="341">
        <f>IF(D56="","",ROUNDDOWN(MIN(C56,G56)*I56,-3))</f>
        <v>0</v>
      </c>
      <c r="K56" s="342"/>
      <c r="L56" s="142"/>
      <c r="M56" s="142"/>
    </row>
    <row r="57" spans="1:14" ht="27.75" customHeight="1">
      <c r="K57" s="293" t="s">
        <v>117</v>
      </c>
      <c r="L57" s="293"/>
      <c r="M57" s="142"/>
      <c r="N57" s="32" t="s">
        <v>263</v>
      </c>
    </row>
    <row r="58" spans="1:14" ht="19.5" customHeight="1" thickBot="1">
      <c r="A58" s="36" t="s">
        <v>130</v>
      </c>
    </row>
    <row r="59" spans="1:14" ht="37.5" customHeight="1">
      <c r="A59" s="294" t="s">
        <v>111</v>
      </c>
      <c r="B59" s="291"/>
      <c r="C59" s="290" t="s">
        <v>153</v>
      </c>
      <c r="D59" s="291"/>
      <c r="E59" s="292" t="s">
        <v>112</v>
      </c>
      <c r="F59" s="282"/>
      <c r="G59" s="335" t="s">
        <v>211</v>
      </c>
      <c r="H59" s="336"/>
      <c r="I59" s="33"/>
      <c r="J59" s="339"/>
      <c r="K59" s="340"/>
    </row>
    <row r="60" spans="1:14" ht="14.25" customHeight="1" thickBot="1">
      <c r="A60" s="288" t="s">
        <v>106</v>
      </c>
      <c r="B60" s="289"/>
      <c r="C60" s="295" t="str">
        <f>IF(E48="","",E48)</f>
        <v/>
      </c>
      <c r="D60" s="295"/>
      <c r="E60" s="296">
        <v>1279000</v>
      </c>
      <c r="F60" s="296"/>
      <c r="G60" s="337" t="str">
        <f>IF(C60="","",ROUNDDOWN(MIN(C60,E60),-3))</f>
        <v/>
      </c>
      <c r="H60" s="338"/>
      <c r="I60" s="33"/>
      <c r="J60" s="332"/>
      <c r="K60" s="332"/>
    </row>
    <row r="61" spans="1:14" ht="9" customHeight="1"/>
    <row r="62" spans="1:14" ht="18.75" customHeight="1">
      <c r="A62" s="278" t="s">
        <v>212</v>
      </c>
      <c r="B62" s="278"/>
      <c r="C62" s="278"/>
      <c r="D62" s="278"/>
      <c r="E62" s="278"/>
      <c r="F62" s="278"/>
      <c r="G62" s="278"/>
      <c r="H62" s="278"/>
      <c r="I62" s="278"/>
      <c r="J62" s="278"/>
      <c r="K62" s="278"/>
      <c r="L62" s="278"/>
      <c r="M62" s="181"/>
    </row>
    <row r="63" spans="1:14">
      <c r="N63" s="182"/>
    </row>
    <row r="64" spans="1:14">
      <c r="N64" s="182"/>
    </row>
    <row r="65" spans="14:14">
      <c r="N65" s="182"/>
    </row>
    <row r="66" spans="14:14">
      <c r="N66" s="182"/>
    </row>
    <row r="67" spans="14:14">
      <c r="N67" s="182"/>
    </row>
    <row r="68" spans="14:14">
      <c r="N68" s="182"/>
    </row>
    <row r="69" spans="14:14">
      <c r="N69" s="182"/>
    </row>
    <row r="70" spans="14:14">
      <c r="N70" s="182"/>
    </row>
  </sheetData>
  <mergeCells count="85">
    <mergeCell ref="C35:D35"/>
    <mergeCell ref="C36:D36"/>
    <mergeCell ref="N3:N7"/>
    <mergeCell ref="N10:N17"/>
    <mergeCell ref="A2:L2"/>
    <mergeCell ref="A33:B33"/>
    <mergeCell ref="C33:D33"/>
    <mergeCell ref="A25:B27"/>
    <mergeCell ref="A19:F19"/>
    <mergeCell ref="G19:K19"/>
    <mergeCell ref="A20:F20"/>
    <mergeCell ref="G20:K20"/>
    <mergeCell ref="A38:L39"/>
    <mergeCell ref="K25:K27"/>
    <mergeCell ref="E26:E27"/>
    <mergeCell ref="E33:F33"/>
    <mergeCell ref="E34:F34"/>
    <mergeCell ref="C25:J25"/>
    <mergeCell ref="C26:C27"/>
    <mergeCell ref="D26:D27"/>
    <mergeCell ref="H36:I36"/>
    <mergeCell ref="A37:L37"/>
    <mergeCell ref="J26:J27"/>
    <mergeCell ref="L25:L27"/>
    <mergeCell ref="A34:B34"/>
    <mergeCell ref="A35:B35"/>
    <mergeCell ref="A36:B36"/>
    <mergeCell ref="C34:D34"/>
    <mergeCell ref="E46:E47"/>
    <mergeCell ref="I26:I27"/>
    <mergeCell ref="F46:I47"/>
    <mergeCell ref="J60:K60"/>
    <mergeCell ref="G55:H55"/>
    <mergeCell ref="G59:H59"/>
    <mergeCell ref="G60:H60"/>
    <mergeCell ref="J59:K59"/>
    <mergeCell ref="E35:F35"/>
    <mergeCell ref="G56:H56"/>
    <mergeCell ref="J56:K56"/>
    <mergeCell ref="J55:K55"/>
    <mergeCell ref="G53:H53"/>
    <mergeCell ref="J54:K54"/>
    <mergeCell ref="G54:H54"/>
    <mergeCell ref="H35:I35"/>
    <mergeCell ref="J53:K53"/>
    <mergeCell ref="A48:D48"/>
    <mergeCell ref="F48:I48"/>
    <mergeCell ref="A53:B53"/>
    <mergeCell ref="A15:A16"/>
    <mergeCell ref="A46:D47"/>
    <mergeCell ref="H26:H27"/>
    <mergeCell ref="A42:L42"/>
    <mergeCell ref="A30:B30"/>
    <mergeCell ref="A28:B28"/>
    <mergeCell ref="A29:B29"/>
    <mergeCell ref="A40:L40"/>
    <mergeCell ref="A41:L41"/>
    <mergeCell ref="E36:F36"/>
    <mergeCell ref="H33:I33"/>
    <mergeCell ref="H34:I34"/>
    <mergeCell ref="A55:B55"/>
    <mergeCell ref="C59:D59"/>
    <mergeCell ref="E59:F59"/>
    <mergeCell ref="K57:L57"/>
    <mergeCell ref="A60:B60"/>
    <mergeCell ref="A59:B59"/>
    <mergeCell ref="A56:B56"/>
    <mergeCell ref="C60:D60"/>
    <mergeCell ref="E60:F60"/>
    <mergeCell ref="A62:L62"/>
    <mergeCell ref="A10:C10"/>
    <mergeCell ref="D10:F10"/>
    <mergeCell ref="B5:F5"/>
    <mergeCell ref="A9:C9"/>
    <mergeCell ref="D9:F9"/>
    <mergeCell ref="G9:K9"/>
    <mergeCell ref="B6:F6"/>
    <mergeCell ref="G10:K10"/>
    <mergeCell ref="G15:K15"/>
    <mergeCell ref="B17:E17"/>
    <mergeCell ref="H17:K17"/>
    <mergeCell ref="A18:F18"/>
    <mergeCell ref="G18:K18"/>
    <mergeCell ref="B15:F15"/>
    <mergeCell ref="A54:B54"/>
  </mergeCells>
  <phoneticPr fontId="4"/>
  <dataValidations count="8">
    <dataValidation type="list" allowBlank="1" showInputMessage="1" showErrorMessage="1" sqref="B6:F6" xr:uid="{00000000-0002-0000-0F00-000000000000}">
      <formula1>"有床診療所,病院,有床歯科診療所,助産所（入所施設を有する）"</formula1>
    </dataValidation>
    <dataValidation type="list" allowBlank="1" showInputMessage="1" showErrorMessage="1" sqref="F48:I48 G18:K18 G20:K20" xr:uid="{00000000-0002-0000-0F00-000001000000}">
      <formula1>"○,×"</formula1>
    </dataValidation>
    <dataValidation type="list" allowBlank="1" showInputMessage="1" showErrorMessage="1" sqref="G34:G36" xr:uid="{00000000-0002-0000-0F00-000002000000}">
      <formula1>"(6)項イ(1),(6)項イ(2),(6)項イ(3),(6)項イ(4)"</formula1>
    </dataValidation>
    <dataValidation type="list" allowBlank="1" showInputMessage="1" showErrorMessage="1" sqref="G19:K19 E34:F36" xr:uid="{00000000-0002-0000-0F00-000003000000}">
      <formula1>"有,無"</formula1>
    </dataValidation>
    <dataValidation type="list" allowBlank="1" showInputMessage="1" sqref="D28:D30" xr:uid="{00000000-0002-0000-0F00-000004000000}">
      <formula1>"有,無"</formula1>
    </dataValidation>
    <dataValidation type="list" allowBlank="1" showInputMessage="1" showErrorMessage="1" sqref="C28:C30" xr:uid="{2A012376-CB67-4903-B711-064B47D9A797}">
      <formula1>"1.通常型スプリンクラー,2.水道連結型スプリンクラー,3.パッケージ型自動消火設備,4.消防法施行令第32条適用設備"</formula1>
    </dataValidation>
    <dataValidation type="list" allowBlank="1" showInputMessage="1" showErrorMessage="1" sqref="C31:D32" xr:uid="{00000000-0002-0000-0F00-000005000000}">
      <formula1>#REF!</formula1>
    </dataValidation>
    <dataValidation type="list" allowBlank="1" showInputMessage="1" showErrorMessage="1" sqref="H17:K17" xr:uid="{E75B71EE-FA21-46F5-BB87-9A28C0C8E50B}">
      <formula1>"鉄骨鉄筋コンクリート造,鉄筋コンクリート造,鉄骨造（鉄筋コンクリート造と同等の強度）,鉄骨造（ブロック造と同等の強度）,ブロック造,木造,プレハブ造"</formula1>
    </dataValidation>
  </dataValidations>
  <printOptions horizontalCentered="1"/>
  <pageMargins left="0.39370078740157483" right="0.19685039370078741" top="0.55118110236220474" bottom="0.55118110236220474" header="0" footer="0"/>
  <pageSetup paperSize="9" scale="72" orientation="portrait" cellComments="asDisplayed"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C1BAAA-F1B0-4150-9BF9-99F725EE14FA}">
  <sheetPr>
    <pageSetUpPr fitToPage="1"/>
  </sheetPr>
  <dimension ref="A1:X81"/>
  <sheetViews>
    <sheetView view="pageBreakPreview" zoomScaleNormal="100" zoomScaleSheetLayoutView="100" workbookViewId="0"/>
  </sheetViews>
  <sheetFormatPr defaultColWidth="9" defaultRowHeight="13" outlineLevelCol="1"/>
  <cols>
    <col min="1" max="2" width="5" style="2" customWidth="1"/>
    <col min="3" max="3" width="24.90625" style="2" customWidth="1"/>
    <col min="4" max="12" width="8.453125" style="2" customWidth="1"/>
    <col min="13" max="21" width="8.453125" style="2" hidden="1" customWidth="1" outlineLevel="1"/>
    <col min="22" max="22" width="9" style="2" collapsed="1"/>
    <col min="23" max="16384" width="9" style="2"/>
  </cols>
  <sheetData>
    <row r="1" spans="1:21" ht="19.5" customHeight="1">
      <c r="A1" s="37" t="s">
        <v>33</v>
      </c>
    </row>
    <row r="2" spans="1:21" ht="17.25" customHeight="1">
      <c r="A2" s="37"/>
      <c r="B2" s="37"/>
      <c r="C2" s="37"/>
      <c r="D2" s="399" t="s">
        <v>124</v>
      </c>
      <c r="E2" s="399"/>
      <c r="F2" s="399"/>
      <c r="G2" s="399"/>
      <c r="H2" s="399"/>
      <c r="I2" s="37"/>
      <c r="J2" s="37"/>
      <c r="K2" s="37"/>
      <c r="L2" s="37"/>
      <c r="M2" s="168"/>
      <c r="N2" s="168"/>
      <c r="O2" s="168"/>
      <c r="P2" s="168"/>
      <c r="Q2" s="168"/>
      <c r="R2" s="168"/>
      <c r="S2" s="168"/>
      <c r="T2" s="168"/>
      <c r="U2" s="168"/>
    </row>
    <row r="3" spans="1:21" ht="16.5">
      <c r="A3" s="37"/>
      <c r="B3" s="37"/>
      <c r="C3" s="37"/>
      <c r="D3" s="399"/>
      <c r="E3" s="399"/>
      <c r="F3" s="399"/>
      <c r="G3" s="399"/>
      <c r="H3" s="399"/>
      <c r="I3" s="37"/>
      <c r="J3" s="37"/>
      <c r="K3" s="37"/>
      <c r="L3" s="37"/>
      <c r="M3" s="168"/>
      <c r="N3" s="168"/>
      <c r="O3" s="168"/>
      <c r="P3" s="168"/>
      <c r="Q3" s="168"/>
      <c r="R3" s="168"/>
      <c r="S3" s="168"/>
      <c r="T3" s="168"/>
      <c r="U3" s="168"/>
    </row>
    <row r="4" spans="1:21" ht="13.5" thickBot="1">
      <c r="A4" s="3" t="s">
        <v>15</v>
      </c>
    </row>
    <row r="5" spans="1:21" s="5" customFormat="1" ht="19.5" customHeight="1" thickBot="1">
      <c r="A5" s="400" t="s">
        <v>16</v>
      </c>
      <c r="B5" s="401"/>
      <c r="C5" s="103"/>
      <c r="D5" s="4" t="s">
        <v>43</v>
      </c>
      <c r="E5" s="402" t="s">
        <v>249</v>
      </c>
      <c r="F5" s="403"/>
      <c r="G5" s="403"/>
      <c r="H5" s="403"/>
      <c r="I5" s="404"/>
    </row>
    <row r="6" spans="1:21" s="5" customFormat="1" ht="12.5" thickBot="1">
      <c r="A6" s="1"/>
    </row>
    <row r="7" spans="1:21" s="5" customFormat="1" ht="18" customHeight="1">
      <c r="A7" s="392" t="s">
        <v>34</v>
      </c>
      <c r="B7" s="393" t="s">
        <v>35</v>
      </c>
      <c r="C7" s="394"/>
      <c r="D7" s="392" t="s">
        <v>123</v>
      </c>
      <c r="E7" s="393"/>
      <c r="F7" s="394"/>
      <c r="G7" s="392" t="s">
        <v>17</v>
      </c>
      <c r="H7" s="393"/>
      <c r="I7" s="393"/>
      <c r="J7" s="393"/>
      <c r="K7" s="393"/>
      <c r="L7" s="394"/>
      <c r="M7" s="392" t="s">
        <v>17</v>
      </c>
      <c r="N7" s="393"/>
      <c r="O7" s="393"/>
      <c r="P7" s="393"/>
      <c r="Q7" s="393"/>
      <c r="R7" s="393"/>
      <c r="S7" s="393"/>
      <c r="T7" s="393"/>
      <c r="U7" s="394"/>
    </row>
    <row r="8" spans="1:21" s="5" customFormat="1" ht="18" customHeight="1">
      <c r="A8" s="395"/>
      <c r="B8" s="387"/>
      <c r="C8" s="388"/>
      <c r="D8" s="395" t="s">
        <v>36</v>
      </c>
      <c r="E8" s="387" t="s">
        <v>37</v>
      </c>
      <c r="F8" s="388" t="s">
        <v>38</v>
      </c>
      <c r="G8" s="396" t="s">
        <v>257</v>
      </c>
      <c r="H8" s="397"/>
      <c r="I8" s="175" t="str">
        <f>IF(I28="","",ROUND(I28/F28*100,0))</f>
        <v/>
      </c>
      <c r="J8" s="398" t="s">
        <v>257</v>
      </c>
      <c r="K8" s="397"/>
      <c r="L8" s="176" t="str">
        <f>IF(I8="","",IF(I8=100,"",100-I8))</f>
        <v/>
      </c>
      <c r="M8" s="396" t="s">
        <v>118</v>
      </c>
      <c r="N8" s="397"/>
      <c r="O8" s="175" t="str">
        <f>IF(O28="","",ROUND(O28/L28*100,0))</f>
        <v/>
      </c>
      <c r="P8" s="396" t="s">
        <v>118</v>
      </c>
      <c r="Q8" s="397"/>
      <c r="R8" s="175" t="str">
        <f>IF(R28="","",ROUND(R28/O28*100,0))</f>
        <v/>
      </c>
      <c r="S8" s="398" t="s">
        <v>118</v>
      </c>
      <c r="T8" s="397"/>
      <c r="U8" s="176" t="str">
        <f>IF(O8="","",IF(O8=100,"",100-O8))</f>
        <v/>
      </c>
    </row>
    <row r="9" spans="1:21" s="5" customFormat="1" ht="18" customHeight="1" thickBot="1">
      <c r="A9" s="379"/>
      <c r="B9" s="380"/>
      <c r="C9" s="381"/>
      <c r="D9" s="379"/>
      <c r="E9" s="380"/>
      <c r="F9" s="381"/>
      <c r="G9" s="172" t="s">
        <v>36</v>
      </c>
      <c r="H9" s="173" t="s">
        <v>37</v>
      </c>
      <c r="I9" s="173" t="s">
        <v>38</v>
      </c>
      <c r="J9" s="173" t="s">
        <v>36</v>
      </c>
      <c r="K9" s="173" t="s">
        <v>37</v>
      </c>
      <c r="L9" s="174" t="s">
        <v>38</v>
      </c>
      <c r="M9" s="172" t="s">
        <v>36</v>
      </c>
      <c r="N9" s="173" t="s">
        <v>37</v>
      </c>
      <c r="O9" s="173" t="s">
        <v>38</v>
      </c>
      <c r="P9" s="172" t="s">
        <v>36</v>
      </c>
      <c r="Q9" s="173" t="s">
        <v>37</v>
      </c>
      <c r="R9" s="173" t="s">
        <v>38</v>
      </c>
      <c r="S9" s="173" t="s">
        <v>36</v>
      </c>
      <c r="T9" s="173" t="s">
        <v>37</v>
      </c>
      <c r="U9" s="174" t="s">
        <v>38</v>
      </c>
    </row>
    <row r="10" spans="1:21" s="5" customFormat="1" ht="18" customHeight="1">
      <c r="A10" s="373" t="s">
        <v>39</v>
      </c>
      <c r="B10" s="375" t="s">
        <v>41</v>
      </c>
      <c r="C10" s="6"/>
      <c r="D10" s="7" t="s">
        <v>18</v>
      </c>
      <c r="E10" s="8" t="s">
        <v>20</v>
      </c>
      <c r="F10" s="9" t="s">
        <v>22</v>
      </c>
      <c r="G10" s="7" t="s">
        <v>23</v>
      </c>
      <c r="H10" s="8" t="s">
        <v>20</v>
      </c>
      <c r="I10" s="8" t="s">
        <v>24</v>
      </c>
      <c r="J10" s="8" t="s">
        <v>18</v>
      </c>
      <c r="K10" s="8" t="s">
        <v>20</v>
      </c>
      <c r="L10" s="9" t="s">
        <v>24</v>
      </c>
      <c r="M10" s="7" t="s">
        <v>23</v>
      </c>
      <c r="N10" s="8" t="s">
        <v>20</v>
      </c>
      <c r="O10" s="8" t="s">
        <v>24</v>
      </c>
      <c r="P10" s="7" t="s">
        <v>23</v>
      </c>
      <c r="Q10" s="8" t="s">
        <v>20</v>
      </c>
      <c r="R10" s="8" t="s">
        <v>24</v>
      </c>
      <c r="S10" s="8" t="s">
        <v>18</v>
      </c>
      <c r="T10" s="8" t="s">
        <v>20</v>
      </c>
      <c r="U10" s="9" t="s">
        <v>24</v>
      </c>
    </row>
    <row r="11" spans="1:21" s="5" customFormat="1" ht="18" customHeight="1">
      <c r="A11" s="374"/>
      <c r="B11" s="376"/>
      <c r="C11" s="170" t="s">
        <v>250</v>
      </c>
      <c r="D11" s="45"/>
      <c r="E11" s="46" t="str">
        <f>IF(D11="","",F11/D11)</f>
        <v/>
      </c>
      <c r="F11" s="47"/>
      <c r="G11" s="45"/>
      <c r="H11" s="46" t="str">
        <f>IF(G11="","",I11/G11)</f>
        <v/>
      </c>
      <c r="I11" s="48"/>
      <c r="J11" s="46"/>
      <c r="K11" s="46" t="str">
        <f>IF(J11="","",L11/J11)</f>
        <v/>
      </c>
      <c r="L11" s="49"/>
      <c r="M11" s="45"/>
      <c r="N11" s="46" t="str">
        <f>IF(M11="","",O11/M11)</f>
        <v/>
      </c>
      <c r="O11" s="48"/>
      <c r="P11" s="45"/>
      <c r="Q11" s="46" t="str">
        <f>IF(P11="","",R11/P11)</f>
        <v/>
      </c>
      <c r="R11" s="48"/>
      <c r="S11" s="46"/>
      <c r="T11" s="46" t="str">
        <f>IF(S11="","",U11/S11)</f>
        <v/>
      </c>
      <c r="U11" s="49"/>
    </row>
    <row r="12" spans="1:21" s="5" customFormat="1" ht="18" customHeight="1">
      <c r="A12" s="374"/>
      <c r="B12" s="376"/>
      <c r="C12" s="50" t="s">
        <v>251</v>
      </c>
      <c r="D12" s="45"/>
      <c r="E12" s="46" t="str">
        <f>IF(D12="","",F12/D12)</f>
        <v/>
      </c>
      <c r="F12" s="47"/>
      <c r="G12" s="45"/>
      <c r="H12" s="46" t="str">
        <f>IF(G12="","",I12/G12)</f>
        <v/>
      </c>
      <c r="I12" s="48"/>
      <c r="J12" s="46"/>
      <c r="K12" s="46" t="str">
        <f t="shared" ref="K12:K47" si="0">IF(J12="","",L12/J12)</f>
        <v/>
      </c>
      <c r="L12" s="49"/>
      <c r="M12" s="45"/>
      <c r="N12" s="46" t="str">
        <f>IF(M12="","",O12/M12)</f>
        <v/>
      </c>
      <c r="O12" s="48"/>
      <c r="P12" s="45"/>
      <c r="Q12" s="46" t="str">
        <f>IF(P12="","",R12/P12)</f>
        <v/>
      </c>
      <c r="R12" s="48"/>
      <c r="S12" s="46"/>
      <c r="T12" s="46" t="str">
        <f t="shared" ref="T12:T47" si="1">IF(S12="","",U12/S12)</f>
        <v/>
      </c>
      <c r="U12" s="49"/>
    </row>
    <row r="13" spans="1:21" s="5" customFormat="1" ht="18" customHeight="1">
      <c r="A13" s="374"/>
      <c r="B13" s="376"/>
      <c r="C13" s="231" t="s">
        <v>252</v>
      </c>
      <c r="D13" s="60"/>
      <c r="E13" s="102" t="str">
        <f>IF(D13="","",F13/D13)</f>
        <v/>
      </c>
      <c r="F13" s="62"/>
      <c r="G13" s="63"/>
      <c r="H13" s="61" t="str">
        <f>IF(G13="","",I13/G13)</f>
        <v/>
      </c>
      <c r="I13" s="64"/>
      <c r="J13" s="64"/>
      <c r="K13" s="61" t="str">
        <f t="shared" si="0"/>
        <v/>
      </c>
      <c r="L13" s="62"/>
      <c r="M13" s="63"/>
      <c r="N13" s="61" t="str">
        <f>IF(M13="","",O13/M13)</f>
        <v/>
      </c>
      <c r="O13" s="64"/>
      <c r="P13" s="63"/>
      <c r="Q13" s="61" t="str">
        <f>IF(P13="","",R13/P13)</f>
        <v/>
      </c>
      <c r="R13" s="64"/>
      <c r="S13" s="64"/>
      <c r="T13" s="61" t="str">
        <f t="shared" si="1"/>
        <v/>
      </c>
      <c r="U13" s="62"/>
    </row>
    <row r="14" spans="1:21" s="5" customFormat="1" ht="18" customHeight="1">
      <c r="A14" s="374"/>
      <c r="B14" s="376"/>
      <c r="C14" s="170"/>
      <c r="D14" s="65"/>
      <c r="E14" s="61" t="str">
        <f t="shared" ref="E14:E47" si="2">IF(D14="","",F14/D14)</f>
        <v/>
      </c>
      <c r="F14" s="66"/>
      <c r="G14" s="65"/>
      <c r="H14" s="61" t="str">
        <f>IF(G14="","",I14/G14)</f>
        <v/>
      </c>
      <c r="I14" s="67"/>
      <c r="J14" s="61"/>
      <c r="K14" s="61" t="str">
        <f t="shared" si="0"/>
        <v/>
      </c>
      <c r="L14" s="66"/>
      <c r="M14" s="65"/>
      <c r="N14" s="61" t="str">
        <f>IF(M14="","",O14/M14)</f>
        <v/>
      </c>
      <c r="O14" s="67"/>
      <c r="P14" s="65"/>
      <c r="Q14" s="61" t="str">
        <f>IF(P14="","",R14/P14)</f>
        <v/>
      </c>
      <c r="R14" s="67"/>
      <c r="S14" s="61"/>
      <c r="T14" s="61" t="str">
        <f t="shared" si="1"/>
        <v/>
      </c>
      <c r="U14" s="66"/>
    </row>
    <row r="15" spans="1:21" s="5" customFormat="1" ht="18" customHeight="1">
      <c r="A15" s="374"/>
      <c r="B15" s="376"/>
      <c r="C15" s="50"/>
      <c r="D15" s="63"/>
      <c r="E15" s="68" t="str">
        <f t="shared" si="2"/>
        <v/>
      </c>
      <c r="F15" s="64"/>
      <c r="G15" s="63"/>
      <c r="H15" s="61" t="str">
        <f t="shared" ref="H15:H47" si="3">IF(G15="","",I15/G15)</f>
        <v/>
      </c>
      <c r="I15" s="69"/>
      <c r="J15" s="64"/>
      <c r="K15" s="61" t="str">
        <f t="shared" si="0"/>
        <v/>
      </c>
      <c r="L15" s="62"/>
      <c r="M15" s="63"/>
      <c r="N15" s="61" t="str">
        <f t="shared" ref="N15:N47" si="4">IF(M15="","",O15/M15)</f>
        <v/>
      </c>
      <c r="O15" s="69"/>
      <c r="P15" s="63"/>
      <c r="Q15" s="61" t="str">
        <f t="shared" ref="Q15:Q47" si="5">IF(P15="","",R15/P15)</f>
        <v/>
      </c>
      <c r="R15" s="69"/>
      <c r="S15" s="64"/>
      <c r="T15" s="61" t="str">
        <f t="shared" si="1"/>
        <v/>
      </c>
      <c r="U15" s="62"/>
    </row>
    <row r="16" spans="1:21" s="5" customFormat="1" ht="18" customHeight="1">
      <c r="A16" s="374"/>
      <c r="B16" s="376"/>
      <c r="C16" s="50"/>
      <c r="D16" s="63"/>
      <c r="E16" s="61" t="str">
        <f t="shared" si="2"/>
        <v/>
      </c>
      <c r="F16" s="62"/>
      <c r="G16" s="63"/>
      <c r="H16" s="61" t="str">
        <f t="shared" si="3"/>
        <v/>
      </c>
      <c r="I16" s="69"/>
      <c r="J16" s="64"/>
      <c r="K16" s="61" t="str">
        <f t="shared" si="0"/>
        <v/>
      </c>
      <c r="L16" s="62"/>
      <c r="M16" s="63"/>
      <c r="N16" s="61" t="str">
        <f t="shared" si="4"/>
        <v/>
      </c>
      <c r="O16" s="69"/>
      <c r="P16" s="63"/>
      <c r="Q16" s="61" t="str">
        <f t="shared" si="5"/>
        <v/>
      </c>
      <c r="R16" s="69"/>
      <c r="S16" s="64"/>
      <c r="T16" s="61" t="str">
        <f t="shared" si="1"/>
        <v/>
      </c>
      <c r="U16" s="62"/>
    </row>
    <row r="17" spans="1:24" s="5" customFormat="1" ht="18" customHeight="1">
      <c r="A17" s="374"/>
      <c r="B17" s="376"/>
      <c r="C17" s="50"/>
      <c r="D17" s="63"/>
      <c r="E17" s="61" t="str">
        <f t="shared" si="2"/>
        <v/>
      </c>
      <c r="F17" s="62"/>
      <c r="G17" s="63"/>
      <c r="H17" s="61" t="str">
        <f t="shared" si="3"/>
        <v/>
      </c>
      <c r="I17" s="69"/>
      <c r="J17" s="69"/>
      <c r="K17" s="67" t="str">
        <f t="shared" si="0"/>
        <v/>
      </c>
      <c r="L17" s="62"/>
      <c r="M17" s="63"/>
      <c r="N17" s="61" t="str">
        <f t="shared" si="4"/>
        <v/>
      </c>
      <c r="O17" s="69"/>
      <c r="P17" s="63"/>
      <c r="Q17" s="61" t="str">
        <f t="shared" si="5"/>
        <v/>
      </c>
      <c r="R17" s="69"/>
      <c r="S17" s="69"/>
      <c r="T17" s="67" t="str">
        <f t="shared" si="1"/>
        <v/>
      </c>
      <c r="U17" s="62"/>
    </row>
    <row r="18" spans="1:24" s="5" customFormat="1" ht="18" customHeight="1">
      <c r="A18" s="374"/>
      <c r="B18" s="376"/>
      <c r="C18" s="170"/>
      <c r="D18" s="65"/>
      <c r="E18" s="61" t="str">
        <f t="shared" si="2"/>
        <v/>
      </c>
      <c r="F18" s="66"/>
      <c r="G18" s="65"/>
      <c r="H18" s="67" t="str">
        <f t="shared" si="3"/>
        <v/>
      </c>
      <c r="I18" s="67"/>
      <c r="J18" s="67"/>
      <c r="K18" s="67" t="str">
        <f t="shared" si="0"/>
        <v/>
      </c>
      <c r="L18" s="66"/>
      <c r="M18" s="65"/>
      <c r="N18" s="67" t="str">
        <f t="shared" si="4"/>
        <v/>
      </c>
      <c r="O18" s="67"/>
      <c r="P18" s="65"/>
      <c r="Q18" s="67" t="str">
        <f t="shared" si="5"/>
        <v/>
      </c>
      <c r="R18" s="67"/>
      <c r="S18" s="67"/>
      <c r="T18" s="67" t="str">
        <f t="shared" si="1"/>
        <v/>
      </c>
      <c r="U18" s="66"/>
    </row>
    <row r="19" spans="1:24" s="5" customFormat="1" ht="18" customHeight="1">
      <c r="A19" s="374"/>
      <c r="B19" s="376"/>
      <c r="C19" s="170"/>
      <c r="D19" s="65"/>
      <c r="E19" s="61" t="str">
        <f t="shared" si="2"/>
        <v/>
      </c>
      <c r="F19" s="66"/>
      <c r="G19" s="70"/>
      <c r="H19" s="67" t="str">
        <f t="shared" si="3"/>
        <v/>
      </c>
      <c r="I19" s="67"/>
      <c r="J19" s="67"/>
      <c r="K19" s="67" t="str">
        <f t="shared" si="0"/>
        <v/>
      </c>
      <c r="L19" s="66"/>
      <c r="M19" s="70"/>
      <c r="N19" s="67" t="str">
        <f t="shared" si="4"/>
        <v/>
      </c>
      <c r="O19" s="67"/>
      <c r="P19" s="70"/>
      <c r="Q19" s="67" t="str">
        <f t="shared" si="5"/>
        <v/>
      </c>
      <c r="R19" s="67"/>
      <c r="S19" s="67"/>
      <c r="T19" s="67" t="str">
        <f t="shared" si="1"/>
        <v/>
      </c>
      <c r="U19" s="66"/>
    </row>
    <row r="20" spans="1:24" s="5" customFormat="1" ht="18" customHeight="1">
      <c r="A20" s="374"/>
      <c r="B20" s="376"/>
      <c r="C20" s="170"/>
      <c r="D20" s="65"/>
      <c r="E20" s="61" t="str">
        <f t="shared" si="2"/>
        <v/>
      </c>
      <c r="F20" s="66"/>
      <c r="G20" s="70"/>
      <c r="H20" s="67" t="str">
        <f t="shared" si="3"/>
        <v/>
      </c>
      <c r="I20" s="67"/>
      <c r="J20" s="67"/>
      <c r="K20" s="67" t="str">
        <f t="shared" si="0"/>
        <v/>
      </c>
      <c r="L20" s="66"/>
      <c r="M20" s="70"/>
      <c r="N20" s="67" t="str">
        <f t="shared" si="4"/>
        <v/>
      </c>
      <c r="O20" s="67"/>
      <c r="P20" s="70"/>
      <c r="Q20" s="67" t="str">
        <f t="shared" si="5"/>
        <v/>
      </c>
      <c r="R20" s="67"/>
      <c r="S20" s="67"/>
      <c r="T20" s="67" t="str">
        <f t="shared" si="1"/>
        <v/>
      </c>
      <c r="U20" s="66"/>
    </row>
    <row r="21" spans="1:24" s="5" customFormat="1" ht="18" customHeight="1">
      <c r="A21" s="374"/>
      <c r="B21" s="376"/>
      <c r="C21" s="170"/>
      <c r="D21" s="65"/>
      <c r="E21" s="61" t="str">
        <f t="shared" si="2"/>
        <v/>
      </c>
      <c r="F21" s="66"/>
      <c r="G21" s="70"/>
      <c r="H21" s="67" t="str">
        <f t="shared" si="3"/>
        <v/>
      </c>
      <c r="I21" s="67"/>
      <c r="J21" s="67"/>
      <c r="K21" s="67" t="str">
        <f t="shared" si="0"/>
        <v/>
      </c>
      <c r="L21" s="66"/>
      <c r="M21" s="70"/>
      <c r="N21" s="67" t="str">
        <f t="shared" si="4"/>
        <v/>
      </c>
      <c r="O21" s="67"/>
      <c r="P21" s="70"/>
      <c r="Q21" s="67" t="str">
        <f t="shared" si="5"/>
        <v/>
      </c>
      <c r="R21" s="67"/>
      <c r="S21" s="67"/>
      <c r="T21" s="67" t="str">
        <f t="shared" si="1"/>
        <v/>
      </c>
      <c r="U21" s="66"/>
    </row>
    <row r="22" spans="1:24" s="5" customFormat="1" ht="18" customHeight="1">
      <c r="A22" s="374"/>
      <c r="B22" s="376"/>
      <c r="C22" s="50"/>
      <c r="D22" s="63"/>
      <c r="E22" s="61" t="str">
        <f t="shared" si="2"/>
        <v/>
      </c>
      <c r="F22" s="62"/>
      <c r="G22" s="71"/>
      <c r="H22" s="67" t="str">
        <f t="shared" si="3"/>
        <v/>
      </c>
      <c r="I22" s="69"/>
      <c r="J22" s="69"/>
      <c r="K22" s="67" t="str">
        <f t="shared" si="0"/>
        <v/>
      </c>
      <c r="L22" s="62"/>
      <c r="M22" s="71"/>
      <c r="N22" s="67" t="str">
        <f t="shared" si="4"/>
        <v/>
      </c>
      <c r="O22" s="69"/>
      <c r="P22" s="71"/>
      <c r="Q22" s="67" t="str">
        <f t="shared" si="5"/>
        <v/>
      </c>
      <c r="R22" s="69"/>
      <c r="S22" s="69"/>
      <c r="T22" s="67" t="str">
        <f t="shared" si="1"/>
        <v/>
      </c>
      <c r="U22" s="62"/>
    </row>
    <row r="23" spans="1:24" s="5" customFormat="1" ht="18" customHeight="1">
      <c r="A23" s="374"/>
      <c r="B23" s="376"/>
      <c r="C23" s="50"/>
      <c r="D23" s="63"/>
      <c r="E23" s="61" t="str">
        <f t="shared" si="2"/>
        <v/>
      </c>
      <c r="F23" s="62"/>
      <c r="G23" s="71"/>
      <c r="H23" s="67" t="str">
        <f t="shared" si="3"/>
        <v/>
      </c>
      <c r="I23" s="69"/>
      <c r="J23" s="69"/>
      <c r="K23" s="67" t="str">
        <f t="shared" si="0"/>
        <v/>
      </c>
      <c r="L23" s="62"/>
      <c r="M23" s="71"/>
      <c r="N23" s="67" t="str">
        <f t="shared" si="4"/>
        <v/>
      </c>
      <c r="O23" s="69"/>
      <c r="P23" s="71"/>
      <c r="Q23" s="67" t="str">
        <f t="shared" si="5"/>
        <v/>
      </c>
      <c r="R23" s="69"/>
      <c r="S23" s="69"/>
      <c r="T23" s="67" t="str">
        <f t="shared" si="1"/>
        <v/>
      </c>
      <c r="U23" s="62"/>
    </row>
    <row r="24" spans="1:24" s="5" customFormat="1" ht="18" customHeight="1">
      <c r="A24" s="374"/>
      <c r="B24" s="376"/>
      <c r="C24" s="50"/>
      <c r="D24" s="63"/>
      <c r="E24" s="61" t="str">
        <f t="shared" si="2"/>
        <v/>
      </c>
      <c r="F24" s="72"/>
      <c r="G24" s="71"/>
      <c r="H24" s="67" t="str">
        <f t="shared" si="3"/>
        <v/>
      </c>
      <c r="I24" s="69"/>
      <c r="J24" s="69"/>
      <c r="K24" s="67" t="str">
        <f t="shared" si="0"/>
        <v/>
      </c>
      <c r="L24" s="62"/>
      <c r="M24" s="71"/>
      <c r="N24" s="67" t="str">
        <f t="shared" si="4"/>
        <v/>
      </c>
      <c r="O24" s="69"/>
      <c r="P24" s="71"/>
      <c r="Q24" s="67" t="str">
        <f t="shared" si="5"/>
        <v/>
      </c>
      <c r="R24" s="69"/>
      <c r="S24" s="69"/>
      <c r="T24" s="67" t="str">
        <f t="shared" si="1"/>
        <v/>
      </c>
      <c r="U24" s="62"/>
    </row>
    <row r="25" spans="1:24" s="5" customFormat="1" ht="18" customHeight="1">
      <c r="A25" s="374"/>
      <c r="B25" s="376"/>
      <c r="C25" s="50"/>
      <c r="D25" s="63"/>
      <c r="E25" s="61" t="str">
        <f t="shared" si="2"/>
        <v/>
      </c>
      <c r="F25" s="72"/>
      <c r="G25" s="71"/>
      <c r="H25" s="67" t="str">
        <f t="shared" si="3"/>
        <v/>
      </c>
      <c r="I25" s="69"/>
      <c r="J25" s="69"/>
      <c r="K25" s="67" t="str">
        <f t="shared" si="0"/>
        <v/>
      </c>
      <c r="L25" s="62"/>
      <c r="M25" s="71"/>
      <c r="N25" s="67" t="str">
        <f t="shared" si="4"/>
        <v/>
      </c>
      <c r="O25" s="69"/>
      <c r="P25" s="71"/>
      <c r="Q25" s="67" t="str">
        <f t="shared" si="5"/>
        <v/>
      </c>
      <c r="R25" s="69"/>
      <c r="S25" s="69"/>
      <c r="T25" s="67" t="str">
        <f t="shared" si="1"/>
        <v/>
      </c>
      <c r="U25" s="62"/>
    </row>
    <row r="26" spans="1:24" s="5" customFormat="1" ht="18" customHeight="1">
      <c r="A26" s="374"/>
      <c r="B26" s="376"/>
      <c r="C26" s="50"/>
      <c r="D26" s="63"/>
      <c r="E26" s="61" t="str">
        <f t="shared" si="2"/>
        <v/>
      </c>
      <c r="F26" s="72"/>
      <c r="G26" s="71"/>
      <c r="H26" s="67" t="str">
        <f t="shared" si="3"/>
        <v/>
      </c>
      <c r="I26" s="69"/>
      <c r="J26" s="69"/>
      <c r="K26" s="67" t="str">
        <f t="shared" si="0"/>
        <v/>
      </c>
      <c r="L26" s="62"/>
      <c r="M26" s="71"/>
      <c r="N26" s="67" t="str">
        <f t="shared" si="4"/>
        <v/>
      </c>
      <c r="O26" s="69"/>
      <c r="P26" s="71"/>
      <c r="Q26" s="67" t="str">
        <f t="shared" si="5"/>
        <v/>
      </c>
      <c r="R26" s="69"/>
      <c r="S26" s="69"/>
      <c r="T26" s="67" t="str">
        <f t="shared" si="1"/>
        <v/>
      </c>
      <c r="U26" s="62"/>
    </row>
    <row r="27" spans="1:24" s="5" customFormat="1" ht="18" customHeight="1">
      <c r="A27" s="374"/>
      <c r="B27" s="376"/>
      <c r="C27" s="50"/>
      <c r="D27" s="63"/>
      <c r="E27" s="67" t="str">
        <f t="shared" si="2"/>
        <v/>
      </c>
      <c r="F27" s="72"/>
      <c r="G27" s="71"/>
      <c r="H27" s="67" t="str">
        <f t="shared" si="3"/>
        <v/>
      </c>
      <c r="I27" s="69"/>
      <c r="J27" s="69"/>
      <c r="K27" s="67" t="str">
        <f t="shared" si="0"/>
        <v/>
      </c>
      <c r="L27" s="62"/>
      <c r="M27" s="71"/>
      <c r="N27" s="67" t="str">
        <f t="shared" si="4"/>
        <v/>
      </c>
      <c r="O27" s="69"/>
      <c r="P27" s="71"/>
      <c r="Q27" s="67" t="str">
        <f t="shared" si="5"/>
        <v/>
      </c>
      <c r="R27" s="69"/>
      <c r="S27" s="69"/>
      <c r="T27" s="67" t="str">
        <f t="shared" si="1"/>
        <v/>
      </c>
      <c r="U27" s="62"/>
    </row>
    <row r="28" spans="1:24" s="5" customFormat="1" ht="18" customHeight="1">
      <c r="A28" s="374"/>
      <c r="B28" s="376"/>
      <c r="C28" s="169" t="s">
        <v>47</v>
      </c>
      <c r="D28" s="73"/>
      <c r="E28" s="74" t="str">
        <f t="shared" si="2"/>
        <v/>
      </c>
      <c r="F28" s="75" t="str">
        <f>IF(SUM(F12:F27)=0,"",SUM(F12:F27))</f>
        <v/>
      </c>
      <c r="G28" s="76"/>
      <c r="H28" s="74" t="str">
        <f t="shared" si="3"/>
        <v/>
      </c>
      <c r="I28" s="74" t="str">
        <f>IF(SUM(I12:I27)=0,"",SUM(I12:I27))</f>
        <v/>
      </c>
      <c r="J28" s="77"/>
      <c r="K28" s="74" t="str">
        <f t="shared" si="0"/>
        <v/>
      </c>
      <c r="L28" s="75" t="str">
        <f>IF(SUM(L12:L27)=0,"",SUM(L12:L27))</f>
        <v/>
      </c>
      <c r="M28" s="76"/>
      <c r="N28" s="74" t="str">
        <f t="shared" si="4"/>
        <v/>
      </c>
      <c r="O28" s="74" t="str">
        <f>IF(SUM(O12:O27)=0,"",SUM(O12:O27))</f>
        <v/>
      </c>
      <c r="P28" s="76"/>
      <c r="Q28" s="74" t="str">
        <f t="shared" si="5"/>
        <v/>
      </c>
      <c r="R28" s="74" t="str">
        <f>IF(SUM(R12:R27)=0,"",SUM(R12:R27))</f>
        <v/>
      </c>
      <c r="S28" s="77"/>
      <c r="T28" s="74" t="str">
        <f t="shared" si="1"/>
        <v/>
      </c>
      <c r="U28" s="75" t="str">
        <f>IF(SUM(U12:U27)=0,"",SUM(U12:U27))</f>
        <v/>
      </c>
    </row>
    <row r="29" spans="1:24" s="5" customFormat="1" ht="18" customHeight="1">
      <c r="A29" s="374"/>
      <c r="B29" s="376" t="s">
        <v>42</v>
      </c>
      <c r="C29" s="52"/>
      <c r="D29" s="78"/>
      <c r="E29" s="79" t="str">
        <f t="shared" si="2"/>
        <v/>
      </c>
      <c r="F29" s="80"/>
      <c r="G29" s="78"/>
      <c r="H29" s="79" t="str">
        <f t="shared" si="3"/>
        <v/>
      </c>
      <c r="I29" s="81"/>
      <c r="J29" s="81"/>
      <c r="K29" s="79" t="str">
        <f t="shared" si="0"/>
        <v/>
      </c>
      <c r="L29" s="80"/>
      <c r="M29" s="78"/>
      <c r="N29" s="79" t="str">
        <f t="shared" si="4"/>
        <v/>
      </c>
      <c r="O29" s="81"/>
      <c r="P29" s="78"/>
      <c r="Q29" s="79" t="str">
        <f t="shared" si="5"/>
        <v/>
      </c>
      <c r="R29" s="81"/>
      <c r="S29" s="81"/>
      <c r="T29" s="79" t="str">
        <f t="shared" si="1"/>
        <v/>
      </c>
      <c r="U29" s="80"/>
    </row>
    <row r="30" spans="1:24" s="5" customFormat="1" ht="18" customHeight="1">
      <c r="A30" s="374"/>
      <c r="B30" s="376"/>
      <c r="C30" s="50"/>
      <c r="D30" s="82"/>
      <c r="E30" s="83" t="str">
        <f t="shared" si="2"/>
        <v/>
      </c>
      <c r="F30" s="84"/>
      <c r="G30" s="82"/>
      <c r="H30" s="83" t="str">
        <f t="shared" si="3"/>
        <v/>
      </c>
      <c r="I30" s="85">
        <v>0</v>
      </c>
      <c r="J30" s="85"/>
      <c r="K30" s="83" t="str">
        <f t="shared" si="0"/>
        <v/>
      </c>
      <c r="L30" s="84"/>
      <c r="M30" s="82"/>
      <c r="N30" s="83" t="str">
        <f t="shared" si="4"/>
        <v/>
      </c>
      <c r="O30" s="85"/>
      <c r="P30" s="82"/>
      <c r="Q30" s="83" t="str">
        <f t="shared" si="5"/>
        <v/>
      </c>
      <c r="R30" s="85"/>
      <c r="S30" s="85"/>
      <c r="T30" s="83" t="str">
        <f t="shared" si="1"/>
        <v/>
      </c>
      <c r="U30" s="84"/>
    </row>
    <row r="31" spans="1:24" s="5" customFormat="1" ht="18" customHeight="1">
      <c r="A31" s="374"/>
      <c r="B31" s="376"/>
      <c r="C31" s="53"/>
      <c r="D31" s="82"/>
      <c r="E31" s="83" t="str">
        <f t="shared" si="2"/>
        <v/>
      </c>
      <c r="F31" s="84"/>
      <c r="G31" s="82"/>
      <c r="H31" s="83" t="str">
        <f t="shared" si="3"/>
        <v/>
      </c>
      <c r="I31" s="85"/>
      <c r="J31" s="85"/>
      <c r="K31" s="83" t="str">
        <f t="shared" si="0"/>
        <v/>
      </c>
      <c r="L31" s="84"/>
      <c r="M31" s="82"/>
      <c r="N31" s="83" t="str">
        <f t="shared" si="4"/>
        <v/>
      </c>
      <c r="O31" s="85"/>
      <c r="P31" s="82"/>
      <c r="Q31" s="83" t="str">
        <f t="shared" si="5"/>
        <v/>
      </c>
      <c r="R31" s="85"/>
      <c r="S31" s="85"/>
      <c r="T31" s="83" t="str">
        <f t="shared" si="1"/>
        <v/>
      </c>
      <c r="U31" s="84"/>
    </row>
    <row r="32" spans="1:24" s="5" customFormat="1" ht="18" customHeight="1">
      <c r="A32" s="374"/>
      <c r="B32" s="376"/>
      <c r="C32" s="53"/>
      <c r="D32" s="82"/>
      <c r="E32" s="83" t="str">
        <f t="shared" si="2"/>
        <v/>
      </c>
      <c r="F32" s="84"/>
      <c r="G32" s="82"/>
      <c r="H32" s="83" t="str">
        <f t="shared" si="3"/>
        <v/>
      </c>
      <c r="I32" s="85"/>
      <c r="J32" s="85"/>
      <c r="K32" s="83" t="str">
        <f t="shared" si="0"/>
        <v/>
      </c>
      <c r="L32" s="84"/>
      <c r="M32" s="82"/>
      <c r="N32" s="83" t="str">
        <f t="shared" si="4"/>
        <v/>
      </c>
      <c r="O32" s="85"/>
      <c r="P32" s="82"/>
      <c r="Q32" s="83" t="str">
        <f t="shared" si="5"/>
        <v/>
      </c>
      <c r="R32" s="85"/>
      <c r="S32" s="85"/>
      <c r="T32" s="83" t="str">
        <f t="shared" si="1"/>
        <v/>
      </c>
      <c r="U32" s="84"/>
      <c r="V32" s="385" t="s">
        <v>54</v>
      </c>
      <c r="W32" s="386"/>
      <c r="X32" s="386"/>
    </row>
    <row r="33" spans="1:24" s="5" customFormat="1" ht="18" customHeight="1">
      <c r="A33" s="374"/>
      <c r="B33" s="376"/>
      <c r="C33" s="54"/>
      <c r="D33" s="86"/>
      <c r="E33" s="87" t="str">
        <f t="shared" si="2"/>
        <v/>
      </c>
      <c r="F33" s="88"/>
      <c r="G33" s="86"/>
      <c r="H33" s="87" t="str">
        <f t="shared" si="3"/>
        <v/>
      </c>
      <c r="I33" s="89"/>
      <c r="J33" s="89"/>
      <c r="K33" s="87" t="str">
        <f t="shared" si="0"/>
        <v/>
      </c>
      <c r="L33" s="88"/>
      <c r="M33" s="86"/>
      <c r="N33" s="87" t="str">
        <f t="shared" si="4"/>
        <v/>
      </c>
      <c r="O33" s="89"/>
      <c r="P33" s="86"/>
      <c r="Q33" s="87" t="str">
        <f t="shared" si="5"/>
        <v/>
      </c>
      <c r="R33" s="89"/>
      <c r="S33" s="89"/>
      <c r="T33" s="87" t="str">
        <f t="shared" si="1"/>
        <v/>
      </c>
      <c r="U33" s="88"/>
      <c r="V33" s="385"/>
      <c r="W33" s="386"/>
      <c r="X33" s="386"/>
    </row>
    <row r="34" spans="1:24" s="5" customFormat="1" ht="18" customHeight="1">
      <c r="A34" s="374"/>
      <c r="B34" s="376"/>
      <c r="C34" s="171" t="s">
        <v>47</v>
      </c>
      <c r="D34" s="76"/>
      <c r="E34" s="74"/>
      <c r="F34" s="75" t="str">
        <f>IF(SUM(F29:F33)=0,"",(SUM(F29:F33)))</f>
        <v/>
      </c>
      <c r="G34" s="76"/>
      <c r="H34" s="74"/>
      <c r="I34" s="74" t="str">
        <f>IF(SUM(I29:I33)=0,"",(SUM(I29:I33)))</f>
        <v/>
      </c>
      <c r="J34" s="77"/>
      <c r="K34" s="74" t="str">
        <f t="shared" si="0"/>
        <v/>
      </c>
      <c r="L34" s="75" t="str">
        <f>IF(SUM(L29:L33)=0,"",(SUM(L29:L33)))</f>
        <v/>
      </c>
      <c r="M34" s="76"/>
      <c r="N34" s="74" t="str">
        <f t="shared" si="4"/>
        <v/>
      </c>
      <c r="O34" s="74" t="str">
        <f>IF(SUM(O29:O33)=0,"",(SUM(O29:O33)))</f>
        <v/>
      </c>
      <c r="P34" s="76"/>
      <c r="Q34" s="74" t="str">
        <f t="shared" si="5"/>
        <v/>
      </c>
      <c r="R34" s="74" t="str">
        <f>IF(SUM(R29:R33)=0,"",(SUM(R29:R33)))</f>
        <v/>
      </c>
      <c r="S34" s="77"/>
      <c r="T34" s="74" t="str">
        <f t="shared" si="1"/>
        <v/>
      </c>
      <c r="U34" s="75" t="str">
        <f>IF(SUM(U29:U33)=0,"",(SUM(U29:U33)))</f>
        <v/>
      </c>
    </row>
    <row r="35" spans="1:24" s="5" customFormat="1" ht="18" customHeight="1">
      <c r="A35" s="374"/>
      <c r="B35" s="387" t="s">
        <v>45</v>
      </c>
      <c r="C35" s="388"/>
      <c r="D35" s="76"/>
      <c r="E35" s="74" t="str">
        <f t="shared" si="2"/>
        <v/>
      </c>
      <c r="F35" s="75" t="str">
        <f>IF(F28="","",IF(F34="",F28,F28+F34))</f>
        <v/>
      </c>
      <c r="G35" s="76"/>
      <c r="H35" s="74" t="str">
        <f t="shared" si="3"/>
        <v/>
      </c>
      <c r="I35" s="74" t="str">
        <f>IF(I28="","",IF(I34="",I28,I28+I34))</f>
        <v/>
      </c>
      <c r="J35" s="77"/>
      <c r="K35" s="74" t="str">
        <f t="shared" si="0"/>
        <v/>
      </c>
      <c r="L35" s="75" t="str">
        <f>IF(L28="","",IF(L34="",L28,L28+L34))</f>
        <v/>
      </c>
      <c r="M35" s="76"/>
      <c r="N35" s="74" t="str">
        <f t="shared" si="4"/>
        <v/>
      </c>
      <c r="O35" s="74" t="str">
        <f>IF(O28="","",IF(O34="",O28,O28+O34))</f>
        <v/>
      </c>
      <c r="P35" s="76"/>
      <c r="Q35" s="74" t="str">
        <f t="shared" si="5"/>
        <v/>
      </c>
      <c r="R35" s="74" t="str">
        <f>IF(R28="","",IF(R34="",R28,R28+R34))</f>
        <v/>
      </c>
      <c r="S35" s="77"/>
      <c r="T35" s="74" t="str">
        <f t="shared" si="1"/>
        <v/>
      </c>
      <c r="U35" s="75" t="str">
        <f>IF(U28="","",IF(U34="",U28,U28+U34))</f>
        <v/>
      </c>
    </row>
    <row r="36" spans="1:24" s="5" customFormat="1" ht="18" customHeight="1">
      <c r="A36" s="374" t="s">
        <v>40</v>
      </c>
      <c r="B36" s="390" t="str">
        <f>C12</f>
        <v>&lt;改修工事&gt;</v>
      </c>
      <c r="C36" s="391"/>
      <c r="D36" s="90"/>
      <c r="E36" s="79" t="str">
        <f t="shared" si="2"/>
        <v/>
      </c>
      <c r="F36" s="91"/>
      <c r="G36" s="90"/>
      <c r="H36" s="79" t="str">
        <f t="shared" si="3"/>
        <v/>
      </c>
      <c r="I36" s="79"/>
      <c r="J36" s="79"/>
      <c r="K36" s="79" t="str">
        <f t="shared" si="0"/>
        <v/>
      </c>
      <c r="L36" s="91"/>
      <c r="M36" s="90"/>
      <c r="N36" s="79" t="str">
        <f t="shared" si="4"/>
        <v/>
      </c>
      <c r="O36" s="79"/>
      <c r="P36" s="90"/>
      <c r="Q36" s="79" t="str">
        <f t="shared" si="5"/>
        <v/>
      </c>
      <c r="R36" s="79"/>
      <c r="S36" s="79"/>
      <c r="T36" s="79" t="str">
        <f t="shared" si="1"/>
        <v/>
      </c>
      <c r="U36" s="91"/>
    </row>
    <row r="37" spans="1:24" s="5" customFormat="1" ht="18" customHeight="1">
      <c r="A37" s="374"/>
      <c r="B37" s="390">
        <f>C20</f>
        <v>0</v>
      </c>
      <c r="C37" s="391"/>
      <c r="D37" s="92"/>
      <c r="E37" s="83" t="str">
        <f t="shared" si="2"/>
        <v/>
      </c>
      <c r="F37" s="93"/>
      <c r="G37" s="92"/>
      <c r="H37" s="83" t="str">
        <f t="shared" si="3"/>
        <v/>
      </c>
      <c r="I37" s="83"/>
      <c r="J37" s="83"/>
      <c r="K37" s="83" t="str">
        <f t="shared" si="0"/>
        <v/>
      </c>
      <c r="L37" s="93"/>
      <c r="M37" s="92"/>
      <c r="N37" s="83" t="str">
        <f t="shared" si="4"/>
        <v/>
      </c>
      <c r="O37" s="83"/>
      <c r="P37" s="92"/>
      <c r="Q37" s="83" t="str">
        <f t="shared" si="5"/>
        <v/>
      </c>
      <c r="R37" s="83"/>
      <c r="S37" s="83"/>
      <c r="T37" s="83" t="str">
        <f t="shared" si="1"/>
        <v/>
      </c>
      <c r="U37" s="93"/>
    </row>
    <row r="38" spans="1:24" s="5" customFormat="1" ht="18" customHeight="1">
      <c r="A38" s="374"/>
      <c r="B38" s="10"/>
      <c r="C38" s="50"/>
      <c r="D38" s="82"/>
      <c r="E38" s="83" t="str">
        <f t="shared" si="2"/>
        <v/>
      </c>
      <c r="F38" s="84"/>
      <c r="G38" s="82"/>
      <c r="H38" s="83" t="str">
        <f t="shared" si="3"/>
        <v/>
      </c>
      <c r="I38" s="85"/>
      <c r="J38" s="85"/>
      <c r="K38" s="83" t="str">
        <f t="shared" si="0"/>
        <v/>
      </c>
      <c r="L38" s="84"/>
      <c r="M38" s="82"/>
      <c r="N38" s="83" t="str">
        <f t="shared" si="4"/>
        <v/>
      </c>
      <c r="O38" s="85"/>
      <c r="P38" s="82"/>
      <c r="Q38" s="83" t="str">
        <f t="shared" si="5"/>
        <v/>
      </c>
      <c r="R38" s="85"/>
      <c r="S38" s="85"/>
      <c r="T38" s="83" t="str">
        <f t="shared" si="1"/>
        <v/>
      </c>
      <c r="U38" s="84"/>
    </row>
    <row r="39" spans="1:24" s="5" customFormat="1" ht="18" customHeight="1">
      <c r="A39" s="374"/>
      <c r="B39" s="10"/>
      <c r="C39" s="50"/>
      <c r="D39" s="82"/>
      <c r="E39" s="83" t="str">
        <f t="shared" si="2"/>
        <v/>
      </c>
      <c r="F39" s="84"/>
      <c r="G39" s="82"/>
      <c r="H39" s="83" t="str">
        <f t="shared" si="3"/>
        <v/>
      </c>
      <c r="I39" s="85"/>
      <c r="J39" s="85"/>
      <c r="K39" s="83" t="str">
        <f t="shared" si="0"/>
        <v/>
      </c>
      <c r="L39" s="84"/>
      <c r="M39" s="82"/>
      <c r="N39" s="83" t="str">
        <f t="shared" si="4"/>
        <v/>
      </c>
      <c r="O39" s="85"/>
      <c r="P39" s="82"/>
      <c r="Q39" s="83" t="str">
        <f t="shared" si="5"/>
        <v/>
      </c>
      <c r="R39" s="85"/>
      <c r="S39" s="85"/>
      <c r="T39" s="83" t="str">
        <f t="shared" si="1"/>
        <v/>
      </c>
      <c r="U39" s="84"/>
    </row>
    <row r="40" spans="1:24" s="5" customFormat="1" ht="18" customHeight="1">
      <c r="A40" s="374"/>
      <c r="B40" s="177"/>
      <c r="C40" s="50"/>
      <c r="D40" s="82"/>
      <c r="E40" s="83" t="str">
        <f t="shared" si="2"/>
        <v/>
      </c>
      <c r="F40" s="84"/>
      <c r="G40" s="82"/>
      <c r="H40" s="83" t="str">
        <f t="shared" si="3"/>
        <v/>
      </c>
      <c r="I40" s="85"/>
      <c r="J40" s="85"/>
      <c r="K40" s="83" t="str">
        <f t="shared" si="0"/>
        <v/>
      </c>
      <c r="L40" s="84"/>
      <c r="M40" s="82"/>
      <c r="N40" s="83" t="str">
        <f t="shared" si="4"/>
        <v/>
      </c>
      <c r="O40" s="85"/>
      <c r="P40" s="82"/>
      <c r="Q40" s="83" t="str">
        <f t="shared" si="5"/>
        <v/>
      </c>
      <c r="R40" s="85"/>
      <c r="S40" s="85"/>
      <c r="T40" s="83" t="str">
        <f t="shared" si="1"/>
        <v/>
      </c>
      <c r="U40" s="84"/>
    </row>
    <row r="41" spans="1:24" s="5" customFormat="1" ht="18" customHeight="1">
      <c r="A41" s="374"/>
      <c r="B41" s="390" t="s">
        <v>44</v>
      </c>
      <c r="C41" s="391"/>
      <c r="D41" s="92"/>
      <c r="E41" s="83" t="str">
        <f t="shared" si="2"/>
        <v/>
      </c>
      <c r="F41" s="93"/>
      <c r="G41" s="92"/>
      <c r="H41" s="83" t="str">
        <f t="shared" si="3"/>
        <v/>
      </c>
      <c r="I41" s="83"/>
      <c r="J41" s="83"/>
      <c r="K41" s="83" t="str">
        <f t="shared" si="0"/>
        <v/>
      </c>
      <c r="L41" s="93"/>
      <c r="M41" s="92"/>
      <c r="N41" s="83" t="str">
        <f t="shared" si="4"/>
        <v/>
      </c>
      <c r="O41" s="83"/>
      <c r="P41" s="92"/>
      <c r="Q41" s="83" t="str">
        <f t="shared" si="5"/>
        <v/>
      </c>
      <c r="R41" s="83"/>
      <c r="S41" s="83"/>
      <c r="T41" s="83" t="str">
        <f t="shared" si="1"/>
        <v/>
      </c>
      <c r="U41" s="93"/>
    </row>
    <row r="42" spans="1:24" s="5" customFormat="1" ht="18" customHeight="1">
      <c r="A42" s="374"/>
      <c r="B42" s="390">
        <f>C20</f>
        <v>0</v>
      </c>
      <c r="C42" s="391"/>
      <c r="D42" s="92"/>
      <c r="E42" s="83" t="str">
        <f t="shared" si="2"/>
        <v/>
      </c>
      <c r="F42" s="93"/>
      <c r="G42" s="92"/>
      <c r="H42" s="83" t="str">
        <f t="shared" si="3"/>
        <v/>
      </c>
      <c r="I42" s="83"/>
      <c r="J42" s="83"/>
      <c r="K42" s="83" t="str">
        <f t="shared" si="0"/>
        <v/>
      </c>
      <c r="L42" s="93"/>
      <c r="M42" s="92"/>
      <c r="N42" s="83" t="str">
        <f t="shared" si="4"/>
        <v/>
      </c>
      <c r="O42" s="83"/>
      <c r="P42" s="92"/>
      <c r="Q42" s="83" t="str">
        <f t="shared" si="5"/>
        <v/>
      </c>
      <c r="R42" s="83"/>
      <c r="S42" s="83"/>
      <c r="T42" s="83" t="str">
        <f t="shared" si="1"/>
        <v/>
      </c>
      <c r="U42" s="93"/>
    </row>
    <row r="43" spans="1:24" s="5" customFormat="1" ht="18" customHeight="1">
      <c r="A43" s="374"/>
      <c r="B43" s="177"/>
      <c r="C43" s="50"/>
      <c r="D43" s="82"/>
      <c r="E43" s="83" t="str">
        <f t="shared" si="2"/>
        <v/>
      </c>
      <c r="F43" s="84"/>
      <c r="G43" s="82"/>
      <c r="H43" s="83" t="str">
        <f t="shared" si="3"/>
        <v/>
      </c>
      <c r="I43" s="85"/>
      <c r="J43" s="85"/>
      <c r="K43" s="83" t="str">
        <f t="shared" si="0"/>
        <v/>
      </c>
      <c r="L43" s="84"/>
      <c r="M43" s="82"/>
      <c r="N43" s="83" t="str">
        <f t="shared" si="4"/>
        <v/>
      </c>
      <c r="O43" s="85"/>
      <c r="P43" s="82"/>
      <c r="Q43" s="83" t="str">
        <f t="shared" si="5"/>
        <v/>
      </c>
      <c r="R43" s="85"/>
      <c r="S43" s="85"/>
      <c r="T43" s="83" t="str">
        <f t="shared" si="1"/>
        <v/>
      </c>
      <c r="U43" s="84"/>
    </row>
    <row r="44" spans="1:24" s="5" customFormat="1" ht="18" customHeight="1">
      <c r="A44" s="374"/>
      <c r="B44" s="10"/>
      <c r="C44" s="50"/>
      <c r="D44" s="82"/>
      <c r="E44" s="83" t="str">
        <f t="shared" si="2"/>
        <v/>
      </c>
      <c r="F44" s="84"/>
      <c r="G44" s="82"/>
      <c r="H44" s="83" t="str">
        <f t="shared" si="3"/>
        <v/>
      </c>
      <c r="I44" s="85"/>
      <c r="J44" s="85"/>
      <c r="K44" s="83" t="str">
        <f t="shared" si="0"/>
        <v/>
      </c>
      <c r="L44" s="84"/>
      <c r="M44" s="82"/>
      <c r="N44" s="83" t="str">
        <f t="shared" si="4"/>
        <v/>
      </c>
      <c r="O44" s="85"/>
      <c r="P44" s="82"/>
      <c r="Q44" s="83" t="str">
        <f t="shared" si="5"/>
        <v/>
      </c>
      <c r="R44" s="85"/>
      <c r="S44" s="85"/>
      <c r="T44" s="83" t="str">
        <f t="shared" si="1"/>
        <v/>
      </c>
      <c r="U44" s="84"/>
    </row>
    <row r="45" spans="1:24" s="5" customFormat="1" ht="18" customHeight="1">
      <c r="A45" s="374"/>
      <c r="B45" s="11"/>
      <c r="C45" s="55"/>
      <c r="D45" s="86"/>
      <c r="E45" s="87" t="str">
        <f t="shared" si="2"/>
        <v/>
      </c>
      <c r="F45" s="88"/>
      <c r="G45" s="86"/>
      <c r="H45" s="87" t="str">
        <f t="shared" si="3"/>
        <v/>
      </c>
      <c r="I45" s="89"/>
      <c r="J45" s="89"/>
      <c r="K45" s="87" t="str">
        <f t="shared" si="0"/>
        <v/>
      </c>
      <c r="L45" s="88"/>
      <c r="M45" s="86"/>
      <c r="N45" s="87" t="str">
        <f t="shared" si="4"/>
        <v/>
      </c>
      <c r="O45" s="89"/>
      <c r="P45" s="86"/>
      <c r="Q45" s="87" t="str">
        <f t="shared" si="5"/>
        <v/>
      </c>
      <c r="R45" s="89"/>
      <c r="S45" s="89"/>
      <c r="T45" s="87" t="str">
        <f t="shared" si="1"/>
        <v/>
      </c>
      <c r="U45" s="88"/>
    </row>
    <row r="46" spans="1:24" s="5" customFormat="1" ht="18" customHeight="1">
      <c r="A46" s="389"/>
      <c r="B46" s="377" t="s">
        <v>48</v>
      </c>
      <c r="C46" s="378"/>
      <c r="D46" s="76"/>
      <c r="E46" s="74"/>
      <c r="F46" s="75" t="str">
        <f>IF(SUM(F36:F45)=0,"",(SUM(F36:F45)))</f>
        <v/>
      </c>
      <c r="G46" s="76"/>
      <c r="H46" s="74"/>
      <c r="I46" s="74" t="str">
        <f>IF(SUM(I36:I45)=0,"",(SUM(I36:I45)))</f>
        <v/>
      </c>
      <c r="J46" s="77"/>
      <c r="K46" s="74" t="str">
        <f t="shared" si="0"/>
        <v/>
      </c>
      <c r="L46" s="75" t="str">
        <f>IF(SUM(L36:L45)=0,"",(SUM(L36:L45)))</f>
        <v/>
      </c>
      <c r="M46" s="76"/>
      <c r="N46" s="74" t="str">
        <f t="shared" si="4"/>
        <v/>
      </c>
      <c r="O46" s="74" t="str">
        <f>IF(SUM(O36:O45)=0,"",(SUM(O36:O45)))</f>
        <v/>
      </c>
      <c r="P46" s="76"/>
      <c r="Q46" s="74" t="str">
        <f t="shared" si="5"/>
        <v/>
      </c>
      <c r="R46" s="74" t="str">
        <f>IF(SUM(R36:R45)=0,"",(SUM(R36:R45)))</f>
        <v/>
      </c>
      <c r="S46" s="77"/>
      <c r="T46" s="74" t="str">
        <f t="shared" si="1"/>
        <v/>
      </c>
      <c r="U46" s="75" t="str">
        <f>IF(SUM(U36:U45)=0,"",(SUM(U36:U45)))</f>
        <v/>
      </c>
    </row>
    <row r="47" spans="1:24" s="5" customFormat="1" ht="18" customHeight="1" thickBot="1">
      <c r="A47" s="379" t="s">
        <v>49</v>
      </c>
      <c r="B47" s="380"/>
      <c r="C47" s="381"/>
      <c r="D47" s="94"/>
      <c r="E47" s="95" t="str">
        <f t="shared" si="2"/>
        <v/>
      </c>
      <c r="F47" s="96" t="str">
        <f>IF(F35="","",IF(F46="",F35,F35+F46))</f>
        <v/>
      </c>
      <c r="G47" s="94"/>
      <c r="H47" s="95" t="str">
        <f t="shared" si="3"/>
        <v/>
      </c>
      <c r="I47" s="95" t="str">
        <f>IF(I35="","",IF(I46="",I35,I35+I46))</f>
        <v/>
      </c>
      <c r="J47" s="97"/>
      <c r="K47" s="95" t="str">
        <f t="shared" si="0"/>
        <v/>
      </c>
      <c r="L47" s="96" t="str">
        <f>IF(L35="","",IF(L46="",L35,L35+L46))</f>
        <v/>
      </c>
      <c r="M47" s="94"/>
      <c r="N47" s="95" t="str">
        <f t="shared" si="4"/>
        <v/>
      </c>
      <c r="O47" s="95" t="str">
        <f>IF(O35="","",IF(O46="",O35,O35+O46))</f>
        <v/>
      </c>
      <c r="P47" s="94"/>
      <c r="Q47" s="95" t="str">
        <f t="shared" si="5"/>
        <v/>
      </c>
      <c r="R47" s="95" t="str">
        <f>IF(R35="","",IF(R46="",R35,R35+R46))</f>
        <v/>
      </c>
      <c r="S47" s="97"/>
      <c r="T47" s="95" t="str">
        <f t="shared" si="1"/>
        <v/>
      </c>
      <c r="U47" s="96" t="str">
        <f>IF(U35="","",IF(U46="",U35,U35+U46))</f>
        <v/>
      </c>
    </row>
    <row r="48" spans="1:24" s="5" customFormat="1" ht="18" customHeight="1">
      <c r="A48" s="373" t="s">
        <v>25</v>
      </c>
      <c r="B48" s="383" t="s">
        <v>26</v>
      </c>
      <c r="C48" s="384"/>
      <c r="D48" s="363" t="s">
        <v>21</v>
      </c>
      <c r="E48" s="366" t="s">
        <v>21</v>
      </c>
      <c r="F48" s="98"/>
      <c r="G48" s="363"/>
      <c r="H48" s="366"/>
      <c r="I48" s="99"/>
      <c r="J48" s="366"/>
      <c r="K48" s="366" t="s">
        <v>21</v>
      </c>
      <c r="L48" s="98"/>
      <c r="M48" s="363"/>
      <c r="N48" s="366"/>
      <c r="O48" s="99"/>
      <c r="P48" s="363"/>
      <c r="Q48" s="366"/>
      <c r="R48" s="99"/>
      <c r="S48" s="366"/>
      <c r="T48" s="366" t="s">
        <v>21</v>
      </c>
      <c r="U48" s="98" t="s">
        <v>21</v>
      </c>
    </row>
    <row r="49" spans="1:21" s="5" customFormat="1" ht="18" customHeight="1">
      <c r="A49" s="374"/>
      <c r="B49" s="369" t="s">
        <v>119</v>
      </c>
      <c r="C49" s="370"/>
      <c r="D49" s="364"/>
      <c r="E49" s="367"/>
      <c r="F49" s="84"/>
      <c r="G49" s="364"/>
      <c r="H49" s="367"/>
      <c r="I49" s="85"/>
      <c r="J49" s="367"/>
      <c r="K49" s="367"/>
      <c r="L49" s="84"/>
      <c r="M49" s="364"/>
      <c r="N49" s="367"/>
      <c r="O49" s="85"/>
      <c r="P49" s="364"/>
      <c r="Q49" s="367"/>
      <c r="R49" s="85"/>
      <c r="S49" s="367"/>
      <c r="T49" s="367"/>
      <c r="U49" s="84" t="s">
        <v>21</v>
      </c>
    </row>
    <row r="50" spans="1:21" s="5" customFormat="1" ht="18" customHeight="1">
      <c r="A50" s="374"/>
      <c r="B50" s="369" t="s">
        <v>27</v>
      </c>
      <c r="C50" s="370"/>
      <c r="D50" s="364"/>
      <c r="E50" s="367"/>
      <c r="F50" s="84"/>
      <c r="G50" s="364"/>
      <c r="H50" s="367"/>
      <c r="I50" s="85"/>
      <c r="J50" s="367"/>
      <c r="K50" s="367"/>
      <c r="L50" s="84"/>
      <c r="M50" s="364"/>
      <c r="N50" s="367"/>
      <c r="O50" s="85"/>
      <c r="P50" s="364"/>
      <c r="Q50" s="367"/>
      <c r="R50" s="85"/>
      <c r="S50" s="367"/>
      <c r="T50" s="367"/>
      <c r="U50" s="84" t="s">
        <v>21</v>
      </c>
    </row>
    <row r="51" spans="1:21" s="5" customFormat="1" ht="18" customHeight="1">
      <c r="A51" s="374"/>
      <c r="B51" s="369" t="s">
        <v>28</v>
      </c>
      <c r="C51" s="370"/>
      <c r="D51" s="364"/>
      <c r="E51" s="367"/>
      <c r="F51" s="84"/>
      <c r="G51" s="364"/>
      <c r="H51" s="367"/>
      <c r="I51" s="85"/>
      <c r="J51" s="367"/>
      <c r="K51" s="367"/>
      <c r="L51" s="84"/>
      <c r="M51" s="364"/>
      <c r="N51" s="367"/>
      <c r="O51" s="85"/>
      <c r="P51" s="364"/>
      <c r="Q51" s="367"/>
      <c r="R51" s="85"/>
      <c r="S51" s="367"/>
      <c r="T51" s="367"/>
      <c r="U51" s="84" t="s">
        <v>21</v>
      </c>
    </row>
    <row r="52" spans="1:21" s="5" customFormat="1" ht="18" customHeight="1">
      <c r="A52" s="374"/>
      <c r="B52" s="369" t="s">
        <v>261</v>
      </c>
      <c r="C52" s="370"/>
      <c r="D52" s="364"/>
      <c r="E52" s="367"/>
      <c r="F52" s="72"/>
      <c r="G52" s="364"/>
      <c r="H52" s="367"/>
      <c r="I52" s="85"/>
      <c r="J52" s="367"/>
      <c r="K52" s="367"/>
      <c r="L52" s="84"/>
      <c r="M52" s="364"/>
      <c r="N52" s="367"/>
      <c r="O52" s="85"/>
      <c r="P52" s="364"/>
      <c r="Q52" s="367"/>
      <c r="R52" s="85"/>
      <c r="S52" s="367"/>
      <c r="T52" s="367"/>
      <c r="U52" s="84" t="s">
        <v>21</v>
      </c>
    </row>
    <row r="53" spans="1:21" s="5" customFormat="1" ht="18" customHeight="1">
      <c r="A53" s="374"/>
      <c r="B53" s="369" t="s">
        <v>29</v>
      </c>
      <c r="C53" s="370"/>
      <c r="D53" s="364"/>
      <c r="E53" s="367"/>
      <c r="F53" s="72"/>
      <c r="G53" s="364"/>
      <c r="H53" s="367"/>
      <c r="I53" s="85"/>
      <c r="J53" s="367"/>
      <c r="K53" s="367"/>
      <c r="L53" s="84"/>
      <c r="M53" s="364"/>
      <c r="N53" s="367"/>
      <c r="O53" s="85"/>
      <c r="P53" s="364"/>
      <c r="Q53" s="367"/>
      <c r="R53" s="85"/>
      <c r="S53" s="367"/>
      <c r="T53" s="367"/>
      <c r="U53" s="84" t="s">
        <v>21</v>
      </c>
    </row>
    <row r="54" spans="1:21" s="5" customFormat="1" ht="18" customHeight="1">
      <c r="A54" s="374"/>
      <c r="B54" s="369" t="s">
        <v>30</v>
      </c>
      <c r="C54" s="370"/>
      <c r="D54" s="365"/>
      <c r="E54" s="368"/>
      <c r="F54" s="72"/>
      <c r="G54" s="365"/>
      <c r="H54" s="368"/>
      <c r="I54" s="89"/>
      <c r="J54" s="368"/>
      <c r="K54" s="368"/>
      <c r="L54" s="84"/>
      <c r="M54" s="365"/>
      <c r="N54" s="368"/>
      <c r="O54" s="89"/>
      <c r="P54" s="365"/>
      <c r="Q54" s="368"/>
      <c r="R54" s="89"/>
      <c r="S54" s="368"/>
      <c r="T54" s="368"/>
      <c r="U54" s="84" t="s">
        <v>21</v>
      </c>
    </row>
    <row r="55" spans="1:21" s="5" customFormat="1" ht="18" customHeight="1" thickBot="1">
      <c r="A55" s="382"/>
      <c r="B55" s="371" t="s">
        <v>46</v>
      </c>
      <c r="C55" s="372"/>
      <c r="D55" s="100" t="s">
        <v>19</v>
      </c>
      <c r="E55" s="101" t="s">
        <v>19</v>
      </c>
      <c r="F55" s="96" t="str">
        <f>IF(SUM(F48:F54)=0,"",SUM(F48:F54))</f>
        <v/>
      </c>
      <c r="G55" s="100" t="s">
        <v>31</v>
      </c>
      <c r="H55" s="101" t="s">
        <v>31</v>
      </c>
      <c r="I55" s="95" t="str">
        <f>IF(SUM(I48:I54)=0,"",SUM(I48:I54))</f>
        <v/>
      </c>
      <c r="J55" s="101" t="s">
        <v>31</v>
      </c>
      <c r="K55" s="101" t="s">
        <v>31</v>
      </c>
      <c r="L55" s="96" t="str">
        <f>IF(SUM(L48:L54)=0,"",SUM(L48:L54))</f>
        <v/>
      </c>
      <c r="M55" s="100" t="s">
        <v>31</v>
      </c>
      <c r="N55" s="101" t="s">
        <v>31</v>
      </c>
      <c r="O55" s="95" t="str">
        <f>IF(SUM(O48:O54)=0,"",SUM(O48:O54))</f>
        <v/>
      </c>
      <c r="P55" s="100" t="s">
        <v>31</v>
      </c>
      <c r="Q55" s="101" t="s">
        <v>31</v>
      </c>
      <c r="R55" s="95" t="str">
        <f>IF(SUM(R48:R54)=0,"",SUM(R48:R54))</f>
        <v/>
      </c>
      <c r="S55" s="101" t="s">
        <v>31</v>
      </c>
      <c r="T55" s="101" t="s">
        <v>31</v>
      </c>
      <c r="U55" s="96" t="str">
        <f>IF(SUM(U48:U54)=0,"",SUM(U48:U54))</f>
        <v/>
      </c>
    </row>
    <row r="56" spans="1:21">
      <c r="F56" s="51" t="str">
        <f>IF(F47=F55,"","↑【確認】「事業財源」の合計と「合計（総事業費）」が不一致")</f>
        <v/>
      </c>
    </row>
    <row r="57" spans="1:21">
      <c r="F57" s="51"/>
    </row>
    <row r="58" spans="1:21">
      <c r="A58" s="12" t="s">
        <v>32</v>
      </c>
    </row>
    <row r="59" spans="1:21">
      <c r="A59" s="12"/>
    </row>
    <row r="60" spans="1:21">
      <c r="A60" s="13" t="s">
        <v>62</v>
      </c>
      <c r="B60" s="56" t="s">
        <v>69</v>
      </c>
      <c r="C60" s="56"/>
      <c r="D60" s="56"/>
      <c r="E60" s="56"/>
      <c r="F60" s="56"/>
      <c r="G60" s="56"/>
      <c r="H60" s="56"/>
      <c r="I60" s="56"/>
      <c r="J60" s="56"/>
      <c r="K60" s="56"/>
      <c r="L60" s="56"/>
    </row>
    <row r="61" spans="1:21">
      <c r="A61" s="13"/>
      <c r="B61" s="56" t="s">
        <v>253</v>
      </c>
      <c r="C61" s="56"/>
      <c r="D61" s="56"/>
      <c r="E61" s="56"/>
      <c r="F61" s="56"/>
      <c r="G61" s="56"/>
      <c r="H61" s="56"/>
      <c r="I61" s="56"/>
      <c r="J61" s="56"/>
      <c r="K61" s="56"/>
      <c r="L61" s="56"/>
    </row>
    <row r="62" spans="1:21">
      <c r="A62" s="13" t="s">
        <v>63</v>
      </c>
      <c r="B62" s="56" t="s">
        <v>70</v>
      </c>
      <c r="C62" s="56"/>
      <c r="D62" s="56"/>
      <c r="E62" s="56"/>
      <c r="F62" s="56"/>
      <c r="G62" s="56"/>
      <c r="H62" s="56"/>
      <c r="I62" s="56"/>
      <c r="J62" s="56"/>
      <c r="K62" s="56"/>
      <c r="L62" s="56"/>
    </row>
    <row r="63" spans="1:21">
      <c r="A63" s="13"/>
      <c r="B63" s="56" t="s">
        <v>51</v>
      </c>
      <c r="C63" s="56"/>
      <c r="D63" s="56"/>
      <c r="E63" s="56"/>
      <c r="F63" s="56"/>
      <c r="G63" s="56"/>
      <c r="H63" s="56"/>
      <c r="I63" s="56"/>
      <c r="J63" s="56"/>
      <c r="K63" s="56"/>
      <c r="L63" s="56"/>
    </row>
    <row r="64" spans="1:21">
      <c r="A64" s="13" t="s">
        <v>52</v>
      </c>
      <c r="B64" s="56" t="s">
        <v>120</v>
      </c>
      <c r="C64" s="56"/>
      <c r="D64" s="56"/>
      <c r="E64" s="56"/>
      <c r="F64" s="56"/>
      <c r="G64" s="56"/>
      <c r="H64" s="56"/>
      <c r="I64" s="56"/>
      <c r="J64" s="56"/>
      <c r="K64" s="56"/>
      <c r="L64" s="56"/>
    </row>
    <row r="65" spans="1:12">
      <c r="A65" s="13" t="s">
        <v>64</v>
      </c>
      <c r="B65" s="56" t="s">
        <v>71</v>
      </c>
      <c r="C65" s="56"/>
      <c r="D65" s="56"/>
      <c r="E65" s="56"/>
      <c r="F65" s="56"/>
      <c r="G65" s="56"/>
      <c r="H65" s="56"/>
      <c r="I65" s="56"/>
      <c r="J65" s="56"/>
      <c r="K65" s="56"/>
      <c r="L65" s="56"/>
    </row>
    <row r="66" spans="1:12">
      <c r="A66" s="13"/>
      <c r="B66" s="56" t="s">
        <v>254</v>
      </c>
      <c r="C66" s="56"/>
      <c r="D66" s="56"/>
      <c r="E66" s="56"/>
      <c r="F66" s="56"/>
      <c r="G66" s="56"/>
      <c r="H66" s="56"/>
      <c r="I66" s="56"/>
      <c r="J66" s="56"/>
      <c r="K66" s="56"/>
      <c r="L66" s="56"/>
    </row>
    <row r="67" spans="1:12">
      <c r="A67" s="13"/>
      <c r="B67" s="56" t="s">
        <v>255</v>
      </c>
      <c r="C67" s="56"/>
      <c r="D67" s="56"/>
      <c r="E67" s="56"/>
      <c r="F67" s="56"/>
      <c r="G67" s="56"/>
      <c r="H67" s="56"/>
      <c r="I67" s="56"/>
      <c r="J67" s="56"/>
      <c r="K67" s="56"/>
      <c r="L67" s="56"/>
    </row>
    <row r="68" spans="1:12">
      <c r="A68" s="13"/>
      <c r="B68" s="56"/>
      <c r="C68" s="56"/>
      <c r="D68" s="56"/>
      <c r="E68" s="56"/>
      <c r="F68" s="56"/>
      <c r="G68" s="56"/>
      <c r="H68" s="56"/>
      <c r="I68" s="56"/>
      <c r="J68" s="56"/>
      <c r="K68" s="56"/>
      <c r="L68" s="56"/>
    </row>
    <row r="69" spans="1:12">
      <c r="A69" s="13" t="s">
        <v>65</v>
      </c>
      <c r="B69" s="56" t="s">
        <v>256</v>
      </c>
      <c r="C69" s="56"/>
      <c r="D69" s="56"/>
      <c r="E69" s="56"/>
      <c r="F69" s="56"/>
      <c r="G69" s="56"/>
      <c r="H69" s="56"/>
      <c r="I69" s="56"/>
      <c r="J69" s="56"/>
      <c r="K69" s="56"/>
      <c r="L69" s="56"/>
    </row>
    <row r="70" spans="1:12">
      <c r="A70" s="13"/>
      <c r="B70" s="56"/>
      <c r="C70" s="56"/>
      <c r="D70" s="56"/>
      <c r="E70" s="56"/>
      <c r="F70" s="56"/>
      <c r="G70" s="56"/>
      <c r="H70" s="56"/>
      <c r="I70" s="56"/>
      <c r="J70" s="56"/>
      <c r="K70" s="56"/>
      <c r="L70" s="56"/>
    </row>
    <row r="71" spans="1:12">
      <c r="A71" s="13" t="s">
        <v>66</v>
      </c>
      <c r="B71" s="56" t="s">
        <v>55</v>
      </c>
      <c r="C71" s="56"/>
      <c r="D71" s="56"/>
      <c r="E71" s="56"/>
      <c r="F71" s="56"/>
      <c r="G71" s="56"/>
      <c r="H71" s="56"/>
      <c r="I71" s="56"/>
      <c r="J71" s="56"/>
      <c r="K71" s="56"/>
      <c r="L71" s="56"/>
    </row>
    <row r="72" spans="1:12">
      <c r="A72" s="13" t="s">
        <v>56</v>
      </c>
      <c r="B72" s="56" t="s">
        <v>57</v>
      </c>
      <c r="C72" s="56"/>
      <c r="D72" s="56"/>
      <c r="E72" s="56"/>
      <c r="F72" s="56"/>
      <c r="G72" s="56"/>
      <c r="H72" s="56"/>
      <c r="I72" s="56"/>
      <c r="J72" s="56"/>
      <c r="K72" s="56"/>
      <c r="L72" s="56"/>
    </row>
    <row r="73" spans="1:12">
      <c r="A73" s="13" t="s">
        <v>56</v>
      </c>
      <c r="B73" s="56" t="s">
        <v>72</v>
      </c>
      <c r="C73" s="56"/>
      <c r="D73" s="56"/>
      <c r="E73" s="56"/>
      <c r="F73" s="56"/>
      <c r="G73" s="56"/>
      <c r="H73" s="56"/>
      <c r="I73" s="56"/>
      <c r="J73" s="56"/>
      <c r="K73" s="56"/>
      <c r="L73" s="56"/>
    </row>
    <row r="74" spans="1:12">
      <c r="A74" s="13" t="s">
        <v>58</v>
      </c>
      <c r="B74" s="57" t="s">
        <v>121</v>
      </c>
      <c r="C74" s="57"/>
      <c r="D74" s="56"/>
      <c r="E74" s="56"/>
      <c r="F74" s="56"/>
      <c r="G74" s="56"/>
      <c r="H74" s="56"/>
      <c r="I74" s="56"/>
      <c r="J74" s="56"/>
      <c r="K74" s="56"/>
      <c r="L74" s="56"/>
    </row>
    <row r="75" spans="1:12">
      <c r="A75" s="13" t="s">
        <v>59</v>
      </c>
      <c r="B75" s="57" t="s">
        <v>73</v>
      </c>
      <c r="C75" s="57"/>
      <c r="D75" s="56"/>
      <c r="E75" s="56"/>
      <c r="F75" s="56"/>
      <c r="G75" s="56"/>
      <c r="H75" s="56"/>
      <c r="I75" s="56"/>
      <c r="J75" s="56"/>
      <c r="K75" s="56"/>
      <c r="L75" s="56"/>
    </row>
    <row r="76" spans="1:12">
      <c r="A76" s="13" t="s">
        <v>56</v>
      </c>
      <c r="B76" s="57" t="s">
        <v>74</v>
      </c>
      <c r="C76" s="57"/>
      <c r="D76" s="56"/>
      <c r="E76" s="56"/>
      <c r="F76" s="56"/>
      <c r="G76" s="56"/>
      <c r="H76" s="56"/>
      <c r="I76" s="56"/>
      <c r="J76" s="56"/>
      <c r="K76" s="56"/>
      <c r="L76" s="56"/>
    </row>
    <row r="77" spans="1:12">
      <c r="A77" s="13" t="s">
        <v>56</v>
      </c>
      <c r="B77" s="57" t="s">
        <v>122</v>
      </c>
      <c r="C77" s="57"/>
      <c r="D77" s="56"/>
      <c r="E77" s="56"/>
      <c r="F77" s="56"/>
      <c r="G77" s="56"/>
      <c r="H77" s="56"/>
      <c r="I77" s="56"/>
      <c r="J77" s="56"/>
      <c r="K77" s="56"/>
      <c r="L77" s="56"/>
    </row>
    <row r="78" spans="1:12">
      <c r="A78" s="13" t="s">
        <v>67</v>
      </c>
      <c r="B78" s="56" t="s">
        <v>60</v>
      </c>
      <c r="C78" s="56"/>
      <c r="D78" s="56"/>
      <c r="E78" s="56"/>
      <c r="F78" s="56"/>
      <c r="G78" s="56"/>
      <c r="H78" s="56"/>
      <c r="I78" s="56"/>
      <c r="J78" s="56"/>
      <c r="K78" s="56"/>
      <c r="L78" s="56"/>
    </row>
    <row r="79" spans="1:12">
      <c r="A79" s="13" t="s">
        <v>68</v>
      </c>
      <c r="B79" s="56" t="s">
        <v>61</v>
      </c>
      <c r="C79" s="56"/>
      <c r="D79" s="56"/>
      <c r="E79" s="56"/>
      <c r="F79" s="56"/>
      <c r="G79" s="56"/>
      <c r="H79" s="56"/>
      <c r="I79" s="56"/>
      <c r="J79" s="56"/>
      <c r="K79" s="56"/>
      <c r="L79" s="56"/>
    </row>
    <row r="80" spans="1:12">
      <c r="A80" s="14"/>
      <c r="B80" s="56" t="s">
        <v>53</v>
      </c>
      <c r="C80" s="56"/>
      <c r="D80" s="56"/>
      <c r="E80" s="56"/>
      <c r="F80" s="56"/>
      <c r="G80" s="56"/>
      <c r="H80" s="56"/>
      <c r="I80" s="56"/>
      <c r="J80" s="56"/>
      <c r="K80" s="56"/>
      <c r="L80" s="56"/>
    </row>
    <row r="81" spans="1:1">
      <c r="A81" s="14"/>
    </row>
  </sheetData>
  <mergeCells count="49">
    <mergeCell ref="D2:H3"/>
    <mergeCell ref="A5:B5"/>
    <mergeCell ref="E5:I5"/>
    <mergeCell ref="A7:A9"/>
    <mergeCell ref="B7:C9"/>
    <mergeCell ref="D7:F7"/>
    <mergeCell ref="G7:L7"/>
    <mergeCell ref="M7:U7"/>
    <mergeCell ref="D8:D9"/>
    <mergeCell ref="E8:E9"/>
    <mergeCell ref="F8:F9"/>
    <mergeCell ref="G8:H8"/>
    <mergeCell ref="J8:K8"/>
    <mergeCell ref="M8:N8"/>
    <mergeCell ref="P8:Q8"/>
    <mergeCell ref="S8:T8"/>
    <mergeCell ref="V32:X33"/>
    <mergeCell ref="B35:C35"/>
    <mergeCell ref="A36:A46"/>
    <mergeCell ref="B36:C36"/>
    <mergeCell ref="B37:C37"/>
    <mergeCell ref="B41:C41"/>
    <mergeCell ref="B42:C42"/>
    <mergeCell ref="E48:E54"/>
    <mergeCell ref="B55:C55"/>
    <mergeCell ref="A10:A35"/>
    <mergeCell ref="B10:B28"/>
    <mergeCell ref="B29:B34"/>
    <mergeCell ref="B46:C46"/>
    <mergeCell ref="A47:C47"/>
    <mergeCell ref="A48:A55"/>
    <mergeCell ref="B48:C48"/>
    <mergeCell ref="D48:D54"/>
    <mergeCell ref="P48:P54"/>
    <mergeCell ref="Q48:Q54"/>
    <mergeCell ref="S48:S54"/>
    <mergeCell ref="T48:T54"/>
    <mergeCell ref="B49:C49"/>
    <mergeCell ref="B50:C50"/>
    <mergeCell ref="B51:C51"/>
    <mergeCell ref="B52:C52"/>
    <mergeCell ref="B53:C53"/>
    <mergeCell ref="B54:C54"/>
    <mergeCell ref="G48:G54"/>
    <mergeCell ref="H48:H54"/>
    <mergeCell ref="J48:J54"/>
    <mergeCell ref="K48:K54"/>
    <mergeCell ref="M48:M54"/>
    <mergeCell ref="N48:N54"/>
  </mergeCells>
  <phoneticPr fontId="4"/>
  <dataValidations count="3">
    <dataValidation type="list" allowBlank="1" showInputMessage="1" showErrorMessage="1" sqref="C13" xr:uid="{8986FFC0-E761-4C5C-8444-431E0991DDEF}">
      <formula1>"　（新築）,（移転新築）,　（増築）,　（改築）"</formula1>
    </dataValidation>
    <dataValidation type="list" showInputMessage="1" showErrorMessage="1" sqref="C12" xr:uid="{A69E7F08-82D4-4277-8BA4-6EE2971D8C7F}">
      <formula1>" &lt;建築工事&gt;, &lt;改修工事&gt;"</formula1>
    </dataValidation>
    <dataValidation showInputMessage="1" showErrorMessage="1" sqref="C19" xr:uid="{0B31979B-C7F3-4094-BC70-723BA5982983}"/>
  </dataValidations>
  <printOptions horizontalCentered="1"/>
  <pageMargins left="0.51181102362204722" right="0.51181102362204722" top="0.74803149606299213" bottom="0.74803149606299213" header="0.31496062992125984" footer="0.31496062992125984"/>
  <pageSetup paperSize="9" scale="78" orientation="portrait" r:id="rId1"/>
  <headerFooter>
    <oddFooter>&amp;P / &amp;N ページ</oddFooter>
  </headerFooter>
  <colBreaks count="1" manualBreakCount="1">
    <brk id="21" max="1048575" man="1"/>
  </colBreaks>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H41"/>
  <sheetViews>
    <sheetView view="pageBreakPreview" zoomScaleNormal="100" zoomScaleSheetLayoutView="100" workbookViewId="0"/>
  </sheetViews>
  <sheetFormatPr defaultColWidth="9" defaultRowHeight="18.75" customHeight="1"/>
  <cols>
    <col min="1" max="1" width="6.453125" style="115" bestFit="1" customWidth="1"/>
    <col min="2" max="2" width="4.6328125" style="115" customWidth="1"/>
    <col min="3" max="3" width="26.7265625" style="115" customWidth="1"/>
    <col min="4" max="6" width="15.08984375" style="115" customWidth="1"/>
    <col min="7" max="7" width="15.6328125" style="115" customWidth="1"/>
    <col min="8" max="8" width="3.6328125" style="115" customWidth="1"/>
    <col min="9" max="16384" width="9" style="115"/>
  </cols>
  <sheetData>
    <row r="1" spans="1:7" ht="18.75" customHeight="1">
      <c r="A1" s="115" t="s">
        <v>258</v>
      </c>
    </row>
    <row r="2" spans="1:7" ht="48" customHeight="1">
      <c r="B2" s="408" t="s">
        <v>259</v>
      </c>
      <c r="C2" s="408"/>
      <c r="D2" s="408"/>
      <c r="E2" s="408"/>
      <c r="F2" s="408"/>
      <c r="G2" s="408"/>
    </row>
    <row r="3" spans="1:7" ht="18.75" customHeight="1">
      <c r="B3" s="416"/>
      <c r="C3" s="413" t="s">
        <v>140</v>
      </c>
      <c r="D3" s="116" t="s">
        <v>141</v>
      </c>
      <c r="E3" s="116"/>
      <c r="F3" s="116"/>
      <c r="G3" s="116"/>
    </row>
    <row r="4" spans="1:7" ht="18.75" customHeight="1">
      <c r="B4" s="417"/>
      <c r="C4" s="414"/>
      <c r="D4" s="419" t="s">
        <v>138</v>
      </c>
      <c r="E4" s="420"/>
      <c r="F4" s="413" t="s">
        <v>137</v>
      </c>
      <c r="G4" s="413" t="s">
        <v>139</v>
      </c>
    </row>
    <row r="5" spans="1:7" ht="39">
      <c r="B5" s="418"/>
      <c r="C5" s="415"/>
      <c r="D5" s="148" t="s">
        <v>202</v>
      </c>
      <c r="E5" s="121" t="s">
        <v>144</v>
      </c>
      <c r="F5" s="415"/>
      <c r="G5" s="415"/>
    </row>
    <row r="6" spans="1:7" ht="18.75" customHeight="1">
      <c r="B6" s="409" t="s">
        <v>145</v>
      </c>
      <c r="C6" s="117"/>
      <c r="D6" s="119"/>
      <c r="E6" s="119"/>
      <c r="F6" s="119"/>
      <c r="G6" s="120">
        <f t="shared" ref="G6:G36" si="0">SUM(D6:F6)</f>
        <v>0</v>
      </c>
    </row>
    <row r="7" spans="1:7" ht="18.75" customHeight="1">
      <c r="B7" s="410"/>
      <c r="C7" s="117"/>
      <c r="D7" s="119"/>
      <c r="E7" s="119"/>
      <c r="F7" s="119"/>
      <c r="G7" s="120">
        <f t="shared" si="0"/>
        <v>0</v>
      </c>
    </row>
    <row r="8" spans="1:7" ht="18.75" customHeight="1">
      <c r="B8" s="410"/>
      <c r="C8" s="117"/>
      <c r="D8" s="119"/>
      <c r="E8" s="119"/>
      <c r="F8" s="140"/>
      <c r="G8" s="120">
        <f t="shared" si="0"/>
        <v>0</v>
      </c>
    </row>
    <row r="9" spans="1:7" ht="18.75" customHeight="1">
      <c r="B9" s="410"/>
      <c r="C9" s="117"/>
      <c r="D9" s="119"/>
      <c r="E9" s="119"/>
      <c r="F9" s="119"/>
      <c r="G9" s="120">
        <f t="shared" si="0"/>
        <v>0</v>
      </c>
    </row>
    <row r="10" spans="1:7" ht="18.75" customHeight="1">
      <c r="B10" s="410"/>
      <c r="C10" s="117"/>
      <c r="D10" s="119"/>
      <c r="E10" s="119"/>
      <c r="F10" s="119"/>
      <c r="G10" s="120">
        <f t="shared" si="0"/>
        <v>0</v>
      </c>
    </row>
    <row r="11" spans="1:7" ht="18.75" customHeight="1">
      <c r="B11" s="410"/>
      <c r="C11" s="117"/>
      <c r="D11" s="119"/>
      <c r="E11" s="119"/>
      <c r="F11" s="119"/>
      <c r="G11" s="120">
        <f t="shared" si="0"/>
        <v>0</v>
      </c>
    </row>
    <row r="12" spans="1:7" ht="18.75" customHeight="1">
      <c r="B12" s="410"/>
      <c r="C12" s="117"/>
      <c r="D12" s="119"/>
      <c r="E12" s="119"/>
      <c r="F12" s="119"/>
      <c r="G12" s="120">
        <f t="shared" si="0"/>
        <v>0</v>
      </c>
    </row>
    <row r="13" spans="1:7" ht="18.75" customHeight="1">
      <c r="B13" s="410"/>
      <c r="C13" s="117"/>
      <c r="D13" s="119"/>
      <c r="E13" s="119"/>
      <c r="F13" s="119"/>
      <c r="G13" s="120">
        <f t="shared" si="0"/>
        <v>0</v>
      </c>
    </row>
    <row r="14" spans="1:7" ht="18.75" customHeight="1">
      <c r="B14" s="410"/>
      <c r="C14" s="117"/>
      <c r="D14" s="119"/>
      <c r="E14" s="119"/>
      <c r="F14" s="119"/>
      <c r="G14" s="120">
        <f t="shared" si="0"/>
        <v>0</v>
      </c>
    </row>
    <row r="15" spans="1:7" ht="18.75" customHeight="1">
      <c r="B15" s="410"/>
      <c r="C15" s="117"/>
      <c r="D15" s="119"/>
      <c r="E15" s="119"/>
      <c r="F15" s="119"/>
      <c r="G15" s="120">
        <f t="shared" si="0"/>
        <v>0</v>
      </c>
    </row>
    <row r="16" spans="1:7" ht="18.75" customHeight="1">
      <c r="B16" s="410"/>
      <c r="C16" s="117"/>
      <c r="D16" s="119"/>
      <c r="E16" s="119"/>
      <c r="F16" s="119"/>
      <c r="G16" s="120">
        <f t="shared" si="0"/>
        <v>0</v>
      </c>
    </row>
    <row r="17" spans="2:8" ht="18.75" customHeight="1">
      <c r="B17" s="410"/>
      <c r="C17" s="117"/>
      <c r="D17" s="119"/>
      <c r="E17" s="119"/>
      <c r="F17" s="119"/>
      <c r="G17" s="120">
        <f t="shared" si="0"/>
        <v>0</v>
      </c>
    </row>
    <row r="18" spans="2:8" ht="18.75" customHeight="1">
      <c r="B18" s="410"/>
      <c r="C18" s="117"/>
      <c r="D18" s="119"/>
      <c r="E18" s="119"/>
      <c r="F18" s="119"/>
      <c r="G18" s="120">
        <f t="shared" si="0"/>
        <v>0</v>
      </c>
    </row>
    <row r="19" spans="2:8" ht="18.75" customHeight="1">
      <c r="B19" s="410"/>
      <c r="C19" s="117"/>
      <c r="D19" s="119"/>
      <c r="E19" s="119"/>
      <c r="F19" s="119"/>
      <c r="G19" s="120">
        <f t="shared" si="0"/>
        <v>0</v>
      </c>
    </row>
    <row r="20" spans="2:8" ht="18.75" customHeight="1">
      <c r="B20" s="410"/>
      <c r="C20" s="117"/>
      <c r="D20" s="119"/>
      <c r="E20" s="119"/>
      <c r="F20" s="119"/>
      <c r="G20" s="120">
        <f t="shared" si="0"/>
        <v>0</v>
      </c>
    </row>
    <row r="21" spans="2:8" ht="18.75" customHeight="1">
      <c r="B21" s="410"/>
      <c r="C21" s="117"/>
      <c r="D21" s="119"/>
      <c r="E21" s="119"/>
      <c r="F21" s="119"/>
      <c r="G21" s="120">
        <f t="shared" si="0"/>
        <v>0</v>
      </c>
    </row>
    <row r="22" spans="2:8" ht="18.75" customHeight="1">
      <c r="B22" s="410"/>
      <c r="C22" s="117"/>
      <c r="D22" s="119"/>
      <c r="E22" s="119"/>
      <c r="F22" s="119"/>
      <c r="G22" s="120">
        <f t="shared" si="0"/>
        <v>0</v>
      </c>
    </row>
    <row r="23" spans="2:8" ht="18.75" customHeight="1">
      <c r="B23" s="410"/>
      <c r="C23" s="117"/>
      <c r="D23" s="119"/>
      <c r="E23" s="119"/>
      <c r="F23" s="119"/>
      <c r="G23" s="120">
        <f t="shared" si="0"/>
        <v>0</v>
      </c>
    </row>
    <row r="24" spans="2:8" ht="18.75" customHeight="1">
      <c r="B24" s="410"/>
      <c r="C24" s="117"/>
      <c r="D24" s="119"/>
      <c r="E24" s="119"/>
      <c r="F24" s="119"/>
      <c r="G24" s="120">
        <f t="shared" si="0"/>
        <v>0</v>
      </c>
    </row>
    <row r="25" spans="2:8" ht="18.75" customHeight="1">
      <c r="B25" s="410"/>
      <c r="C25" s="117"/>
      <c r="D25" s="119"/>
      <c r="E25" s="119"/>
      <c r="F25" s="119"/>
      <c r="G25" s="120">
        <f t="shared" si="0"/>
        <v>0</v>
      </c>
    </row>
    <row r="26" spans="2:8" ht="18.75" customHeight="1">
      <c r="B26" s="410"/>
      <c r="C26" s="117"/>
      <c r="D26" s="119"/>
      <c r="E26" s="119"/>
      <c r="F26" s="119"/>
      <c r="G26" s="120">
        <f t="shared" si="0"/>
        <v>0</v>
      </c>
    </row>
    <row r="27" spans="2:8" ht="18.75" customHeight="1">
      <c r="B27" s="410"/>
      <c r="C27" s="117"/>
      <c r="D27" s="119"/>
      <c r="E27" s="119"/>
      <c r="F27" s="119"/>
      <c r="G27" s="120">
        <f t="shared" si="0"/>
        <v>0</v>
      </c>
    </row>
    <row r="28" spans="2:8" ht="18.75" customHeight="1">
      <c r="B28" s="410"/>
      <c r="C28" s="117"/>
      <c r="D28" s="119"/>
      <c r="E28" s="119"/>
      <c r="F28" s="119"/>
      <c r="G28" s="120">
        <f t="shared" si="0"/>
        <v>0</v>
      </c>
    </row>
    <row r="29" spans="2:8" ht="18.75" customHeight="1">
      <c r="B29" s="410"/>
      <c r="C29" s="117"/>
      <c r="D29" s="119"/>
      <c r="E29" s="119"/>
      <c r="F29" s="119"/>
      <c r="G29" s="120">
        <f t="shared" si="0"/>
        <v>0</v>
      </c>
    </row>
    <row r="30" spans="2:8" ht="18.75" customHeight="1" thickBot="1">
      <c r="B30" s="410"/>
      <c r="C30" s="117"/>
      <c r="D30" s="119"/>
      <c r="E30" s="119"/>
      <c r="F30" s="119"/>
      <c r="G30" s="120">
        <f t="shared" si="0"/>
        <v>0</v>
      </c>
    </row>
    <row r="31" spans="2:8" ht="25" customHeight="1" thickBot="1">
      <c r="B31" s="411"/>
      <c r="C31" s="127" t="s">
        <v>147</v>
      </c>
      <c r="D31" s="128">
        <f>SUM(D6:D30)</f>
        <v>0</v>
      </c>
      <c r="E31" s="128">
        <f>SUM(E6:E30)</f>
        <v>0</v>
      </c>
      <c r="F31" s="128">
        <f>SUM(F6:F30)</f>
        <v>0</v>
      </c>
      <c r="G31" s="129">
        <f>SUM(D31:F31)</f>
        <v>0</v>
      </c>
      <c r="H31" s="32"/>
    </row>
    <row r="32" spans="2:8" ht="18.75" customHeight="1">
      <c r="B32" s="409" t="s">
        <v>146</v>
      </c>
      <c r="C32" s="124"/>
      <c r="D32" s="139"/>
      <c r="E32" s="139"/>
      <c r="F32" s="125"/>
      <c r="G32" s="126">
        <f t="shared" si="0"/>
        <v>0</v>
      </c>
    </row>
    <row r="33" spans="2:8" ht="18.75" customHeight="1">
      <c r="B33" s="410"/>
      <c r="C33" s="117"/>
      <c r="D33" s="119"/>
      <c r="E33" s="119"/>
      <c r="F33" s="119"/>
      <c r="G33" s="126">
        <f t="shared" si="0"/>
        <v>0</v>
      </c>
    </row>
    <row r="34" spans="2:8" ht="18.75" customHeight="1">
      <c r="B34" s="410"/>
      <c r="C34" s="117"/>
      <c r="D34" s="119"/>
      <c r="E34" s="119"/>
      <c r="F34" s="119"/>
      <c r="G34" s="126">
        <f t="shared" si="0"/>
        <v>0</v>
      </c>
    </row>
    <row r="35" spans="2:8" ht="18.75" customHeight="1">
      <c r="B35" s="410"/>
      <c r="C35" s="117"/>
      <c r="D35" s="119"/>
      <c r="E35" s="119"/>
      <c r="F35" s="119"/>
      <c r="G35" s="126">
        <f t="shared" si="0"/>
        <v>0</v>
      </c>
    </row>
    <row r="36" spans="2:8" ht="18.75" customHeight="1" thickBot="1">
      <c r="B36" s="410"/>
      <c r="C36" s="122"/>
      <c r="D36" s="138"/>
      <c r="E36" s="138"/>
      <c r="F36" s="123"/>
      <c r="G36" s="126">
        <f t="shared" si="0"/>
        <v>0</v>
      </c>
    </row>
    <row r="37" spans="2:8" ht="25" customHeight="1" thickBot="1">
      <c r="B37" s="412"/>
      <c r="C37" s="130" t="s">
        <v>148</v>
      </c>
      <c r="D37" s="141"/>
      <c r="E37" s="141"/>
      <c r="F37" s="128">
        <f>SUM(F32:F36)</f>
        <v>0</v>
      </c>
      <c r="G37" s="129">
        <f>SUM(D37:F37)</f>
        <v>0</v>
      </c>
    </row>
    <row r="38" spans="2:8" ht="33.75" customHeight="1" thickBot="1">
      <c r="B38" s="405" t="s">
        <v>149</v>
      </c>
      <c r="C38" s="406"/>
      <c r="D38" s="128">
        <f>D31+D37</f>
        <v>0</v>
      </c>
      <c r="E38" s="128">
        <f>E31+E37</f>
        <v>0</v>
      </c>
      <c r="F38" s="128">
        <f>F31+F37</f>
        <v>0</v>
      </c>
      <c r="G38" s="129">
        <f>SUM(D38:F38)</f>
        <v>0</v>
      </c>
      <c r="H38" s="32"/>
    </row>
    <row r="39" spans="2:8" ht="6" customHeight="1">
      <c r="G39" s="118"/>
    </row>
    <row r="40" spans="2:8" ht="18.75" customHeight="1">
      <c r="B40" s="407" t="s">
        <v>150</v>
      </c>
      <c r="C40" s="407"/>
      <c r="D40" s="407"/>
      <c r="E40" s="407"/>
      <c r="F40" s="407"/>
      <c r="G40" s="407"/>
    </row>
    <row r="41" spans="2:8" ht="18.75" customHeight="1">
      <c r="B41" s="407"/>
      <c r="C41" s="407"/>
      <c r="D41" s="407"/>
      <c r="E41" s="407"/>
      <c r="F41" s="407"/>
      <c r="G41" s="407"/>
    </row>
  </sheetData>
  <mergeCells count="10">
    <mergeCell ref="B38:C38"/>
    <mergeCell ref="B40:G41"/>
    <mergeCell ref="B2:G2"/>
    <mergeCell ref="B6:B31"/>
    <mergeCell ref="B32:B37"/>
    <mergeCell ref="C3:C5"/>
    <mergeCell ref="F4:F5"/>
    <mergeCell ref="G4:G5"/>
    <mergeCell ref="B3:B5"/>
    <mergeCell ref="D4:E4"/>
  </mergeCells>
  <phoneticPr fontId="4"/>
  <printOptions horizontalCentered="1"/>
  <pageMargins left="0.78740157480314965" right="0.59055118110236227" top="0.78740157480314965" bottom="0" header="0" footer="0"/>
  <pageSetup paperSize="9" scale="87" fitToHeight="0" orientation="portrait" cellComments="asDisplayed"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H41"/>
  <sheetViews>
    <sheetView view="pageBreakPreview" zoomScaleNormal="100" zoomScaleSheetLayoutView="100" workbookViewId="0"/>
  </sheetViews>
  <sheetFormatPr defaultColWidth="9" defaultRowHeight="18.75" customHeight="1"/>
  <cols>
    <col min="1" max="1" width="6.453125" style="115" customWidth="1"/>
    <col min="2" max="2" width="4.6328125" style="115" customWidth="1"/>
    <col min="3" max="3" width="26.7265625" style="115" customWidth="1"/>
    <col min="4" max="6" width="15.08984375" style="115" customWidth="1"/>
    <col min="7" max="7" width="15.6328125" style="115" customWidth="1"/>
    <col min="8" max="8" width="3.6328125" style="115" customWidth="1"/>
    <col min="9" max="16384" width="9" style="115"/>
  </cols>
  <sheetData>
    <row r="1" spans="1:7" ht="18.75" customHeight="1">
      <c r="A1" s="115" t="s">
        <v>258</v>
      </c>
    </row>
    <row r="2" spans="1:7" ht="48" customHeight="1">
      <c r="B2" s="408" t="s">
        <v>259</v>
      </c>
      <c r="C2" s="408"/>
      <c r="D2" s="408"/>
      <c r="E2" s="408"/>
      <c r="F2" s="408"/>
      <c r="G2" s="408"/>
    </row>
    <row r="3" spans="1:7" ht="18.75" customHeight="1">
      <c r="B3" s="416"/>
      <c r="C3" s="413" t="s">
        <v>140</v>
      </c>
      <c r="D3" s="116" t="s">
        <v>141</v>
      </c>
      <c r="E3" s="116"/>
      <c r="F3" s="116"/>
      <c r="G3" s="116"/>
    </row>
    <row r="4" spans="1:7" ht="18.75" customHeight="1">
      <c r="B4" s="417"/>
      <c r="C4" s="414"/>
      <c r="D4" s="419" t="s">
        <v>138</v>
      </c>
      <c r="E4" s="420"/>
      <c r="F4" s="413" t="s">
        <v>137</v>
      </c>
      <c r="G4" s="413" t="s">
        <v>139</v>
      </c>
    </row>
    <row r="5" spans="1:7" ht="39">
      <c r="B5" s="418"/>
      <c r="C5" s="415"/>
      <c r="D5" s="148" t="s">
        <v>202</v>
      </c>
      <c r="E5" s="121" t="s">
        <v>144</v>
      </c>
      <c r="F5" s="415"/>
      <c r="G5" s="415"/>
    </row>
    <row r="6" spans="1:7" ht="18.75" customHeight="1">
      <c r="B6" s="410" t="s">
        <v>160</v>
      </c>
      <c r="C6" s="117"/>
      <c r="D6" s="119"/>
      <c r="E6" s="119"/>
      <c r="F6" s="119"/>
      <c r="G6" s="120">
        <f t="shared" ref="G6:G30" si="0">SUM(D6:F6)</f>
        <v>0</v>
      </c>
    </row>
    <row r="7" spans="1:7" ht="18.75" customHeight="1">
      <c r="B7" s="410"/>
      <c r="C7" s="117"/>
      <c r="D7" s="119"/>
      <c r="E7" s="119"/>
      <c r="F7" s="119"/>
      <c r="G7" s="120">
        <f t="shared" si="0"/>
        <v>0</v>
      </c>
    </row>
    <row r="8" spans="1:7" ht="18.75" customHeight="1">
      <c r="B8" s="410"/>
      <c r="C8" s="117"/>
      <c r="D8" s="119"/>
      <c r="E8" s="119"/>
      <c r="F8" s="119"/>
      <c r="G8" s="120">
        <f t="shared" si="0"/>
        <v>0</v>
      </c>
    </row>
    <row r="9" spans="1:7" ht="18.75" customHeight="1">
      <c r="B9" s="410"/>
      <c r="C9" s="117"/>
      <c r="D9" s="119"/>
      <c r="E9" s="119"/>
      <c r="F9" s="119"/>
      <c r="G9" s="120">
        <f t="shared" si="0"/>
        <v>0</v>
      </c>
    </row>
    <row r="10" spans="1:7" ht="18.75" customHeight="1">
      <c r="B10" s="410"/>
      <c r="C10" s="117"/>
      <c r="D10" s="119"/>
      <c r="E10" s="119"/>
      <c r="F10" s="119"/>
      <c r="G10" s="120">
        <f t="shared" si="0"/>
        <v>0</v>
      </c>
    </row>
    <row r="11" spans="1:7" ht="18.75" customHeight="1">
      <c r="B11" s="410"/>
      <c r="C11" s="117"/>
      <c r="D11" s="119"/>
      <c r="E11" s="119"/>
      <c r="F11" s="119"/>
      <c r="G11" s="120">
        <f t="shared" si="0"/>
        <v>0</v>
      </c>
    </row>
    <row r="12" spans="1:7" ht="18.75" customHeight="1">
      <c r="B12" s="410"/>
      <c r="C12" s="117"/>
      <c r="D12" s="119"/>
      <c r="E12" s="119"/>
      <c r="F12" s="119"/>
      <c r="G12" s="120">
        <f t="shared" si="0"/>
        <v>0</v>
      </c>
    </row>
    <row r="13" spans="1:7" ht="18.75" customHeight="1">
      <c r="B13" s="410"/>
      <c r="C13" s="117"/>
      <c r="D13" s="119"/>
      <c r="E13" s="119"/>
      <c r="F13" s="119"/>
      <c r="G13" s="120">
        <f t="shared" si="0"/>
        <v>0</v>
      </c>
    </row>
    <row r="14" spans="1:7" ht="18.75" customHeight="1">
      <c r="B14" s="410"/>
      <c r="C14" s="117"/>
      <c r="D14" s="119"/>
      <c r="E14" s="119"/>
      <c r="F14" s="119"/>
      <c r="G14" s="120">
        <f t="shared" si="0"/>
        <v>0</v>
      </c>
    </row>
    <row r="15" spans="1:7" ht="18.75" customHeight="1">
      <c r="B15" s="410"/>
      <c r="C15" s="117"/>
      <c r="D15" s="119"/>
      <c r="E15" s="119"/>
      <c r="F15" s="119"/>
      <c r="G15" s="120">
        <f t="shared" si="0"/>
        <v>0</v>
      </c>
    </row>
    <row r="16" spans="1:7" ht="18.75" customHeight="1">
      <c r="B16" s="410"/>
      <c r="C16" s="117"/>
      <c r="D16" s="119"/>
      <c r="E16" s="119"/>
      <c r="F16" s="119"/>
      <c r="G16" s="120">
        <f t="shared" si="0"/>
        <v>0</v>
      </c>
    </row>
    <row r="17" spans="2:8" ht="18.75" customHeight="1">
      <c r="B17" s="410"/>
      <c r="C17" s="117"/>
      <c r="D17" s="119"/>
      <c r="E17" s="119"/>
      <c r="F17" s="119"/>
      <c r="G17" s="120">
        <f t="shared" si="0"/>
        <v>0</v>
      </c>
    </row>
    <row r="18" spans="2:8" ht="18.75" customHeight="1">
      <c r="B18" s="410"/>
      <c r="C18" s="117"/>
      <c r="D18" s="119"/>
      <c r="E18" s="119"/>
      <c r="F18" s="119"/>
      <c r="G18" s="120">
        <f t="shared" si="0"/>
        <v>0</v>
      </c>
    </row>
    <row r="19" spans="2:8" ht="18.75" customHeight="1">
      <c r="B19" s="410"/>
      <c r="C19" s="117"/>
      <c r="D19" s="119"/>
      <c r="E19" s="119"/>
      <c r="F19" s="119"/>
      <c r="G19" s="120">
        <f t="shared" si="0"/>
        <v>0</v>
      </c>
    </row>
    <row r="20" spans="2:8" ht="18.75" customHeight="1">
      <c r="B20" s="410"/>
      <c r="C20" s="117"/>
      <c r="D20" s="119"/>
      <c r="E20" s="119"/>
      <c r="F20" s="119"/>
      <c r="G20" s="120">
        <f t="shared" si="0"/>
        <v>0</v>
      </c>
    </row>
    <row r="21" spans="2:8" ht="18.75" customHeight="1">
      <c r="B21" s="410"/>
      <c r="C21" s="117"/>
      <c r="D21" s="119"/>
      <c r="E21" s="119"/>
      <c r="F21" s="119"/>
      <c r="G21" s="120">
        <f t="shared" si="0"/>
        <v>0</v>
      </c>
    </row>
    <row r="22" spans="2:8" ht="18.75" customHeight="1">
      <c r="B22" s="410"/>
      <c r="C22" s="117"/>
      <c r="D22" s="119"/>
      <c r="E22" s="119"/>
      <c r="F22" s="119"/>
      <c r="G22" s="120">
        <f t="shared" si="0"/>
        <v>0</v>
      </c>
    </row>
    <row r="23" spans="2:8" ht="18.75" customHeight="1">
      <c r="B23" s="410"/>
      <c r="C23" s="117"/>
      <c r="D23" s="119"/>
      <c r="E23" s="119"/>
      <c r="F23" s="119"/>
      <c r="G23" s="120">
        <f t="shared" si="0"/>
        <v>0</v>
      </c>
    </row>
    <row r="24" spans="2:8" ht="18.75" customHeight="1">
      <c r="B24" s="410"/>
      <c r="C24" s="117"/>
      <c r="D24" s="119"/>
      <c r="E24" s="119"/>
      <c r="F24" s="119"/>
      <c r="G24" s="120">
        <f t="shared" si="0"/>
        <v>0</v>
      </c>
    </row>
    <row r="25" spans="2:8" ht="18.75" customHeight="1">
      <c r="B25" s="410"/>
      <c r="C25" s="117"/>
      <c r="D25" s="119"/>
      <c r="E25" s="119"/>
      <c r="F25" s="119"/>
      <c r="G25" s="120">
        <f t="shared" si="0"/>
        <v>0</v>
      </c>
    </row>
    <row r="26" spans="2:8" ht="18.75" customHeight="1">
      <c r="B26" s="410"/>
      <c r="C26" s="117"/>
      <c r="D26" s="119"/>
      <c r="E26" s="119"/>
      <c r="F26" s="119"/>
      <c r="G26" s="120">
        <f t="shared" si="0"/>
        <v>0</v>
      </c>
    </row>
    <row r="27" spans="2:8" ht="18.75" customHeight="1">
      <c r="B27" s="410"/>
      <c r="C27" s="117"/>
      <c r="D27" s="119"/>
      <c r="E27" s="119"/>
      <c r="F27" s="119"/>
      <c r="G27" s="120">
        <f t="shared" si="0"/>
        <v>0</v>
      </c>
    </row>
    <row r="28" spans="2:8" ht="18.75" customHeight="1">
      <c r="B28" s="410"/>
      <c r="C28" s="117"/>
      <c r="D28" s="119"/>
      <c r="E28" s="119"/>
      <c r="F28" s="119"/>
      <c r="G28" s="120">
        <f t="shared" si="0"/>
        <v>0</v>
      </c>
    </row>
    <row r="29" spans="2:8" ht="18.75" customHeight="1">
      <c r="B29" s="410"/>
      <c r="C29" s="117"/>
      <c r="D29" s="119"/>
      <c r="E29" s="119"/>
      <c r="F29" s="119"/>
      <c r="G29" s="120">
        <f t="shared" si="0"/>
        <v>0</v>
      </c>
    </row>
    <row r="30" spans="2:8" ht="18.75" customHeight="1" thickBot="1">
      <c r="B30" s="410"/>
      <c r="C30" s="122"/>
      <c r="D30" s="123"/>
      <c r="E30" s="123"/>
      <c r="F30" s="123"/>
      <c r="G30" s="120">
        <f t="shared" si="0"/>
        <v>0</v>
      </c>
    </row>
    <row r="31" spans="2:8" ht="25" customHeight="1" thickBot="1">
      <c r="B31" s="411"/>
      <c r="C31" s="127" t="s">
        <v>147</v>
      </c>
      <c r="D31" s="128">
        <f>SUM(D6:D30)</f>
        <v>0</v>
      </c>
      <c r="E31" s="128">
        <f>SUM(E6:E30)</f>
        <v>0</v>
      </c>
      <c r="F31" s="128">
        <f>SUM(F6:F30)</f>
        <v>0</v>
      </c>
      <c r="G31" s="129">
        <f>SUM(D31:F31)</f>
        <v>0</v>
      </c>
      <c r="H31" s="32"/>
    </row>
    <row r="32" spans="2:8" ht="18.75" customHeight="1">
      <c r="B32" s="409" t="s">
        <v>146</v>
      </c>
      <c r="C32" s="124"/>
      <c r="D32" s="139"/>
      <c r="E32" s="139"/>
      <c r="F32" s="125"/>
      <c r="G32" s="126">
        <f t="shared" ref="G32:G36" si="1">SUM(D32:F32)</f>
        <v>0</v>
      </c>
    </row>
    <row r="33" spans="2:8" ht="18.75" customHeight="1">
      <c r="B33" s="410"/>
      <c r="C33" s="117"/>
      <c r="D33" s="119"/>
      <c r="E33" s="119"/>
      <c r="F33" s="119"/>
      <c r="G33" s="126">
        <f t="shared" si="1"/>
        <v>0</v>
      </c>
    </row>
    <row r="34" spans="2:8" ht="18.75" customHeight="1">
      <c r="B34" s="410"/>
      <c r="C34" s="117"/>
      <c r="D34" s="119"/>
      <c r="E34" s="119"/>
      <c r="F34" s="119"/>
      <c r="G34" s="126">
        <f t="shared" si="1"/>
        <v>0</v>
      </c>
    </row>
    <row r="35" spans="2:8" ht="18.75" customHeight="1">
      <c r="B35" s="410"/>
      <c r="C35" s="117"/>
      <c r="D35" s="119"/>
      <c r="E35" s="119"/>
      <c r="F35" s="119"/>
      <c r="G35" s="126">
        <f t="shared" si="1"/>
        <v>0</v>
      </c>
    </row>
    <row r="36" spans="2:8" ht="18.75" customHeight="1" thickBot="1">
      <c r="B36" s="410"/>
      <c r="C36" s="122"/>
      <c r="D36" s="138"/>
      <c r="E36" s="138"/>
      <c r="F36" s="123"/>
      <c r="G36" s="126">
        <f t="shared" si="1"/>
        <v>0</v>
      </c>
    </row>
    <row r="37" spans="2:8" ht="25" customHeight="1" thickBot="1">
      <c r="B37" s="412"/>
      <c r="C37" s="130" t="s">
        <v>148</v>
      </c>
      <c r="D37" s="141"/>
      <c r="E37" s="141"/>
      <c r="F37" s="128">
        <f>SUM(F32:F36)</f>
        <v>0</v>
      </c>
      <c r="G37" s="129">
        <f>SUM(D37:F37)</f>
        <v>0</v>
      </c>
    </row>
    <row r="38" spans="2:8" ht="33.75" customHeight="1" thickBot="1">
      <c r="B38" s="405" t="s">
        <v>149</v>
      </c>
      <c r="C38" s="406"/>
      <c r="D38" s="128">
        <f>D31+D37</f>
        <v>0</v>
      </c>
      <c r="E38" s="128">
        <f>E31+E37</f>
        <v>0</v>
      </c>
      <c r="F38" s="128">
        <f>F31+F37</f>
        <v>0</v>
      </c>
      <c r="G38" s="129">
        <f>SUM(D38:F38)</f>
        <v>0</v>
      </c>
      <c r="H38" s="32"/>
    </row>
    <row r="39" spans="2:8" ht="6" customHeight="1">
      <c r="G39" s="118"/>
    </row>
    <row r="40" spans="2:8" ht="18.75" customHeight="1">
      <c r="B40" s="407"/>
      <c r="C40" s="407"/>
      <c r="D40" s="407"/>
      <c r="E40" s="407"/>
      <c r="F40" s="407"/>
      <c r="G40" s="407"/>
    </row>
    <row r="41" spans="2:8" ht="18.75" customHeight="1">
      <c r="B41" s="407"/>
      <c r="C41" s="407"/>
      <c r="D41" s="407"/>
      <c r="E41" s="407"/>
      <c r="F41" s="407"/>
      <c r="G41" s="407"/>
    </row>
  </sheetData>
  <mergeCells count="10">
    <mergeCell ref="B32:B37"/>
    <mergeCell ref="B38:C38"/>
    <mergeCell ref="B40:G41"/>
    <mergeCell ref="B6:B31"/>
    <mergeCell ref="B2:G2"/>
    <mergeCell ref="B3:B5"/>
    <mergeCell ref="C3:C5"/>
    <mergeCell ref="F4:F5"/>
    <mergeCell ref="G4:G5"/>
    <mergeCell ref="D4:E4"/>
  </mergeCells>
  <phoneticPr fontId="4"/>
  <printOptions horizontalCentered="1"/>
  <pageMargins left="0.78740157480314965" right="0.59055118110236227" top="0.78740157480314965" bottom="0" header="0" footer="0"/>
  <pageSetup paperSize="9" scale="87" fitToHeight="0" orientation="portrait" cellComments="asDisplayed"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1:H41"/>
  <sheetViews>
    <sheetView view="pageBreakPreview" zoomScaleNormal="100" zoomScaleSheetLayoutView="100" workbookViewId="0"/>
  </sheetViews>
  <sheetFormatPr defaultColWidth="9" defaultRowHeight="18.75" customHeight="1"/>
  <cols>
    <col min="1" max="1" width="6.453125" style="115" customWidth="1"/>
    <col min="2" max="2" width="4.6328125" style="115" customWidth="1"/>
    <col min="3" max="3" width="26.7265625" style="115" customWidth="1"/>
    <col min="4" max="6" width="15.08984375" style="115" customWidth="1"/>
    <col min="7" max="7" width="15.6328125" style="115" customWidth="1"/>
    <col min="8" max="8" width="3.6328125" style="115" customWidth="1"/>
    <col min="9" max="16384" width="9" style="115"/>
  </cols>
  <sheetData>
    <row r="1" spans="1:7" ht="18.75" customHeight="1">
      <c r="A1" s="115" t="s">
        <v>258</v>
      </c>
    </row>
    <row r="2" spans="1:7" ht="48" customHeight="1">
      <c r="B2" s="408" t="s">
        <v>259</v>
      </c>
      <c r="C2" s="408"/>
      <c r="D2" s="408"/>
      <c r="E2" s="408"/>
      <c r="F2" s="408"/>
      <c r="G2" s="408"/>
    </row>
    <row r="3" spans="1:7" ht="18.75" customHeight="1">
      <c r="B3" s="416"/>
      <c r="C3" s="413" t="s">
        <v>140</v>
      </c>
      <c r="D3" s="116" t="s">
        <v>141</v>
      </c>
      <c r="E3" s="116"/>
      <c r="F3" s="116"/>
      <c r="G3" s="116"/>
    </row>
    <row r="4" spans="1:7" ht="18.75" customHeight="1">
      <c r="B4" s="417"/>
      <c r="C4" s="414"/>
      <c r="D4" s="419" t="s">
        <v>138</v>
      </c>
      <c r="E4" s="420"/>
      <c r="F4" s="413" t="s">
        <v>137</v>
      </c>
      <c r="G4" s="413" t="s">
        <v>139</v>
      </c>
    </row>
    <row r="5" spans="1:7" ht="39">
      <c r="B5" s="418"/>
      <c r="C5" s="415"/>
      <c r="D5" s="148" t="s">
        <v>202</v>
      </c>
      <c r="E5" s="121" t="s">
        <v>144</v>
      </c>
      <c r="F5" s="415"/>
      <c r="G5" s="415"/>
    </row>
    <row r="6" spans="1:7" ht="18.75" customHeight="1">
      <c r="B6" s="409" t="s">
        <v>145</v>
      </c>
      <c r="C6" s="117"/>
      <c r="D6" s="119"/>
      <c r="E6" s="119"/>
      <c r="F6" s="119"/>
      <c r="G6" s="120">
        <f t="shared" ref="G6:G36" si="0">SUM(D6:F6)</f>
        <v>0</v>
      </c>
    </row>
    <row r="7" spans="1:7" ht="18.75" customHeight="1">
      <c r="B7" s="410"/>
      <c r="C7" s="117"/>
      <c r="D7" s="119"/>
      <c r="E7" s="119"/>
      <c r="F7" s="119"/>
      <c r="G7" s="120">
        <f t="shared" si="0"/>
        <v>0</v>
      </c>
    </row>
    <row r="8" spans="1:7" ht="18.75" customHeight="1">
      <c r="B8" s="410"/>
      <c r="C8" s="117"/>
      <c r="D8" s="119"/>
      <c r="E8" s="119"/>
      <c r="F8" s="119"/>
      <c r="G8" s="120">
        <f t="shared" si="0"/>
        <v>0</v>
      </c>
    </row>
    <row r="9" spans="1:7" ht="18.75" customHeight="1">
      <c r="B9" s="410"/>
      <c r="C9" s="117"/>
      <c r="D9" s="119"/>
      <c r="E9" s="119"/>
      <c r="F9" s="119"/>
      <c r="G9" s="120">
        <f t="shared" si="0"/>
        <v>0</v>
      </c>
    </row>
    <row r="10" spans="1:7" ht="18.75" customHeight="1">
      <c r="B10" s="410"/>
      <c r="C10" s="117"/>
      <c r="D10" s="119"/>
      <c r="E10" s="119"/>
      <c r="F10" s="119"/>
      <c r="G10" s="120">
        <f t="shared" si="0"/>
        <v>0</v>
      </c>
    </row>
    <row r="11" spans="1:7" ht="18.75" customHeight="1">
      <c r="B11" s="410"/>
      <c r="C11" s="117"/>
      <c r="D11" s="119"/>
      <c r="E11" s="119"/>
      <c r="F11" s="119"/>
      <c r="G11" s="120">
        <f t="shared" si="0"/>
        <v>0</v>
      </c>
    </row>
    <row r="12" spans="1:7" ht="18.75" customHeight="1">
      <c r="B12" s="410"/>
      <c r="C12" s="117"/>
      <c r="D12" s="119"/>
      <c r="E12" s="119"/>
      <c r="F12" s="119"/>
      <c r="G12" s="120">
        <f t="shared" si="0"/>
        <v>0</v>
      </c>
    </row>
    <row r="13" spans="1:7" ht="18.75" customHeight="1">
      <c r="B13" s="410"/>
      <c r="C13" s="117"/>
      <c r="D13" s="119"/>
      <c r="E13" s="119"/>
      <c r="F13" s="119"/>
      <c r="G13" s="120">
        <f t="shared" si="0"/>
        <v>0</v>
      </c>
    </row>
    <row r="14" spans="1:7" ht="18.75" customHeight="1">
      <c r="B14" s="410"/>
      <c r="C14" s="117"/>
      <c r="D14" s="119"/>
      <c r="E14" s="119"/>
      <c r="F14" s="119"/>
      <c r="G14" s="120">
        <f t="shared" si="0"/>
        <v>0</v>
      </c>
    </row>
    <row r="15" spans="1:7" ht="18.75" customHeight="1">
      <c r="B15" s="410"/>
      <c r="C15" s="117"/>
      <c r="D15" s="119"/>
      <c r="E15" s="119"/>
      <c r="F15" s="119"/>
      <c r="G15" s="120">
        <f t="shared" si="0"/>
        <v>0</v>
      </c>
    </row>
    <row r="16" spans="1:7" ht="18.75" customHeight="1">
      <c r="B16" s="410"/>
      <c r="C16" s="117"/>
      <c r="D16" s="119"/>
      <c r="E16" s="119"/>
      <c r="F16" s="119"/>
      <c r="G16" s="120">
        <f t="shared" si="0"/>
        <v>0</v>
      </c>
    </row>
    <row r="17" spans="2:8" ht="18.75" customHeight="1">
      <c r="B17" s="410"/>
      <c r="C17" s="117"/>
      <c r="D17" s="119"/>
      <c r="E17" s="119"/>
      <c r="F17" s="119"/>
      <c r="G17" s="120">
        <f t="shared" si="0"/>
        <v>0</v>
      </c>
    </row>
    <row r="18" spans="2:8" ht="18.75" customHeight="1">
      <c r="B18" s="410"/>
      <c r="C18" s="117"/>
      <c r="D18" s="119"/>
      <c r="E18" s="119"/>
      <c r="F18" s="119"/>
      <c r="G18" s="120">
        <f t="shared" si="0"/>
        <v>0</v>
      </c>
    </row>
    <row r="19" spans="2:8" ht="18.75" customHeight="1">
      <c r="B19" s="410"/>
      <c r="C19" s="117"/>
      <c r="D19" s="119"/>
      <c r="E19" s="119"/>
      <c r="F19" s="119"/>
      <c r="G19" s="120">
        <f t="shared" si="0"/>
        <v>0</v>
      </c>
    </row>
    <row r="20" spans="2:8" ht="18.75" customHeight="1">
      <c r="B20" s="410"/>
      <c r="C20" s="117"/>
      <c r="D20" s="119"/>
      <c r="E20" s="119"/>
      <c r="F20" s="119"/>
      <c r="G20" s="120">
        <f t="shared" si="0"/>
        <v>0</v>
      </c>
    </row>
    <row r="21" spans="2:8" ht="18.75" customHeight="1">
      <c r="B21" s="410"/>
      <c r="C21" s="117"/>
      <c r="D21" s="119"/>
      <c r="E21" s="119"/>
      <c r="F21" s="119"/>
      <c r="G21" s="120">
        <f t="shared" si="0"/>
        <v>0</v>
      </c>
    </row>
    <row r="22" spans="2:8" ht="18.75" customHeight="1">
      <c r="B22" s="410"/>
      <c r="C22" s="117"/>
      <c r="D22" s="119"/>
      <c r="E22" s="119"/>
      <c r="F22" s="119"/>
      <c r="G22" s="120">
        <f t="shared" si="0"/>
        <v>0</v>
      </c>
    </row>
    <row r="23" spans="2:8" ht="18.75" customHeight="1">
      <c r="B23" s="410"/>
      <c r="C23" s="117"/>
      <c r="D23" s="119"/>
      <c r="E23" s="119"/>
      <c r="F23" s="119"/>
      <c r="G23" s="120">
        <f t="shared" si="0"/>
        <v>0</v>
      </c>
    </row>
    <row r="24" spans="2:8" ht="18.75" customHeight="1">
      <c r="B24" s="410"/>
      <c r="C24" s="117"/>
      <c r="D24" s="119"/>
      <c r="E24" s="119"/>
      <c r="F24" s="119"/>
      <c r="G24" s="120">
        <f t="shared" si="0"/>
        <v>0</v>
      </c>
    </row>
    <row r="25" spans="2:8" ht="18.75" customHeight="1">
      <c r="B25" s="410"/>
      <c r="C25" s="117"/>
      <c r="D25" s="119"/>
      <c r="E25" s="119"/>
      <c r="F25" s="119"/>
      <c r="G25" s="120">
        <f t="shared" si="0"/>
        <v>0</v>
      </c>
    </row>
    <row r="26" spans="2:8" ht="18.75" customHeight="1">
      <c r="B26" s="410"/>
      <c r="C26" s="117"/>
      <c r="D26" s="119"/>
      <c r="E26" s="119"/>
      <c r="F26" s="119"/>
      <c r="G26" s="120">
        <f t="shared" si="0"/>
        <v>0</v>
      </c>
    </row>
    <row r="27" spans="2:8" ht="18.75" customHeight="1">
      <c r="B27" s="410"/>
      <c r="C27" s="117"/>
      <c r="D27" s="119"/>
      <c r="E27" s="119"/>
      <c r="F27" s="119"/>
      <c r="G27" s="120">
        <f t="shared" si="0"/>
        <v>0</v>
      </c>
    </row>
    <row r="28" spans="2:8" ht="18.75" customHeight="1">
      <c r="B28" s="410"/>
      <c r="C28" s="117"/>
      <c r="D28" s="119"/>
      <c r="E28" s="119"/>
      <c r="F28" s="119"/>
      <c r="G28" s="120">
        <f t="shared" si="0"/>
        <v>0</v>
      </c>
    </row>
    <row r="29" spans="2:8" ht="18.75" customHeight="1">
      <c r="B29" s="410"/>
      <c r="C29" s="117"/>
      <c r="D29" s="119"/>
      <c r="E29" s="119"/>
      <c r="F29" s="119"/>
      <c r="G29" s="120">
        <f t="shared" si="0"/>
        <v>0</v>
      </c>
    </row>
    <row r="30" spans="2:8" ht="18.75" customHeight="1" thickBot="1">
      <c r="B30" s="410"/>
      <c r="C30" s="122"/>
      <c r="D30" s="123"/>
      <c r="E30" s="123"/>
      <c r="F30" s="123"/>
      <c r="G30" s="120">
        <f t="shared" si="0"/>
        <v>0</v>
      </c>
    </row>
    <row r="31" spans="2:8" ht="25" customHeight="1" thickBot="1">
      <c r="B31" s="411"/>
      <c r="C31" s="127" t="s">
        <v>147</v>
      </c>
      <c r="D31" s="128">
        <f>SUM(D6:D30)</f>
        <v>0</v>
      </c>
      <c r="E31" s="128">
        <f>SUM(E6:E30)</f>
        <v>0</v>
      </c>
      <c r="F31" s="128">
        <f>SUM(F6:F30)</f>
        <v>0</v>
      </c>
      <c r="G31" s="129">
        <f>SUM(D31:F31)</f>
        <v>0</v>
      </c>
      <c r="H31" s="32"/>
    </row>
    <row r="32" spans="2:8" ht="18.75" customHeight="1">
      <c r="B32" s="409" t="s">
        <v>146</v>
      </c>
      <c r="C32" s="124"/>
      <c r="D32" s="139"/>
      <c r="E32" s="139"/>
      <c r="F32" s="125"/>
      <c r="G32" s="126">
        <f t="shared" si="0"/>
        <v>0</v>
      </c>
    </row>
    <row r="33" spans="2:8" ht="18.75" customHeight="1">
      <c r="B33" s="410"/>
      <c r="C33" s="117"/>
      <c r="D33" s="119"/>
      <c r="E33" s="119"/>
      <c r="F33" s="119"/>
      <c r="G33" s="126">
        <f t="shared" si="0"/>
        <v>0</v>
      </c>
    </row>
    <row r="34" spans="2:8" ht="18.75" customHeight="1">
      <c r="B34" s="410"/>
      <c r="C34" s="117"/>
      <c r="D34" s="119"/>
      <c r="E34" s="119"/>
      <c r="F34" s="119"/>
      <c r="G34" s="126">
        <f t="shared" si="0"/>
        <v>0</v>
      </c>
    </row>
    <row r="35" spans="2:8" ht="18.75" customHeight="1">
      <c r="B35" s="410"/>
      <c r="C35" s="117"/>
      <c r="D35" s="119"/>
      <c r="E35" s="119"/>
      <c r="F35" s="119"/>
      <c r="G35" s="126">
        <f t="shared" si="0"/>
        <v>0</v>
      </c>
    </row>
    <row r="36" spans="2:8" ht="18.75" customHeight="1" thickBot="1">
      <c r="B36" s="410"/>
      <c r="C36" s="122"/>
      <c r="D36" s="138"/>
      <c r="E36" s="138"/>
      <c r="F36" s="123"/>
      <c r="G36" s="126">
        <f t="shared" si="0"/>
        <v>0</v>
      </c>
    </row>
    <row r="37" spans="2:8" ht="25" customHeight="1" thickBot="1">
      <c r="B37" s="412"/>
      <c r="C37" s="130" t="s">
        <v>148</v>
      </c>
      <c r="D37" s="141"/>
      <c r="E37" s="141"/>
      <c r="F37" s="128">
        <f>SUM(F32:F36)</f>
        <v>0</v>
      </c>
      <c r="G37" s="129">
        <f>SUM(D37:F37)</f>
        <v>0</v>
      </c>
    </row>
    <row r="38" spans="2:8" ht="33.75" customHeight="1" thickBot="1">
      <c r="B38" s="405" t="s">
        <v>149</v>
      </c>
      <c r="C38" s="406"/>
      <c r="D38" s="128">
        <f>D31+D37</f>
        <v>0</v>
      </c>
      <c r="E38" s="128">
        <f>E31+E37</f>
        <v>0</v>
      </c>
      <c r="F38" s="128">
        <f>F31+F37</f>
        <v>0</v>
      </c>
      <c r="G38" s="129">
        <f>SUM(D38:F38)</f>
        <v>0</v>
      </c>
      <c r="H38" s="32"/>
    </row>
    <row r="39" spans="2:8" ht="6" customHeight="1">
      <c r="G39" s="118"/>
    </row>
    <row r="40" spans="2:8" ht="18.75" customHeight="1">
      <c r="B40" s="407"/>
      <c r="C40" s="407"/>
      <c r="D40" s="407"/>
      <c r="E40" s="407"/>
      <c r="F40" s="407"/>
      <c r="G40" s="407"/>
    </row>
    <row r="41" spans="2:8" ht="18.75" customHeight="1">
      <c r="B41" s="407"/>
      <c r="C41" s="407"/>
      <c r="D41" s="407"/>
      <c r="E41" s="407"/>
      <c r="F41" s="407"/>
      <c r="G41" s="407"/>
    </row>
  </sheetData>
  <mergeCells count="10">
    <mergeCell ref="B32:B37"/>
    <mergeCell ref="B38:C38"/>
    <mergeCell ref="B40:G41"/>
    <mergeCell ref="B6:B31"/>
    <mergeCell ref="B2:G2"/>
    <mergeCell ref="B3:B5"/>
    <mergeCell ref="C3:C5"/>
    <mergeCell ref="F4:F5"/>
    <mergeCell ref="G4:G5"/>
    <mergeCell ref="D4:E4"/>
  </mergeCells>
  <phoneticPr fontId="4"/>
  <printOptions horizontalCentered="1"/>
  <pageMargins left="0.78740157480314965" right="0.59055118110236227" top="0.78740157480314965" bottom="0" header="0" footer="0"/>
  <pageSetup paperSize="9" scale="87" fitToHeight="0" orientation="portrait" cellComments="asDisplayed"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39DE46-60D5-4882-800B-07BCF90F2174}">
  <sheetPr>
    <pageSetUpPr fitToPage="1"/>
  </sheetPr>
  <dimension ref="A1:N70"/>
  <sheetViews>
    <sheetView view="pageBreakPreview" zoomScaleNormal="100" zoomScaleSheetLayoutView="100" workbookViewId="0">
      <selection activeCell="B6" sqref="B6:F6"/>
    </sheetView>
  </sheetViews>
  <sheetFormatPr defaultColWidth="9" defaultRowHeight="12"/>
  <cols>
    <col min="1" max="1" width="11.26953125" style="32" customWidth="1"/>
    <col min="2" max="2" width="10" style="32" customWidth="1"/>
    <col min="3" max="3" width="17" style="32" customWidth="1"/>
    <col min="4" max="4" width="12.36328125" style="32" customWidth="1"/>
    <col min="5" max="5" width="10.7265625" style="32" customWidth="1"/>
    <col min="6" max="6" width="10.453125" style="32" customWidth="1"/>
    <col min="7" max="12" width="10" style="32" customWidth="1"/>
    <col min="13" max="13" width="5" style="32" customWidth="1"/>
    <col min="14" max="14" width="115.90625" style="32" customWidth="1"/>
    <col min="15" max="19" width="10" style="32" customWidth="1"/>
    <col min="20" max="16384" width="9" style="32"/>
  </cols>
  <sheetData>
    <row r="1" spans="1:14">
      <c r="A1" s="32" t="s">
        <v>154</v>
      </c>
    </row>
    <row r="2" spans="1:14" ht="18" customHeight="1">
      <c r="A2" s="354" t="s">
        <v>92</v>
      </c>
      <c r="B2" s="354"/>
      <c r="C2" s="354"/>
      <c r="D2" s="354"/>
      <c r="E2" s="354"/>
      <c r="F2" s="354"/>
      <c r="G2" s="354"/>
      <c r="H2" s="354"/>
      <c r="I2" s="354"/>
      <c r="J2" s="354"/>
      <c r="K2" s="354"/>
      <c r="L2" s="354"/>
      <c r="M2" s="178"/>
    </row>
    <row r="3" spans="1:14" ht="12" customHeight="1">
      <c r="N3" s="353" t="s">
        <v>132</v>
      </c>
    </row>
    <row r="4" spans="1:14">
      <c r="N4" s="353"/>
    </row>
    <row r="5" spans="1:14" ht="18.75" customHeight="1">
      <c r="A5" s="34" t="s">
        <v>50</v>
      </c>
      <c r="B5" s="280" t="s">
        <v>100</v>
      </c>
      <c r="C5" s="280"/>
      <c r="D5" s="280"/>
      <c r="E5" s="280"/>
      <c r="F5" s="280"/>
      <c r="N5" s="353"/>
    </row>
    <row r="6" spans="1:14" ht="18.75" customHeight="1">
      <c r="A6" s="34" t="s">
        <v>101</v>
      </c>
      <c r="B6" s="429" t="s">
        <v>284</v>
      </c>
      <c r="C6" s="429"/>
      <c r="D6" s="429"/>
      <c r="E6" s="429"/>
      <c r="F6" s="429"/>
      <c r="N6" s="353"/>
    </row>
    <row r="7" spans="1:14">
      <c r="N7" s="353"/>
    </row>
    <row r="8" spans="1:14">
      <c r="N8" s="33"/>
    </row>
    <row r="9" spans="1:14">
      <c r="A9" s="280" t="s">
        <v>89</v>
      </c>
      <c r="B9" s="280"/>
      <c r="C9" s="280"/>
      <c r="D9" s="280" t="s">
        <v>95</v>
      </c>
      <c r="E9" s="280"/>
      <c r="F9" s="280"/>
      <c r="G9" s="280" t="s">
        <v>90</v>
      </c>
      <c r="H9" s="280"/>
      <c r="I9" s="280"/>
      <c r="J9" s="280"/>
      <c r="K9" s="280"/>
    </row>
    <row r="10" spans="1:14" ht="18.75" customHeight="1">
      <c r="A10" s="425" t="s">
        <v>287</v>
      </c>
      <c r="B10" s="425"/>
      <c r="C10" s="425"/>
      <c r="D10" s="425" t="s">
        <v>286</v>
      </c>
      <c r="E10" s="425"/>
      <c r="F10" s="425"/>
      <c r="G10" s="425" t="s">
        <v>285</v>
      </c>
      <c r="H10" s="425"/>
      <c r="I10" s="425"/>
      <c r="J10" s="425"/>
      <c r="K10" s="425"/>
      <c r="N10" s="353" t="s">
        <v>283</v>
      </c>
    </row>
    <row r="11" spans="1:14" ht="12" customHeight="1">
      <c r="A11" s="35"/>
      <c r="B11" s="35"/>
      <c r="C11" s="35"/>
      <c r="D11" s="35"/>
      <c r="E11" s="35"/>
      <c r="F11" s="35"/>
      <c r="G11" s="35"/>
      <c r="H11" s="35"/>
      <c r="I11" s="35"/>
      <c r="J11" s="35"/>
      <c r="K11" s="35"/>
      <c r="N11" s="353"/>
    </row>
    <row r="12" spans="1:14" ht="12" customHeight="1">
      <c r="A12" s="35"/>
      <c r="B12" s="35"/>
      <c r="C12" s="35"/>
      <c r="D12" s="35"/>
      <c r="E12" s="35"/>
      <c r="F12" s="35"/>
      <c r="G12" s="35"/>
      <c r="H12" s="35"/>
      <c r="I12" s="35"/>
      <c r="J12" s="35"/>
      <c r="K12" s="35"/>
      <c r="N12" s="353"/>
    </row>
    <row r="13" spans="1:14">
      <c r="A13" s="32" t="s">
        <v>96</v>
      </c>
      <c r="N13" s="353"/>
    </row>
    <row r="14" spans="1:14" ht="3.75" customHeight="1">
      <c r="N14" s="353"/>
    </row>
    <row r="15" spans="1:14">
      <c r="A15" s="305" t="s">
        <v>91</v>
      </c>
      <c r="B15" s="282" t="s">
        <v>93</v>
      </c>
      <c r="C15" s="282"/>
      <c r="D15" s="282"/>
      <c r="E15" s="282"/>
      <c r="F15" s="282"/>
      <c r="G15" s="282" t="s">
        <v>94</v>
      </c>
      <c r="H15" s="282"/>
      <c r="I15" s="282"/>
      <c r="J15" s="282"/>
      <c r="K15" s="282"/>
      <c r="N15" s="353"/>
    </row>
    <row r="16" spans="1:14" ht="18.75" customHeight="1">
      <c r="A16" s="306"/>
      <c r="B16" s="38" t="s">
        <v>114</v>
      </c>
      <c r="C16" s="234" t="s">
        <v>288</v>
      </c>
      <c r="D16" s="39" t="s">
        <v>115</v>
      </c>
      <c r="E16" s="39" t="s">
        <v>116</v>
      </c>
      <c r="F16" s="235" t="s">
        <v>288</v>
      </c>
      <c r="G16" s="38" t="s">
        <v>114</v>
      </c>
      <c r="H16" s="234" t="s">
        <v>288</v>
      </c>
      <c r="I16" s="39" t="s">
        <v>115</v>
      </c>
      <c r="J16" s="39" t="s">
        <v>116</v>
      </c>
      <c r="K16" s="235" t="s">
        <v>288</v>
      </c>
      <c r="N16" s="353"/>
    </row>
    <row r="17" spans="1:14" ht="30.75" customHeight="1">
      <c r="A17" s="58" t="s">
        <v>99</v>
      </c>
      <c r="B17" s="426">
        <v>50</v>
      </c>
      <c r="C17" s="427"/>
      <c r="D17" s="427"/>
      <c r="E17" s="427"/>
      <c r="F17" s="107" t="s">
        <v>135</v>
      </c>
      <c r="G17" s="59" t="s">
        <v>102</v>
      </c>
      <c r="H17" s="426" t="s">
        <v>289</v>
      </c>
      <c r="I17" s="427"/>
      <c r="J17" s="427"/>
      <c r="K17" s="428"/>
      <c r="N17" s="353"/>
    </row>
    <row r="18" spans="1:14" ht="17.25" customHeight="1">
      <c r="A18" s="359" t="s">
        <v>125</v>
      </c>
      <c r="B18" s="359"/>
      <c r="C18" s="359"/>
      <c r="D18" s="359"/>
      <c r="E18" s="359"/>
      <c r="F18" s="359"/>
      <c r="G18" s="282" t="s">
        <v>290</v>
      </c>
      <c r="H18" s="282"/>
      <c r="I18" s="282"/>
      <c r="J18" s="282"/>
      <c r="K18" s="282"/>
      <c r="N18" s="33"/>
    </row>
    <row r="19" spans="1:14" ht="17.25" customHeight="1">
      <c r="A19" s="359" t="s">
        <v>196</v>
      </c>
      <c r="B19" s="359"/>
      <c r="C19" s="359"/>
      <c r="D19" s="359"/>
      <c r="E19" s="359"/>
      <c r="F19" s="359"/>
      <c r="G19" s="282" t="s">
        <v>291</v>
      </c>
      <c r="H19" s="282"/>
      <c r="I19" s="282"/>
      <c r="J19" s="282"/>
      <c r="K19" s="282"/>
      <c r="N19" s="33"/>
    </row>
    <row r="20" spans="1:14" ht="17.25" customHeight="1">
      <c r="A20" s="360" t="s">
        <v>275</v>
      </c>
      <c r="B20" s="361"/>
      <c r="C20" s="361"/>
      <c r="D20" s="361"/>
      <c r="E20" s="361"/>
      <c r="F20" s="362"/>
      <c r="G20" s="282" t="s">
        <v>290</v>
      </c>
      <c r="H20" s="282"/>
      <c r="I20" s="282"/>
      <c r="J20" s="282"/>
      <c r="K20" s="282"/>
      <c r="N20" s="33"/>
    </row>
    <row r="21" spans="1:14" ht="21.75" customHeight="1">
      <c r="N21" s="33"/>
    </row>
    <row r="22" spans="1:14">
      <c r="A22" s="32" t="s">
        <v>97</v>
      </c>
      <c r="N22" s="33"/>
    </row>
    <row r="23" spans="1:14" ht="3.75" customHeight="1">
      <c r="N23" s="33"/>
    </row>
    <row r="24" spans="1:14" ht="14.25" customHeight="1">
      <c r="A24" s="32" t="s">
        <v>199</v>
      </c>
      <c r="N24" s="33"/>
    </row>
    <row r="25" spans="1:14" ht="15" customHeight="1">
      <c r="A25" s="307" t="s">
        <v>103</v>
      </c>
      <c r="B25" s="309"/>
      <c r="C25" s="348" t="s">
        <v>200</v>
      </c>
      <c r="D25" s="349"/>
      <c r="E25" s="349"/>
      <c r="F25" s="349"/>
      <c r="G25" s="349"/>
      <c r="H25" s="349"/>
      <c r="I25" s="349"/>
      <c r="J25" s="350"/>
      <c r="K25" s="322" t="s">
        <v>105</v>
      </c>
      <c r="L25" s="322" t="s">
        <v>98</v>
      </c>
      <c r="M25" s="157"/>
      <c r="N25" s="33"/>
    </row>
    <row r="26" spans="1:14" ht="15" customHeight="1">
      <c r="A26" s="357"/>
      <c r="B26" s="358"/>
      <c r="C26" s="307" t="s">
        <v>104</v>
      </c>
      <c r="D26" s="322" t="s">
        <v>237</v>
      </c>
      <c r="E26" s="307" t="s">
        <v>201</v>
      </c>
      <c r="F26" s="146"/>
      <c r="G26" s="147"/>
      <c r="H26" s="313" t="s">
        <v>136</v>
      </c>
      <c r="I26" s="324" t="s">
        <v>143</v>
      </c>
      <c r="J26" s="322" t="s">
        <v>113</v>
      </c>
      <c r="K26" s="346"/>
      <c r="L26" s="346"/>
      <c r="M26" s="157"/>
    </row>
    <row r="27" spans="1:14" ht="33">
      <c r="A27" s="310"/>
      <c r="B27" s="312"/>
      <c r="C27" s="310"/>
      <c r="D27" s="323"/>
      <c r="E27" s="323"/>
      <c r="F27" s="145" t="s">
        <v>202</v>
      </c>
      <c r="G27" s="132" t="s">
        <v>203</v>
      </c>
      <c r="H27" s="314"/>
      <c r="I27" s="325"/>
      <c r="J27" s="323"/>
      <c r="K27" s="323"/>
      <c r="L27" s="323"/>
      <c r="M27" s="157"/>
    </row>
    <row r="28" spans="1:14" ht="18.75" customHeight="1">
      <c r="A28" s="355" t="s">
        <v>292</v>
      </c>
      <c r="B28" s="356"/>
      <c r="C28" s="236" t="s">
        <v>295</v>
      </c>
      <c r="D28" s="237" t="s">
        <v>291</v>
      </c>
      <c r="E28" s="109">
        <f>SUM(F28:G28)</f>
        <v>635</v>
      </c>
      <c r="F28" s="109">
        <v>635</v>
      </c>
      <c r="G28" s="109">
        <v>0</v>
      </c>
      <c r="H28" s="109">
        <v>315</v>
      </c>
      <c r="I28" s="158">
        <v>20000000</v>
      </c>
      <c r="J28" s="238">
        <v>30</v>
      </c>
      <c r="K28" s="109">
        <f>E28+H28</f>
        <v>950</v>
      </c>
      <c r="L28" s="233" t="s">
        <v>299</v>
      </c>
      <c r="M28" s="35"/>
    </row>
    <row r="29" spans="1:14" ht="18.75" customHeight="1">
      <c r="A29" s="355" t="s">
        <v>293</v>
      </c>
      <c r="B29" s="356"/>
      <c r="C29" s="236" t="s">
        <v>296</v>
      </c>
      <c r="D29" s="237" t="s">
        <v>298</v>
      </c>
      <c r="E29" s="109">
        <f t="shared" ref="E29:E30" si="0">SUM(F29:G29)</f>
        <v>120</v>
      </c>
      <c r="F29" s="109">
        <v>120</v>
      </c>
      <c r="G29" s="109">
        <v>0</v>
      </c>
      <c r="H29" s="109">
        <v>80</v>
      </c>
      <c r="I29" s="158">
        <v>4000000</v>
      </c>
      <c r="J29" s="238">
        <v>10</v>
      </c>
      <c r="K29" s="109">
        <f>E29+H29</f>
        <v>200</v>
      </c>
      <c r="L29" s="233" t="s">
        <v>300</v>
      </c>
      <c r="M29" s="35"/>
    </row>
    <row r="30" spans="1:14" ht="18.75" customHeight="1">
      <c r="A30" s="355" t="s">
        <v>294</v>
      </c>
      <c r="B30" s="356"/>
      <c r="C30" s="236" t="s">
        <v>297</v>
      </c>
      <c r="D30" s="237" t="str">
        <f t="shared" ref="D30" si="1">IF(OR(C30="1.通常型スプリンクラー",C30="2.水道連結型スプリンクラー"),"｢有｣か｢無｣を入力",IF(OR(C30="3.パッケージ型自動消火設備",C30="4.消防法施行令第32条適用設備"),"入力不要",""))</f>
        <v>入力不要</v>
      </c>
      <c r="E30" s="109">
        <f t="shared" si="0"/>
        <v>120</v>
      </c>
      <c r="F30" s="109">
        <v>120</v>
      </c>
      <c r="G30" s="109">
        <v>0</v>
      </c>
      <c r="H30" s="109">
        <v>80</v>
      </c>
      <c r="I30" s="158">
        <v>3500000</v>
      </c>
      <c r="J30" s="238">
        <v>10</v>
      </c>
      <c r="K30" s="109">
        <f>E30+H30</f>
        <v>200</v>
      </c>
      <c r="L30" s="233" t="s">
        <v>301</v>
      </c>
      <c r="M30" s="35"/>
    </row>
    <row r="31" spans="1:14" ht="4.5" customHeight="1">
      <c r="A31" s="111"/>
      <c r="B31" s="111"/>
      <c r="C31" s="112"/>
      <c r="D31" s="112"/>
      <c r="E31" s="110"/>
      <c r="F31" s="113"/>
      <c r="G31" s="113"/>
      <c r="H31" s="114"/>
      <c r="I31" s="110"/>
      <c r="J31" s="111"/>
    </row>
    <row r="32" spans="1:14" ht="10" customHeight="1">
      <c r="A32" s="35"/>
      <c r="B32" s="35"/>
      <c r="C32" s="133"/>
      <c r="D32" s="133"/>
      <c r="E32" s="134"/>
      <c r="F32" s="135"/>
      <c r="G32" s="135"/>
      <c r="H32" s="136"/>
      <c r="I32" s="134"/>
      <c r="J32" s="35"/>
    </row>
    <row r="33" spans="1:13" ht="30" customHeight="1">
      <c r="A33" s="355" t="s">
        <v>157</v>
      </c>
      <c r="B33" s="356"/>
      <c r="C33" s="355" t="s">
        <v>158</v>
      </c>
      <c r="D33" s="356"/>
      <c r="E33" s="347" t="s">
        <v>204</v>
      </c>
      <c r="F33" s="347"/>
      <c r="G33" s="137" t="s">
        <v>159</v>
      </c>
      <c r="H33" s="320" t="s">
        <v>205</v>
      </c>
      <c r="I33" s="320"/>
      <c r="J33" s="35"/>
    </row>
    <row r="34" spans="1:13" ht="18.75" customHeight="1">
      <c r="A34" s="288" t="str">
        <f>A28</f>
        <v>A</v>
      </c>
      <c r="B34" s="289"/>
      <c r="C34" s="424"/>
      <c r="D34" s="356"/>
      <c r="E34" s="355" t="s">
        <v>298</v>
      </c>
      <c r="F34" s="356"/>
      <c r="G34" s="232" t="s">
        <v>302</v>
      </c>
      <c r="H34" s="321" t="str">
        <f>IF(OR(G34="(6)項イ(1)",G34="(6)項イ(2)"),"有",IF(OR(AND(G34="(6)項イ(3)",K28&gt;=3000),AND(G34="(6)項イ(4)",K28&gt;=6000)),"有","無"))</f>
        <v>有</v>
      </c>
      <c r="I34" s="321"/>
      <c r="J34" s="144" t="str">
        <f>(IF(E34="有","補助対象外です"," "))</f>
        <v xml:space="preserve"> </v>
      </c>
      <c r="K34" s="144"/>
    </row>
    <row r="35" spans="1:13" ht="18.75" customHeight="1">
      <c r="A35" s="288" t="str">
        <f>A29</f>
        <v>B</v>
      </c>
      <c r="B35" s="289"/>
      <c r="C35" s="355"/>
      <c r="D35" s="356"/>
      <c r="E35" s="355" t="s">
        <v>298</v>
      </c>
      <c r="F35" s="356"/>
      <c r="G35" s="232" t="s">
        <v>303</v>
      </c>
      <c r="H35" s="321" t="str">
        <f>IF(OR(G35="(6)項イ(1)",G35="(6)項イ(2)"),"有",IF(OR(AND(G35="(6)項イ(3)",K29&gt;=3000),AND(G35="(6)項イ(4)",K29&gt;=6000)),"有","無"))</f>
        <v>有</v>
      </c>
      <c r="I35" s="321"/>
      <c r="J35" s="144" t="str">
        <f>(IF(E35="有","補助対象外です"," "))</f>
        <v xml:space="preserve"> </v>
      </c>
    </row>
    <row r="36" spans="1:13" ht="18.75" customHeight="1">
      <c r="A36" s="288" t="str">
        <f>A30</f>
        <v>C</v>
      </c>
      <c r="B36" s="289"/>
      <c r="C36" s="355"/>
      <c r="D36" s="356"/>
      <c r="E36" s="355" t="s">
        <v>298</v>
      </c>
      <c r="F36" s="356"/>
      <c r="G36" s="232" t="s">
        <v>303</v>
      </c>
      <c r="H36" s="321" t="str">
        <f>IF(OR(G36="(6)項イ(1)",G36="(6)項イ(2)"),"有",IF(OR(AND(G36="(6)項イ(3)",K30&gt;=3000),AND(G36="(6)項イ(4)",K30&gt;=6000)),"有","無"))</f>
        <v>有</v>
      </c>
      <c r="I36" s="321"/>
      <c r="J36" s="144" t="str">
        <f>(IF(E36="有","補助対象外です"," "))</f>
        <v xml:space="preserve"> </v>
      </c>
    </row>
    <row r="37" spans="1:13" ht="30.75" customHeight="1">
      <c r="A37" s="315" t="s">
        <v>197</v>
      </c>
      <c r="B37" s="351"/>
      <c r="C37" s="351"/>
      <c r="D37" s="351"/>
      <c r="E37" s="351"/>
      <c r="F37" s="351"/>
      <c r="G37" s="351"/>
      <c r="H37" s="351"/>
      <c r="I37" s="351"/>
      <c r="J37" s="351"/>
      <c r="K37" s="351"/>
      <c r="L37" s="351"/>
      <c r="M37" s="180"/>
    </row>
    <row r="38" spans="1:13" s="105" customFormat="1" ht="24.75" customHeight="1">
      <c r="A38" s="315" t="s">
        <v>206</v>
      </c>
      <c r="B38" s="315"/>
      <c r="C38" s="315"/>
      <c r="D38" s="315"/>
      <c r="E38" s="315"/>
      <c r="F38" s="315"/>
      <c r="G38" s="315"/>
      <c r="H38" s="315"/>
      <c r="I38" s="315"/>
      <c r="J38" s="315"/>
      <c r="K38" s="315"/>
      <c r="L38" s="315"/>
      <c r="M38" s="179"/>
    </row>
    <row r="39" spans="1:13" s="105" customFormat="1" ht="21.75" customHeight="1">
      <c r="A39" s="315"/>
      <c r="B39" s="315"/>
      <c r="C39" s="315"/>
      <c r="D39" s="315"/>
      <c r="E39" s="315"/>
      <c r="F39" s="315"/>
      <c r="G39" s="315"/>
      <c r="H39" s="315"/>
      <c r="I39" s="315"/>
      <c r="J39" s="315"/>
      <c r="K39" s="315"/>
      <c r="L39" s="315"/>
      <c r="M39" s="179"/>
    </row>
    <row r="40" spans="1:13" ht="20.149999999999999" customHeight="1">
      <c r="A40" s="315" t="s">
        <v>207</v>
      </c>
      <c r="B40" s="315"/>
      <c r="C40" s="315"/>
      <c r="D40" s="315"/>
      <c r="E40" s="315"/>
      <c r="F40" s="315"/>
      <c r="G40" s="315"/>
      <c r="H40" s="315"/>
      <c r="I40" s="315"/>
      <c r="J40" s="315"/>
      <c r="K40" s="315"/>
      <c r="L40" s="315"/>
      <c r="M40" s="179"/>
    </row>
    <row r="41" spans="1:13" s="105" customFormat="1" ht="20.149999999999999" customHeight="1">
      <c r="A41" s="315" t="s">
        <v>208</v>
      </c>
      <c r="B41" s="315"/>
      <c r="C41" s="315"/>
      <c r="D41" s="315"/>
      <c r="E41" s="315"/>
      <c r="F41" s="315"/>
      <c r="G41" s="315"/>
      <c r="H41" s="315"/>
      <c r="I41" s="315"/>
      <c r="J41" s="315"/>
      <c r="K41" s="315"/>
      <c r="L41" s="315"/>
      <c r="M41" s="179"/>
    </row>
    <row r="42" spans="1:13" ht="30.75" customHeight="1">
      <c r="A42" s="315" t="s">
        <v>209</v>
      </c>
      <c r="B42" s="315"/>
      <c r="C42" s="315"/>
      <c r="D42" s="315"/>
      <c r="E42" s="315"/>
      <c r="F42" s="315"/>
      <c r="G42" s="315"/>
      <c r="H42" s="315"/>
      <c r="I42" s="315"/>
      <c r="J42" s="315"/>
      <c r="K42" s="315"/>
      <c r="L42" s="315"/>
      <c r="M42" s="179"/>
    </row>
    <row r="43" spans="1:13" ht="14.25" customHeight="1"/>
    <row r="44" spans="1:13" ht="15" customHeight="1">
      <c r="A44" s="108"/>
      <c r="B44" s="108"/>
      <c r="C44" s="108"/>
      <c r="D44" s="108"/>
      <c r="E44" s="108"/>
      <c r="F44" s="108"/>
      <c r="G44" s="108"/>
      <c r="H44" s="108"/>
      <c r="I44" s="108"/>
      <c r="J44" s="108"/>
      <c r="K44" s="108"/>
    </row>
    <row r="45" spans="1:13" ht="24" customHeight="1">
      <c r="A45" s="36" t="s">
        <v>131</v>
      </c>
    </row>
    <row r="46" spans="1:13" ht="19.5" customHeight="1">
      <c r="A46" s="307" t="s">
        <v>107</v>
      </c>
      <c r="B46" s="308"/>
      <c r="C46" s="308"/>
      <c r="D46" s="309"/>
      <c r="E46" s="322" t="s">
        <v>152</v>
      </c>
      <c r="F46" s="326" t="s">
        <v>134</v>
      </c>
      <c r="G46" s="327"/>
      <c r="H46" s="327"/>
      <c r="I46" s="328"/>
    </row>
    <row r="47" spans="1:13" ht="30" customHeight="1">
      <c r="A47" s="310"/>
      <c r="B47" s="311"/>
      <c r="C47" s="311"/>
      <c r="D47" s="312"/>
      <c r="E47" s="323"/>
      <c r="F47" s="329"/>
      <c r="G47" s="330"/>
      <c r="H47" s="330"/>
      <c r="I47" s="331"/>
    </row>
    <row r="48" spans="1:13" ht="20.25" customHeight="1">
      <c r="A48" s="299" t="s">
        <v>106</v>
      </c>
      <c r="B48" s="300"/>
      <c r="C48" s="300"/>
      <c r="D48" s="301"/>
      <c r="E48" s="158"/>
      <c r="F48" s="421"/>
      <c r="G48" s="422"/>
      <c r="H48" s="422"/>
      <c r="I48" s="423"/>
    </row>
    <row r="49" spans="1:14">
      <c r="A49" s="106"/>
      <c r="B49" s="106"/>
      <c r="C49" s="106"/>
      <c r="D49" s="106"/>
      <c r="E49" s="106"/>
    </row>
    <row r="50" spans="1:14" ht="15" customHeight="1"/>
    <row r="51" spans="1:14" ht="14.25" customHeight="1">
      <c r="A51" s="32" t="s">
        <v>108</v>
      </c>
    </row>
    <row r="52" spans="1:14" ht="19.5" customHeight="1" thickBot="1">
      <c r="A52" s="36" t="s">
        <v>210</v>
      </c>
    </row>
    <row r="53" spans="1:14" ht="44.25" customHeight="1">
      <c r="A53" s="294" t="s">
        <v>110</v>
      </c>
      <c r="B53" s="291"/>
      <c r="C53" s="160" t="s">
        <v>153</v>
      </c>
      <c r="D53" s="160" t="s">
        <v>142</v>
      </c>
      <c r="E53" s="164" t="s">
        <v>109</v>
      </c>
      <c r="F53" s="164" t="s">
        <v>240</v>
      </c>
      <c r="G53" s="290" t="s">
        <v>241</v>
      </c>
      <c r="H53" s="345"/>
      <c r="I53" s="38" t="s">
        <v>238</v>
      </c>
      <c r="J53" s="297" t="s">
        <v>239</v>
      </c>
      <c r="K53" s="298"/>
    </row>
    <row r="54" spans="1:14" ht="14.25" customHeight="1">
      <c r="A54" s="288" t="str">
        <f>IF(A28="","",A28)</f>
        <v>A</v>
      </c>
      <c r="B54" s="289"/>
      <c r="C54" s="158">
        <f>IF(I28="","",I28)</f>
        <v>20000000</v>
      </c>
      <c r="D54" s="109">
        <f>IF(E28="","",E28)</f>
        <v>635</v>
      </c>
      <c r="E54" s="165">
        <f>IF(C28="1.通常型スプリンクラー",24000,IF(C28="2.水道連結型スプリンクラー",23000,IF(C28="3.パッケージ型自動消火設備",28000,IF(C28="4.消防法施行令第32条適用設備",27000))))</f>
        <v>24000</v>
      </c>
      <c r="F54" s="166">
        <f>IF(AND(OR(C28="1.通常型スプリンクラー",C28="2.水道連結型スプリンクラー"),D28="有"),2460000,0)</f>
        <v>2460000</v>
      </c>
      <c r="G54" s="333">
        <f>IF(D54="","",SUM(ROUND(D54,0)*E54,F54))</f>
        <v>17700000</v>
      </c>
      <c r="H54" s="334"/>
      <c r="I54" s="167">
        <v>0.5</v>
      </c>
      <c r="J54" s="343">
        <f>IF(D54="","",ROUNDDOWN(MIN(C54,G54)*I54,-3))</f>
        <v>8850000</v>
      </c>
      <c r="K54" s="344"/>
    </row>
    <row r="55" spans="1:14" ht="14.25" customHeight="1">
      <c r="A55" s="288" t="str">
        <f>IF(A29="","",A29)</f>
        <v>B</v>
      </c>
      <c r="B55" s="289"/>
      <c r="C55" s="158">
        <f>IF(I29="","",I29)</f>
        <v>4000000</v>
      </c>
      <c r="D55" s="109">
        <f>IF(E29="","",E29)</f>
        <v>120</v>
      </c>
      <c r="E55" s="165">
        <f t="shared" ref="E55:E56" si="2">IF(C29="1.通常型スプリンクラー",24000,IF(C29="2.水道連結型スプリンクラー",23000,IF(C29="3.パッケージ型自動消火設備",28000,IF(C29="4.消防法施行令第32条適用設備",27000))))</f>
        <v>23000</v>
      </c>
      <c r="F55" s="166">
        <f t="shared" ref="F55:F56" si="3">IF(AND(OR(C29="1.通常型スプリンクラー",C29="2.水道連結型スプリンクラー"),D29="有"),2460000,0)</f>
        <v>0</v>
      </c>
      <c r="G55" s="333">
        <f>IF(D55="","",SUM(ROUND(D55,0)*E55,F55))</f>
        <v>2760000</v>
      </c>
      <c r="H55" s="334"/>
      <c r="I55" s="167">
        <v>0.5</v>
      </c>
      <c r="J55" s="343">
        <f>IF(D55="","",ROUNDDOWN(MIN(C55,G55)*I55,-3))</f>
        <v>1380000</v>
      </c>
      <c r="K55" s="344"/>
      <c r="L55" s="142"/>
      <c r="M55" s="142"/>
    </row>
    <row r="56" spans="1:14" ht="14.25" customHeight="1" thickBot="1">
      <c r="A56" s="288" t="str">
        <f>IF(A30="","",A30)</f>
        <v>C</v>
      </c>
      <c r="B56" s="289"/>
      <c r="C56" s="158">
        <f>IF(I30="","",I30)</f>
        <v>3500000</v>
      </c>
      <c r="D56" s="109">
        <f>IF(E30="","",E30)</f>
        <v>120</v>
      </c>
      <c r="E56" s="165">
        <f t="shared" si="2"/>
        <v>28000</v>
      </c>
      <c r="F56" s="166">
        <f t="shared" si="3"/>
        <v>0</v>
      </c>
      <c r="G56" s="333">
        <f>IF(D56="","",SUM(ROUND(D56,0)*E56,F56))</f>
        <v>3360000</v>
      </c>
      <c r="H56" s="334"/>
      <c r="I56" s="167">
        <v>0.5</v>
      </c>
      <c r="J56" s="341">
        <f>IF(D56="","",ROUNDDOWN(MIN(C56,G56)*I56,-3))</f>
        <v>1680000</v>
      </c>
      <c r="K56" s="342"/>
      <c r="L56" s="142"/>
      <c r="M56" s="142"/>
    </row>
    <row r="57" spans="1:14" ht="27.75" customHeight="1">
      <c r="K57" s="293" t="s">
        <v>117</v>
      </c>
      <c r="L57" s="293"/>
      <c r="M57" s="142"/>
      <c r="N57" s="32" t="s">
        <v>263</v>
      </c>
    </row>
    <row r="58" spans="1:14" ht="19.5" customHeight="1" thickBot="1">
      <c r="A58" s="36" t="s">
        <v>130</v>
      </c>
    </row>
    <row r="59" spans="1:14" ht="37.5" customHeight="1">
      <c r="A59" s="294" t="s">
        <v>111</v>
      </c>
      <c r="B59" s="291"/>
      <c r="C59" s="290" t="s">
        <v>153</v>
      </c>
      <c r="D59" s="291"/>
      <c r="E59" s="292" t="s">
        <v>112</v>
      </c>
      <c r="F59" s="282"/>
      <c r="G59" s="335" t="s">
        <v>211</v>
      </c>
      <c r="H59" s="336"/>
      <c r="I59" s="33"/>
      <c r="J59" s="339"/>
      <c r="K59" s="340"/>
    </row>
    <row r="60" spans="1:14" ht="14.25" customHeight="1" thickBot="1">
      <c r="A60" s="288" t="s">
        <v>106</v>
      </c>
      <c r="B60" s="289"/>
      <c r="C60" s="295" t="str">
        <f>IF(E48="","",E48)</f>
        <v/>
      </c>
      <c r="D60" s="295"/>
      <c r="E60" s="296">
        <v>1279000</v>
      </c>
      <c r="F60" s="296"/>
      <c r="G60" s="337" t="str">
        <f>IF(C60="","",ROUNDDOWN(MIN(C60,E60),-3))</f>
        <v/>
      </c>
      <c r="H60" s="338"/>
      <c r="I60" s="33"/>
      <c r="J60" s="332"/>
      <c r="K60" s="332"/>
    </row>
    <row r="61" spans="1:14" ht="9" customHeight="1"/>
    <row r="62" spans="1:14" ht="18.75" customHeight="1">
      <c r="A62" s="278" t="s">
        <v>212</v>
      </c>
      <c r="B62" s="278"/>
      <c r="C62" s="278"/>
      <c r="D62" s="278"/>
      <c r="E62" s="278"/>
      <c r="F62" s="278"/>
      <c r="G62" s="278"/>
      <c r="H62" s="278"/>
      <c r="I62" s="278"/>
      <c r="J62" s="278"/>
      <c r="K62" s="278"/>
      <c r="L62" s="278"/>
      <c r="M62" s="181"/>
    </row>
    <row r="63" spans="1:14">
      <c r="N63" s="182"/>
    </row>
    <row r="64" spans="1:14">
      <c r="N64" s="182"/>
    </row>
    <row r="65" spans="14:14">
      <c r="N65" s="182"/>
    </row>
    <row r="66" spans="14:14">
      <c r="N66" s="182"/>
    </row>
    <row r="67" spans="14:14">
      <c r="N67" s="182"/>
    </row>
    <row r="68" spans="14:14">
      <c r="N68" s="182"/>
    </row>
    <row r="69" spans="14:14">
      <c r="N69" s="182"/>
    </row>
    <row r="70" spans="14:14">
      <c r="N70" s="182"/>
    </row>
  </sheetData>
  <mergeCells count="85">
    <mergeCell ref="A2:L2"/>
    <mergeCell ref="N3:N7"/>
    <mergeCell ref="B5:F5"/>
    <mergeCell ref="B6:F6"/>
    <mergeCell ref="A9:C9"/>
    <mergeCell ref="D9:F9"/>
    <mergeCell ref="G9:K9"/>
    <mergeCell ref="A10:C10"/>
    <mergeCell ref="D10:F10"/>
    <mergeCell ref="G10:K10"/>
    <mergeCell ref="N10:N17"/>
    <mergeCell ref="A15:A16"/>
    <mergeCell ref="B15:F15"/>
    <mergeCell ref="G15:K15"/>
    <mergeCell ref="B17:E17"/>
    <mergeCell ref="H17:K17"/>
    <mergeCell ref="A18:F18"/>
    <mergeCell ref="G18:K18"/>
    <mergeCell ref="A19:F19"/>
    <mergeCell ref="G19:K19"/>
    <mergeCell ref="A20:F20"/>
    <mergeCell ref="G20:K20"/>
    <mergeCell ref="A25:B27"/>
    <mergeCell ref="C25:J25"/>
    <mergeCell ref="K25:K27"/>
    <mergeCell ref="L25:L27"/>
    <mergeCell ref="C26:C27"/>
    <mergeCell ref="D26:D27"/>
    <mergeCell ref="E26:E27"/>
    <mergeCell ref="H26:H27"/>
    <mergeCell ref="I26:I27"/>
    <mergeCell ref="J26:J27"/>
    <mergeCell ref="A28:B28"/>
    <mergeCell ref="A29:B29"/>
    <mergeCell ref="A30:B30"/>
    <mergeCell ref="A33:B33"/>
    <mergeCell ref="C33:D33"/>
    <mergeCell ref="A38:L39"/>
    <mergeCell ref="H33:I33"/>
    <mergeCell ref="A34:B34"/>
    <mergeCell ref="C34:D34"/>
    <mergeCell ref="E34:F34"/>
    <mergeCell ref="H34:I34"/>
    <mergeCell ref="A35:B35"/>
    <mergeCell ref="C35:D35"/>
    <mergeCell ref="E35:F35"/>
    <mergeCell ref="H35:I35"/>
    <mergeCell ref="E33:F33"/>
    <mergeCell ref="A36:B36"/>
    <mergeCell ref="C36:D36"/>
    <mergeCell ref="E36:F36"/>
    <mergeCell ref="H36:I36"/>
    <mergeCell ref="A37:L37"/>
    <mergeCell ref="A54:B54"/>
    <mergeCell ref="G54:H54"/>
    <mergeCell ref="J54:K54"/>
    <mergeCell ref="A40:L40"/>
    <mergeCell ref="A41:L41"/>
    <mergeCell ref="A42:L42"/>
    <mergeCell ref="A46:D47"/>
    <mergeCell ref="E46:E47"/>
    <mergeCell ref="F46:I47"/>
    <mergeCell ref="A48:D48"/>
    <mergeCell ref="F48:I48"/>
    <mergeCell ref="A53:B53"/>
    <mergeCell ref="G53:H53"/>
    <mergeCell ref="J53:K53"/>
    <mergeCell ref="A55:B55"/>
    <mergeCell ref="G55:H55"/>
    <mergeCell ref="J55:K55"/>
    <mergeCell ref="A56:B56"/>
    <mergeCell ref="G56:H56"/>
    <mergeCell ref="J56:K56"/>
    <mergeCell ref="A62:L62"/>
    <mergeCell ref="K57:L57"/>
    <mergeCell ref="A59:B59"/>
    <mergeCell ref="C59:D59"/>
    <mergeCell ref="E59:F59"/>
    <mergeCell ref="G59:H59"/>
    <mergeCell ref="J59:K59"/>
    <mergeCell ref="A60:B60"/>
    <mergeCell ref="C60:D60"/>
    <mergeCell ref="E60:F60"/>
    <mergeCell ref="G60:H60"/>
    <mergeCell ref="J60:K60"/>
  </mergeCells>
  <phoneticPr fontId="4"/>
  <dataValidations count="8">
    <dataValidation type="list" allowBlank="1" showInputMessage="1" showErrorMessage="1" sqref="H17:K17" xr:uid="{0C017A0C-A70F-4D18-BFB2-53894A6378C8}">
      <formula1>"鉄骨鉄筋コンクリート造,鉄筋コンクリート造,鉄骨造（鉄筋コンクリート造と同等の強度）,鉄骨造（ブロック造と同等の強度）,ブロック造,木造,プレハブ造"</formula1>
    </dataValidation>
    <dataValidation type="list" allowBlank="1" showInputMessage="1" showErrorMessage="1" sqref="C31:D32" xr:uid="{8985C05D-03AC-43D3-8A9E-2BA6931DE4F3}">
      <formula1>#REF!</formula1>
    </dataValidation>
    <dataValidation type="list" allowBlank="1" showInputMessage="1" showErrorMessage="1" sqref="C28:C30" xr:uid="{FF27617C-6D69-4B5E-ABD9-76BA19D7A6A2}">
      <formula1>"1.通常型スプリンクラー,2.水道連結型スプリンクラー,3.パッケージ型自動消火設備,4.消防法施行令第32条適用設備"</formula1>
    </dataValidation>
    <dataValidation type="list" allowBlank="1" showInputMessage="1" sqref="D28:D30" xr:uid="{B74DE6DA-7FC4-495D-9884-7B163826D0C4}">
      <formula1>"有,無"</formula1>
    </dataValidation>
    <dataValidation type="list" allowBlank="1" showInputMessage="1" showErrorMessage="1" sqref="G19:K19 E34:F36" xr:uid="{1F6073C0-B7DA-4DD8-9DE1-9685B45E28CB}">
      <formula1>"有,無"</formula1>
    </dataValidation>
    <dataValidation type="list" allowBlank="1" showInputMessage="1" showErrorMessage="1" sqref="G34:G36" xr:uid="{5CE799CF-8840-49D9-8C51-E251D6A55949}">
      <formula1>"(6)項イ(1),(6)項イ(2),(6)項イ(3),(6)項イ(4)"</formula1>
    </dataValidation>
    <dataValidation type="list" allowBlank="1" showInputMessage="1" showErrorMessage="1" sqref="F48:I48 G18:K18 G20:K20" xr:uid="{4FC02B8A-3E94-44D6-95A2-925A84966A4D}">
      <formula1>"○,×"</formula1>
    </dataValidation>
    <dataValidation type="list" allowBlank="1" showInputMessage="1" showErrorMessage="1" sqref="B6:F6" xr:uid="{DC78A0FF-B9BA-4C31-9267-D3D0EF0EC781}">
      <formula1>"有床診療所,病院,有床歯科診療所,助産所（入所施設を有する）"</formula1>
    </dataValidation>
  </dataValidations>
  <printOptions horizontalCentered="1"/>
  <pageMargins left="0.39370078740157483" right="0.19685039370078741" top="0.55118110236220474" bottom="0.55118110236220474" header="0" footer="0"/>
  <pageSetup paperSize="9" scale="72" orientation="portrait" cellComments="asDisplayed" r:id="rId1"/>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FF0000"/>
  </sheetPr>
  <dimension ref="A1:D29"/>
  <sheetViews>
    <sheetView view="pageBreakPreview" zoomScaleNormal="100" zoomScaleSheetLayoutView="100" workbookViewId="0">
      <selection activeCell="A2" sqref="A2"/>
    </sheetView>
  </sheetViews>
  <sheetFormatPr defaultColWidth="8.90625" defaultRowHeight="13"/>
  <cols>
    <col min="1" max="1" width="9.36328125" style="149" customWidth="1"/>
    <col min="2" max="2" width="8.90625" style="149"/>
    <col min="3" max="3" width="40.7265625" style="149" customWidth="1"/>
    <col min="4" max="4" width="70.08984375" style="149" customWidth="1"/>
    <col min="5" max="16384" width="8.90625" style="149"/>
  </cols>
  <sheetData>
    <row r="1" spans="1:4" ht="29.25" customHeight="1" thickBot="1">
      <c r="A1" s="430" t="s">
        <v>248</v>
      </c>
      <c r="B1" s="430"/>
      <c r="C1" s="430"/>
      <c r="D1" s="430"/>
    </row>
    <row r="2" spans="1:4" ht="14.5" thickBot="1">
      <c r="A2" s="150" t="s">
        <v>161</v>
      </c>
      <c r="B2" s="151" t="s">
        <v>9</v>
      </c>
      <c r="C2" s="151" t="s">
        <v>162</v>
      </c>
      <c r="D2" s="151" t="s">
        <v>163</v>
      </c>
    </row>
    <row r="3" spans="1:4" ht="70" customHeight="1" thickBot="1">
      <c r="A3" s="436" t="s">
        <v>164</v>
      </c>
      <c r="B3" s="152">
        <v>1</v>
      </c>
      <c r="C3" s="153" t="s">
        <v>169</v>
      </c>
      <c r="D3" s="153" t="s">
        <v>229</v>
      </c>
    </row>
    <row r="4" spans="1:4" ht="61.5" customHeight="1" thickBot="1">
      <c r="A4" s="437"/>
      <c r="B4" s="152">
        <v>2</v>
      </c>
      <c r="C4" s="153" t="s">
        <v>170</v>
      </c>
      <c r="D4" s="153" t="s">
        <v>171</v>
      </c>
    </row>
    <row r="5" spans="1:4" ht="138" customHeight="1" thickBot="1">
      <c r="A5" s="437"/>
      <c r="B5" s="152">
        <v>3</v>
      </c>
      <c r="C5" s="153" t="s">
        <v>216</v>
      </c>
      <c r="D5" s="153" t="s">
        <v>230</v>
      </c>
    </row>
    <row r="6" spans="1:4" ht="150" customHeight="1" thickBot="1">
      <c r="A6" s="437"/>
      <c r="B6" s="152">
        <v>4</v>
      </c>
      <c r="C6" s="153" t="s">
        <v>172</v>
      </c>
      <c r="D6" s="153" t="s">
        <v>231</v>
      </c>
    </row>
    <row r="7" spans="1:4" ht="228.75" customHeight="1" thickBot="1">
      <c r="A7" s="437"/>
      <c r="B7" s="152">
        <v>5</v>
      </c>
      <c r="C7" s="153" t="s">
        <v>217</v>
      </c>
      <c r="D7" s="153" t="s">
        <v>227</v>
      </c>
    </row>
    <row r="8" spans="1:4" ht="70" customHeight="1" thickBot="1">
      <c r="A8" s="437"/>
      <c r="B8" s="152">
        <v>6</v>
      </c>
      <c r="C8" s="153" t="s">
        <v>173</v>
      </c>
      <c r="D8" s="153" t="s">
        <v>174</v>
      </c>
    </row>
    <row r="9" spans="1:4" ht="59.25" customHeight="1" thickBot="1">
      <c r="A9" s="437"/>
      <c r="B9" s="152">
        <v>7</v>
      </c>
      <c r="C9" s="153" t="s">
        <v>218</v>
      </c>
      <c r="D9" s="153" t="s">
        <v>219</v>
      </c>
    </row>
    <row r="10" spans="1:4" ht="56.25" customHeight="1" thickBot="1">
      <c r="A10" s="437"/>
      <c r="B10" s="152">
        <v>8</v>
      </c>
      <c r="C10" s="153" t="s">
        <v>175</v>
      </c>
      <c r="D10" s="153" t="s">
        <v>176</v>
      </c>
    </row>
    <row r="11" spans="1:4" ht="50.15" customHeight="1" thickBot="1">
      <c r="A11" s="437"/>
      <c r="B11" s="152">
        <v>9</v>
      </c>
      <c r="C11" s="153" t="s">
        <v>177</v>
      </c>
      <c r="D11" s="153" t="s">
        <v>178</v>
      </c>
    </row>
    <row r="12" spans="1:4" ht="94.5" customHeight="1" thickBot="1">
      <c r="A12" s="437"/>
      <c r="B12" s="152">
        <v>10</v>
      </c>
      <c r="C12" s="153" t="s">
        <v>179</v>
      </c>
      <c r="D12" s="153" t="s">
        <v>180</v>
      </c>
    </row>
    <row r="13" spans="1:4" ht="69" customHeight="1" thickBot="1">
      <c r="A13" s="437"/>
      <c r="B13" s="152">
        <v>11</v>
      </c>
      <c r="C13" s="153" t="s">
        <v>181</v>
      </c>
      <c r="D13" s="153" t="s">
        <v>182</v>
      </c>
    </row>
    <row r="14" spans="1:4" ht="50.15" customHeight="1" thickBot="1">
      <c r="A14" s="437"/>
      <c r="B14" s="152">
        <v>12</v>
      </c>
      <c r="C14" s="153" t="s">
        <v>183</v>
      </c>
      <c r="D14" s="153" t="s">
        <v>184</v>
      </c>
    </row>
    <row r="15" spans="1:4" ht="123.75" customHeight="1" thickBot="1">
      <c r="A15" s="437"/>
      <c r="B15" s="152">
        <v>13</v>
      </c>
      <c r="C15" s="153" t="s">
        <v>214</v>
      </c>
      <c r="D15" s="153" t="s">
        <v>215</v>
      </c>
    </row>
    <row r="16" spans="1:4" ht="207" customHeight="1" thickBot="1">
      <c r="A16" s="437"/>
      <c r="B16" s="155">
        <v>14</v>
      </c>
      <c r="C16" s="156" t="s">
        <v>234</v>
      </c>
      <c r="D16" s="156" t="s">
        <v>235</v>
      </c>
    </row>
    <row r="17" spans="1:4" ht="70.5" thickBot="1">
      <c r="A17" s="437"/>
      <c r="B17" s="155">
        <v>15</v>
      </c>
      <c r="C17" s="156" t="s">
        <v>236</v>
      </c>
      <c r="D17" s="156" t="s">
        <v>247</v>
      </c>
    </row>
    <row r="18" spans="1:4" ht="54" customHeight="1" thickBot="1">
      <c r="A18" s="434" t="s">
        <v>165</v>
      </c>
      <c r="B18" s="152">
        <v>16</v>
      </c>
      <c r="C18" s="153" t="s">
        <v>185</v>
      </c>
      <c r="D18" s="153" t="s">
        <v>213</v>
      </c>
    </row>
    <row r="19" spans="1:4" ht="54" customHeight="1" thickBot="1">
      <c r="A19" s="435"/>
      <c r="B19" s="152">
        <v>17</v>
      </c>
      <c r="C19" s="153" t="s">
        <v>186</v>
      </c>
      <c r="D19" s="153" t="s">
        <v>166</v>
      </c>
    </row>
    <row r="20" spans="1:4" ht="54" customHeight="1" thickBot="1">
      <c r="A20" s="435"/>
      <c r="B20" s="152">
        <v>18</v>
      </c>
      <c r="C20" s="153" t="s">
        <v>187</v>
      </c>
      <c r="D20" s="153" t="s">
        <v>188</v>
      </c>
    </row>
    <row r="21" spans="1:4" ht="55.5" customHeight="1" thickBot="1">
      <c r="A21" s="435"/>
      <c r="B21" s="152">
        <v>19</v>
      </c>
      <c r="C21" s="153" t="s">
        <v>189</v>
      </c>
      <c r="D21" s="153" t="s">
        <v>226</v>
      </c>
    </row>
    <row r="22" spans="1:4" ht="65.25" customHeight="1" thickBot="1">
      <c r="A22" s="435"/>
      <c r="B22" s="152">
        <v>20</v>
      </c>
      <c r="C22" s="153" t="s">
        <v>220</v>
      </c>
      <c r="D22" s="153" t="s">
        <v>221</v>
      </c>
    </row>
    <row r="23" spans="1:4" ht="42.75" customHeight="1" thickBot="1">
      <c r="A23" s="435"/>
      <c r="B23" s="152">
        <v>21</v>
      </c>
      <c r="C23" s="153" t="s">
        <v>222</v>
      </c>
      <c r="D23" s="153" t="s">
        <v>223</v>
      </c>
    </row>
    <row r="24" spans="1:4" ht="87.75" customHeight="1" thickBot="1">
      <c r="A24" s="435"/>
      <c r="B24" s="152">
        <v>22</v>
      </c>
      <c r="C24" s="153" t="s">
        <v>224</v>
      </c>
      <c r="D24" s="153" t="s">
        <v>225</v>
      </c>
    </row>
    <row r="25" spans="1:4" ht="64.5" customHeight="1" thickBot="1">
      <c r="A25" s="435"/>
      <c r="B25" s="152">
        <v>23</v>
      </c>
      <c r="C25" s="153" t="s">
        <v>190</v>
      </c>
      <c r="D25" s="153" t="s">
        <v>191</v>
      </c>
    </row>
    <row r="26" spans="1:4" ht="114" customHeight="1" thickBot="1">
      <c r="A26" s="435"/>
      <c r="B26" s="152">
        <v>24</v>
      </c>
      <c r="C26" s="153" t="s">
        <v>192</v>
      </c>
      <c r="D26" s="153" t="s">
        <v>232</v>
      </c>
    </row>
    <row r="27" spans="1:4" ht="40" customHeight="1" thickBot="1">
      <c r="A27" s="431" t="s">
        <v>167</v>
      </c>
      <c r="B27" s="152">
        <v>25</v>
      </c>
      <c r="C27" s="153" t="s">
        <v>193</v>
      </c>
      <c r="D27" s="153" t="s">
        <v>168</v>
      </c>
    </row>
    <row r="28" spans="1:4" ht="84" customHeight="1" thickBot="1">
      <c r="A28" s="432"/>
      <c r="B28" s="152">
        <v>26</v>
      </c>
      <c r="C28" s="153" t="s">
        <v>194</v>
      </c>
      <c r="D28" s="153" t="s">
        <v>228</v>
      </c>
    </row>
    <row r="29" spans="1:4" ht="70" customHeight="1" thickBot="1">
      <c r="A29" s="433"/>
      <c r="B29" s="152">
        <v>27</v>
      </c>
      <c r="C29" s="154" t="s">
        <v>233</v>
      </c>
      <c r="D29" s="154" t="s">
        <v>195</v>
      </c>
    </row>
  </sheetData>
  <mergeCells count="4">
    <mergeCell ref="A1:D1"/>
    <mergeCell ref="A27:A29"/>
    <mergeCell ref="A18:A26"/>
    <mergeCell ref="A3:A17"/>
  </mergeCells>
  <phoneticPr fontId="4"/>
  <printOptions horizontalCentered="1"/>
  <pageMargins left="0.78740157480314965" right="0.78740157480314965" top="0.59055118110236227" bottom="0.59055118110236227" header="0" footer="0"/>
  <pageSetup paperSize="9" scale="65"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4B640F812AD7844297CB17990A7D5762" ma:contentTypeVersion="0" ma:contentTypeDescription="新しいドキュメントを作成します。" ma:contentTypeScope="" ma:versionID="51c5eeaf674f138b1c26e9ac194f3242">
  <xsd:schema xmlns:xsd="http://www.w3.org/2001/XMLSchema" xmlns:xs="http://www.w3.org/2001/XMLSchema" xmlns:p="http://schemas.microsoft.com/office/2006/metadata/properties" targetNamespace="http://schemas.microsoft.com/office/2006/metadata/properties" ma:root="true" ma:fieldsID="dea3611c84d8560a9a14a230e5b41740">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CF3944F-7C94-4DEE-8595-4945D1C76D82}">
  <ds:schemaRefs>
    <ds:schemaRef ds:uri="http://schemas.openxmlformats.org/package/2006/metadata/core-properties"/>
    <ds:schemaRef ds:uri="http://schemas.microsoft.com/office/2006/documentManagement/types"/>
    <ds:schemaRef ds:uri="http://purl.org/dc/elements/1.1/"/>
    <ds:schemaRef ds:uri="http://purl.org/dc/terms/"/>
    <ds:schemaRef ds:uri="http://schemas.microsoft.com/office/infopath/2007/PartnerControls"/>
    <ds:schemaRef ds:uri="http://www.w3.org/XML/1998/namespace"/>
    <ds:schemaRef ds:uri="http://purl.org/dc/dcmitype/"/>
    <ds:schemaRef ds:uri="http://schemas.microsoft.com/office/2006/metadata/properties"/>
  </ds:schemaRefs>
</ds:datastoreItem>
</file>

<file path=customXml/itemProps2.xml><?xml version="1.0" encoding="utf-8"?>
<ds:datastoreItem xmlns:ds="http://schemas.openxmlformats.org/officeDocument/2006/customXml" ds:itemID="{2F5199CA-292D-4507-8E7B-2F8F70B02ED4}">
  <ds:schemaRefs>
    <ds:schemaRef ds:uri="http://schemas.microsoft.com/sharepoint/v3/contenttype/forms"/>
  </ds:schemaRefs>
</ds:datastoreItem>
</file>

<file path=customXml/itemProps3.xml><?xml version="1.0" encoding="utf-8"?>
<ds:datastoreItem xmlns:ds="http://schemas.openxmlformats.org/officeDocument/2006/customXml" ds:itemID="{071CC875-3E88-479C-AE08-94E4D5D6412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(様式1) 総括表</vt:lpstr>
      <vt:lpstr>調査票</vt:lpstr>
      <vt:lpstr>(様式2) 事業費内訳書</vt:lpstr>
      <vt:lpstr>施設面積内訳(1)</vt:lpstr>
      <vt:lpstr>施設面積内訳(2)</vt:lpstr>
      <vt:lpstr>施設面積内訳(3)</vt:lpstr>
      <vt:lpstr>調査票 (記載例)</vt:lpstr>
      <vt:lpstr>Q＆A集</vt:lpstr>
      <vt:lpstr>'(様式1) 総括表'!Print_Area</vt:lpstr>
      <vt:lpstr>'(様式2) 事業費内訳書'!Print_Area</vt:lpstr>
      <vt:lpstr>'施設面積内訳(1)'!Print_Area</vt:lpstr>
      <vt:lpstr>'施設面積内訳(2)'!Print_Area</vt:lpstr>
      <vt:lpstr>'施設面積内訳(3)'!Print_Area</vt:lpstr>
      <vt:lpstr>調査票!Print_Area</vt:lpstr>
      <vt:lpstr>'調査票 (記載例)'!Print_Area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厚生省本省</dc:creator>
  <cp:lastModifiedBy>小田　裕代</cp:lastModifiedBy>
  <cp:lastPrinted>2025-03-05T11:48:12Z</cp:lastPrinted>
  <dcterms:created xsi:type="dcterms:W3CDTF">2000-07-04T04:40:42Z</dcterms:created>
  <dcterms:modified xsi:type="dcterms:W3CDTF">2025-08-28T00:02:31Z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0x0101004B640F812AD7844297CB17990A7D5762</vt:lpwstr>
  </property>
</Properties>
</file>